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156" yWindow="0" windowWidth="10872" windowHeight="9372"/>
  </bookViews>
  <sheets>
    <sheet name="Sheet1" sheetId="1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H35" i="1"/>
  <c r="I35" s="1"/>
  <c r="H33"/>
  <c r="H32"/>
  <c r="I32" s="1"/>
  <c r="H30"/>
  <c r="I30" s="1"/>
  <c r="H29"/>
  <c r="I29" s="1"/>
  <c r="H28"/>
  <c r="H27"/>
  <c r="H24"/>
  <c r="H23"/>
  <c r="H22"/>
  <c r="H20"/>
  <c r="H18"/>
  <c r="H17"/>
  <c r="H16"/>
  <c r="H15"/>
  <c r="I15" s="1"/>
  <c r="G36"/>
  <c r="H36" s="1"/>
  <c r="I36" s="1"/>
  <c r="G35"/>
  <c r="G34"/>
  <c r="G33"/>
  <c r="G32"/>
  <c r="G31"/>
  <c r="G30"/>
  <c r="G29"/>
  <c r="G28"/>
  <c r="G27"/>
  <c r="G26"/>
  <c r="H26" s="1"/>
  <c r="I26" s="1"/>
  <c r="G25"/>
  <c r="G24"/>
  <c r="G23"/>
  <c r="G22"/>
  <c r="G21"/>
  <c r="H21" s="1"/>
  <c r="I21" s="1"/>
  <c r="G20"/>
  <c r="G19"/>
  <c r="H19" s="1"/>
  <c r="G18"/>
  <c r="G17"/>
  <c r="G16"/>
  <c r="G15"/>
  <c r="H34"/>
  <c r="I34" s="1"/>
  <c r="H31"/>
  <c r="I31" s="1"/>
  <c r="H25"/>
  <c r="I25" s="1"/>
  <c r="I33" l="1"/>
  <c r="I27"/>
  <c r="I24"/>
  <c r="I23"/>
  <c r="I22"/>
  <c r="I20"/>
  <c r="I18"/>
  <c r="I16"/>
  <c r="I17"/>
  <c r="I28"/>
  <c r="I19"/>
</calcChain>
</file>

<file path=xl/comments1.xml><?xml version="1.0" encoding="utf-8"?>
<comments xmlns="http://schemas.openxmlformats.org/spreadsheetml/2006/main">
  <authors>
    <author>Alvin De Rivera</author>
  </authors>
  <commentList>
    <comment ref="A1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 = RMB640.10 ; USD89.69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uc=0.58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uc=0.58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uc=0.52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uc=0.52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uc=4.52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uc=4.52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uc=7.86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uc=7.86</t>
        </r>
      </text>
    </comment>
    <comment ref="A1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uc=0.52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uc=0.52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uc=2.12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uc=2.12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uc=0.28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uc=0.48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uc=0.48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uc=3.20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uc=3.20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uc=2.48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uc=2.48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uc=0.43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uc=0.05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uc=0.05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uc=32.22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uc=32.22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uc=4.23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uc=4.23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uc=6.01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uc=6.01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uc=0.87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uc=0.87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uc=0.22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uc=1.98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uc=1.98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uc=0.31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uc=0.31</t>
        </r>
      </text>
    </comment>
    <comment ref="A3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uc=0.97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uc=0.97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uc=1.71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uc=1.71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uc=0.17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uc=0.17</t>
        </r>
      </text>
    </comment>
  </commentList>
</comments>
</file>

<file path=xl/sharedStrings.xml><?xml version="1.0" encoding="utf-8"?>
<sst xmlns="http://schemas.openxmlformats.org/spreadsheetml/2006/main" count="114" uniqueCount="97">
  <si>
    <t>KOLIN PHILIPPINES INT'L., INC.</t>
  </si>
  <si>
    <t>Kolin Part</t>
  </si>
  <si>
    <t>Description</t>
  </si>
  <si>
    <t>Common</t>
  </si>
  <si>
    <t>Supplier</t>
  </si>
  <si>
    <t>Code</t>
  </si>
  <si>
    <t>Model</t>
  </si>
  <si>
    <t>FOB</t>
  </si>
  <si>
    <t>Standard Cost</t>
  </si>
  <si>
    <t>ASC Price</t>
  </si>
  <si>
    <t>SRP</t>
  </si>
  <si>
    <t>-</t>
  </si>
  <si>
    <t>UP</t>
  </si>
  <si>
    <t>System</t>
  </si>
  <si>
    <t>Supplier Description</t>
  </si>
  <si>
    <t>AUGUST 25, 2022</t>
  </si>
  <si>
    <t>FOBx1.1x1.12xP60.00</t>
  </si>
  <si>
    <t>MDDM-20DEN7-QA3</t>
  </si>
  <si>
    <t xml:space="preserve">1. KDM-20LWRC290 </t>
  </si>
  <si>
    <t>Water Level Switch</t>
  </si>
  <si>
    <t>Display Box Subassembly</t>
  </si>
  <si>
    <t>Single phase asynchronous motor YKT-3-4-5</t>
  </si>
  <si>
    <t>Axial Flow Fan ZL-170*47*8-7KN</t>
  </si>
  <si>
    <t>Ion Generator ZFLZ-002-2</t>
  </si>
  <si>
    <t>Fan Motor Capacitor</t>
  </si>
  <si>
    <t>Humidity sensor board module(plug-in)(double letter KSH-02BHS scheme)</t>
  </si>
  <si>
    <t>Dehumidifier main control board subassembly</t>
  </si>
  <si>
    <t>Inverter control board subassembly</t>
  </si>
  <si>
    <t>Fan Motor Capacitor 5UF/450V-S3-B-CP(2+2)</t>
  </si>
  <si>
    <t>Drain Stopper</t>
  </si>
  <si>
    <t>Fixed Speed Reciprocating Compressor FX250M-E</t>
  </si>
  <si>
    <t>Evaporator Assembly</t>
  </si>
  <si>
    <t>Condenser Assembly</t>
  </si>
  <si>
    <t>Capillary Assembly</t>
  </si>
  <si>
    <t>Pipe Temperature Sensor CGQ-WD/GW4100-L850-XACP2-P800</t>
  </si>
  <si>
    <t>Standard Power Cord P-SP007$10A$125V-SJ1819G-L300W$N300Z$G400M4(kakou  DM)</t>
  </si>
  <si>
    <t>Air Filter</t>
  </si>
  <si>
    <t>Microswitch</t>
  </si>
  <si>
    <t>Magnetic switch</t>
  </si>
  <si>
    <t>Drain pipe</t>
  </si>
  <si>
    <t>17400511001227</t>
  </si>
  <si>
    <t>17400511001226</t>
  </si>
  <si>
    <t>17220100A04664</t>
  </si>
  <si>
    <t>11002012037814</t>
  </si>
  <si>
    <t>12100105001041</t>
  </si>
  <si>
    <t>17400609000780</t>
  </si>
  <si>
    <t>17400101000078</t>
  </si>
  <si>
    <t>17120100000344</t>
  </si>
  <si>
    <t>17120100003275</t>
  </si>
  <si>
    <t>17120100001103</t>
  </si>
  <si>
    <t>17400101A00486</t>
  </si>
  <si>
    <t>12600801000036</t>
  </si>
  <si>
    <t>11101010015497</t>
  </si>
  <si>
    <t>15820100000784</t>
  </si>
  <si>
    <t>15820100000783</t>
  </si>
  <si>
    <t>15120100002356</t>
  </si>
  <si>
    <t>11201007003442</t>
  </si>
  <si>
    <t>17401202A05950</t>
  </si>
  <si>
    <t>12120100007139</t>
  </si>
  <si>
    <t>17400512000462</t>
  </si>
  <si>
    <t>11201605000661</t>
  </si>
  <si>
    <t>12100509000040</t>
  </si>
  <si>
    <t>same with KFS-30DAG1M MD11201007003442</t>
  </si>
  <si>
    <t>DEHUMIDIFIER PARTS LIST</t>
  </si>
  <si>
    <t>MD17400511001227</t>
  </si>
  <si>
    <t>MD17400511001226</t>
  </si>
  <si>
    <t>MD17220100A04664</t>
  </si>
  <si>
    <t>Display Board</t>
  </si>
  <si>
    <t>Fan Motor YKT-3-4-5</t>
  </si>
  <si>
    <t>MD11002012037814</t>
  </si>
  <si>
    <t>Propeller Fan 170x47</t>
  </si>
  <si>
    <t>MD12100105001041</t>
  </si>
  <si>
    <t>MD17400609000780</t>
  </si>
  <si>
    <t>MD17120100000344</t>
  </si>
  <si>
    <t>PCB</t>
  </si>
  <si>
    <t>MD17120100003275</t>
  </si>
  <si>
    <t>IPM Board</t>
  </si>
  <si>
    <t>MD17120100001103</t>
  </si>
  <si>
    <t>Drainage Plug</t>
  </si>
  <si>
    <t>MD12600801000036</t>
  </si>
  <si>
    <t>Compressor FX250M-E</t>
  </si>
  <si>
    <t>MD11101010015497</t>
  </si>
  <si>
    <t>MD15820100000784</t>
  </si>
  <si>
    <t>MD15820100000783</t>
  </si>
  <si>
    <t>Evaporator</t>
  </si>
  <si>
    <t>Condenser</t>
  </si>
  <si>
    <t>MD17401202A05950</t>
  </si>
  <si>
    <t>Power Cord P-SP007, 125V,L300W,N300Z</t>
  </si>
  <si>
    <t>MD15120100002356</t>
  </si>
  <si>
    <t>Filter Net</t>
  </si>
  <si>
    <t>MD12120100007139</t>
  </si>
  <si>
    <t>MD17400512000462</t>
  </si>
  <si>
    <t>MD11201605000661</t>
  </si>
  <si>
    <t>MD12100509000040</t>
  </si>
  <si>
    <t>Drain Hose/Drain pipe</t>
  </si>
  <si>
    <t>same with TK1020001, 1uf/450V</t>
  </si>
  <si>
    <t>same with KN1020095, 5uf/450V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</si>
</sst>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宋体"/>
      <charset val="134"/>
    </font>
    <font>
      <sz val="10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9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7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vertical="center"/>
    </xf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4" xfId="0" applyFont="1" applyFill="1" applyBorder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1" fillId="0" borderId="4" xfId="0" applyFont="1" applyBorder="1" applyAlignment="1">
      <alignment horizontal="center" vertical="center"/>
    </xf>
    <xf numFmtId="9" fontId="4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4" fontId="7" fillId="0" borderId="0" xfId="0" applyNumberFormat="1" applyFont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vertical="center"/>
    </xf>
    <xf numFmtId="4" fontId="3" fillId="0" borderId="0" xfId="0" applyNumberFormat="1" applyFont="1" applyFill="1" applyAlignment="1">
      <alignment vertical="center"/>
    </xf>
    <xf numFmtId="4" fontId="4" fillId="0" borderId="5" xfId="0" applyNumberFormat="1" applyFont="1" applyFill="1" applyBorder="1" applyAlignment="1">
      <alignment horizontal="center" vertical="center"/>
    </xf>
    <xf numFmtId="0" fontId="2" fillId="0" borderId="0" xfId="0" quotePrefix="1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4" fontId="4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12" fillId="0" borderId="9" xfId="49" applyFont="1" applyBorder="1"/>
    <xf numFmtId="0" fontId="12" fillId="0" borderId="9" xfId="50" applyFont="1" applyBorder="1"/>
    <xf numFmtId="0" fontId="12" fillId="0" borderId="9" xfId="51" applyFont="1" applyBorder="1"/>
    <xf numFmtId="0" fontId="12" fillId="0" borderId="9" xfId="52" applyFont="1" applyBorder="1"/>
    <xf numFmtId="0" fontId="12" fillId="0" borderId="9" xfId="53" applyFont="1" applyBorder="1"/>
    <xf numFmtId="0" fontId="12" fillId="0" borderId="9" xfId="54" applyFont="1" applyBorder="1"/>
    <xf numFmtId="0" fontId="12" fillId="0" borderId="9" xfId="56" applyFont="1" applyBorder="1"/>
    <xf numFmtId="0" fontId="12" fillId="0" borderId="9" xfId="57" applyFont="1" applyBorder="1"/>
    <xf numFmtId="0" fontId="12" fillId="0" borderId="9" xfId="58" applyFont="1" applyBorder="1"/>
    <xf numFmtId="0" fontId="12" fillId="0" borderId="9" xfId="59" applyFont="1" applyBorder="1"/>
    <xf numFmtId="0" fontId="12" fillId="0" borderId="9" xfId="60" applyFont="1" applyBorder="1" applyAlignment="1">
      <alignment horizontal="center"/>
    </xf>
    <xf numFmtId="0" fontId="12" fillId="0" borderId="9" xfId="61" applyFont="1" applyBorder="1" applyAlignment="1">
      <alignment horizontal="center"/>
    </xf>
    <xf numFmtId="0" fontId="12" fillId="0" borderId="9" xfId="62" applyFont="1" applyBorder="1" applyAlignment="1">
      <alignment horizontal="center"/>
    </xf>
    <xf numFmtId="0" fontId="12" fillId="0" borderId="9" xfId="63" applyFont="1" applyBorder="1" applyAlignment="1">
      <alignment horizontal="center"/>
    </xf>
    <xf numFmtId="0" fontId="12" fillId="0" borderId="9" xfId="64" applyFont="1" applyBorder="1" applyAlignment="1">
      <alignment horizontal="center"/>
    </xf>
    <xf numFmtId="0" fontId="12" fillId="0" borderId="9" xfId="65" applyFont="1" applyBorder="1" applyAlignment="1">
      <alignment horizontal="center"/>
    </xf>
    <xf numFmtId="0" fontId="12" fillId="0" borderId="9" xfId="66" applyFont="1" applyBorder="1" applyAlignment="1">
      <alignment horizontal="center"/>
    </xf>
    <xf numFmtId="0" fontId="12" fillId="0" borderId="9" xfId="67" applyFont="1" applyBorder="1" applyAlignment="1">
      <alignment horizontal="center"/>
    </xf>
    <xf numFmtId="0" fontId="12" fillId="0" borderId="9" xfId="68" applyFont="1" applyBorder="1" applyAlignment="1">
      <alignment horizontal="center"/>
    </xf>
    <xf numFmtId="0" fontId="12" fillId="0" borderId="9" xfId="69" applyFont="1" applyBorder="1" applyAlignment="1">
      <alignment horizontal="center"/>
    </xf>
    <xf numFmtId="0" fontId="12" fillId="0" borderId="9" xfId="70" applyFont="1" applyBorder="1" applyAlignment="1">
      <alignment horizontal="center"/>
    </xf>
    <xf numFmtId="0" fontId="12" fillId="0" borderId="9" xfId="71" applyFont="1" applyBorder="1" applyAlignment="1">
      <alignment horizontal="center"/>
    </xf>
    <xf numFmtId="0" fontId="12" fillId="0" borderId="9" xfId="72" applyFont="1" applyBorder="1" applyAlignment="1">
      <alignment horizontal="center"/>
    </xf>
    <xf numFmtId="0" fontId="12" fillId="0" borderId="9" xfId="73" applyFont="1" applyBorder="1" applyAlignment="1">
      <alignment horizontal="center"/>
    </xf>
    <xf numFmtId="0" fontId="12" fillId="0" borderId="9" xfId="74" applyFont="1" applyBorder="1" applyAlignment="1">
      <alignment horizontal="center"/>
    </xf>
    <xf numFmtId="0" fontId="12" fillId="0" borderId="9" xfId="75" applyFont="1" applyBorder="1" applyAlignment="1">
      <alignment horizontal="center"/>
    </xf>
    <xf numFmtId="0" fontId="12" fillId="0" borderId="9" xfId="76" applyFont="1" applyBorder="1" applyAlignment="1">
      <alignment horizontal="center"/>
    </xf>
    <xf numFmtId="0" fontId="12" fillId="0" borderId="9" xfId="77" applyFont="1" applyBorder="1" applyAlignment="1">
      <alignment horizontal="center"/>
    </xf>
    <xf numFmtId="0" fontId="12" fillId="0" borderId="9" xfId="78" applyFont="1" applyBorder="1" applyAlignment="1">
      <alignment horizontal="center"/>
    </xf>
    <xf numFmtId="0" fontId="13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2" fillId="0" borderId="9" xfId="55" applyFont="1" applyFill="1" applyBorder="1"/>
  </cellXfs>
  <cellStyles count="79">
    <cellStyle name="Normal" xfId="0" builtinId="0"/>
    <cellStyle name="Normal 10" xfId="65"/>
    <cellStyle name="Normal 11" xfId="66"/>
    <cellStyle name="Normal 12" xfId="52"/>
    <cellStyle name="Normal 13" xfId="67"/>
    <cellStyle name="Normal 14" xfId="53"/>
    <cellStyle name="Normal 15" xfId="68"/>
    <cellStyle name="Normal 16" xfId="54"/>
    <cellStyle name="Normal 17" xfId="69"/>
    <cellStyle name="Normal 18" xfId="55"/>
    <cellStyle name="Normal 19" xfId="70"/>
    <cellStyle name="Normal 2" xfId="60"/>
    <cellStyle name="Normal 20" xfId="71"/>
    <cellStyle name="Normal 21" xfId="56"/>
    <cellStyle name="Normal 22" xfId="72"/>
    <cellStyle name="Normal 23" xfId="73"/>
    <cellStyle name="Normal 24" xfId="74"/>
    <cellStyle name="Normal 25" xfId="75"/>
    <cellStyle name="Normal 26" xfId="57"/>
    <cellStyle name="Normal 27" xfId="76"/>
    <cellStyle name="Normal 28" xfId="58"/>
    <cellStyle name="Normal 29" xfId="77"/>
    <cellStyle name="Normal 3" xfId="61"/>
    <cellStyle name="Normal 30" xfId="78"/>
    <cellStyle name="Normal 31" xfId="59"/>
    <cellStyle name="Normal 33" xfId="2"/>
    <cellStyle name="Normal 34" xfId="3"/>
    <cellStyle name="Normal 35" xfId="4"/>
    <cellStyle name="Normal 37" xfId="7"/>
    <cellStyle name="Normal 38" xfId="9"/>
    <cellStyle name="Normal 39" xfId="8"/>
    <cellStyle name="Normal 4" xfId="49"/>
    <cellStyle name="Normal 40" xfId="10"/>
    <cellStyle name="Normal 42" xfId="11"/>
    <cellStyle name="Normal 45" xfId="14"/>
    <cellStyle name="Normal 46" xfId="13"/>
    <cellStyle name="Normal 49" xfId="16"/>
    <cellStyle name="Normal 5" xfId="62"/>
    <cellStyle name="Normal 51" xfId="19"/>
    <cellStyle name="Normal 52" xfId="21"/>
    <cellStyle name="Normal 54" xfId="24"/>
    <cellStyle name="Normal 55" xfId="25"/>
    <cellStyle name="Normal 56" xfId="26"/>
    <cellStyle name="Normal 57" xfId="12"/>
    <cellStyle name="Normal 58" xfId="27"/>
    <cellStyle name="Normal 59" xfId="28"/>
    <cellStyle name="Normal 6" xfId="50"/>
    <cellStyle name="Normal 60" xfId="29"/>
    <cellStyle name="Normal 61" xfId="30"/>
    <cellStyle name="Normal 62" xfId="17"/>
    <cellStyle name="Normal 64" xfId="1"/>
    <cellStyle name="Normal 66" xfId="6"/>
    <cellStyle name="Normal 67" xfId="18"/>
    <cellStyle name="Normal 68" xfId="20"/>
    <cellStyle name="Normal 69" xfId="22"/>
    <cellStyle name="Normal 7" xfId="63"/>
    <cellStyle name="Normal 70" xfId="23"/>
    <cellStyle name="Normal 71" xfId="15"/>
    <cellStyle name="Normal 72" xfId="31"/>
    <cellStyle name="Normal 73" xfId="32"/>
    <cellStyle name="Normal 74" xfId="33"/>
    <cellStyle name="Normal 75" xfId="34"/>
    <cellStyle name="Normal 76" xfId="35"/>
    <cellStyle name="Normal 77" xfId="36"/>
    <cellStyle name="Normal 78" xfId="37"/>
    <cellStyle name="Normal 79" xfId="38"/>
    <cellStyle name="Normal 8" xfId="51"/>
    <cellStyle name="Normal 80" xfId="39"/>
    <cellStyle name="Normal 81" xfId="40"/>
    <cellStyle name="Normal 82" xfId="42"/>
    <cellStyle name="Normal 83" xfId="41"/>
    <cellStyle name="Normal 84" xfId="43"/>
    <cellStyle name="Normal 85" xfId="44"/>
    <cellStyle name="Normal 86" xfId="45"/>
    <cellStyle name="Normal 87" xfId="46"/>
    <cellStyle name="Normal 88" xfId="47"/>
    <cellStyle name="Normal 89" xfId="48"/>
    <cellStyle name="Normal 9" xfId="64"/>
    <cellStyle name="常规_outdoor uni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pane xSplit="2" ySplit="12" topLeftCell="G19" activePane="bottomRight" state="frozen"/>
      <selection pane="topRight" activeCell="C1" sqref="C1"/>
      <selection pane="bottomLeft" activeCell="A13" sqref="A13"/>
      <selection pane="bottomRight" activeCell="B26" sqref="B26"/>
    </sheetView>
  </sheetViews>
  <sheetFormatPr defaultRowHeight="13.2"/>
  <cols>
    <col min="1" max="1" width="19" style="4" customWidth="1"/>
    <col min="2" max="2" width="38.88671875" style="4" customWidth="1"/>
    <col min="3" max="3" width="36.5546875" style="9" customWidth="1"/>
    <col min="4" max="4" width="18.88671875" style="4" customWidth="1"/>
    <col min="5" max="5" width="16.5546875" style="4" customWidth="1"/>
    <col min="6" max="6" width="8.109375" style="17" customWidth="1"/>
    <col min="7" max="7" width="19" style="3" bestFit="1" customWidth="1"/>
    <col min="8" max="8" width="9.5546875" style="25" customWidth="1"/>
    <col min="9" max="9" width="8.88671875" style="25"/>
    <col min="10" max="10" width="9.109375" style="3" bestFit="1" customWidth="1"/>
    <col min="11" max="16384" width="8.88671875" style="3"/>
  </cols>
  <sheetData>
    <row r="1" spans="1:10" ht="15.6">
      <c r="A1" s="1" t="s">
        <v>0</v>
      </c>
      <c r="B1" s="31"/>
      <c r="C1" s="2"/>
      <c r="D1" s="1"/>
      <c r="E1" s="20">
        <v>1</v>
      </c>
      <c r="F1" s="22" t="s">
        <v>11</v>
      </c>
      <c r="G1" s="20">
        <v>50</v>
      </c>
      <c r="H1" s="21">
        <v>0.9</v>
      </c>
    </row>
    <row r="2" spans="1:10" ht="15.6">
      <c r="A2" s="5" t="s">
        <v>63</v>
      </c>
      <c r="B2" s="31"/>
      <c r="C2" s="2"/>
      <c r="D2" s="1"/>
      <c r="E2" s="20">
        <v>51</v>
      </c>
      <c r="F2" s="22" t="s">
        <v>11</v>
      </c>
      <c r="G2" s="20">
        <v>100</v>
      </c>
      <c r="H2" s="21">
        <v>0.8</v>
      </c>
    </row>
    <row r="3" spans="1:10" ht="15.6">
      <c r="A3" s="27" t="s">
        <v>15</v>
      </c>
      <c r="B3" s="31"/>
      <c r="C3" s="2"/>
      <c r="D3" s="1"/>
      <c r="E3" s="20">
        <v>101</v>
      </c>
      <c r="F3" s="22" t="s">
        <v>11</v>
      </c>
      <c r="G3" s="20">
        <v>300</v>
      </c>
      <c r="H3" s="21">
        <v>0.7</v>
      </c>
    </row>
    <row r="4" spans="1:10" ht="15.6">
      <c r="A4" s="1"/>
      <c r="B4" s="31"/>
      <c r="C4" s="2"/>
      <c r="D4" s="1"/>
      <c r="E4" s="20">
        <v>301</v>
      </c>
      <c r="F4" s="22" t="s">
        <v>11</v>
      </c>
      <c r="G4" s="20">
        <v>500</v>
      </c>
      <c r="H4" s="21">
        <v>0.6</v>
      </c>
    </row>
    <row r="5" spans="1:10" ht="15.6">
      <c r="A5" s="1"/>
      <c r="B5" s="31"/>
      <c r="C5" s="2"/>
      <c r="D5" s="1"/>
      <c r="E5" s="20">
        <v>501</v>
      </c>
      <c r="F5" s="22" t="s">
        <v>11</v>
      </c>
      <c r="G5" s="20">
        <v>1000</v>
      </c>
      <c r="H5" s="21">
        <v>0.5</v>
      </c>
    </row>
    <row r="6" spans="1:10" ht="15.6">
      <c r="A6" s="3"/>
      <c r="B6" s="32"/>
      <c r="C6" s="6"/>
      <c r="D6" s="1"/>
      <c r="E6" s="20">
        <v>1001</v>
      </c>
      <c r="F6" s="22" t="s">
        <v>11</v>
      </c>
      <c r="G6" s="20">
        <v>3000</v>
      </c>
      <c r="H6" s="21">
        <v>0.4</v>
      </c>
    </row>
    <row r="7" spans="1:10" ht="15.6">
      <c r="A7" s="3"/>
      <c r="B7" s="31"/>
      <c r="C7" s="2"/>
      <c r="D7" s="1"/>
      <c r="E7" s="20">
        <v>3001</v>
      </c>
      <c r="F7" s="22" t="s">
        <v>11</v>
      </c>
      <c r="G7" s="20">
        <v>5000</v>
      </c>
      <c r="H7" s="21">
        <v>0.3</v>
      </c>
    </row>
    <row r="8" spans="1:10" ht="15.6">
      <c r="A8" s="7"/>
      <c r="B8" s="33"/>
      <c r="C8" s="7"/>
      <c r="D8" s="1"/>
      <c r="E8" s="20">
        <v>5001</v>
      </c>
      <c r="F8" s="22" t="s">
        <v>11</v>
      </c>
      <c r="G8" s="20" t="s">
        <v>12</v>
      </c>
      <c r="H8" s="21">
        <v>0.25</v>
      </c>
    </row>
    <row r="9" spans="1:10">
      <c r="A9" s="7"/>
      <c r="B9" s="33"/>
      <c r="C9" s="7"/>
    </row>
    <row r="10" spans="1:10" ht="13.8" thickBot="1">
      <c r="A10" s="8"/>
    </row>
    <row r="11" spans="1:10" ht="16.2" thickBot="1">
      <c r="A11" s="10" t="s">
        <v>1</v>
      </c>
      <c r="B11" s="72" t="s">
        <v>2</v>
      </c>
      <c r="C11" s="72" t="s">
        <v>14</v>
      </c>
      <c r="D11" s="29" t="s">
        <v>3</v>
      </c>
      <c r="E11" s="10" t="s">
        <v>4</v>
      </c>
      <c r="F11" s="71" t="s">
        <v>7</v>
      </c>
      <c r="G11" s="18" t="s">
        <v>8</v>
      </c>
      <c r="H11" s="70" t="s">
        <v>9</v>
      </c>
      <c r="I11" s="26" t="s">
        <v>10</v>
      </c>
      <c r="J11" s="26" t="s">
        <v>10</v>
      </c>
    </row>
    <row r="12" spans="1:10" ht="16.2" thickBot="1">
      <c r="A12" s="11" t="s">
        <v>5</v>
      </c>
      <c r="B12" s="72"/>
      <c r="C12" s="72"/>
      <c r="D12" s="28" t="s">
        <v>6</v>
      </c>
      <c r="E12" s="11" t="s">
        <v>5</v>
      </c>
      <c r="F12" s="71"/>
      <c r="G12" s="18" t="s">
        <v>16</v>
      </c>
      <c r="H12" s="70"/>
      <c r="I12" s="19">
        <v>0.2</v>
      </c>
      <c r="J12" s="19" t="s">
        <v>13</v>
      </c>
    </row>
    <row r="13" spans="1:10" ht="15.6">
      <c r="A13" s="12"/>
      <c r="B13" s="14"/>
      <c r="C13" s="13"/>
      <c r="D13" s="14"/>
      <c r="E13" s="14"/>
      <c r="F13" s="35"/>
    </row>
    <row r="14" spans="1:10" ht="15.6">
      <c r="A14" s="30" t="s">
        <v>18</v>
      </c>
      <c r="B14" s="34"/>
      <c r="C14" s="34" t="s">
        <v>17</v>
      </c>
      <c r="D14" s="15"/>
      <c r="E14" s="15"/>
      <c r="F14" s="15"/>
      <c r="G14" s="15"/>
      <c r="H14" s="15"/>
      <c r="I14" s="15"/>
      <c r="J14" s="15"/>
    </row>
    <row r="15" spans="1:10">
      <c r="A15" s="47" t="s">
        <v>64</v>
      </c>
      <c r="B15" s="36" t="s">
        <v>19</v>
      </c>
      <c r="C15" s="36" t="s">
        <v>19</v>
      </c>
      <c r="D15" s="16"/>
      <c r="E15" s="47" t="s">
        <v>40</v>
      </c>
      <c r="F15" s="23">
        <v>0.57999999999999996</v>
      </c>
      <c r="G15" s="24">
        <f>F15*1.1*1.12*60</f>
        <v>42.873600000000003</v>
      </c>
      <c r="H15" s="24">
        <f>G15/0.1</f>
        <v>428.73599999999999</v>
      </c>
      <c r="I15" s="24">
        <f>H15/0.8</f>
        <v>535.91999999999996</v>
      </c>
      <c r="J15" s="24">
        <v>500</v>
      </c>
    </row>
    <row r="16" spans="1:10">
      <c r="A16" s="47" t="s">
        <v>65</v>
      </c>
      <c r="B16" s="36" t="s">
        <v>19</v>
      </c>
      <c r="C16" s="36" t="s">
        <v>19</v>
      </c>
      <c r="D16" s="16"/>
      <c r="E16" s="47" t="s">
        <v>41</v>
      </c>
      <c r="F16" s="23">
        <v>0.52</v>
      </c>
      <c r="G16" s="24">
        <f t="shared" ref="G16:G36" si="0">F16*1.1*1.12*60</f>
        <v>38.438400000000009</v>
      </c>
      <c r="H16" s="24">
        <f>G16/0.1</f>
        <v>384.38400000000007</v>
      </c>
      <c r="I16" s="24">
        <f t="shared" ref="I16:I36" si="1">H16/0.8</f>
        <v>480.48000000000008</v>
      </c>
      <c r="J16" s="24">
        <v>500</v>
      </c>
    </row>
    <row r="17" spans="1:10">
      <c r="A17" s="48" t="s">
        <v>66</v>
      </c>
      <c r="B17" s="67" t="s">
        <v>67</v>
      </c>
      <c r="C17" s="36" t="s">
        <v>20</v>
      </c>
      <c r="D17" s="16"/>
      <c r="E17" s="48" t="s">
        <v>42</v>
      </c>
      <c r="F17" s="23">
        <v>4.5199999999999996</v>
      </c>
      <c r="G17" s="24">
        <f t="shared" si="0"/>
        <v>334.11840000000001</v>
      </c>
      <c r="H17" s="24">
        <f>G17/0.4</f>
        <v>835.29599999999994</v>
      </c>
      <c r="I17" s="24">
        <f t="shared" si="1"/>
        <v>1044.1199999999999</v>
      </c>
      <c r="J17" s="24">
        <v>1100</v>
      </c>
    </row>
    <row r="18" spans="1:10">
      <c r="A18" s="49" t="s">
        <v>69</v>
      </c>
      <c r="B18" s="67" t="s">
        <v>68</v>
      </c>
      <c r="C18" s="37" t="s">
        <v>21</v>
      </c>
      <c r="D18" s="16"/>
      <c r="E18" s="49" t="s">
        <v>43</v>
      </c>
      <c r="F18" s="23">
        <v>7.86</v>
      </c>
      <c r="G18" s="24">
        <f t="shared" si="0"/>
        <v>581.01120000000014</v>
      </c>
      <c r="H18" s="24">
        <f>G18/0.5</f>
        <v>1162.0224000000003</v>
      </c>
      <c r="I18" s="24">
        <f t="shared" si="1"/>
        <v>1452.5280000000002</v>
      </c>
      <c r="J18" s="24">
        <v>1500</v>
      </c>
    </row>
    <row r="19" spans="1:10">
      <c r="A19" s="50" t="s">
        <v>71</v>
      </c>
      <c r="B19" s="67" t="s">
        <v>70</v>
      </c>
      <c r="C19" s="38" t="s">
        <v>22</v>
      </c>
      <c r="D19" s="16"/>
      <c r="E19" s="50" t="s">
        <v>44</v>
      </c>
      <c r="F19" s="23">
        <v>0.52</v>
      </c>
      <c r="G19" s="24">
        <f t="shared" si="0"/>
        <v>38.438400000000009</v>
      </c>
      <c r="H19" s="24">
        <f>G19/0.1</f>
        <v>384.38400000000007</v>
      </c>
      <c r="I19" s="24">
        <f t="shared" si="1"/>
        <v>480.48000000000008</v>
      </c>
      <c r="J19" s="24">
        <v>500</v>
      </c>
    </row>
    <row r="20" spans="1:10">
      <c r="A20" s="51" t="s">
        <v>72</v>
      </c>
      <c r="B20" s="39" t="s">
        <v>23</v>
      </c>
      <c r="C20" s="39" t="s">
        <v>23</v>
      </c>
      <c r="D20" s="16"/>
      <c r="E20" s="51" t="s">
        <v>45</v>
      </c>
      <c r="F20" s="23">
        <v>2.12</v>
      </c>
      <c r="G20" s="24">
        <f t="shared" si="0"/>
        <v>156.71040000000002</v>
      </c>
      <c r="H20" s="24">
        <f>G20/0.3</f>
        <v>522.36800000000005</v>
      </c>
      <c r="I20" s="24">
        <f t="shared" si="1"/>
        <v>652.96</v>
      </c>
      <c r="J20" s="24">
        <v>700</v>
      </c>
    </row>
    <row r="21" spans="1:10">
      <c r="A21" s="16"/>
      <c r="B21" s="73" t="s">
        <v>95</v>
      </c>
      <c r="C21" s="36" t="s">
        <v>24</v>
      </c>
      <c r="D21" s="16"/>
      <c r="E21" s="52" t="s">
        <v>46</v>
      </c>
      <c r="F21" s="23">
        <v>0.28000000000000003</v>
      </c>
      <c r="G21" s="24">
        <f t="shared" si="0"/>
        <v>20.697600000000005</v>
      </c>
      <c r="H21" s="24">
        <f>G21/0.1</f>
        <v>206.97600000000003</v>
      </c>
      <c r="I21" s="24">
        <f t="shared" si="1"/>
        <v>258.72000000000003</v>
      </c>
      <c r="J21" s="24">
        <v>100</v>
      </c>
    </row>
    <row r="22" spans="1:10">
      <c r="A22" s="53" t="s">
        <v>73</v>
      </c>
      <c r="B22" s="40" t="s">
        <v>25</v>
      </c>
      <c r="C22" s="40" t="s">
        <v>25</v>
      </c>
      <c r="D22" s="16"/>
      <c r="E22" s="53" t="s">
        <v>47</v>
      </c>
      <c r="F22" s="23">
        <v>0.48</v>
      </c>
      <c r="G22" s="24">
        <f t="shared" si="0"/>
        <v>35.481600000000007</v>
      </c>
      <c r="H22" s="24">
        <f>G22/0.1</f>
        <v>354.81600000000003</v>
      </c>
      <c r="I22" s="24">
        <f t="shared" si="1"/>
        <v>443.52000000000004</v>
      </c>
      <c r="J22" s="24">
        <v>500</v>
      </c>
    </row>
    <row r="23" spans="1:10">
      <c r="A23" s="54" t="s">
        <v>75</v>
      </c>
      <c r="B23" s="67" t="s">
        <v>74</v>
      </c>
      <c r="C23" s="41" t="s">
        <v>26</v>
      </c>
      <c r="D23" s="16"/>
      <c r="E23" s="54" t="s">
        <v>48</v>
      </c>
      <c r="F23" s="23">
        <v>3.2</v>
      </c>
      <c r="G23" s="24">
        <f t="shared" si="0"/>
        <v>236.54400000000007</v>
      </c>
      <c r="H23" s="24">
        <f>G23/0.3</f>
        <v>788.48000000000025</v>
      </c>
      <c r="I23" s="24">
        <f t="shared" si="1"/>
        <v>985.60000000000025</v>
      </c>
      <c r="J23" s="24">
        <v>1000</v>
      </c>
    </row>
    <row r="24" spans="1:10">
      <c r="A24" s="55" t="s">
        <v>77</v>
      </c>
      <c r="B24" s="67" t="s">
        <v>76</v>
      </c>
      <c r="C24" s="42" t="s">
        <v>27</v>
      </c>
      <c r="D24" s="16"/>
      <c r="E24" s="55" t="s">
        <v>49</v>
      </c>
      <c r="F24" s="23">
        <v>2.48</v>
      </c>
      <c r="G24" s="24">
        <f t="shared" si="0"/>
        <v>183.32160000000002</v>
      </c>
      <c r="H24" s="24">
        <f>G24/0.3</f>
        <v>611.07200000000012</v>
      </c>
      <c r="I24" s="24">
        <f t="shared" si="1"/>
        <v>763.84000000000015</v>
      </c>
      <c r="J24" s="24">
        <v>800</v>
      </c>
    </row>
    <row r="25" spans="1:10">
      <c r="A25" s="16"/>
      <c r="B25" s="73" t="s">
        <v>96</v>
      </c>
      <c r="C25" s="74" t="s">
        <v>28</v>
      </c>
      <c r="D25" s="16"/>
      <c r="E25" s="56" t="s">
        <v>50</v>
      </c>
      <c r="F25" s="23">
        <v>0.43</v>
      </c>
      <c r="G25" s="24">
        <f t="shared" si="0"/>
        <v>31.785600000000006</v>
      </c>
      <c r="H25" s="24">
        <f t="shared" ref="H25:H26" si="2">G25/0.1</f>
        <v>317.85600000000005</v>
      </c>
      <c r="I25" s="24">
        <f t="shared" si="1"/>
        <v>397.32000000000005</v>
      </c>
      <c r="J25" s="24">
        <v>165</v>
      </c>
    </row>
    <row r="26" spans="1:10">
      <c r="A26" s="57" t="s">
        <v>79</v>
      </c>
      <c r="B26" s="68" t="s">
        <v>78</v>
      </c>
      <c r="C26" s="36" t="s">
        <v>29</v>
      </c>
      <c r="D26" s="16"/>
      <c r="E26" s="57" t="s">
        <v>51</v>
      </c>
      <c r="F26" s="23">
        <v>0.05</v>
      </c>
      <c r="G26" s="24">
        <f t="shared" si="0"/>
        <v>3.6960000000000011</v>
      </c>
      <c r="H26" s="24">
        <f t="shared" si="2"/>
        <v>36.960000000000008</v>
      </c>
      <c r="I26" s="24">
        <f t="shared" si="1"/>
        <v>46.20000000000001</v>
      </c>
      <c r="J26" s="24">
        <v>100</v>
      </c>
    </row>
    <row r="27" spans="1:10">
      <c r="A27" s="58" t="s">
        <v>81</v>
      </c>
      <c r="B27" s="67" t="s">
        <v>80</v>
      </c>
      <c r="C27" s="43" t="s">
        <v>30</v>
      </c>
      <c r="D27" s="16"/>
      <c r="E27" s="58" t="s">
        <v>52</v>
      </c>
      <c r="F27" s="23">
        <v>32.22</v>
      </c>
      <c r="G27" s="24">
        <f t="shared" si="0"/>
        <v>2381.7024000000001</v>
      </c>
      <c r="H27" s="24">
        <f>G27/0.6</f>
        <v>3969.5040000000004</v>
      </c>
      <c r="I27" s="24">
        <f t="shared" si="1"/>
        <v>4961.88</v>
      </c>
      <c r="J27" s="24">
        <v>5000</v>
      </c>
    </row>
    <row r="28" spans="1:10">
      <c r="A28" s="59" t="s">
        <v>82</v>
      </c>
      <c r="B28" s="67" t="s">
        <v>84</v>
      </c>
      <c r="C28" s="36" t="s">
        <v>31</v>
      </c>
      <c r="D28" s="16"/>
      <c r="E28" s="59" t="s">
        <v>53</v>
      </c>
      <c r="F28" s="23">
        <v>4.2300000000000004</v>
      </c>
      <c r="G28" s="24">
        <f t="shared" si="0"/>
        <v>312.68160000000006</v>
      </c>
      <c r="H28" s="24">
        <f>G28/0.4</f>
        <v>781.70400000000006</v>
      </c>
      <c r="I28" s="24">
        <f t="shared" si="1"/>
        <v>977.13</v>
      </c>
      <c r="J28" s="24">
        <v>1000</v>
      </c>
    </row>
    <row r="29" spans="1:10">
      <c r="A29" s="60" t="s">
        <v>83</v>
      </c>
      <c r="B29" s="69" t="s">
        <v>85</v>
      </c>
      <c r="C29" s="36" t="s">
        <v>32</v>
      </c>
      <c r="D29" s="16"/>
      <c r="E29" s="60" t="s">
        <v>54</v>
      </c>
      <c r="F29" s="23">
        <v>6.01</v>
      </c>
      <c r="G29" s="24">
        <f t="shared" si="0"/>
        <v>444.25920000000008</v>
      </c>
      <c r="H29" s="24">
        <f>G29/0.4</f>
        <v>1110.6480000000001</v>
      </c>
      <c r="I29" s="24">
        <f t="shared" si="1"/>
        <v>1388.3100000000002</v>
      </c>
      <c r="J29" s="24">
        <v>1500</v>
      </c>
    </row>
    <row r="30" spans="1:10">
      <c r="A30" s="61" t="s">
        <v>88</v>
      </c>
      <c r="B30" s="36" t="s">
        <v>33</v>
      </c>
      <c r="C30" s="36" t="s">
        <v>33</v>
      </c>
      <c r="D30" s="16"/>
      <c r="E30" s="61" t="s">
        <v>55</v>
      </c>
      <c r="F30" s="23">
        <v>0.87</v>
      </c>
      <c r="G30" s="24">
        <f t="shared" si="0"/>
        <v>64.310400000000001</v>
      </c>
      <c r="H30" s="24">
        <f>G30/0.2</f>
        <v>321.55199999999996</v>
      </c>
      <c r="I30" s="24">
        <f t="shared" si="1"/>
        <v>401.93999999999994</v>
      </c>
      <c r="J30" s="24">
        <v>0</v>
      </c>
    </row>
    <row r="31" spans="1:10">
      <c r="A31" s="16"/>
      <c r="B31" s="66" t="s">
        <v>62</v>
      </c>
      <c r="C31" s="44" t="s">
        <v>34</v>
      </c>
      <c r="D31" s="16"/>
      <c r="E31" s="62" t="s">
        <v>56</v>
      </c>
      <c r="F31" s="23">
        <v>0.22</v>
      </c>
      <c r="G31" s="24">
        <f t="shared" si="0"/>
        <v>16.262400000000003</v>
      </c>
      <c r="H31" s="24">
        <f>G31/0.1</f>
        <v>162.62400000000002</v>
      </c>
      <c r="I31" s="24">
        <f t="shared" si="1"/>
        <v>203.28000000000003</v>
      </c>
      <c r="J31" s="24">
        <v>200</v>
      </c>
    </row>
    <row r="32" spans="1:10">
      <c r="A32" s="63" t="s">
        <v>86</v>
      </c>
      <c r="B32" s="67" t="s">
        <v>87</v>
      </c>
      <c r="C32" s="45" t="s">
        <v>35</v>
      </c>
      <c r="D32" s="16"/>
      <c r="E32" s="63" t="s">
        <v>57</v>
      </c>
      <c r="F32" s="23">
        <v>1.98</v>
      </c>
      <c r="G32" s="24">
        <f t="shared" si="0"/>
        <v>146.36160000000001</v>
      </c>
      <c r="H32" s="24">
        <f>G32/0.3</f>
        <v>487.87200000000007</v>
      </c>
      <c r="I32" s="24">
        <f t="shared" si="1"/>
        <v>609.84</v>
      </c>
      <c r="J32" s="24">
        <v>600</v>
      </c>
    </row>
    <row r="33" spans="1:10">
      <c r="A33" s="64" t="s">
        <v>90</v>
      </c>
      <c r="B33" s="67" t="s">
        <v>89</v>
      </c>
      <c r="C33" s="36" t="s">
        <v>36</v>
      </c>
      <c r="D33" s="16"/>
      <c r="E33" s="64" t="s">
        <v>58</v>
      </c>
      <c r="F33" s="23">
        <v>0.31</v>
      </c>
      <c r="G33" s="24">
        <f t="shared" si="0"/>
        <v>22.915200000000002</v>
      </c>
      <c r="H33" s="24">
        <f>G33/0.1</f>
        <v>229.15200000000002</v>
      </c>
      <c r="I33" s="24">
        <f t="shared" si="1"/>
        <v>286.44</v>
      </c>
      <c r="J33" s="24">
        <v>300</v>
      </c>
    </row>
    <row r="34" spans="1:10">
      <c r="A34" s="65" t="s">
        <v>91</v>
      </c>
      <c r="B34" s="46" t="s">
        <v>37</v>
      </c>
      <c r="C34" s="46" t="s">
        <v>37</v>
      </c>
      <c r="D34" s="16"/>
      <c r="E34" s="65" t="s">
        <v>59</v>
      </c>
      <c r="F34" s="23">
        <v>0.97</v>
      </c>
      <c r="G34" s="24">
        <f t="shared" si="0"/>
        <v>71.702400000000011</v>
      </c>
      <c r="H34" s="24">
        <f>G34/0.2</f>
        <v>358.51200000000006</v>
      </c>
      <c r="I34" s="24">
        <f t="shared" si="1"/>
        <v>448.14000000000004</v>
      </c>
      <c r="J34" s="24">
        <v>500</v>
      </c>
    </row>
    <row r="35" spans="1:10">
      <c r="A35" s="65" t="s">
        <v>92</v>
      </c>
      <c r="B35" s="46" t="s">
        <v>38</v>
      </c>
      <c r="C35" s="46" t="s">
        <v>38</v>
      </c>
      <c r="D35" s="16"/>
      <c r="E35" s="65" t="s">
        <v>60</v>
      </c>
      <c r="F35" s="23">
        <v>1.71</v>
      </c>
      <c r="G35" s="24">
        <f t="shared" si="0"/>
        <v>126.40320000000001</v>
      </c>
      <c r="H35" s="24">
        <f>G35/0.3</f>
        <v>421.34400000000005</v>
      </c>
      <c r="I35" s="24">
        <f t="shared" si="1"/>
        <v>526.68000000000006</v>
      </c>
      <c r="J35" s="24">
        <v>500</v>
      </c>
    </row>
    <row r="36" spans="1:10">
      <c r="A36" s="65" t="s">
        <v>93</v>
      </c>
      <c r="B36" s="46" t="s">
        <v>94</v>
      </c>
      <c r="C36" s="46" t="s">
        <v>39</v>
      </c>
      <c r="D36" s="16"/>
      <c r="E36" s="65" t="s">
        <v>61</v>
      </c>
      <c r="F36" s="23">
        <v>0.17</v>
      </c>
      <c r="G36" s="24">
        <f t="shared" si="0"/>
        <v>12.566400000000003</v>
      </c>
      <c r="H36" s="24">
        <f t="shared" ref="H36" si="3">G36/0.1</f>
        <v>125.66400000000003</v>
      </c>
      <c r="I36" s="24">
        <f t="shared" si="1"/>
        <v>157.08000000000004</v>
      </c>
      <c r="J36" s="24">
        <v>200</v>
      </c>
    </row>
    <row r="37" spans="1:10">
      <c r="G37" s="25"/>
    </row>
    <row r="38" spans="1:10">
      <c r="G38" s="25"/>
    </row>
  </sheetData>
  <mergeCells count="4">
    <mergeCell ref="H11:H12"/>
    <mergeCell ref="F11:F12"/>
    <mergeCell ref="B11:B12"/>
    <mergeCell ref="C11:C1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De Rivera</dc:creator>
  <cp:lastModifiedBy>Alvin De Rivera</cp:lastModifiedBy>
  <dcterms:created xsi:type="dcterms:W3CDTF">2023-08-17T04:02:26Z</dcterms:created>
  <dcterms:modified xsi:type="dcterms:W3CDTF">2023-08-30T06:42:56Z</dcterms:modified>
</cp:coreProperties>
</file>