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156" yWindow="0" windowWidth="10872" windowHeight="9372"/>
  </bookViews>
  <sheets>
    <sheet name="Sheet3" sheetId="3" r:id="rId1"/>
  </sheets>
  <calcPr calcId="124519"/>
</workbook>
</file>

<file path=xl/calcChain.xml><?xml version="1.0" encoding="utf-8"?>
<calcChain xmlns="http://schemas.openxmlformats.org/spreadsheetml/2006/main">
  <c r="G30" i="3"/>
  <c r="H43"/>
  <c r="H42"/>
  <c r="H41"/>
  <c r="H40"/>
  <c r="H39"/>
  <c r="G43"/>
  <c r="G42"/>
  <c r="G41"/>
  <c r="G40"/>
  <c r="G39"/>
  <c r="G37"/>
  <c r="G36"/>
  <c r="G35"/>
  <c r="H35" s="1"/>
  <c r="G34"/>
  <c r="H34" s="1"/>
  <c r="G33"/>
  <c r="H33" s="1"/>
  <c r="G31"/>
  <c r="G29"/>
  <c r="G26"/>
  <c r="G23"/>
  <c r="G21"/>
  <c r="H21" s="1"/>
  <c r="F43"/>
  <c r="F42"/>
  <c r="F41"/>
  <c r="F40"/>
  <c r="F39"/>
  <c r="F37"/>
  <c r="F36"/>
  <c r="F35"/>
  <c r="F34"/>
  <c r="F33"/>
  <c r="F32"/>
  <c r="F31"/>
  <c r="F30"/>
  <c r="F29"/>
  <c r="F26"/>
  <c r="F25"/>
  <c r="G25" s="1"/>
  <c r="H25" s="1"/>
  <c r="F24"/>
  <c r="G24" s="1"/>
  <c r="H24" s="1"/>
  <c r="F23"/>
  <c r="F22"/>
  <c r="G22" s="1"/>
  <c r="H22" s="1"/>
  <c r="F21"/>
  <c r="F20"/>
  <c r="F19"/>
  <c r="F18"/>
  <c r="F17"/>
  <c r="H38"/>
  <c r="H32"/>
  <c r="G32"/>
  <c r="H29"/>
  <c r="F27"/>
  <c r="G27" s="1"/>
  <c r="H27" s="1"/>
  <c r="G20"/>
  <c r="H20" s="1"/>
  <c r="G19"/>
  <c r="H19" s="1"/>
  <c r="G18"/>
  <c r="H18" s="1"/>
  <c r="G17"/>
  <c r="H17" s="1"/>
  <c r="H37" l="1"/>
  <c r="H36"/>
  <c r="H31"/>
  <c r="H30"/>
  <c r="H23"/>
</calcChain>
</file>

<file path=xl/sharedStrings.xml><?xml version="1.0" encoding="utf-8"?>
<sst xmlns="http://schemas.openxmlformats.org/spreadsheetml/2006/main" count="132" uniqueCount="71">
  <si>
    <t>KOLIN PHILIPPINES INT'L., INC.</t>
  </si>
  <si>
    <t>Kolin Part</t>
  </si>
  <si>
    <t>Description</t>
  </si>
  <si>
    <t>Common</t>
  </si>
  <si>
    <t>Supplier</t>
  </si>
  <si>
    <t>Code</t>
  </si>
  <si>
    <t>Model</t>
  </si>
  <si>
    <t>SRP</t>
  </si>
  <si>
    <t>-</t>
  </si>
  <si>
    <t>UP</t>
  </si>
  <si>
    <t>System</t>
  </si>
  <si>
    <t>1. KEA-25BWRAC</t>
  </si>
  <si>
    <t>n/a</t>
  </si>
  <si>
    <t>EVAPORATIVE AIR COOLER</t>
  </si>
  <si>
    <t>Mark-up to</t>
  </si>
  <si>
    <t>ASC</t>
  </si>
  <si>
    <t>Remote Control</t>
  </si>
  <si>
    <t>PCB YH-YBY-M0-18DCP-P1 (YH2297)</t>
  </si>
  <si>
    <t>Display Board YH-YBY-M0-18DCP-P1 (YH2223)</t>
  </si>
  <si>
    <t>Swing Motor (TYJ40-12)</t>
  </si>
  <si>
    <t>Fan Motor (G) G1082YBYV03 DC 24V</t>
  </si>
  <si>
    <t>Propeller Fan</t>
  </si>
  <si>
    <t>Water Level Sensor AWM 2464/ 80 °C/ 300V 24AWG/ VW-1</t>
  </si>
  <si>
    <t>Water Pump (TR311)</t>
  </si>
  <si>
    <t>Drain Plug with washer</t>
  </si>
  <si>
    <t>Caster Wheel</t>
  </si>
  <si>
    <t>VA9010149</t>
  </si>
  <si>
    <t>VA3010348</t>
  </si>
  <si>
    <t>VA3010349</t>
  </si>
  <si>
    <t>VA5010152</t>
  </si>
  <si>
    <t>VA5010153</t>
  </si>
  <si>
    <t>VA8010634</t>
  </si>
  <si>
    <t>VA2010285</t>
  </si>
  <si>
    <t>VA5010154</t>
  </si>
  <si>
    <t>VA8010635</t>
  </si>
  <si>
    <t>KEA-25BWRAC</t>
  </si>
  <si>
    <t>KEA-120BDRAC</t>
  </si>
  <si>
    <t>ASC Price (Php)</t>
  </si>
  <si>
    <t>SRP (Php)</t>
  </si>
  <si>
    <t>Standard Cost (Php)</t>
  </si>
  <si>
    <t>Cost (Php)</t>
  </si>
  <si>
    <t>2. KEA-120BDRAC</t>
  </si>
  <si>
    <t>VA9010147</t>
  </si>
  <si>
    <t>KEA-50/60BDRDCA</t>
  </si>
  <si>
    <t>VA2010276</t>
  </si>
  <si>
    <t>Water Level Sensor FTI-80° / 300V / 24AWG</t>
  </si>
  <si>
    <t>PCB</t>
  </si>
  <si>
    <t xml:space="preserve">Display Board </t>
  </si>
  <si>
    <t>Water Pump (HZ-430) AC 220V/ 60Hz/25W)</t>
  </si>
  <si>
    <t>Swing Motor (TYC-50) AC 220V-240V 50/60Hz</t>
  </si>
  <si>
    <t>VA5010155</t>
  </si>
  <si>
    <t>VA5010156</t>
  </si>
  <si>
    <t>VA3010350</t>
  </si>
  <si>
    <t>VA3010351</t>
  </si>
  <si>
    <t>VA5010157</t>
  </si>
  <si>
    <t>VA8010636</t>
  </si>
  <si>
    <t>Propeller Fan (3 blades)</t>
  </si>
  <si>
    <t>Caster Wheel (white)</t>
  </si>
  <si>
    <t>VA8010637</t>
  </si>
  <si>
    <t>Fan Motor (black)</t>
  </si>
  <si>
    <t>VA8010628</t>
  </si>
  <si>
    <t>JUNE 26, 2024</t>
  </si>
  <si>
    <t>FOB</t>
  </si>
  <si>
    <t>FOBx1.1x1.12xP60.00</t>
  </si>
  <si>
    <t>VA8010638</t>
  </si>
  <si>
    <t>Cooling Pad</t>
  </si>
  <si>
    <t>Side Cooling Pad</t>
  </si>
  <si>
    <t>Back Cooling Pad</t>
  </si>
  <si>
    <t>Fan Motor Bracket</t>
  </si>
  <si>
    <t>Side Dustproof Filter</t>
  </si>
  <si>
    <t>Back Dustproof Filter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</si>
</sst>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宋体"/>
      <charset val="134"/>
    </font>
    <font>
      <sz val="10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</cellStyleXfs>
  <cellXfs count="71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2" fillId="0" borderId="0" xfId="0" quotePrefix="1" applyFont="1" applyFill="1" applyAlignment="1">
      <alignment vertical="center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0" fillId="0" borderId="2" xfId="6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/>
    </xf>
    <xf numFmtId="4" fontId="4" fillId="0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9" fontId="4" fillId="0" borderId="12" xfId="0" applyNumberFormat="1" applyFont="1" applyFill="1" applyBorder="1" applyAlignment="1">
      <alignment horizontal="center" vertical="center"/>
    </xf>
    <xf numFmtId="9" fontId="4" fillId="0" borderId="13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1" fillId="0" borderId="14" xfId="79" applyFont="1" applyBorder="1" applyAlignment="1">
      <alignment vertical="center"/>
    </xf>
    <xf numFmtId="0" fontId="10" fillId="0" borderId="15" xfId="60" applyFont="1" applyBorder="1" applyAlignment="1">
      <alignment horizontal="center"/>
    </xf>
    <xf numFmtId="4" fontId="3" fillId="0" borderId="14" xfId="0" applyNumberFormat="1" applyFont="1" applyFill="1" applyBorder="1" applyAlignment="1">
      <alignment vertical="center"/>
    </xf>
    <xf numFmtId="0" fontId="10" fillId="0" borderId="1" xfId="60" applyFont="1" applyBorder="1" applyAlignment="1">
      <alignment horizontal="center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" fontId="4" fillId="0" borderId="16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0" fillId="0" borderId="20" xfId="6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4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/>
    </xf>
    <xf numFmtId="0" fontId="10" fillId="0" borderId="14" xfId="60" applyFont="1" applyBorder="1" applyAlignment="1">
      <alignment horizontal="center"/>
    </xf>
    <xf numFmtId="4" fontId="3" fillId="0" borderId="1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10" fillId="0" borderId="3" xfId="60" applyFont="1" applyBorder="1" applyAlignment="1">
      <alignment horizontal="center"/>
    </xf>
    <xf numFmtId="4" fontId="3" fillId="2" borderId="0" xfId="0" applyNumberFormat="1" applyFont="1" applyFill="1" applyAlignment="1">
      <alignment horizontal="center"/>
    </xf>
  </cellXfs>
  <cellStyles count="80">
    <cellStyle name="Normal" xfId="0" builtinId="0"/>
    <cellStyle name="Normal 10" xfId="65"/>
    <cellStyle name="Normal 11" xfId="66"/>
    <cellStyle name="Normal 12" xfId="52"/>
    <cellStyle name="Normal 13" xfId="67"/>
    <cellStyle name="Normal 14" xfId="53"/>
    <cellStyle name="Normal 15" xfId="68"/>
    <cellStyle name="Normal 16" xfId="54"/>
    <cellStyle name="Normal 17" xfId="69"/>
    <cellStyle name="Normal 18" xfId="55"/>
    <cellStyle name="Normal 19" xfId="70"/>
    <cellStyle name="Normal 2" xfId="60"/>
    <cellStyle name="Normal 20" xfId="71"/>
    <cellStyle name="Normal 21" xfId="56"/>
    <cellStyle name="Normal 22" xfId="72"/>
    <cellStyle name="Normal 23" xfId="73"/>
    <cellStyle name="Normal 24" xfId="74"/>
    <cellStyle name="Normal 25" xfId="75"/>
    <cellStyle name="Normal 26" xfId="57"/>
    <cellStyle name="Normal 27" xfId="76"/>
    <cellStyle name="Normal 28" xfId="58"/>
    <cellStyle name="Normal 29" xfId="77"/>
    <cellStyle name="Normal 3" xfId="61"/>
    <cellStyle name="Normal 30" xfId="78"/>
    <cellStyle name="Normal 31" xfId="59"/>
    <cellStyle name="Normal 33" xfId="2"/>
    <cellStyle name="Normal 34" xfId="3"/>
    <cellStyle name="Normal 35" xfId="4"/>
    <cellStyle name="Normal 37" xfId="7"/>
    <cellStyle name="Normal 38" xfId="9"/>
    <cellStyle name="Normal 39" xfId="8"/>
    <cellStyle name="Normal 4" xfId="49"/>
    <cellStyle name="Normal 40" xfId="10"/>
    <cellStyle name="Normal 42" xfId="11"/>
    <cellStyle name="Normal 45" xfId="14"/>
    <cellStyle name="Normal 46" xfId="13"/>
    <cellStyle name="Normal 49" xfId="16"/>
    <cellStyle name="Normal 5" xfId="62"/>
    <cellStyle name="Normal 51" xfId="19"/>
    <cellStyle name="Normal 52" xfId="21"/>
    <cellStyle name="Normal 54" xfId="24"/>
    <cellStyle name="Normal 55" xfId="25"/>
    <cellStyle name="Normal 56" xfId="26"/>
    <cellStyle name="Normal 57" xfId="12"/>
    <cellStyle name="Normal 58" xfId="27"/>
    <cellStyle name="Normal 59" xfId="28"/>
    <cellStyle name="Normal 6" xfId="50"/>
    <cellStyle name="Normal 60" xfId="29"/>
    <cellStyle name="Normal 61" xfId="30"/>
    <cellStyle name="Normal 62" xfId="17"/>
    <cellStyle name="Normal 64" xfId="1"/>
    <cellStyle name="Normal 66" xfId="6"/>
    <cellStyle name="Normal 67" xfId="18"/>
    <cellStyle name="Normal 68" xfId="20"/>
    <cellStyle name="Normal 69" xfId="22"/>
    <cellStyle name="Normal 7" xfId="63"/>
    <cellStyle name="Normal 70" xfId="23"/>
    <cellStyle name="Normal 71" xfId="15"/>
    <cellStyle name="Normal 72" xfId="31"/>
    <cellStyle name="Normal 73" xfId="32"/>
    <cellStyle name="Normal 74" xfId="33"/>
    <cellStyle name="Normal 75" xfId="34"/>
    <cellStyle name="Normal 76" xfId="35"/>
    <cellStyle name="Normal 77" xfId="36"/>
    <cellStyle name="Normal 78" xfId="37"/>
    <cellStyle name="Normal 79" xfId="38"/>
    <cellStyle name="Normal 8" xfId="51"/>
    <cellStyle name="Normal 80" xfId="39"/>
    <cellStyle name="Normal 81" xfId="40"/>
    <cellStyle name="Normal 82" xfId="42"/>
    <cellStyle name="Normal 83" xfId="41"/>
    <cellStyle name="Normal 84" xfId="43"/>
    <cellStyle name="Normal 85" xfId="44"/>
    <cellStyle name="Normal 86" xfId="45"/>
    <cellStyle name="Normal 87" xfId="46"/>
    <cellStyle name="Normal 88" xfId="47"/>
    <cellStyle name="Normal 89" xfId="48"/>
    <cellStyle name="Normal 9" xfId="64"/>
    <cellStyle name="Normal_Sheet1" xfId="79"/>
    <cellStyle name="常规_outdoor uni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>
      <selection activeCell="B18" sqref="B18"/>
    </sheetView>
  </sheetViews>
  <sheetFormatPr defaultRowHeight="13.2"/>
  <cols>
    <col min="1" max="1" width="19" style="3" customWidth="1"/>
    <col min="2" max="2" width="38.88671875" style="3" customWidth="1"/>
    <col min="3" max="3" width="18.88671875" style="3" customWidth="1"/>
    <col min="4" max="4" width="16.5546875" style="3" customWidth="1"/>
    <col min="5" max="5" width="8.77734375" style="11" customWidth="1"/>
    <col min="6" max="6" width="19" style="2" bestFit="1" customWidth="1"/>
    <col min="7" max="7" width="10.77734375" style="14" customWidth="1"/>
    <col min="8" max="8" width="8.88671875" style="14"/>
    <col min="9" max="9" width="10.44140625" style="2" customWidth="1"/>
    <col min="10" max="16384" width="8.88671875" style="2"/>
  </cols>
  <sheetData>
    <row r="1" spans="1:9" ht="15.6">
      <c r="A1" s="1" t="s">
        <v>0</v>
      </c>
      <c r="D1" s="52" t="s">
        <v>40</v>
      </c>
      <c r="E1" s="52"/>
      <c r="F1" s="52"/>
      <c r="G1" s="40" t="s">
        <v>14</v>
      </c>
    </row>
    <row r="2" spans="1:9" ht="15.6">
      <c r="A2" s="4" t="s">
        <v>13</v>
      </c>
      <c r="D2" s="10"/>
      <c r="E2" s="12"/>
      <c r="F2" s="10"/>
      <c r="G2" s="40" t="s">
        <v>15</v>
      </c>
    </row>
    <row r="3" spans="1:9" ht="15.6">
      <c r="A3" s="15" t="s">
        <v>61</v>
      </c>
      <c r="B3" s="17"/>
      <c r="C3" s="1"/>
      <c r="D3" s="41">
        <v>1</v>
      </c>
      <c r="E3" s="42" t="s">
        <v>8</v>
      </c>
      <c r="F3" s="41">
        <v>50</v>
      </c>
      <c r="G3" s="43">
        <v>0.9</v>
      </c>
    </row>
    <row r="4" spans="1:9" ht="15.6">
      <c r="A4" s="2"/>
      <c r="B4" s="17"/>
      <c r="C4" s="1"/>
      <c r="D4" s="41">
        <v>51</v>
      </c>
      <c r="E4" s="42" t="s">
        <v>8</v>
      </c>
      <c r="F4" s="41">
        <v>100</v>
      </c>
      <c r="G4" s="43">
        <v>0.8</v>
      </c>
    </row>
    <row r="5" spans="1:9" ht="15.6">
      <c r="B5" s="23" t="s">
        <v>39</v>
      </c>
      <c r="C5" s="1"/>
      <c r="D5" s="41">
        <v>101</v>
      </c>
      <c r="E5" s="42" t="s">
        <v>8</v>
      </c>
      <c r="F5" s="41">
        <v>300</v>
      </c>
      <c r="G5" s="43">
        <v>0.7</v>
      </c>
    </row>
    <row r="6" spans="1:9" ht="15.6">
      <c r="A6" s="27" t="s">
        <v>35</v>
      </c>
      <c r="B6" s="28">
        <v>3633.88</v>
      </c>
      <c r="C6" s="1"/>
      <c r="D6" s="41">
        <v>301</v>
      </c>
      <c r="E6" s="42" t="s">
        <v>8</v>
      </c>
      <c r="F6" s="41">
        <v>500</v>
      </c>
      <c r="G6" s="43">
        <v>0.6</v>
      </c>
    </row>
    <row r="7" spans="1:9" ht="15.6">
      <c r="A7" s="27" t="s">
        <v>36</v>
      </c>
      <c r="B7" s="28">
        <v>10258.92</v>
      </c>
      <c r="C7" s="1"/>
      <c r="D7" s="41">
        <v>501</v>
      </c>
      <c r="E7" s="42" t="s">
        <v>8</v>
      </c>
      <c r="F7" s="41">
        <v>1000</v>
      </c>
      <c r="G7" s="43">
        <v>0.5</v>
      </c>
    </row>
    <row r="8" spans="1:9" ht="15.6">
      <c r="A8" s="2"/>
      <c r="B8" s="18"/>
      <c r="C8" s="1"/>
      <c r="D8" s="41">
        <v>1001</v>
      </c>
      <c r="E8" s="42" t="s">
        <v>8</v>
      </c>
      <c r="F8" s="41">
        <v>3000</v>
      </c>
      <c r="G8" s="43">
        <v>0.4</v>
      </c>
    </row>
    <row r="9" spans="1:9" ht="15.6">
      <c r="A9" s="2"/>
      <c r="B9" s="17"/>
      <c r="C9" s="1"/>
      <c r="D9" s="41">
        <v>3001</v>
      </c>
      <c r="E9" s="42" t="s">
        <v>8</v>
      </c>
      <c r="F9" s="41">
        <v>5000</v>
      </c>
      <c r="G9" s="43">
        <v>0.3</v>
      </c>
    </row>
    <row r="10" spans="1:9" ht="15.6">
      <c r="A10" s="5"/>
      <c r="B10" s="23"/>
      <c r="C10" s="1"/>
      <c r="D10" s="41">
        <v>5001</v>
      </c>
      <c r="E10" s="42" t="s">
        <v>8</v>
      </c>
      <c r="F10" s="41" t="s">
        <v>9</v>
      </c>
      <c r="G10" s="43">
        <v>0.25</v>
      </c>
    </row>
    <row r="11" spans="1:9">
      <c r="A11" s="5"/>
      <c r="B11" s="23"/>
    </row>
    <row r="12" spans="1:9" ht="13.8" thickBot="1">
      <c r="A12" s="6"/>
    </row>
    <row r="13" spans="1:9" ht="16.2" thickBot="1">
      <c r="A13" s="30" t="s">
        <v>1</v>
      </c>
      <c r="B13" s="50" t="s">
        <v>2</v>
      </c>
      <c r="C13" s="31" t="s">
        <v>3</v>
      </c>
      <c r="D13" s="32" t="s">
        <v>4</v>
      </c>
      <c r="E13" s="53" t="s">
        <v>62</v>
      </c>
      <c r="F13" s="54" t="s">
        <v>39</v>
      </c>
      <c r="G13" s="48" t="s">
        <v>37</v>
      </c>
      <c r="H13" s="33" t="s">
        <v>7</v>
      </c>
      <c r="I13" s="34" t="s">
        <v>38</v>
      </c>
    </row>
    <row r="14" spans="1:9" ht="16.2" thickBot="1">
      <c r="A14" s="35" t="s">
        <v>5</v>
      </c>
      <c r="B14" s="51"/>
      <c r="C14" s="36" t="s">
        <v>6</v>
      </c>
      <c r="D14" s="37" t="s">
        <v>5</v>
      </c>
      <c r="E14" s="55"/>
      <c r="F14" s="56" t="s">
        <v>63</v>
      </c>
      <c r="G14" s="49"/>
      <c r="H14" s="38">
        <v>0.2</v>
      </c>
      <c r="I14" s="39" t="s">
        <v>10</v>
      </c>
    </row>
    <row r="15" spans="1:9" ht="15.6">
      <c r="A15" s="7"/>
      <c r="B15" s="8"/>
      <c r="C15" s="8"/>
      <c r="D15" s="8"/>
      <c r="E15" s="29"/>
    </row>
    <row r="16" spans="1:9" ht="15.6">
      <c r="A16" s="16" t="s">
        <v>11</v>
      </c>
      <c r="B16" s="19"/>
      <c r="C16" s="9"/>
      <c r="D16" s="9"/>
      <c r="E16" s="70"/>
      <c r="F16" s="9"/>
      <c r="G16" s="9"/>
      <c r="H16" s="9"/>
      <c r="I16" s="9"/>
    </row>
    <row r="17" spans="1:9">
      <c r="A17" s="26" t="s">
        <v>26</v>
      </c>
      <c r="B17" s="24" t="s">
        <v>16</v>
      </c>
      <c r="C17" s="20" t="s">
        <v>12</v>
      </c>
      <c r="D17" s="20" t="s">
        <v>12</v>
      </c>
      <c r="E17" s="12">
        <v>1.5</v>
      </c>
      <c r="F17" s="13">
        <f>E17*1.1*1.12*60</f>
        <v>110.88000000000002</v>
      </c>
      <c r="G17" s="13">
        <f>F17/0.3</f>
        <v>369.60000000000008</v>
      </c>
      <c r="H17" s="13">
        <f>G17/0.8</f>
        <v>462.00000000000006</v>
      </c>
      <c r="I17" s="13">
        <v>1100</v>
      </c>
    </row>
    <row r="18" spans="1:9">
      <c r="A18" s="26" t="s">
        <v>27</v>
      </c>
      <c r="B18" s="25" t="s">
        <v>17</v>
      </c>
      <c r="C18" s="20" t="s">
        <v>12</v>
      </c>
      <c r="D18" s="20" t="s">
        <v>12</v>
      </c>
      <c r="E18" s="12">
        <v>10</v>
      </c>
      <c r="F18" s="13">
        <f t="shared" ref="F18:F26" si="0">E18*1.1*1.12*60</f>
        <v>739.2</v>
      </c>
      <c r="G18" s="13">
        <f>F18/0.5</f>
        <v>1478.4</v>
      </c>
      <c r="H18" s="13">
        <f t="shared" ref="H18:H43" si="1">G18/0.8</f>
        <v>1848</v>
      </c>
      <c r="I18" s="13">
        <v>2000</v>
      </c>
    </row>
    <row r="19" spans="1:9">
      <c r="A19" s="26" t="s">
        <v>28</v>
      </c>
      <c r="B19" s="25" t="s">
        <v>18</v>
      </c>
      <c r="C19" s="20" t="s">
        <v>12</v>
      </c>
      <c r="D19" s="20" t="s">
        <v>12</v>
      </c>
      <c r="E19" s="12">
        <v>3</v>
      </c>
      <c r="F19" s="13">
        <f t="shared" si="0"/>
        <v>221.76000000000005</v>
      </c>
      <c r="G19" s="13">
        <f>F19/0.3</f>
        <v>739.20000000000016</v>
      </c>
      <c r="H19" s="13">
        <f t="shared" si="1"/>
        <v>924.00000000000011</v>
      </c>
      <c r="I19" s="13">
        <v>1000</v>
      </c>
    </row>
    <row r="20" spans="1:9">
      <c r="A20" s="26" t="s">
        <v>29</v>
      </c>
      <c r="B20" s="25" t="s">
        <v>19</v>
      </c>
      <c r="C20" s="20" t="s">
        <v>12</v>
      </c>
      <c r="D20" s="20" t="s">
        <v>12</v>
      </c>
      <c r="E20" s="12">
        <v>2</v>
      </c>
      <c r="F20" s="13">
        <f t="shared" si="0"/>
        <v>147.84000000000003</v>
      </c>
      <c r="G20" s="13">
        <f>F20/0.3</f>
        <v>492.80000000000013</v>
      </c>
      <c r="H20" s="13">
        <f t="shared" si="1"/>
        <v>616.00000000000011</v>
      </c>
      <c r="I20" s="13">
        <v>1000</v>
      </c>
    </row>
    <row r="21" spans="1:9">
      <c r="A21" s="26" t="s">
        <v>30</v>
      </c>
      <c r="B21" s="25" t="s">
        <v>20</v>
      </c>
      <c r="C21" s="20" t="s">
        <v>12</v>
      </c>
      <c r="D21" s="20" t="s">
        <v>12</v>
      </c>
      <c r="E21" s="12">
        <v>15</v>
      </c>
      <c r="F21" s="13">
        <f t="shared" si="0"/>
        <v>1108.8</v>
      </c>
      <c r="G21" s="13">
        <f>F21/0.6</f>
        <v>1848</v>
      </c>
      <c r="H21" s="13">
        <f t="shared" si="1"/>
        <v>2310</v>
      </c>
      <c r="I21" s="13">
        <v>2500</v>
      </c>
    </row>
    <row r="22" spans="1:9">
      <c r="A22" s="26" t="s">
        <v>31</v>
      </c>
      <c r="B22" s="25" t="s">
        <v>21</v>
      </c>
      <c r="C22" s="20" t="s">
        <v>12</v>
      </c>
      <c r="D22" s="20" t="s">
        <v>12</v>
      </c>
      <c r="E22" s="12">
        <v>3</v>
      </c>
      <c r="F22" s="13">
        <f t="shared" si="0"/>
        <v>221.76000000000005</v>
      </c>
      <c r="G22" s="13">
        <f t="shared" ref="G22" si="2">F22/0.3</f>
        <v>739.20000000000016</v>
      </c>
      <c r="H22" s="13">
        <f t="shared" si="1"/>
        <v>924.00000000000011</v>
      </c>
      <c r="I22" s="13">
        <v>1000</v>
      </c>
    </row>
    <row r="23" spans="1:9">
      <c r="A23" s="26" t="s">
        <v>32</v>
      </c>
      <c r="B23" s="25" t="s">
        <v>22</v>
      </c>
      <c r="C23" s="20" t="s">
        <v>12</v>
      </c>
      <c r="D23" s="20" t="s">
        <v>12</v>
      </c>
      <c r="E23" s="12">
        <v>2</v>
      </c>
      <c r="F23" s="13">
        <f t="shared" si="0"/>
        <v>147.84000000000003</v>
      </c>
      <c r="G23" s="13">
        <f>F23/0.3</f>
        <v>492.80000000000013</v>
      </c>
      <c r="H23" s="13">
        <f t="shared" si="1"/>
        <v>616.00000000000011</v>
      </c>
      <c r="I23" s="13">
        <v>700</v>
      </c>
    </row>
    <row r="24" spans="1:9">
      <c r="A24" s="26" t="s">
        <v>33</v>
      </c>
      <c r="B24" s="25" t="s">
        <v>23</v>
      </c>
      <c r="C24" s="20" t="s">
        <v>12</v>
      </c>
      <c r="D24" s="20" t="s">
        <v>12</v>
      </c>
      <c r="E24" s="12">
        <v>4</v>
      </c>
      <c r="F24" s="13">
        <f t="shared" si="0"/>
        <v>295.68000000000006</v>
      </c>
      <c r="G24" s="13">
        <f>F24/0.3</f>
        <v>985.60000000000025</v>
      </c>
      <c r="H24" s="13">
        <f t="shared" si="1"/>
        <v>1232.0000000000002</v>
      </c>
      <c r="I24" s="13">
        <v>1500</v>
      </c>
    </row>
    <row r="25" spans="1:9">
      <c r="A25" s="26" t="s">
        <v>34</v>
      </c>
      <c r="B25" s="25" t="s">
        <v>25</v>
      </c>
      <c r="C25" s="20" t="s">
        <v>12</v>
      </c>
      <c r="D25" s="20" t="s">
        <v>12</v>
      </c>
      <c r="E25" s="12">
        <v>1.1000000000000001</v>
      </c>
      <c r="F25" s="13">
        <f t="shared" si="0"/>
        <v>81.312000000000026</v>
      </c>
      <c r="G25" s="13">
        <f>F25/0.2</f>
        <v>406.56000000000012</v>
      </c>
      <c r="H25" s="13">
        <f t="shared" si="1"/>
        <v>508.2000000000001</v>
      </c>
      <c r="I25" s="13">
        <v>300</v>
      </c>
    </row>
    <row r="26" spans="1:9">
      <c r="A26" s="26"/>
      <c r="B26" s="25" t="s">
        <v>65</v>
      </c>
      <c r="C26" s="20" t="s">
        <v>12</v>
      </c>
      <c r="D26" s="20" t="s">
        <v>12</v>
      </c>
      <c r="E26" s="12">
        <v>4</v>
      </c>
      <c r="F26" s="13">
        <f t="shared" si="0"/>
        <v>295.68000000000006</v>
      </c>
      <c r="G26" s="13">
        <f>F26/0.3</f>
        <v>985.60000000000025</v>
      </c>
      <c r="H26" s="13"/>
      <c r="I26" s="13"/>
    </row>
    <row r="27" spans="1:9">
      <c r="A27" s="26" t="s">
        <v>64</v>
      </c>
      <c r="B27" s="24" t="s">
        <v>24</v>
      </c>
      <c r="C27" s="20" t="s">
        <v>12</v>
      </c>
      <c r="D27" s="20" t="s">
        <v>12</v>
      </c>
      <c r="E27" s="12"/>
      <c r="F27" s="13">
        <f t="shared" ref="F27" si="3">E27*1.1*1.12*60</f>
        <v>0</v>
      </c>
      <c r="G27" s="13">
        <f t="shared" ref="G27" si="4">F27/0.1</f>
        <v>0</v>
      </c>
      <c r="H27" s="13">
        <f t="shared" si="1"/>
        <v>0</v>
      </c>
      <c r="I27" s="13">
        <v>200</v>
      </c>
    </row>
    <row r="28" spans="1:9" ht="15.6">
      <c r="A28" s="16" t="s">
        <v>41</v>
      </c>
      <c r="B28" s="19"/>
      <c r="C28" s="9"/>
      <c r="D28" s="9"/>
      <c r="E28" s="70"/>
      <c r="F28" s="9"/>
      <c r="G28" s="9"/>
      <c r="H28" s="9"/>
      <c r="I28" s="9"/>
    </row>
    <row r="29" spans="1:9">
      <c r="A29" s="26" t="s">
        <v>42</v>
      </c>
      <c r="B29" s="21" t="s">
        <v>16</v>
      </c>
      <c r="C29" s="10" t="s">
        <v>43</v>
      </c>
      <c r="D29" s="20" t="s">
        <v>12</v>
      </c>
      <c r="E29" s="12">
        <v>1.5</v>
      </c>
      <c r="F29" s="13">
        <f t="shared" ref="F29:F43" si="5">E29*1.1*1.12*60</f>
        <v>110.88000000000002</v>
      </c>
      <c r="G29" s="13">
        <f>F29/0.3</f>
        <v>369.60000000000008</v>
      </c>
      <c r="H29" s="13">
        <f>I29*0.8</f>
        <v>880</v>
      </c>
      <c r="I29" s="13">
        <v>1100</v>
      </c>
    </row>
    <row r="30" spans="1:9">
      <c r="A30" s="26" t="s">
        <v>44</v>
      </c>
      <c r="B30" s="44" t="s">
        <v>45</v>
      </c>
      <c r="C30" s="10" t="s">
        <v>43</v>
      </c>
      <c r="D30" s="20" t="s">
        <v>12</v>
      </c>
      <c r="E30" s="12">
        <v>2</v>
      </c>
      <c r="F30" s="13">
        <f t="shared" si="5"/>
        <v>147.84000000000003</v>
      </c>
      <c r="G30" s="13">
        <f>F30/0.3</f>
        <v>492.80000000000013</v>
      </c>
      <c r="H30" s="13">
        <f t="shared" si="1"/>
        <v>616.00000000000011</v>
      </c>
      <c r="I30" s="13">
        <v>700</v>
      </c>
    </row>
    <row r="31" spans="1:9">
      <c r="A31" s="26" t="s">
        <v>50</v>
      </c>
      <c r="B31" s="22" t="s">
        <v>59</v>
      </c>
      <c r="C31" s="20" t="s">
        <v>12</v>
      </c>
      <c r="D31" s="20" t="s">
        <v>12</v>
      </c>
      <c r="E31" s="12">
        <v>42</v>
      </c>
      <c r="F31" s="13">
        <f t="shared" si="5"/>
        <v>3104.6400000000003</v>
      </c>
      <c r="G31" s="13">
        <f>F31/0.7</f>
        <v>4435.2000000000007</v>
      </c>
      <c r="H31" s="13">
        <f t="shared" si="1"/>
        <v>5544.0000000000009</v>
      </c>
      <c r="I31" s="13">
        <v>5500</v>
      </c>
    </row>
    <row r="32" spans="1:9">
      <c r="A32" s="26" t="s">
        <v>52</v>
      </c>
      <c r="B32" s="25" t="s">
        <v>46</v>
      </c>
      <c r="C32" s="20" t="s">
        <v>12</v>
      </c>
      <c r="D32" s="20" t="s">
        <v>12</v>
      </c>
      <c r="E32" s="12">
        <v>14.5</v>
      </c>
      <c r="F32" s="13">
        <f t="shared" si="5"/>
        <v>1071.8400000000001</v>
      </c>
      <c r="G32" s="13">
        <f>F32/0.6</f>
        <v>1786.4000000000003</v>
      </c>
      <c r="H32" s="13">
        <f t="shared" si="1"/>
        <v>2233.0000000000005</v>
      </c>
      <c r="I32" s="13">
        <v>2500</v>
      </c>
    </row>
    <row r="33" spans="1:9">
      <c r="A33" s="26" t="s">
        <v>53</v>
      </c>
      <c r="B33" s="25" t="s">
        <v>47</v>
      </c>
      <c r="C33" s="20" t="s">
        <v>12</v>
      </c>
      <c r="D33" s="20" t="s">
        <v>12</v>
      </c>
      <c r="E33" s="12">
        <v>5</v>
      </c>
      <c r="F33" s="13">
        <f t="shared" si="5"/>
        <v>369.6</v>
      </c>
      <c r="G33" s="13">
        <f>F33/0.4</f>
        <v>924</v>
      </c>
      <c r="H33" s="13">
        <f t="shared" si="1"/>
        <v>1155</v>
      </c>
      <c r="I33" s="13">
        <v>1500</v>
      </c>
    </row>
    <row r="34" spans="1:9">
      <c r="A34" s="58" t="s">
        <v>54</v>
      </c>
      <c r="B34" s="59" t="s">
        <v>49</v>
      </c>
      <c r="C34" s="20" t="s">
        <v>12</v>
      </c>
      <c r="D34" s="20" t="s">
        <v>12</v>
      </c>
      <c r="E34" s="12">
        <v>2</v>
      </c>
      <c r="F34" s="13">
        <f t="shared" si="5"/>
        <v>147.84000000000003</v>
      </c>
      <c r="G34" s="13">
        <f>F34/0.3</f>
        <v>492.80000000000013</v>
      </c>
      <c r="H34" s="13">
        <f t="shared" si="1"/>
        <v>616.00000000000011</v>
      </c>
      <c r="I34" s="13">
        <v>1000</v>
      </c>
    </row>
    <row r="35" spans="1:9">
      <c r="A35" s="62" t="s">
        <v>51</v>
      </c>
      <c r="B35" s="63" t="s">
        <v>48</v>
      </c>
      <c r="C35" s="57" t="s">
        <v>12</v>
      </c>
      <c r="D35" s="20" t="s">
        <v>12</v>
      </c>
      <c r="E35" s="12">
        <v>4.5</v>
      </c>
      <c r="F35" s="13">
        <f t="shared" si="5"/>
        <v>332.64000000000004</v>
      </c>
      <c r="G35" s="13">
        <f>F35/0.4</f>
        <v>831.6</v>
      </c>
      <c r="H35" s="13">
        <f t="shared" si="1"/>
        <v>1039.5</v>
      </c>
      <c r="I35" s="13">
        <v>1500</v>
      </c>
    </row>
    <row r="36" spans="1:9">
      <c r="A36" s="60" t="s">
        <v>55</v>
      </c>
      <c r="B36" s="61" t="s">
        <v>57</v>
      </c>
      <c r="C36" s="20" t="s">
        <v>12</v>
      </c>
      <c r="D36" s="20" t="s">
        <v>12</v>
      </c>
      <c r="E36" s="12">
        <v>2.5</v>
      </c>
      <c r="F36" s="13">
        <f t="shared" si="5"/>
        <v>184.8</v>
      </c>
      <c r="G36" s="13">
        <f>F36/0.3</f>
        <v>616.00000000000011</v>
      </c>
      <c r="H36" s="13">
        <f t="shared" si="1"/>
        <v>770.00000000000011</v>
      </c>
      <c r="I36" s="13">
        <v>500</v>
      </c>
    </row>
    <row r="37" spans="1:9">
      <c r="A37" s="26" t="s">
        <v>58</v>
      </c>
      <c r="B37" s="24" t="s">
        <v>56</v>
      </c>
      <c r="C37" s="20" t="s">
        <v>12</v>
      </c>
      <c r="D37" s="45" t="s">
        <v>12</v>
      </c>
      <c r="E37" s="67">
        <v>9</v>
      </c>
      <c r="F37" s="13">
        <f t="shared" si="5"/>
        <v>665.28000000000009</v>
      </c>
      <c r="G37" s="46">
        <f>F37/0.5</f>
        <v>1330.5600000000002</v>
      </c>
      <c r="H37" s="46">
        <f t="shared" si="1"/>
        <v>1663.2</v>
      </c>
      <c r="I37" s="46">
        <v>1500</v>
      </c>
    </row>
    <row r="38" spans="1:9">
      <c r="A38" s="58" t="s">
        <v>60</v>
      </c>
      <c r="B38" s="64" t="s">
        <v>24</v>
      </c>
      <c r="C38" s="65" t="s">
        <v>43</v>
      </c>
      <c r="D38" s="66" t="s">
        <v>12</v>
      </c>
      <c r="E38" s="67"/>
      <c r="F38" s="46"/>
      <c r="G38" s="46"/>
      <c r="H38" s="46">
        <f>I38*0.8</f>
        <v>160</v>
      </c>
      <c r="I38" s="13">
        <v>200</v>
      </c>
    </row>
    <row r="39" spans="1:9">
      <c r="A39" s="10"/>
      <c r="B39" s="68" t="s">
        <v>68</v>
      </c>
      <c r="C39" s="20" t="s">
        <v>12</v>
      </c>
      <c r="D39" s="45" t="s">
        <v>12</v>
      </c>
      <c r="E39" s="12">
        <v>6</v>
      </c>
      <c r="F39" s="13">
        <f t="shared" si="5"/>
        <v>443.5200000000001</v>
      </c>
      <c r="G39" s="46">
        <f>F39/0.4</f>
        <v>1108.8000000000002</v>
      </c>
      <c r="H39" s="46">
        <f t="shared" si="1"/>
        <v>1386.0000000000002</v>
      </c>
      <c r="I39" s="13">
        <v>1500</v>
      </c>
    </row>
    <row r="40" spans="1:9">
      <c r="A40" s="10"/>
      <c r="B40" s="68" t="s">
        <v>66</v>
      </c>
      <c r="C40" s="20" t="s">
        <v>12</v>
      </c>
      <c r="D40" s="45" t="s">
        <v>12</v>
      </c>
      <c r="E40" s="12">
        <v>5</v>
      </c>
      <c r="F40" s="13">
        <f t="shared" si="5"/>
        <v>369.6</v>
      </c>
      <c r="G40" s="13">
        <f>F40/0.4</f>
        <v>924</v>
      </c>
      <c r="H40" s="46">
        <f t="shared" si="1"/>
        <v>1155</v>
      </c>
      <c r="I40" s="13">
        <v>1200</v>
      </c>
    </row>
    <row r="41" spans="1:9">
      <c r="A41" s="10"/>
      <c r="B41" s="68" t="s">
        <v>67</v>
      </c>
      <c r="C41" s="20" t="s">
        <v>12</v>
      </c>
      <c r="D41" s="45" t="s">
        <v>12</v>
      </c>
      <c r="E41" s="12">
        <v>12</v>
      </c>
      <c r="F41" s="13">
        <f t="shared" si="5"/>
        <v>887.04000000000019</v>
      </c>
      <c r="G41" s="13">
        <f>F41/0.5</f>
        <v>1774.0800000000004</v>
      </c>
      <c r="H41" s="46">
        <f t="shared" si="1"/>
        <v>2217.6000000000004</v>
      </c>
      <c r="I41" s="13">
        <v>2300</v>
      </c>
    </row>
    <row r="42" spans="1:9">
      <c r="A42" s="10"/>
      <c r="B42" s="68" t="s">
        <v>69</v>
      </c>
      <c r="C42" s="20" t="s">
        <v>12</v>
      </c>
      <c r="D42" s="45" t="s">
        <v>12</v>
      </c>
      <c r="E42" s="12">
        <v>1.4</v>
      </c>
      <c r="F42" s="13">
        <f t="shared" si="5"/>
        <v>103.488</v>
      </c>
      <c r="G42" s="13">
        <f>F42/0.3</f>
        <v>344.96000000000004</v>
      </c>
      <c r="H42" s="46">
        <f t="shared" si="1"/>
        <v>431.20000000000005</v>
      </c>
      <c r="I42" s="13">
        <v>50</v>
      </c>
    </row>
    <row r="43" spans="1:9">
      <c r="A43" s="10"/>
      <c r="B43" s="68" t="s">
        <v>70</v>
      </c>
      <c r="C43" s="69" t="s">
        <v>12</v>
      </c>
      <c r="D43" s="47" t="s">
        <v>12</v>
      </c>
      <c r="E43" s="12">
        <v>1.7</v>
      </c>
      <c r="F43" s="13">
        <f t="shared" si="5"/>
        <v>125.66400000000002</v>
      </c>
      <c r="G43" s="13">
        <f>F43/0.3</f>
        <v>418.88000000000005</v>
      </c>
      <c r="H43" s="13">
        <f t="shared" si="1"/>
        <v>523.6</v>
      </c>
      <c r="I43" s="13">
        <v>500</v>
      </c>
    </row>
  </sheetData>
  <mergeCells count="4">
    <mergeCell ref="D1:F1"/>
    <mergeCell ref="B13:B14"/>
    <mergeCell ref="E13:E14"/>
    <mergeCell ref="G13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dcterms:created xsi:type="dcterms:W3CDTF">2023-08-17T04:02:26Z</dcterms:created>
  <dcterms:modified xsi:type="dcterms:W3CDTF">2024-07-03T06:19:54Z</dcterms:modified>
</cp:coreProperties>
</file>