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in\Desktop\Desktop\COSTING (STANDARD)\2025\"/>
    </mc:Choice>
  </mc:AlternateContent>
  <xr:revisionPtr revIDLastSave="0" documentId="13_ncr:1_{0780A7AB-CA0E-4A2F-A030-386112D875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H32" i="3"/>
  <c r="H31" i="3"/>
  <c r="I31" i="3" s="1"/>
  <c r="H30" i="3"/>
  <c r="H29" i="3"/>
  <c r="H28" i="3"/>
  <c r="I28" i="3" s="1"/>
  <c r="H26" i="3"/>
  <c r="I26" i="3" s="1"/>
  <c r="H25" i="3"/>
  <c r="H24" i="3"/>
  <c r="I24" i="3" s="1"/>
  <c r="H23" i="3"/>
  <c r="H22" i="3"/>
  <c r="H21" i="3"/>
  <c r="H20" i="3"/>
  <c r="H19" i="3"/>
  <c r="I19" i="3" s="1"/>
  <c r="I34" i="3"/>
  <c r="I32" i="3"/>
  <c r="I30" i="3"/>
  <c r="I29" i="3"/>
  <c r="I27" i="3"/>
  <c r="I25" i="3"/>
  <c r="I23" i="3"/>
  <c r="I22" i="3"/>
  <c r="I21" i="3"/>
  <c r="I20" i="3"/>
  <c r="H18" i="3"/>
  <c r="G34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H27" i="3" l="1"/>
  <c r="G18" i="3"/>
  <c r="I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Alvin De Rivera</author>
  </authors>
  <commentList>
    <comment ref="A17" authorId="0" shapeId="0" xr:uid="{BC5A7C52-7E31-4422-98DD-8BB5FFA777C4}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US$ 95.06</t>
        </r>
      </text>
    </comment>
    <comment ref="A33" authorId="0" shapeId="0" xr:uid="{B2FCA0D8-7A82-4C7F-B90D-191F5D3C324C}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US$ 111.72</t>
        </r>
      </text>
    </comment>
  </commentList>
</comments>
</file>

<file path=xl/sharedStrings.xml><?xml version="1.0" encoding="utf-8"?>
<sst xmlns="http://schemas.openxmlformats.org/spreadsheetml/2006/main" count="109" uniqueCount="59">
  <si>
    <t>Kolin Part</t>
  </si>
  <si>
    <t>Common</t>
  </si>
  <si>
    <t>Supplier</t>
  </si>
  <si>
    <t>Code</t>
  </si>
  <si>
    <t>Model</t>
  </si>
  <si>
    <t>SRP</t>
  </si>
  <si>
    <t>-</t>
  </si>
  <si>
    <t>UP</t>
  </si>
  <si>
    <t>n/a</t>
  </si>
  <si>
    <t>Standard Cost (Php)</t>
  </si>
  <si>
    <t>Cost (Php)</t>
  </si>
  <si>
    <t>FOBx1.1x1.12xP60.00</t>
  </si>
  <si>
    <t>(Php)</t>
  </si>
  <si>
    <t>FOB (USD)</t>
  </si>
  <si>
    <t>Kolin Description</t>
  </si>
  <si>
    <t>Supplier Description</t>
  </si>
  <si>
    <t>Blower Wheel</t>
  </si>
  <si>
    <t>1. KAC-36TCRM</t>
  </si>
  <si>
    <t>FM-3509T1-L/Y</t>
  </si>
  <si>
    <t>FN3010338</t>
  </si>
  <si>
    <t>PCB NY-866-FRZ/220V</t>
  </si>
  <si>
    <t>KAC-48TCRM</t>
  </si>
  <si>
    <t>FN2010275</t>
  </si>
  <si>
    <t>Door Sensor (Magnetic Switch) BP1-23L </t>
  </si>
  <si>
    <t>FN3010339</t>
  </si>
  <si>
    <t>Display Board (receiver board) AQ-866A / AQ833A / AQ-20M-MC</t>
  </si>
  <si>
    <t>FN5010144</t>
  </si>
  <si>
    <t>Fan motor YSK60E-2 /96 ; 230V-60Hz ; 0.8A ; 60W (dual shaft)</t>
  </si>
  <si>
    <t>FN5010145</t>
  </si>
  <si>
    <t>Fan motor YDK30A-2 / 96 (single shaft)</t>
  </si>
  <si>
    <t>FN9010139</t>
  </si>
  <si>
    <t>Remote Control</t>
  </si>
  <si>
    <t>FN9010142</t>
  </si>
  <si>
    <t>Remote Control Holder</t>
  </si>
  <si>
    <t>FN8010549</t>
  </si>
  <si>
    <t>FN8010736</t>
  </si>
  <si>
    <t>Blower Housing (upper+lower)</t>
  </si>
  <si>
    <t>FN1020115</t>
  </si>
  <si>
    <t>Capacitor 2.0mf / 450V (wire type)</t>
  </si>
  <si>
    <t>FN1020116</t>
  </si>
  <si>
    <t>Capacitor 3.5mf / 450V (wire type)</t>
  </si>
  <si>
    <t>FN6010359</t>
  </si>
  <si>
    <t>Bearing (Fan Motor) 6200</t>
  </si>
  <si>
    <t>FN9010140</t>
  </si>
  <si>
    <t>Carton box (new logo)</t>
  </si>
  <si>
    <t>2. KAC-48TCRM</t>
  </si>
  <si>
    <t>FM-3512T1-L/Y</t>
  </si>
  <si>
    <t>FN9010141</t>
  </si>
  <si>
    <t>Carton box</t>
  </si>
  <si>
    <t>PCB DY-2J(10) B220-W0(Y) B3 ; 220-240V/10A (New V.2509FM-01)</t>
  </si>
  <si>
    <t>PCB</t>
  </si>
  <si>
    <t>Display Board JS-20Y2-MC (B) (New V.2509FM-01)</t>
  </si>
  <si>
    <t>FN3010379</t>
  </si>
  <si>
    <t>FN3010380</t>
  </si>
  <si>
    <t>Mark-up to ASP</t>
  </si>
  <si>
    <t>KOLIN PHILIPPINES INTERNATIONAL, INC.</t>
  </si>
  <si>
    <t>AIR CURTAIN</t>
  </si>
  <si>
    <t>DECEMBER 31, 2025</t>
  </si>
  <si>
    <t>ASP Price (Php)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</si>
</sst>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" fontId="3" fillId="2" borderId="0" xfId="0" applyNumberFormat="1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22" xfId="0" applyFont="1" applyBorder="1" applyAlignment="1">
      <alignment vertical="center"/>
    </xf>
    <xf numFmtId="164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</cellXfs>
  <cellStyles count="79">
    <cellStyle name="Normal" xfId="0" builtinId="0"/>
    <cellStyle name="Normal 10" xfId="65" xr:uid="{00000000-0005-0000-0000-000001000000}"/>
    <cellStyle name="Normal 11" xfId="66" xr:uid="{00000000-0005-0000-0000-000002000000}"/>
    <cellStyle name="Normal 12" xfId="52" xr:uid="{00000000-0005-0000-0000-000003000000}"/>
    <cellStyle name="Normal 13" xfId="67" xr:uid="{00000000-0005-0000-0000-000004000000}"/>
    <cellStyle name="Normal 14" xfId="53" xr:uid="{00000000-0005-0000-0000-000005000000}"/>
    <cellStyle name="Normal 15" xfId="68" xr:uid="{00000000-0005-0000-0000-000006000000}"/>
    <cellStyle name="Normal 16" xfId="54" xr:uid="{00000000-0005-0000-0000-000007000000}"/>
    <cellStyle name="Normal 17" xfId="69" xr:uid="{00000000-0005-0000-0000-000008000000}"/>
    <cellStyle name="Normal 18" xfId="55" xr:uid="{00000000-0005-0000-0000-000009000000}"/>
    <cellStyle name="Normal 19" xfId="70" xr:uid="{00000000-0005-0000-0000-00000A000000}"/>
    <cellStyle name="Normal 2" xfId="60" xr:uid="{00000000-0005-0000-0000-00000B000000}"/>
    <cellStyle name="Normal 20" xfId="71" xr:uid="{00000000-0005-0000-0000-00000C000000}"/>
    <cellStyle name="Normal 21" xfId="56" xr:uid="{00000000-0005-0000-0000-00000D000000}"/>
    <cellStyle name="Normal 22" xfId="72" xr:uid="{00000000-0005-0000-0000-00000E000000}"/>
    <cellStyle name="Normal 23" xfId="73" xr:uid="{00000000-0005-0000-0000-00000F000000}"/>
    <cellStyle name="Normal 24" xfId="74" xr:uid="{00000000-0005-0000-0000-000010000000}"/>
    <cellStyle name="Normal 25" xfId="75" xr:uid="{00000000-0005-0000-0000-000011000000}"/>
    <cellStyle name="Normal 26" xfId="57" xr:uid="{00000000-0005-0000-0000-000012000000}"/>
    <cellStyle name="Normal 27" xfId="76" xr:uid="{00000000-0005-0000-0000-000013000000}"/>
    <cellStyle name="Normal 28" xfId="58" xr:uid="{00000000-0005-0000-0000-000014000000}"/>
    <cellStyle name="Normal 29" xfId="77" xr:uid="{00000000-0005-0000-0000-000015000000}"/>
    <cellStyle name="Normal 3" xfId="61" xr:uid="{00000000-0005-0000-0000-000016000000}"/>
    <cellStyle name="Normal 30" xfId="78" xr:uid="{00000000-0005-0000-0000-000017000000}"/>
    <cellStyle name="Normal 31" xfId="59" xr:uid="{00000000-0005-0000-0000-000018000000}"/>
    <cellStyle name="Normal 33" xfId="2" xr:uid="{00000000-0005-0000-0000-000019000000}"/>
    <cellStyle name="Normal 34" xfId="3" xr:uid="{00000000-0005-0000-0000-00001A000000}"/>
    <cellStyle name="Normal 35" xfId="4" xr:uid="{00000000-0005-0000-0000-00001B000000}"/>
    <cellStyle name="Normal 37" xfId="7" xr:uid="{00000000-0005-0000-0000-00001C000000}"/>
    <cellStyle name="Normal 38" xfId="9" xr:uid="{00000000-0005-0000-0000-00001D000000}"/>
    <cellStyle name="Normal 39" xfId="8" xr:uid="{00000000-0005-0000-0000-00001E000000}"/>
    <cellStyle name="Normal 4" xfId="49" xr:uid="{00000000-0005-0000-0000-00001F000000}"/>
    <cellStyle name="Normal 40" xfId="10" xr:uid="{00000000-0005-0000-0000-000020000000}"/>
    <cellStyle name="Normal 42" xfId="11" xr:uid="{00000000-0005-0000-0000-000021000000}"/>
    <cellStyle name="Normal 45" xfId="14" xr:uid="{00000000-0005-0000-0000-000022000000}"/>
    <cellStyle name="Normal 46" xfId="13" xr:uid="{00000000-0005-0000-0000-000023000000}"/>
    <cellStyle name="Normal 49" xfId="16" xr:uid="{00000000-0005-0000-0000-000024000000}"/>
    <cellStyle name="Normal 5" xfId="62" xr:uid="{00000000-0005-0000-0000-000025000000}"/>
    <cellStyle name="Normal 51" xfId="19" xr:uid="{00000000-0005-0000-0000-000026000000}"/>
    <cellStyle name="Normal 52" xfId="21" xr:uid="{00000000-0005-0000-0000-000027000000}"/>
    <cellStyle name="Normal 54" xfId="24" xr:uid="{00000000-0005-0000-0000-000028000000}"/>
    <cellStyle name="Normal 55" xfId="25" xr:uid="{00000000-0005-0000-0000-000029000000}"/>
    <cellStyle name="Normal 56" xfId="26" xr:uid="{00000000-0005-0000-0000-00002A000000}"/>
    <cellStyle name="Normal 57" xfId="12" xr:uid="{00000000-0005-0000-0000-00002B000000}"/>
    <cellStyle name="Normal 58" xfId="27" xr:uid="{00000000-0005-0000-0000-00002C000000}"/>
    <cellStyle name="Normal 59" xfId="28" xr:uid="{00000000-0005-0000-0000-00002D000000}"/>
    <cellStyle name="Normal 6" xfId="50" xr:uid="{00000000-0005-0000-0000-00002E000000}"/>
    <cellStyle name="Normal 60" xfId="29" xr:uid="{00000000-0005-0000-0000-00002F000000}"/>
    <cellStyle name="Normal 61" xfId="30" xr:uid="{00000000-0005-0000-0000-000030000000}"/>
    <cellStyle name="Normal 62" xfId="17" xr:uid="{00000000-0005-0000-0000-000031000000}"/>
    <cellStyle name="Normal 64" xfId="1" xr:uid="{00000000-0005-0000-0000-000032000000}"/>
    <cellStyle name="Normal 66" xfId="6" xr:uid="{00000000-0005-0000-0000-000033000000}"/>
    <cellStyle name="Normal 67" xfId="18" xr:uid="{00000000-0005-0000-0000-000034000000}"/>
    <cellStyle name="Normal 68" xfId="20" xr:uid="{00000000-0005-0000-0000-000035000000}"/>
    <cellStyle name="Normal 69" xfId="22" xr:uid="{00000000-0005-0000-0000-000036000000}"/>
    <cellStyle name="Normal 7" xfId="63" xr:uid="{00000000-0005-0000-0000-000037000000}"/>
    <cellStyle name="Normal 70" xfId="23" xr:uid="{00000000-0005-0000-0000-000038000000}"/>
    <cellStyle name="Normal 71" xfId="15" xr:uid="{00000000-0005-0000-0000-000039000000}"/>
    <cellStyle name="Normal 72" xfId="31" xr:uid="{00000000-0005-0000-0000-00003A000000}"/>
    <cellStyle name="Normal 73" xfId="32" xr:uid="{00000000-0005-0000-0000-00003B000000}"/>
    <cellStyle name="Normal 74" xfId="33" xr:uid="{00000000-0005-0000-0000-00003C000000}"/>
    <cellStyle name="Normal 75" xfId="34" xr:uid="{00000000-0005-0000-0000-00003D000000}"/>
    <cellStyle name="Normal 76" xfId="35" xr:uid="{00000000-0005-0000-0000-00003E000000}"/>
    <cellStyle name="Normal 77" xfId="36" xr:uid="{00000000-0005-0000-0000-00003F000000}"/>
    <cellStyle name="Normal 78" xfId="37" xr:uid="{00000000-0005-0000-0000-000040000000}"/>
    <cellStyle name="Normal 79" xfId="38" xr:uid="{00000000-0005-0000-0000-000041000000}"/>
    <cellStyle name="Normal 8" xfId="51" xr:uid="{00000000-0005-0000-0000-000042000000}"/>
    <cellStyle name="Normal 80" xfId="39" xr:uid="{00000000-0005-0000-0000-000043000000}"/>
    <cellStyle name="Normal 81" xfId="40" xr:uid="{00000000-0005-0000-0000-000044000000}"/>
    <cellStyle name="Normal 82" xfId="42" xr:uid="{00000000-0005-0000-0000-000045000000}"/>
    <cellStyle name="Normal 83" xfId="41" xr:uid="{00000000-0005-0000-0000-000046000000}"/>
    <cellStyle name="Normal 84" xfId="43" xr:uid="{00000000-0005-0000-0000-000047000000}"/>
    <cellStyle name="Normal 85" xfId="44" xr:uid="{00000000-0005-0000-0000-000048000000}"/>
    <cellStyle name="Normal 86" xfId="45" xr:uid="{00000000-0005-0000-0000-000049000000}"/>
    <cellStyle name="Normal 87" xfId="46" xr:uid="{00000000-0005-0000-0000-00004A000000}"/>
    <cellStyle name="Normal 88" xfId="47" xr:uid="{00000000-0005-0000-0000-00004B000000}"/>
    <cellStyle name="Normal 89" xfId="48" xr:uid="{00000000-0005-0000-0000-00004C000000}"/>
    <cellStyle name="Normal 9" xfId="64" xr:uid="{00000000-0005-0000-0000-00004D000000}"/>
    <cellStyle name="常规_outdoor unit" xfId="5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H16" sqref="H16"/>
    </sheetView>
  </sheetViews>
  <sheetFormatPr defaultRowHeight="13.2"/>
  <cols>
    <col min="1" max="1" width="21.21875" style="3" customWidth="1"/>
    <col min="2" max="3" width="40.44140625" style="3" customWidth="1"/>
    <col min="4" max="4" width="17.5546875" style="3" customWidth="1"/>
    <col min="5" max="5" width="16.5546875" style="3" customWidth="1"/>
    <col min="6" max="6" width="8.77734375" style="10" customWidth="1"/>
    <col min="7" max="7" width="19" style="2" bestFit="1" customWidth="1"/>
    <col min="8" max="8" width="10.77734375" style="13" customWidth="1"/>
    <col min="9" max="9" width="8.88671875" style="13"/>
    <col min="10" max="10" width="10.44140625" style="2" customWidth="1"/>
    <col min="11" max="16384" width="8.88671875" style="2"/>
  </cols>
  <sheetData>
    <row r="1" spans="1:10">
      <c r="A1" s="56" t="s">
        <v>55</v>
      </c>
      <c r="E1" s="64" t="s">
        <v>10</v>
      </c>
      <c r="F1" s="65"/>
      <c r="G1" s="66"/>
      <c r="H1" s="70" t="s">
        <v>54</v>
      </c>
    </row>
    <row r="2" spans="1:10">
      <c r="A2" s="56" t="s">
        <v>56</v>
      </c>
      <c r="E2" s="67"/>
      <c r="F2" s="68"/>
      <c r="G2" s="69"/>
      <c r="H2" s="71"/>
    </row>
    <row r="3" spans="1:10" ht="15.6">
      <c r="A3" s="57" t="s">
        <v>57</v>
      </c>
      <c r="B3" s="14"/>
      <c r="C3" s="14"/>
      <c r="D3" s="1"/>
      <c r="E3" s="23">
        <v>1</v>
      </c>
      <c r="F3" s="24" t="s">
        <v>6</v>
      </c>
      <c r="G3" s="23">
        <v>50</v>
      </c>
      <c r="H3" s="25">
        <v>0.9</v>
      </c>
    </row>
    <row r="4" spans="1:10" ht="15.6">
      <c r="A4" s="2"/>
      <c r="B4" s="14"/>
      <c r="C4" s="14"/>
      <c r="D4" s="1"/>
      <c r="E4" s="23">
        <v>51</v>
      </c>
      <c r="F4" s="24" t="s">
        <v>6</v>
      </c>
      <c r="G4" s="23">
        <v>100</v>
      </c>
      <c r="H4" s="25">
        <v>0.8</v>
      </c>
    </row>
    <row r="5" spans="1:10" ht="15.6">
      <c r="B5" s="7" t="s">
        <v>9</v>
      </c>
      <c r="C5" s="7"/>
      <c r="D5" s="1"/>
      <c r="E5" s="23">
        <v>101</v>
      </c>
      <c r="F5" s="24" t="s">
        <v>6</v>
      </c>
      <c r="G5" s="23">
        <v>300</v>
      </c>
      <c r="H5" s="25">
        <v>0.7</v>
      </c>
    </row>
    <row r="6" spans="1:10" ht="15.6">
      <c r="A6" s="33"/>
      <c r="B6" s="15"/>
      <c r="C6" s="15"/>
      <c r="D6" s="1"/>
      <c r="E6" s="23">
        <v>301</v>
      </c>
      <c r="F6" s="24" t="s">
        <v>6</v>
      </c>
      <c r="G6" s="23">
        <v>500</v>
      </c>
      <c r="H6" s="25">
        <v>0.6</v>
      </c>
    </row>
    <row r="7" spans="1:10" ht="15.6">
      <c r="A7" s="29"/>
      <c r="B7" s="15"/>
      <c r="C7" s="15"/>
      <c r="D7" s="1"/>
      <c r="E7" s="23">
        <v>501</v>
      </c>
      <c r="F7" s="24" t="s">
        <v>6</v>
      </c>
      <c r="G7" s="23">
        <v>1000</v>
      </c>
      <c r="H7" s="25">
        <v>0.5</v>
      </c>
    </row>
    <row r="8" spans="1:10" ht="15.6">
      <c r="A8" s="2"/>
      <c r="B8" s="14"/>
      <c r="C8" s="14"/>
      <c r="D8" s="1"/>
      <c r="E8" s="23">
        <v>1001</v>
      </c>
      <c r="F8" s="24" t="s">
        <v>6</v>
      </c>
      <c r="G8" s="23">
        <v>3000</v>
      </c>
      <c r="H8" s="25">
        <v>0.4</v>
      </c>
    </row>
    <row r="9" spans="1:10" ht="15.6">
      <c r="A9" s="2"/>
      <c r="D9" s="1"/>
      <c r="E9" s="23">
        <v>3001</v>
      </c>
      <c r="F9" s="24" t="s">
        <v>6</v>
      </c>
      <c r="G9" s="23">
        <v>5000</v>
      </c>
      <c r="H9" s="25">
        <v>0.3</v>
      </c>
    </row>
    <row r="10" spans="1:10" ht="15.6">
      <c r="A10" s="2"/>
      <c r="D10" s="1"/>
      <c r="E10" s="23">
        <v>5001</v>
      </c>
      <c r="F10" s="24" t="s">
        <v>6</v>
      </c>
      <c r="G10" s="23">
        <v>7000</v>
      </c>
      <c r="H10" s="25">
        <v>0.2</v>
      </c>
    </row>
    <row r="11" spans="1:10" ht="15.6">
      <c r="A11" s="4"/>
      <c r="B11" s="7"/>
      <c r="C11" s="7"/>
      <c r="D11" s="1"/>
      <c r="E11" s="23">
        <v>7001</v>
      </c>
      <c r="F11" s="24" t="s">
        <v>6</v>
      </c>
      <c r="G11" s="23" t="s">
        <v>7</v>
      </c>
      <c r="H11" s="25">
        <v>0.15</v>
      </c>
    </row>
    <row r="12" spans="1:10">
      <c r="A12" s="4"/>
      <c r="B12" s="7"/>
      <c r="C12" s="7"/>
    </row>
    <row r="13" spans="1:10" ht="13.8" thickBot="1">
      <c r="A13" s="5"/>
    </row>
    <row r="14" spans="1:10" ht="16.2" thickBot="1">
      <c r="A14" s="17" t="s">
        <v>0</v>
      </c>
      <c r="B14" s="58" t="s">
        <v>14</v>
      </c>
      <c r="C14" s="58" t="s">
        <v>15</v>
      </c>
      <c r="D14" s="18" t="s">
        <v>1</v>
      </c>
      <c r="E14" s="19" t="s">
        <v>2</v>
      </c>
      <c r="F14" s="60" t="s">
        <v>13</v>
      </c>
      <c r="G14" s="26" t="s">
        <v>9</v>
      </c>
      <c r="H14" s="62" t="s">
        <v>58</v>
      </c>
      <c r="I14" s="31" t="s">
        <v>5</v>
      </c>
      <c r="J14" s="31" t="s">
        <v>5</v>
      </c>
    </row>
    <row r="15" spans="1:10" ht="16.2" thickBot="1">
      <c r="A15" s="20" t="s">
        <v>3</v>
      </c>
      <c r="B15" s="59"/>
      <c r="C15" s="59"/>
      <c r="D15" s="21" t="s">
        <v>4</v>
      </c>
      <c r="E15" s="22" t="s">
        <v>3</v>
      </c>
      <c r="F15" s="61"/>
      <c r="G15" s="30" t="s">
        <v>11</v>
      </c>
      <c r="H15" s="63"/>
      <c r="I15" s="32">
        <v>0.2</v>
      </c>
      <c r="J15" s="32" t="s">
        <v>12</v>
      </c>
    </row>
    <row r="16" spans="1:10" ht="15.6">
      <c r="A16" s="6"/>
      <c r="B16" s="7"/>
      <c r="C16" s="7"/>
      <c r="D16" s="7"/>
      <c r="E16" s="7"/>
      <c r="F16" s="16"/>
    </row>
    <row r="17" spans="1:10">
      <c r="A17" s="35" t="s">
        <v>17</v>
      </c>
      <c r="B17" s="36" t="s">
        <v>18</v>
      </c>
      <c r="C17" s="34"/>
      <c r="D17" s="8"/>
      <c r="E17" s="8"/>
      <c r="F17" s="27"/>
      <c r="G17" s="8"/>
      <c r="H17" s="8"/>
      <c r="I17" s="8"/>
      <c r="J17" s="8"/>
    </row>
    <row r="18" spans="1:10">
      <c r="A18" s="37" t="s">
        <v>19</v>
      </c>
      <c r="B18" s="38" t="s">
        <v>20</v>
      </c>
      <c r="C18" s="51" t="s">
        <v>20</v>
      </c>
      <c r="D18" s="39" t="s">
        <v>21</v>
      </c>
      <c r="E18" s="28" t="s">
        <v>8</v>
      </c>
      <c r="F18" s="11">
        <v>4</v>
      </c>
      <c r="G18" s="12">
        <f>F18*1.1*1.12*60</f>
        <v>295.68000000000006</v>
      </c>
      <c r="H18" s="12">
        <f>G18/0.3</f>
        <v>985.60000000000025</v>
      </c>
      <c r="I18" s="12">
        <f>H18/0.8</f>
        <v>1232.0000000000002</v>
      </c>
      <c r="J18" s="12">
        <v>1300</v>
      </c>
    </row>
    <row r="19" spans="1:10">
      <c r="A19" s="9" t="s">
        <v>52</v>
      </c>
      <c r="B19" s="38" t="s">
        <v>49</v>
      </c>
      <c r="C19" s="51" t="s">
        <v>50</v>
      </c>
      <c r="D19" s="39" t="s">
        <v>21</v>
      </c>
      <c r="E19" s="28" t="s">
        <v>8</v>
      </c>
      <c r="F19" s="11">
        <v>4</v>
      </c>
      <c r="G19" s="12">
        <f t="shared" ref="G19:G32" si="0">F19*1.1*1.12*60</f>
        <v>295.68000000000006</v>
      </c>
      <c r="H19" s="12">
        <f>G19/0.3</f>
        <v>985.60000000000025</v>
      </c>
      <c r="I19" s="12">
        <f t="shared" ref="I19:I32" si="1">H19/0.8</f>
        <v>1232.0000000000002</v>
      </c>
      <c r="J19" s="12">
        <v>1300</v>
      </c>
    </row>
    <row r="20" spans="1:10">
      <c r="A20" s="40" t="s">
        <v>22</v>
      </c>
      <c r="B20" s="2" t="s">
        <v>23</v>
      </c>
      <c r="C20" s="51" t="s">
        <v>23</v>
      </c>
      <c r="D20" s="39" t="s">
        <v>21</v>
      </c>
      <c r="E20" s="28" t="s">
        <v>8</v>
      </c>
      <c r="F20" s="11">
        <v>2.5</v>
      </c>
      <c r="G20" s="12">
        <f t="shared" si="0"/>
        <v>184.8</v>
      </c>
      <c r="H20" s="12">
        <f>G20/0.3</f>
        <v>616.00000000000011</v>
      </c>
      <c r="I20" s="12">
        <f t="shared" si="1"/>
        <v>770.00000000000011</v>
      </c>
      <c r="J20" s="12">
        <v>800</v>
      </c>
    </row>
    <row r="21" spans="1:10">
      <c r="A21" s="41" t="s">
        <v>24</v>
      </c>
      <c r="B21" s="52" t="s">
        <v>25</v>
      </c>
      <c r="C21" s="55"/>
      <c r="D21" s="39" t="s">
        <v>21</v>
      </c>
      <c r="E21" s="28" t="s">
        <v>8</v>
      </c>
      <c r="F21" s="11">
        <v>2</v>
      </c>
      <c r="G21" s="12">
        <f t="shared" si="0"/>
        <v>147.84000000000003</v>
      </c>
      <c r="H21" s="12">
        <f>G21/0.3</f>
        <v>492.80000000000013</v>
      </c>
      <c r="I21" s="12">
        <f t="shared" si="1"/>
        <v>616.00000000000011</v>
      </c>
      <c r="J21" s="12">
        <v>1000</v>
      </c>
    </row>
    <row r="22" spans="1:10">
      <c r="A22" s="9" t="s">
        <v>53</v>
      </c>
      <c r="B22" s="38" t="s">
        <v>51</v>
      </c>
      <c r="C22" s="9"/>
      <c r="D22" s="39" t="s">
        <v>21</v>
      </c>
      <c r="E22" s="28" t="s">
        <v>8</v>
      </c>
      <c r="F22" s="11">
        <v>2</v>
      </c>
      <c r="G22" s="12">
        <f t="shared" si="0"/>
        <v>147.84000000000003</v>
      </c>
      <c r="H22" s="12">
        <f>G22/0.3</f>
        <v>492.80000000000013</v>
      </c>
      <c r="I22" s="12">
        <f t="shared" si="1"/>
        <v>616.00000000000011</v>
      </c>
      <c r="J22" s="12">
        <v>1000</v>
      </c>
    </row>
    <row r="23" spans="1:10">
      <c r="A23" s="53" t="s">
        <v>26</v>
      </c>
      <c r="B23" s="54" t="s">
        <v>27</v>
      </c>
      <c r="C23" s="51" t="s">
        <v>27</v>
      </c>
      <c r="D23" s="39" t="s">
        <v>21</v>
      </c>
      <c r="E23" s="28" t="s">
        <v>8</v>
      </c>
      <c r="F23" s="11">
        <v>16</v>
      </c>
      <c r="G23" s="12">
        <f t="shared" si="0"/>
        <v>1182.7200000000003</v>
      </c>
      <c r="H23" s="12">
        <f>G23/0.6</f>
        <v>1971.2000000000005</v>
      </c>
      <c r="I23" s="12">
        <f t="shared" si="1"/>
        <v>2464.0000000000005</v>
      </c>
      <c r="J23" s="12">
        <v>2500</v>
      </c>
    </row>
    <row r="24" spans="1:10">
      <c r="A24" s="41" t="s">
        <v>28</v>
      </c>
      <c r="B24" s="38" t="s">
        <v>29</v>
      </c>
      <c r="C24" s="51" t="s">
        <v>29</v>
      </c>
      <c r="D24" s="39" t="s">
        <v>8</v>
      </c>
      <c r="E24" s="28" t="s">
        <v>8</v>
      </c>
      <c r="F24" s="11">
        <v>14</v>
      </c>
      <c r="G24" s="12">
        <f t="shared" si="0"/>
        <v>1034.8800000000003</v>
      </c>
      <c r="H24" s="12">
        <f>G24/0.6</f>
        <v>1724.8000000000006</v>
      </c>
      <c r="I24" s="12">
        <f t="shared" si="1"/>
        <v>2156.0000000000005</v>
      </c>
      <c r="J24" s="12">
        <v>2200</v>
      </c>
    </row>
    <row r="25" spans="1:10">
      <c r="A25" s="37" t="s">
        <v>30</v>
      </c>
      <c r="B25" s="42" t="s">
        <v>31</v>
      </c>
      <c r="C25" s="42" t="s">
        <v>31</v>
      </c>
      <c r="D25" s="39" t="s">
        <v>21</v>
      </c>
      <c r="E25" s="28" t="s">
        <v>8</v>
      </c>
      <c r="F25" s="11">
        <v>1</v>
      </c>
      <c r="G25" s="12">
        <f t="shared" si="0"/>
        <v>73.920000000000016</v>
      </c>
      <c r="H25" s="12">
        <f>G25/0.2</f>
        <v>369.60000000000008</v>
      </c>
      <c r="I25" s="12">
        <f t="shared" si="1"/>
        <v>462.00000000000006</v>
      </c>
      <c r="J25" s="12">
        <v>800</v>
      </c>
    </row>
    <row r="26" spans="1:10">
      <c r="A26" s="37" t="s">
        <v>32</v>
      </c>
      <c r="B26" s="38" t="s">
        <v>33</v>
      </c>
      <c r="C26" s="51" t="s">
        <v>33</v>
      </c>
      <c r="D26" s="39" t="s">
        <v>21</v>
      </c>
      <c r="E26" s="28" t="s">
        <v>8</v>
      </c>
      <c r="F26" s="11">
        <v>0.5</v>
      </c>
      <c r="G26" s="12">
        <f t="shared" si="0"/>
        <v>36.960000000000008</v>
      </c>
      <c r="H26" s="12">
        <f>G26/0.1</f>
        <v>369.60000000000008</v>
      </c>
      <c r="I26" s="12">
        <f t="shared" si="1"/>
        <v>462.00000000000006</v>
      </c>
      <c r="J26" s="12">
        <v>200</v>
      </c>
    </row>
    <row r="27" spans="1:10">
      <c r="A27" s="43" t="s">
        <v>34</v>
      </c>
      <c r="B27" s="38" t="s">
        <v>16</v>
      </c>
      <c r="C27" s="51" t="s">
        <v>16</v>
      </c>
      <c r="D27" s="39" t="s">
        <v>21</v>
      </c>
      <c r="E27" s="28" t="s">
        <v>8</v>
      </c>
      <c r="F27" s="11">
        <v>1.5</v>
      </c>
      <c r="G27" s="12">
        <f t="shared" si="0"/>
        <v>110.88000000000002</v>
      </c>
      <c r="H27" s="12">
        <f>G27/0.3</f>
        <v>369.60000000000008</v>
      </c>
      <c r="I27" s="12">
        <f t="shared" si="1"/>
        <v>462.00000000000006</v>
      </c>
      <c r="J27" s="12">
        <v>500</v>
      </c>
    </row>
    <row r="28" spans="1:10">
      <c r="A28" s="43" t="s">
        <v>35</v>
      </c>
      <c r="B28" s="38" t="s">
        <v>36</v>
      </c>
      <c r="C28" s="39"/>
      <c r="D28" s="39" t="s">
        <v>21</v>
      </c>
      <c r="E28" s="28" t="s">
        <v>8</v>
      </c>
      <c r="F28" s="11">
        <v>2.5</v>
      </c>
      <c r="G28" s="12">
        <f t="shared" si="0"/>
        <v>184.8</v>
      </c>
      <c r="H28" s="12">
        <f>G28/0.3</f>
        <v>616.00000000000011</v>
      </c>
      <c r="I28" s="12">
        <f t="shared" si="1"/>
        <v>770.00000000000011</v>
      </c>
      <c r="J28" s="12">
        <v>800</v>
      </c>
    </row>
    <row r="29" spans="1:10">
      <c r="A29" s="9" t="s">
        <v>37</v>
      </c>
      <c r="B29" s="38" t="s">
        <v>38</v>
      </c>
      <c r="C29" s="39"/>
      <c r="D29" s="39" t="s">
        <v>21</v>
      </c>
      <c r="E29" s="28" t="s">
        <v>8</v>
      </c>
      <c r="F29" s="11">
        <v>0.8</v>
      </c>
      <c r="G29" s="12">
        <f t="shared" si="0"/>
        <v>59.136000000000017</v>
      </c>
      <c r="H29" s="12">
        <f>G29/0.2</f>
        <v>295.68000000000006</v>
      </c>
      <c r="I29" s="12">
        <f t="shared" si="1"/>
        <v>369.60000000000008</v>
      </c>
      <c r="J29" s="12">
        <v>400</v>
      </c>
    </row>
    <row r="30" spans="1:10">
      <c r="A30" s="9" t="s">
        <v>39</v>
      </c>
      <c r="B30" s="38" t="s">
        <v>40</v>
      </c>
      <c r="C30" s="39"/>
      <c r="D30" s="39" t="s">
        <v>21</v>
      </c>
      <c r="E30" s="28" t="s">
        <v>8</v>
      </c>
      <c r="F30" s="11">
        <v>0.8</v>
      </c>
      <c r="G30" s="12">
        <f t="shared" si="0"/>
        <v>59.136000000000017</v>
      </c>
      <c r="H30" s="12">
        <f>G30/0.2</f>
        <v>295.68000000000006</v>
      </c>
      <c r="I30" s="12">
        <f t="shared" si="1"/>
        <v>369.60000000000008</v>
      </c>
      <c r="J30" s="12">
        <v>400</v>
      </c>
    </row>
    <row r="31" spans="1:10">
      <c r="A31" s="44" t="s">
        <v>41</v>
      </c>
      <c r="B31" s="38" t="s">
        <v>42</v>
      </c>
      <c r="C31" s="39"/>
      <c r="D31" s="39" t="s">
        <v>8</v>
      </c>
      <c r="E31" s="28" t="s">
        <v>8</v>
      </c>
      <c r="F31" s="11">
        <v>2.5</v>
      </c>
      <c r="G31" s="12">
        <f t="shared" si="0"/>
        <v>184.8</v>
      </c>
      <c r="H31" s="12">
        <f>G31/0.3</f>
        <v>616.00000000000011</v>
      </c>
      <c r="I31" s="12">
        <f t="shared" si="1"/>
        <v>770.00000000000011</v>
      </c>
      <c r="J31" s="12">
        <v>800</v>
      </c>
    </row>
    <row r="32" spans="1:10">
      <c r="A32" s="9" t="s">
        <v>43</v>
      </c>
      <c r="B32" s="38" t="s">
        <v>44</v>
      </c>
      <c r="C32" s="9" t="s">
        <v>48</v>
      </c>
      <c r="D32" s="39" t="s">
        <v>8</v>
      </c>
      <c r="E32" s="28" t="s">
        <v>8</v>
      </c>
      <c r="F32" s="11">
        <v>2.5</v>
      </c>
      <c r="G32" s="12">
        <f t="shared" si="0"/>
        <v>184.8</v>
      </c>
      <c r="H32" s="12">
        <f>G32/0.3</f>
        <v>616.00000000000011</v>
      </c>
      <c r="I32" s="12">
        <f t="shared" si="1"/>
        <v>770.00000000000011</v>
      </c>
      <c r="J32" s="12">
        <v>800</v>
      </c>
    </row>
    <row r="33" spans="1:10">
      <c r="A33" s="35" t="s">
        <v>45</v>
      </c>
      <c r="B33" s="45" t="s">
        <v>46</v>
      </c>
      <c r="C33" s="46"/>
      <c r="D33" s="48"/>
      <c r="E33" s="48"/>
      <c r="F33" s="49"/>
      <c r="G33" s="50"/>
      <c r="H33" s="50"/>
      <c r="I33" s="50"/>
      <c r="J33" s="50"/>
    </row>
    <row r="34" spans="1:10">
      <c r="A34" s="40" t="s">
        <v>47</v>
      </c>
      <c r="B34" s="47" t="s">
        <v>44</v>
      </c>
      <c r="C34" s="9" t="s">
        <v>48</v>
      </c>
      <c r="D34" s="39" t="s">
        <v>8</v>
      </c>
      <c r="E34" s="28" t="s">
        <v>8</v>
      </c>
      <c r="F34" s="11">
        <v>3.5</v>
      </c>
      <c r="G34" s="12">
        <f>F34*1.1*1.12*60</f>
        <v>258.72000000000008</v>
      </c>
      <c r="H34" s="12">
        <f>G34/0.3</f>
        <v>862.40000000000032</v>
      </c>
      <c r="I34" s="12">
        <f>H34/0.8</f>
        <v>1078.0000000000002</v>
      </c>
      <c r="J34" s="12">
        <v>1100</v>
      </c>
    </row>
  </sheetData>
  <mergeCells count="6">
    <mergeCell ref="B14:B15"/>
    <mergeCell ref="F14:F15"/>
    <mergeCell ref="H14:H15"/>
    <mergeCell ref="C14:C15"/>
    <mergeCell ref="E1:G2"/>
    <mergeCell ref="H1:H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2026-01-02T05:27:56Z</dcterms:modified>
</cp:coreProperties>
</file>