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vin\Desktop\Desktop\COSTING (STANDARD)\2025\"/>
    </mc:Choice>
  </mc:AlternateContent>
  <xr:revisionPtr revIDLastSave="0" documentId="13_ncr:1_{FAB1FD05-97A4-4E58-8CC0-D3F935977A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" l="1"/>
  <c r="I27" i="3"/>
  <c r="I26" i="3"/>
  <c r="H28" i="3"/>
  <c r="H27" i="3"/>
  <c r="H26" i="3"/>
  <c r="G28" i="3"/>
  <c r="G27" i="3"/>
  <c r="G26" i="3"/>
  <c r="G30" i="3"/>
  <c r="H30" i="3" s="1"/>
  <c r="I30" i="3" s="1"/>
  <c r="G29" i="3"/>
  <c r="H29" i="3" s="1"/>
  <c r="I29" i="3" s="1"/>
  <c r="G25" i="3"/>
  <c r="H25" i="3" s="1"/>
  <c r="I25" i="3" s="1"/>
  <c r="G24" i="3"/>
  <c r="H24" i="3" s="1"/>
  <c r="I24" i="3" s="1"/>
  <c r="G23" i="3"/>
  <c r="H23" i="3" s="1"/>
  <c r="I23" i="3" s="1"/>
  <c r="G22" i="3"/>
  <c r="H22" i="3" s="1"/>
  <c r="I22" i="3" s="1"/>
  <c r="G21" i="3"/>
  <c r="H21" i="3" s="1"/>
  <c r="I21" i="3" s="1"/>
  <c r="G20" i="3"/>
  <c r="H20" i="3" s="1"/>
  <c r="I20" i="3" s="1"/>
  <c r="G19" i="3"/>
  <c r="H19" i="3" s="1"/>
  <c r="I19" i="3" s="1"/>
  <c r="G18" i="3"/>
  <c r="H18" i="3" s="1"/>
  <c r="I18" i="3" s="1"/>
  <c r="G17" i="3"/>
  <c r="H17" i="3" l="1"/>
  <c r="I17" i="3" s="1"/>
</calcChain>
</file>

<file path=xl/sharedStrings.xml><?xml version="1.0" encoding="utf-8"?>
<sst xmlns="http://schemas.openxmlformats.org/spreadsheetml/2006/main" count="104" uniqueCount="63">
  <si>
    <t>KOLIN PHILIPPINES INT'L., INC.</t>
  </si>
  <si>
    <t>Kolin Part</t>
  </si>
  <si>
    <t>Common</t>
  </si>
  <si>
    <t>Supplier</t>
  </si>
  <si>
    <t>Code</t>
  </si>
  <si>
    <t>Model</t>
  </si>
  <si>
    <t>SRP</t>
  </si>
  <si>
    <t>-</t>
  </si>
  <si>
    <t>UP</t>
  </si>
  <si>
    <t>n/a</t>
  </si>
  <si>
    <t>Mark-up to</t>
  </si>
  <si>
    <t>ASC</t>
  </si>
  <si>
    <t>ASC Price (Php)</t>
  </si>
  <si>
    <t>Standard Cost (Php)</t>
  </si>
  <si>
    <t>Cost (Php)</t>
  </si>
  <si>
    <t>FOBx1.1x1.12xP60.00</t>
  </si>
  <si>
    <t>(Php)</t>
  </si>
  <si>
    <t>DEHUMIDIFIER</t>
  </si>
  <si>
    <t>JANUARY 31, 2025</t>
  </si>
  <si>
    <t>KD-30L410</t>
  </si>
  <si>
    <t>1. KD-30L410</t>
  </si>
  <si>
    <t>OL30-D076FFN4B1</t>
  </si>
  <si>
    <t>FOB (USD)</t>
  </si>
  <si>
    <t>Main PCB Board</t>
  </si>
  <si>
    <t xml:space="preserve">Display PCB </t>
  </si>
  <si>
    <t xml:space="preserve"> Motor</t>
  </si>
  <si>
    <t>Ambient temperature &amp; humidifty sensor and wire</t>
  </si>
  <si>
    <t xml:space="preserve"> Nylon Filter</t>
  </si>
  <si>
    <t xml:space="preserve">Control PCB </t>
  </si>
  <si>
    <t>Color Box</t>
  </si>
  <si>
    <t>Kolin Description</t>
  </si>
  <si>
    <t>Supplier Description</t>
  </si>
  <si>
    <t>Display Board</t>
  </si>
  <si>
    <t>PCB (Main)</t>
  </si>
  <si>
    <t>Fan Motor</t>
  </si>
  <si>
    <t>Ambient Temperature &amp; Humidity Sensor</t>
  </si>
  <si>
    <t>Filter Net</t>
  </si>
  <si>
    <t>PCB (Control Board)</t>
  </si>
  <si>
    <t>OU3010360</t>
  </si>
  <si>
    <t>OU3010361</t>
  </si>
  <si>
    <t>OU3010362</t>
  </si>
  <si>
    <t>OU5010186</t>
  </si>
  <si>
    <t>OU8010699</t>
  </si>
  <si>
    <t>OU1010097</t>
  </si>
  <si>
    <t>OU9010162</t>
  </si>
  <si>
    <t>Carton Box</t>
  </si>
  <si>
    <t>Drain Pipe</t>
  </si>
  <si>
    <t>Power Cord</t>
  </si>
  <si>
    <t>Compressor</t>
  </si>
  <si>
    <t>Caster Wheel</t>
  </si>
  <si>
    <t>OU8010700</t>
  </si>
  <si>
    <t>OU8010701</t>
  </si>
  <si>
    <t>OU5010187</t>
  </si>
  <si>
    <t>OU2010385</t>
  </si>
  <si>
    <t>OU6010379</t>
  </si>
  <si>
    <t xml:space="preserve">Evaporator 2 rows of 20 lines, 192 pcs. Blue fins, (LxHxW) 240x212x25mm </t>
  </si>
  <si>
    <t>OU6010380</t>
  </si>
  <si>
    <t>Condenser 3 rows of 38 lines, 175 pcs. Silver fins, (LxHxW) 243x218x39mm</t>
  </si>
  <si>
    <t>OU8010719</t>
  </si>
  <si>
    <t xml:space="preserve">Blower Wheel (black plastic) 179x75 / 47 leaves </t>
  </si>
  <si>
    <t>Evaporator</t>
  </si>
  <si>
    <t>Condenser</t>
  </si>
  <si>
    <t>Blower Wheel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</si>
</sst>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7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4" fontId="3" fillId="2" borderId="0" xfId="0" applyNumberFormat="1" applyFont="1" applyFill="1" applyAlignment="1">
      <alignment horizontal="center"/>
    </xf>
    <xf numFmtId="0" fontId="4" fillId="3" borderId="9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9" fontId="4" fillId="0" borderId="10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1" xfId="65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</cellXfs>
  <cellStyles count="79">
    <cellStyle name="Normal" xfId="0" builtinId="0"/>
    <cellStyle name="Normal 10" xfId="65" xr:uid="{00000000-0005-0000-0000-000001000000}"/>
    <cellStyle name="Normal 11" xfId="66" xr:uid="{00000000-0005-0000-0000-000002000000}"/>
    <cellStyle name="Normal 12" xfId="52" xr:uid="{00000000-0005-0000-0000-000003000000}"/>
    <cellStyle name="Normal 13" xfId="67" xr:uid="{00000000-0005-0000-0000-000004000000}"/>
    <cellStyle name="Normal 14" xfId="53" xr:uid="{00000000-0005-0000-0000-000005000000}"/>
    <cellStyle name="Normal 15" xfId="68" xr:uid="{00000000-0005-0000-0000-000006000000}"/>
    <cellStyle name="Normal 16" xfId="54" xr:uid="{00000000-0005-0000-0000-000007000000}"/>
    <cellStyle name="Normal 17" xfId="69" xr:uid="{00000000-0005-0000-0000-000008000000}"/>
    <cellStyle name="Normal 18" xfId="55" xr:uid="{00000000-0005-0000-0000-000009000000}"/>
    <cellStyle name="Normal 19" xfId="70" xr:uid="{00000000-0005-0000-0000-00000A000000}"/>
    <cellStyle name="Normal 2" xfId="60" xr:uid="{00000000-0005-0000-0000-00000B000000}"/>
    <cellStyle name="Normal 20" xfId="71" xr:uid="{00000000-0005-0000-0000-00000C000000}"/>
    <cellStyle name="Normal 21" xfId="56" xr:uid="{00000000-0005-0000-0000-00000D000000}"/>
    <cellStyle name="Normal 22" xfId="72" xr:uid="{00000000-0005-0000-0000-00000E000000}"/>
    <cellStyle name="Normal 23" xfId="73" xr:uid="{00000000-0005-0000-0000-00000F000000}"/>
    <cellStyle name="Normal 24" xfId="74" xr:uid="{00000000-0005-0000-0000-000010000000}"/>
    <cellStyle name="Normal 25" xfId="75" xr:uid="{00000000-0005-0000-0000-000011000000}"/>
    <cellStyle name="Normal 26" xfId="57" xr:uid="{00000000-0005-0000-0000-000012000000}"/>
    <cellStyle name="Normal 27" xfId="76" xr:uid="{00000000-0005-0000-0000-000013000000}"/>
    <cellStyle name="Normal 28" xfId="58" xr:uid="{00000000-0005-0000-0000-000014000000}"/>
    <cellStyle name="Normal 29" xfId="77" xr:uid="{00000000-0005-0000-0000-000015000000}"/>
    <cellStyle name="Normal 3" xfId="61" xr:uid="{00000000-0005-0000-0000-000016000000}"/>
    <cellStyle name="Normal 30" xfId="78" xr:uid="{00000000-0005-0000-0000-000017000000}"/>
    <cellStyle name="Normal 31" xfId="59" xr:uid="{00000000-0005-0000-0000-000018000000}"/>
    <cellStyle name="Normal 33" xfId="2" xr:uid="{00000000-0005-0000-0000-000019000000}"/>
    <cellStyle name="Normal 34" xfId="3" xr:uid="{00000000-0005-0000-0000-00001A000000}"/>
    <cellStyle name="Normal 35" xfId="4" xr:uid="{00000000-0005-0000-0000-00001B000000}"/>
    <cellStyle name="Normal 37" xfId="7" xr:uid="{00000000-0005-0000-0000-00001C000000}"/>
    <cellStyle name="Normal 38" xfId="9" xr:uid="{00000000-0005-0000-0000-00001D000000}"/>
    <cellStyle name="Normal 39" xfId="8" xr:uid="{00000000-0005-0000-0000-00001E000000}"/>
    <cellStyle name="Normal 4" xfId="49" xr:uid="{00000000-0005-0000-0000-00001F000000}"/>
    <cellStyle name="Normal 40" xfId="10" xr:uid="{00000000-0005-0000-0000-000020000000}"/>
    <cellStyle name="Normal 42" xfId="11" xr:uid="{00000000-0005-0000-0000-000021000000}"/>
    <cellStyle name="Normal 45" xfId="14" xr:uid="{00000000-0005-0000-0000-000022000000}"/>
    <cellStyle name="Normal 46" xfId="13" xr:uid="{00000000-0005-0000-0000-000023000000}"/>
    <cellStyle name="Normal 49" xfId="16" xr:uid="{00000000-0005-0000-0000-000024000000}"/>
    <cellStyle name="Normal 5" xfId="62" xr:uid="{00000000-0005-0000-0000-000025000000}"/>
    <cellStyle name="Normal 51" xfId="19" xr:uid="{00000000-0005-0000-0000-000026000000}"/>
    <cellStyle name="Normal 52" xfId="21" xr:uid="{00000000-0005-0000-0000-000027000000}"/>
    <cellStyle name="Normal 54" xfId="24" xr:uid="{00000000-0005-0000-0000-000028000000}"/>
    <cellStyle name="Normal 55" xfId="25" xr:uid="{00000000-0005-0000-0000-000029000000}"/>
    <cellStyle name="Normal 56" xfId="26" xr:uid="{00000000-0005-0000-0000-00002A000000}"/>
    <cellStyle name="Normal 57" xfId="12" xr:uid="{00000000-0005-0000-0000-00002B000000}"/>
    <cellStyle name="Normal 58" xfId="27" xr:uid="{00000000-0005-0000-0000-00002C000000}"/>
    <cellStyle name="Normal 59" xfId="28" xr:uid="{00000000-0005-0000-0000-00002D000000}"/>
    <cellStyle name="Normal 6" xfId="50" xr:uid="{00000000-0005-0000-0000-00002E000000}"/>
    <cellStyle name="Normal 60" xfId="29" xr:uid="{00000000-0005-0000-0000-00002F000000}"/>
    <cellStyle name="Normal 61" xfId="30" xr:uid="{00000000-0005-0000-0000-000030000000}"/>
    <cellStyle name="Normal 62" xfId="17" xr:uid="{00000000-0005-0000-0000-000031000000}"/>
    <cellStyle name="Normal 64" xfId="1" xr:uid="{00000000-0005-0000-0000-000032000000}"/>
    <cellStyle name="Normal 66" xfId="6" xr:uid="{00000000-0005-0000-0000-000033000000}"/>
    <cellStyle name="Normal 67" xfId="18" xr:uid="{00000000-0005-0000-0000-000034000000}"/>
    <cellStyle name="Normal 68" xfId="20" xr:uid="{00000000-0005-0000-0000-000035000000}"/>
    <cellStyle name="Normal 69" xfId="22" xr:uid="{00000000-0005-0000-0000-000036000000}"/>
    <cellStyle name="Normal 7" xfId="63" xr:uid="{00000000-0005-0000-0000-000037000000}"/>
    <cellStyle name="Normal 70" xfId="23" xr:uid="{00000000-0005-0000-0000-000038000000}"/>
    <cellStyle name="Normal 71" xfId="15" xr:uid="{00000000-0005-0000-0000-000039000000}"/>
    <cellStyle name="Normal 72" xfId="31" xr:uid="{00000000-0005-0000-0000-00003A000000}"/>
    <cellStyle name="Normal 73" xfId="32" xr:uid="{00000000-0005-0000-0000-00003B000000}"/>
    <cellStyle name="Normal 74" xfId="33" xr:uid="{00000000-0005-0000-0000-00003C000000}"/>
    <cellStyle name="Normal 75" xfId="34" xr:uid="{00000000-0005-0000-0000-00003D000000}"/>
    <cellStyle name="Normal 76" xfId="35" xr:uid="{00000000-0005-0000-0000-00003E000000}"/>
    <cellStyle name="Normal 77" xfId="36" xr:uid="{00000000-0005-0000-0000-00003F000000}"/>
    <cellStyle name="Normal 78" xfId="37" xr:uid="{00000000-0005-0000-0000-000040000000}"/>
    <cellStyle name="Normal 79" xfId="38" xr:uid="{00000000-0005-0000-0000-000041000000}"/>
    <cellStyle name="Normal 8" xfId="51" xr:uid="{00000000-0005-0000-0000-000042000000}"/>
    <cellStyle name="Normal 80" xfId="39" xr:uid="{00000000-0005-0000-0000-000043000000}"/>
    <cellStyle name="Normal 81" xfId="40" xr:uid="{00000000-0005-0000-0000-000044000000}"/>
    <cellStyle name="Normal 82" xfId="42" xr:uid="{00000000-0005-0000-0000-000045000000}"/>
    <cellStyle name="Normal 83" xfId="41" xr:uid="{00000000-0005-0000-0000-000046000000}"/>
    <cellStyle name="Normal 84" xfId="43" xr:uid="{00000000-0005-0000-0000-000047000000}"/>
    <cellStyle name="Normal 85" xfId="44" xr:uid="{00000000-0005-0000-0000-000048000000}"/>
    <cellStyle name="Normal 86" xfId="45" xr:uid="{00000000-0005-0000-0000-000049000000}"/>
    <cellStyle name="Normal 87" xfId="46" xr:uid="{00000000-0005-0000-0000-00004A000000}"/>
    <cellStyle name="Normal 88" xfId="47" xr:uid="{00000000-0005-0000-0000-00004B000000}"/>
    <cellStyle name="Normal 89" xfId="48" xr:uid="{00000000-0005-0000-0000-00004C000000}"/>
    <cellStyle name="Normal 9" xfId="64" xr:uid="{00000000-0005-0000-0000-00004D000000}"/>
    <cellStyle name="常规_outdoor unit" xfId="5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4" workbookViewId="0">
      <selection activeCell="B28" sqref="B28"/>
    </sheetView>
  </sheetViews>
  <sheetFormatPr defaultRowHeight="13.2"/>
  <cols>
    <col min="1" max="1" width="21.21875" style="3" customWidth="1"/>
    <col min="2" max="3" width="40.44140625" style="3" customWidth="1"/>
    <col min="4" max="4" width="17.5546875" style="3" customWidth="1"/>
    <col min="5" max="5" width="16.5546875" style="3" customWidth="1"/>
    <col min="6" max="6" width="8.77734375" style="10" customWidth="1"/>
    <col min="7" max="7" width="19" style="2" bestFit="1" customWidth="1"/>
    <col min="8" max="8" width="10.77734375" style="13" customWidth="1"/>
    <col min="9" max="9" width="8.88671875" style="13"/>
    <col min="10" max="10" width="10.44140625" style="2" customWidth="1"/>
    <col min="11" max="16384" width="8.88671875" style="2"/>
  </cols>
  <sheetData>
    <row r="1" spans="1:10" ht="15.6">
      <c r="A1" s="1" t="s">
        <v>0</v>
      </c>
      <c r="E1" s="41" t="s">
        <v>14</v>
      </c>
      <c r="F1" s="41"/>
      <c r="G1" s="41"/>
      <c r="H1" s="25" t="s">
        <v>10</v>
      </c>
    </row>
    <row r="2" spans="1:10" ht="15.6">
      <c r="A2" s="1" t="s">
        <v>17</v>
      </c>
      <c r="E2" s="9"/>
      <c r="F2" s="11"/>
      <c r="G2" s="9"/>
      <c r="H2" s="25" t="s">
        <v>11</v>
      </c>
    </row>
    <row r="3" spans="1:10" ht="15.6">
      <c r="A3" s="14" t="s">
        <v>18</v>
      </c>
      <c r="B3" s="16"/>
      <c r="C3" s="16"/>
      <c r="D3" s="1"/>
      <c r="E3" s="26">
        <v>1</v>
      </c>
      <c r="F3" s="27" t="s">
        <v>7</v>
      </c>
      <c r="G3" s="26">
        <v>50</v>
      </c>
      <c r="H3" s="28">
        <v>0.9</v>
      </c>
    </row>
    <row r="4" spans="1:10" ht="15.6">
      <c r="A4" s="2"/>
      <c r="B4" s="16"/>
      <c r="C4" s="16"/>
      <c r="D4" s="1"/>
      <c r="E4" s="26">
        <v>51</v>
      </c>
      <c r="F4" s="27" t="s">
        <v>7</v>
      </c>
      <c r="G4" s="26">
        <v>100</v>
      </c>
      <c r="H4" s="28">
        <v>0.8</v>
      </c>
    </row>
    <row r="5" spans="1:10" ht="15.6">
      <c r="B5" s="7" t="s">
        <v>13</v>
      </c>
      <c r="C5" s="7"/>
      <c r="D5" s="1"/>
      <c r="E5" s="26">
        <v>101</v>
      </c>
      <c r="F5" s="27" t="s">
        <v>7</v>
      </c>
      <c r="G5" s="26">
        <v>300</v>
      </c>
      <c r="H5" s="28">
        <v>0.7</v>
      </c>
    </row>
    <row r="6" spans="1:10" ht="15.6">
      <c r="A6" s="37" t="s">
        <v>19</v>
      </c>
      <c r="B6" s="17"/>
      <c r="C6" s="17"/>
      <c r="D6" s="1"/>
      <c r="E6" s="26">
        <v>301</v>
      </c>
      <c r="F6" s="27" t="s">
        <v>7</v>
      </c>
      <c r="G6" s="26">
        <v>500</v>
      </c>
      <c r="H6" s="28">
        <v>0.6</v>
      </c>
    </row>
    <row r="7" spans="1:10" ht="15.6">
      <c r="A7" s="33"/>
      <c r="B7" s="17"/>
      <c r="C7" s="17"/>
      <c r="D7" s="1"/>
      <c r="E7" s="26">
        <v>501</v>
      </c>
      <c r="F7" s="27" t="s">
        <v>7</v>
      </c>
      <c r="G7" s="26">
        <v>1000</v>
      </c>
      <c r="H7" s="28">
        <v>0.5</v>
      </c>
    </row>
    <row r="8" spans="1:10" ht="15.6">
      <c r="A8" s="2"/>
      <c r="B8" s="16"/>
      <c r="C8" s="16"/>
      <c r="D8" s="1"/>
      <c r="E8" s="26">
        <v>1001</v>
      </c>
      <c r="F8" s="27" t="s">
        <v>7</v>
      </c>
      <c r="G8" s="26">
        <v>3000</v>
      </c>
      <c r="H8" s="28">
        <v>0.4</v>
      </c>
    </row>
    <row r="9" spans="1:10" ht="15.6">
      <c r="A9" s="2"/>
      <c r="D9" s="1"/>
      <c r="E9" s="26">
        <v>3001</v>
      </c>
      <c r="F9" s="27" t="s">
        <v>7</v>
      </c>
      <c r="G9" s="26">
        <v>5000</v>
      </c>
      <c r="H9" s="28">
        <v>0.3</v>
      </c>
    </row>
    <row r="10" spans="1:10" ht="15.6">
      <c r="A10" s="4"/>
      <c r="B10" s="7"/>
      <c r="C10" s="7"/>
      <c r="D10" s="1"/>
      <c r="E10" s="26">
        <v>5001</v>
      </c>
      <c r="F10" s="27" t="s">
        <v>7</v>
      </c>
      <c r="G10" s="26" t="s">
        <v>8</v>
      </c>
      <c r="H10" s="28">
        <v>0.25</v>
      </c>
    </row>
    <row r="11" spans="1:10">
      <c r="A11" s="4"/>
      <c r="B11" s="7"/>
      <c r="C11" s="7"/>
    </row>
    <row r="12" spans="1:10" ht="13.8" thickBot="1">
      <c r="A12" s="5"/>
    </row>
    <row r="13" spans="1:10" ht="16.2" thickBot="1">
      <c r="A13" s="19" t="s">
        <v>1</v>
      </c>
      <c r="B13" s="42" t="s">
        <v>30</v>
      </c>
      <c r="C13" s="42" t="s">
        <v>31</v>
      </c>
      <c r="D13" s="20" t="s">
        <v>2</v>
      </c>
      <c r="E13" s="21" t="s">
        <v>3</v>
      </c>
      <c r="F13" s="44" t="s">
        <v>22</v>
      </c>
      <c r="G13" s="29" t="s">
        <v>13</v>
      </c>
      <c r="H13" s="46" t="s">
        <v>12</v>
      </c>
      <c r="I13" s="35" t="s">
        <v>6</v>
      </c>
      <c r="J13" s="35" t="s">
        <v>6</v>
      </c>
    </row>
    <row r="14" spans="1:10" ht="16.2" thickBot="1">
      <c r="A14" s="22" t="s">
        <v>4</v>
      </c>
      <c r="B14" s="43"/>
      <c r="C14" s="43"/>
      <c r="D14" s="23" t="s">
        <v>5</v>
      </c>
      <c r="E14" s="24" t="s">
        <v>4</v>
      </c>
      <c r="F14" s="45"/>
      <c r="G14" s="34" t="s">
        <v>15</v>
      </c>
      <c r="H14" s="47"/>
      <c r="I14" s="36">
        <v>0.2</v>
      </c>
      <c r="J14" s="36" t="s">
        <v>16</v>
      </c>
    </row>
    <row r="15" spans="1:10" ht="15.6">
      <c r="A15" s="6"/>
      <c r="B15" s="7"/>
      <c r="C15" s="7"/>
      <c r="D15" s="7"/>
      <c r="E15" s="7"/>
      <c r="F15" s="18"/>
    </row>
    <row r="16" spans="1:10" ht="15.6">
      <c r="A16" s="15" t="s">
        <v>20</v>
      </c>
      <c r="B16" s="31" t="s">
        <v>21</v>
      </c>
      <c r="C16" s="40"/>
      <c r="D16" s="8"/>
      <c r="E16" s="8"/>
      <c r="F16" s="30"/>
      <c r="G16" s="8"/>
      <c r="H16" s="8"/>
      <c r="I16" s="8"/>
      <c r="J16" s="8"/>
    </row>
    <row r="17" spans="1:10">
      <c r="A17" s="9" t="s">
        <v>38</v>
      </c>
      <c r="B17" s="38" t="s">
        <v>33</v>
      </c>
      <c r="C17" s="38" t="s">
        <v>23</v>
      </c>
      <c r="D17" s="32" t="s">
        <v>9</v>
      </c>
      <c r="E17" s="32" t="s">
        <v>9</v>
      </c>
      <c r="F17" s="11">
        <v>7</v>
      </c>
      <c r="G17" s="12">
        <f>F17*1.1*1.12*60</f>
        <v>517.44000000000017</v>
      </c>
      <c r="H17" s="12">
        <f>G17/0.5</f>
        <v>1034.8800000000003</v>
      </c>
      <c r="I17" s="12">
        <f>H17/0.8</f>
        <v>1293.6000000000004</v>
      </c>
      <c r="J17" s="12">
        <v>1500</v>
      </c>
    </row>
    <row r="18" spans="1:10">
      <c r="A18" s="9" t="s">
        <v>39</v>
      </c>
      <c r="B18" s="39" t="s">
        <v>32</v>
      </c>
      <c r="C18" s="39" t="s">
        <v>24</v>
      </c>
      <c r="D18" s="32" t="s">
        <v>9</v>
      </c>
      <c r="E18" s="32" t="s">
        <v>9</v>
      </c>
      <c r="F18" s="11">
        <v>5</v>
      </c>
      <c r="G18" s="12">
        <f t="shared" ref="G18:G30" si="0">F18*1.1*1.12*60</f>
        <v>369.6</v>
      </c>
      <c r="H18" s="12">
        <f>G18/0.4</f>
        <v>924</v>
      </c>
      <c r="I18" s="12">
        <f t="shared" ref="I18:I29" si="1">H18/0.8</f>
        <v>1155</v>
      </c>
      <c r="J18" s="12">
        <v>1200</v>
      </c>
    </row>
    <row r="19" spans="1:10">
      <c r="A19" s="9" t="s">
        <v>41</v>
      </c>
      <c r="B19" s="39" t="s">
        <v>34</v>
      </c>
      <c r="C19" s="39" t="s">
        <v>25</v>
      </c>
      <c r="D19" s="32" t="s">
        <v>9</v>
      </c>
      <c r="E19" s="32" t="s">
        <v>9</v>
      </c>
      <c r="F19" s="11">
        <v>5</v>
      </c>
      <c r="G19" s="12">
        <f t="shared" si="0"/>
        <v>369.6</v>
      </c>
      <c r="H19" s="12">
        <f>G19/0.4</f>
        <v>924</v>
      </c>
      <c r="I19" s="12">
        <f t="shared" si="1"/>
        <v>1155</v>
      </c>
      <c r="J19" s="12">
        <v>1500</v>
      </c>
    </row>
    <row r="20" spans="1:10">
      <c r="A20" s="9" t="s">
        <v>43</v>
      </c>
      <c r="B20" s="39" t="s">
        <v>35</v>
      </c>
      <c r="C20" s="39" t="s">
        <v>26</v>
      </c>
      <c r="D20" s="32" t="s">
        <v>9</v>
      </c>
      <c r="E20" s="32" t="s">
        <v>9</v>
      </c>
      <c r="F20" s="11">
        <v>2</v>
      </c>
      <c r="G20" s="12">
        <f t="shared" si="0"/>
        <v>147.84000000000003</v>
      </c>
      <c r="H20" s="12">
        <f>G20/0.3</f>
        <v>492.80000000000013</v>
      </c>
      <c r="I20" s="12">
        <f t="shared" si="1"/>
        <v>616.00000000000011</v>
      </c>
      <c r="J20" s="12">
        <v>650</v>
      </c>
    </row>
    <row r="21" spans="1:10">
      <c r="A21" s="9" t="s">
        <v>42</v>
      </c>
      <c r="B21" s="39" t="s">
        <v>36</v>
      </c>
      <c r="C21" s="39" t="s">
        <v>27</v>
      </c>
      <c r="D21" s="32" t="s">
        <v>9</v>
      </c>
      <c r="E21" s="32" t="s">
        <v>9</v>
      </c>
      <c r="F21" s="11">
        <v>1</v>
      </c>
      <c r="G21" s="12">
        <f t="shared" si="0"/>
        <v>73.920000000000016</v>
      </c>
      <c r="H21" s="12">
        <f>G21/0.2</f>
        <v>369.60000000000008</v>
      </c>
      <c r="I21" s="12">
        <f t="shared" si="1"/>
        <v>462.00000000000006</v>
      </c>
      <c r="J21" s="12">
        <v>500</v>
      </c>
    </row>
    <row r="22" spans="1:10">
      <c r="A22" s="9" t="s">
        <v>40</v>
      </c>
      <c r="B22" s="39" t="s">
        <v>37</v>
      </c>
      <c r="C22" s="39" t="s">
        <v>28</v>
      </c>
      <c r="D22" s="32" t="s">
        <v>9</v>
      </c>
      <c r="E22" s="32" t="s">
        <v>9</v>
      </c>
      <c r="F22" s="11">
        <v>5</v>
      </c>
      <c r="G22" s="12">
        <f t="shared" si="0"/>
        <v>369.6</v>
      </c>
      <c r="H22" s="12">
        <f>G22/0.4</f>
        <v>924</v>
      </c>
      <c r="I22" s="12">
        <f t="shared" si="1"/>
        <v>1155</v>
      </c>
      <c r="J22" s="12">
        <v>1500</v>
      </c>
    </row>
    <row r="23" spans="1:10">
      <c r="A23" s="9" t="s">
        <v>50</v>
      </c>
      <c r="B23" s="39" t="s">
        <v>46</v>
      </c>
      <c r="C23" s="39" t="s">
        <v>46</v>
      </c>
      <c r="D23" s="32" t="s">
        <v>9</v>
      </c>
      <c r="E23" s="32" t="s">
        <v>9</v>
      </c>
      <c r="F23" s="11">
        <v>0.5</v>
      </c>
      <c r="G23" s="12">
        <f t="shared" si="0"/>
        <v>36.960000000000008</v>
      </c>
      <c r="H23" s="12">
        <f>G23/0.1</f>
        <v>369.60000000000008</v>
      </c>
      <c r="I23" s="12">
        <f t="shared" si="1"/>
        <v>462.00000000000006</v>
      </c>
      <c r="J23" s="12">
        <v>500</v>
      </c>
    </row>
    <row r="24" spans="1:10">
      <c r="A24" s="9" t="s">
        <v>53</v>
      </c>
      <c r="B24" s="39" t="s">
        <v>47</v>
      </c>
      <c r="C24" s="39" t="s">
        <v>47</v>
      </c>
      <c r="D24" s="32" t="s">
        <v>9</v>
      </c>
      <c r="E24" s="32" t="s">
        <v>9</v>
      </c>
      <c r="F24" s="11">
        <v>0</v>
      </c>
      <c r="G24" s="12">
        <f t="shared" si="0"/>
        <v>0</v>
      </c>
      <c r="H24" s="12">
        <f>G24/0.3</f>
        <v>0</v>
      </c>
      <c r="I24" s="12">
        <f t="shared" si="1"/>
        <v>0</v>
      </c>
      <c r="J24" s="12">
        <v>0</v>
      </c>
    </row>
    <row r="25" spans="1:10">
      <c r="A25" s="9" t="s">
        <v>52</v>
      </c>
      <c r="B25" s="39" t="s">
        <v>48</v>
      </c>
      <c r="C25" s="39" t="s">
        <v>48</v>
      </c>
      <c r="D25" s="32" t="s">
        <v>9</v>
      </c>
      <c r="E25" s="32" t="s">
        <v>9</v>
      </c>
      <c r="F25" s="11">
        <v>25</v>
      </c>
      <c r="G25" s="12">
        <f t="shared" si="0"/>
        <v>1848.0000000000005</v>
      </c>
      <c r="H25" s="12">
        <f>G25/0.6</f>
        <v>3080.0000000000009</v>
      </c>
      <c r="I25" s="12">
        <f t="shared" si="1"/>
        <v>3850.0000000000009</v>
      </c>
      <c r="J25" s="12">
        <v>4000</v>
      </c>
    </row>
    <row r="26" spans="1:10">
      <c r="A26" s="9" t="s">
        <v>54</v>
      </c>
      <c r="B26" s="39" t="s">
        <v>55</v>
      </c>
      <c r="C26" s="39" t="s">
        <v>60</v>
      </c>
      <c r="D26" s="32" t="s">
        <v>9</v>
      </c>
      <c r="E26" s="32" t="s">
        <v>9</v>
      </c>
      <c r="F26" s="11">
        <v>9.5</v>
      </c>
      <c r="G26" s="12">
        <f t="shared" si="0"/>
        <v>702.24000000000012</v>
      </c>
      <c r="H26" s="12">
        <f>G26/0.5</f>
        <v>1404.4800000000002</v>
      </c>
      <c r="I26" s="12">
        <f t="shared" si="1"/>
        <v>1755.6000000000001</v>
      </c>
      <c r="J26" s="12">
        <v>2000</v>
      </c>
    </row>
    <row r="27" spans="1:10">
      <c r="A27" s="9" t="s">
        <v>56</v>
      </c>
      <c r="B27" s="39" t="s">
        <v>57</v>
      </c>
      <c r="C27" s="39" t="s">
        <v>61</v>
      </c>
      <c r="D27" s="32" t="s">
        <v>9</v>
      </c>
      <c r="E27" s="32" t="s">
        <v>9</v>
      </c>
      <c r="F27" s="11">
        <v>16</v>
      </c>
      <c r="G27" s="12">
        <f t="shared" si="0"/>
        <v>1182.7200000000003</v>
      </c>
      <c r="H27" s="12">
        <f>G27/0.6</f>
        <v>1971.2000000000005</v>
      </c>
      <c r="I27" s="12">
        <f t="shared" si="1"/>
        <v>2464.0000000000005</v>
      </c>
      <c r="J27" s="12">
        <v>3000</v>
      </c>
    </row>
    <row r="28" spans="1:10">
      <c r="A28" s="9" t="s">
        <v>58</v>
      </c>
      <c r="B28" s="39" t="s">
        <v>59</v>
      </c>
      <c r="C28" s="39" t="s">
        <v>62</v>
      </c>
      <c r="D28" s="32" t="s">
        <v>9</v>
      </c>
      <c r="E28" s="32" t="s">
        <v>9</v>
      </c>
      <c r="F28" s="11">
        <v>0.7</v>
      </c>
      <c r="G28" s="12">
        <f t="shared" si="0"/>
        <v>51.744</v>
      </c>
      <c r="H28" s="12">
        <f>G28/0.2</f>
        <v>258.71999999999997</v>
      </c>
      <c r="I28" s="12">
        <f t="shared" si="1"/>
        <v>323.39999999999992</v>
      </c>
      <c r="J28" s="12">
        <v>500</v>
      </c>
    </row>
    <row r="29" spans="1:10">
      <c r="A29" s="9" t="s">
        <v>51</v>
      </c>
      <c r="B29" s="39" t="s">
        <v>49</v>
      </c>
      <c r="C29" s="39" t="s">
        <v>49</v>
      </c>
      <c r="D29" s="32" t="s">
        <v>9</v>
      </c>
      <c r="E29" s="32" t="s">
        <v>9</v>
      </c>
      <c r="F29" s="11">
        <v>0</v>
      </c>
      <c r="G29" s="12">
        <f t="shared" si="0"/>
        <v>0</v>
      </c>
      <c r="H29" s="12">
        <f>G29/0.2</f>
        <v>0</v>
      </c>
      <c r="I29" s="12">
        <f t="shared" si="1"/>
        <v>0</v>
      </c>
      <c r="J29" s="12">
        <v>0</v>
      </c>
    </row>
    <row r="30" spans="1:10">
      <c r="A30" s="9" t="s">
        <v>44</v>
      </c>
      <c r="B30" s="39" t="s">
        <v>45</v>
      </c>
      <c r="C30" s="39" t="s">
        <v>29</v>
      </c>
      <c r="D30" s="32" t="s">
        <v>9</v>
      </c>
      <c r="E30" s="32" t="s">
        <v>9</v>
      </c>
      <c r="F30" s="11">
        <v>0</v>
      </c>
      <c r="G30" s="12">
        <f t="shared" si="0"/>
        <v>0</v>
      </c>
      <c r="H30" s="12">
        <f>G30/0.6</f>
        <v>0</v>
      </c>
      <c r="I30" s="12">
        <f t="shared" ref="I30" si="2">H30/0.8</f>
        <v>0</v>
      </c>
      <c r="J30" s="12">
        <v>0</v>
      </c>
    </row>
  </sheetData>
  <mergeCells count="5">
    <mergeCell ref="E1:G1"/>
    <mergeCell ref="B13:B14"/>
    <mergeCell ref="F13:F14"/>
    <mergeCell ref="H13:H14"/>
    <mergeCell ref="C13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dcterms:created xsi:type="dcterms:W3CDTF">2023-08-17T04:02:26Z</dcterms:created>
  <dcterms:modified xsi:type="dcterms:W3CDTF">2025-10-11T04:08:31Z</dcterms:modified>
</cp:coreProperties>
</file>