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JOZELLE\"/>
    </mc:Choice>
  </mc:AlternateContent>
  <bookViews>
    <workbookView xWindow="0" yWindow="0" windowWidth="20520" windowHeight="7650" activeTab="5"/>
  </bookViews>
  <sheets>
    <sheet name="Sheet1 (2)" sheetId="4" r:id="rId1"/>
    <sheet name="Sheet1 (3)" sheetId="5" r:id="rId2"/>
    <sheet name="Sheet1 (4)" sheetId="6" r:id="rId3"/>
    <sheet name="Sheet1 (5)" sheetId="7" r:id="rId4"/>
    <sheet name="Sheet1 (6)" sheetId="9" r:id="rId5"/>
    <sheet name="Sheet1 (7)" sheetId="10" r:id="rId6"/>
    <sheet name="Sheet2" sheetId="2" r:id="rId7"/>
  </sheets>
  <calcPr calcId="162913"/>
</workbook>
</file>

<file path=xl/calcChain.xml><?xml version="1.0" encoding="utf-8"?>
<calcChain xmlns="http://schemas.openxmlformats.org/spreadsheetml/2006/main">
  <c r="I13" i="10" l="1"/>
  <c r="I12" i="10"/>
  <c r="I10" i="10"/>
  <c r="I9" i="10"/>
  <c r="I8" i="10"/>
  <c r="I7" i="10"/>
  <c r="I6" i="10"/>
  <c r="I11" i="10"/>
  <c r="I14" i="10"/>
  <c r="I15" i="10"/>
  <c r="I16" i="10"/>
  <c r="I17" i="10"/>
  <c r="I18" i="10"/>
  <c r="I5" i="10"/>
  <c r="I15" i="9"/>
  <c r="I14" i="9"/>
  <c r="I13" i="9"/>
  <c r="I11" i="9" l="1"/>
  <c r="I10" i="9"/>
  <c r="I9" i="9"/>
  <c r="I8" i="9"/>
  <c r="I7" i="9"/>
  <c r="I12" i="9"/>
  <c r="I6" i="9"/>
  <c r="I15" i="7"/>
  <c r="I14" i="7"/>
  <c r="I13" i="7"/>
  <c r="I12" i="7"/>
  <c r="I11" i="7"/>
  <c r="I10" i="7"/>
  <c r="I9" i="7"/>
  <c r="I8" i="7"/>
  <c r="I7" i="7"/>
  <c r="I6" i="7"/>
  <c r="I25" i="6" l="1"/>
  <c r="I24" i="6"/>
  <c r="I18" i="6"/>
  <c r="I17" i="6"/>
  <c r="I23" i="6"/>
  <c r="I22" i="6"/>
  <c r="I21" i="6"/>
  <c r="I19" i="6"/>
  <c r="I20" i="6"/>
  <c r="I16" i="6"/>
  <c r="I15" i="6"/>
  <c r="I14" i="6"/>
  <c r="I13" i="6"/>
  <c r="I12" i="6"/>
  <c r="I10" i="6"/>
  <c r="I9" i="6"/>
  <c r="I8" i="6"/>
  <c r="I7" i="6"/>
  <c r="I6" i="6"/>
  <c r="I17" i="5"/>
  <c r="I16" i="5"/>
  <c r="I15" i="5"/>
  <c r="I11" i="5"/>
  <c r="I14" i="5"/>
  <c r="I10" i="5"/>
  <c r="I9" i="5"/>
  <c r="I8" i="5"/>
  <c r="I7" i="5"/>
  <c r="I6" i="5"/>
  <c r="I16" i="4"/>
  <c r="I15" i="4"/>
  <c r="I14" i="4"/>
  <c r="I13" i="4"/>
  <c r="I12" i="4"/>
  <c r="I11" i="4"/>
  <c r="I10" i="4"/>
  <c r="I9" i="4"/>
  <c r="I8" i="4"/>
  <c r="I7" i="4"/>
  <c r="I6" i="4"/>
</calcChain>
</file>

<file path=xl/sharedStrings.xml><?xml version="1.0" encoding="utf-8"?>
<sst xmlns="http://schemas.openxmlformats.org/spreadsheetml/2006/main" count="421" uniqueCount="164">
  <si>
    <t>CUSTOMER NAME</t>
  </si>
  <si>
    <t>MODEL</t>
  </si>
  <si>
    <t>QUANTITY</t>
  </si>
  <si>
    <t>DISCOUNT</t>
  </si>
  <si>
    <t>JOZELLE DE LIMA</t>
  </si>
  <si>
    <t>BOYET CUEVAS</t>
  </si>
  <si>
    <t>KAM-55CMC32 -A</t>
  </si>
  <si>
    <t>ARLENE FABREAG</t>
  </si>
  <si>
    <t>KAG-150HRE4-A</t>
  </si>
  <si>
    <t>KAG-110RSINV-A</t>
  </si>
  <si>
    <t>TRIXIE BROTHERS HOLDINGS INC.</t>
  </si>
  <si>
    <t>KAG-200RSINV-A</t>
  </si>
  <si>
    <t>KAG-145RSINV-A</t>
  </si>
  <si>
    <t>BRIAN DALE ABELLA</t>
  </si>
  <si>
    <t>STONEWORK SPECIALIST INT'L. CORP.</t>
  </si>
  <si>
    <t>SRP</t>
  </si>
  <si>
    <t>NET</t>
  </si>
  <si>
    <t>w/ DC</t>
  </si>
  <si>
    <t>MARK LAO</t>
  </si>
  <si>
    <t>KAG-240RSINV-A</t>
  </si>
  <si>
    <t>FOR COLLECTION</t>
  </si>
  <si>
    <t>KMI AIRCON DELIVERIES</t>
  </si>
  <si>
    <t>MAY 4 - MAY 7, 2020</t>
  </si>
  <si>
    <t>ALEXANDER ALVAREZ</t>
  </si>
  <si>
    <t>ELEANOR ONG C/O ECY</t>
  </si>
  <si>
    <t>ADDRESS</t>
  </si>
  <si>
    <t>SAN JUAN CITY</t>
  </si>
  <si>
    <t>PACO, MANILA</t>
  </si>
  <si>
    <t>GEN. TRIAS, CAVITE</t>
  </si>
  <si>
    <t>PAYMENT</t>
  </si>
  <si>
    <t>CASH - PICK UP</t>
  </si>
  <si>
    <t>HEAD OFFICE</t>
  </si>
  <si>
    <r>
      <t>PARA</t>
    </r>
    <r>
      <rPr>
        <sz val="11"/>
        <color theme="1"/>
        <rFont val="Calibri"/>
        <family val="2"/>
      </rPr>
      <t>ÑAQUE CITY</t>
    </r>
  </si>
  <si>
    <t>DIRECT DEPOSIT TO BDO</t>
  </si>
  <si>
    <t>DIRECT DEPOSIT TO BPI</t>
  </si>
  <si>
    <t>MYLENE ALDANA</t>
  </si>
  <si>
    <t xml:space="preserve">          </t>
  </si>
  <si>
    <t>EJ DEE</t>
  </si>
  <si>
    <t>QUEZON CITY</t>
  </si>
  <si>
    <t>WILLIAM MARTIJA</t>
  </si>
  <si>
    <t>REX C. VILLARAMA</t>
  </si>
  <si>
    <t>KAREN TAN</t>
  </si>
  <si>
    <t>ECY</t>
  </si>
  <si>
    <t>OMF</t>
  </si>
  <si>
    <t>MANUEL GALVAN</t>
  </si>
  <si>
    <t>KSM-IW10-6H1M-A</t>
  </si>
  <si>
    <t>DYANNE DOMINGO</t>
  </si>
  <si>
    <t>CAVITE PLANT PICK-UP</t>
  </si>
  <si>
    <t>KAG-150RSINV-B</t>
  </si>
  <si>
    <t>ALFREDO F. DUMASING</t>
  </si>
  <si>
    <t>ASSAST</t>
  </si>
  <si>
    <t>KF-16DFB-A</t>
  </si>
  <si>
    <t>KF-16SB-A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</si>
  <si>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</si>
  <si>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JULIET C. ATAL</t>
  </si>
  <si>
    <t>CASH</t>
  </si>
  <si>
    <t>ANNA CARLOS</t>
  </si>
  <si>
    <t>KAG-80HRE4-A</t>
  </si>
  <si>
    <t>KLG-SF40-3D1M-A</t>
  </si>
  <si>
    <t>EMF</t>
  </si>
  <si>
    <t>RANDY GAY</t>
  </si>
  <si>
    <t>DIRECT DEPOSIT TO KPII BDO</t>
  </si>
  <si>
    <t>GRACE GALANG</t>
  </si>
  <si>
    <t>KAG-80HME4-A</t>
  </si>
  <si>
    <t>GRACE MAGO</t>
  </si>
  <si>
    <t>TANZA CAVITE</t>
  </si>
  <si>
    <t>KAG-150HME4-A</t>
  </si>
  <si>
    <t>RICA DUNGO</t>
  </si>
  <si>
    <t>ROMUEL NAPOLIS</t>
  </si>
  <si>
    <t>PASAY CITY</t>
  </si>
  <si>
    <t>KAM-55CMC32-A</t>
  </si>
  <si>
    <r>
      <t>9659 DON JUAN ST., BRGY. VITALEZ, PARA</t>
    </r>
    <r>
      <rPr>
        <sz val="11"/>
        <color theme="1"/>
        <rFont val="Calibri"/>
        <family val="2"/>
      </rPr>
      <t>ÑAQUE CITY</t>
    </r>
  </si>
  <si>
    <t>CONTACT NUMBER</t>
  </si>
  <si>
    <t>8553-7395/0998-553-6458</t>
  </si>
  <si>
    <t>617 C. PALANCA ST. QUIAPO, MANILA</t>
  </si>
  <si>
    <t>TIN#: 004-816-504</t>
  </si>
  <si>
    <t>MR. ALBERT UY</t>
  </si>
  <si>
    <t>0920-978-3018</t>
  </si>
  <si>
    <t>1011 APACIBLE ST. PACO, MANILA</t>
  </si>
  <si>
    <t>0917-838-9390</t>
  </si>
  <si>
    <t>NEW CAVITE IND'L. CITY STATELAND SUBD. BRGY. MANGGAHAN, GENERAL TRIAS, CAVITE</t>
  </si>
  <si>
    <t>MS. RACHEL SUNGCAD</t>
  </si>
  <si>
    <t>0998-580-2328</t>
  </si>
  <si>
    <t>1831 PAZ MENDOZA GUAZON ST. PACO, MANILA</t>
  </si>
  <si>
    <t>0917-898-1831</t>
  </si>
  <si>
    <t>UNIT H, BLOCK 3, LOT 11, VERBENA ST. WEST FAIRVIEW, Q.C</t>
  </si>
  <si>
    <t>0917-595-9955</t>
  </si>
  <si>
    <t>0917-821-0093</t>
  </si>
  <si>
    <t>54 7TH AVENUE BRGY. SOCORRO MURPHY CUBAO, Q.C</t>
  </si>
  <si>
    <t>0917-526-3533</t>
  </si>
  <si>
    <r>
      <t>26D PANAMA ST. ANNEX 5, BETTER LIVING SUBD. PARA</t>
    </r>
    <r>
      <rPr>
        <sz val="11"/>
        <color theme="1"/>
        <rFont val="Calibri"/>
        <family val="2"/>
      </rPr>
      <t>ÑAQUE</t>
    </r>
  </si>
  <si>
    <t>0917-820-0406</t>
  </si>
  <si>
    <t>BLK. 10, LOT 28 P3 CIUDAD VERDE PARADAHAN, TANZA CAVITE</t>
  </si>
  <si>
    <t>0995-801-5151</t>
  </si>
  <si>
    <t>005 ALMAZOR ST. BRGY. 185, PASAY CITY</t>
  </si>
  <si>
    <t>0917-825-3573</t>
  </si>
  <si>
    <t>ALVIN HARILLA</t>
  </si>
  <si>
    <r>
      <t>26E PANAMA ST., BETTER LIVING SUBD., PARA</t>
    </r>
    <r>
      <rPr>
        <sz val="11"/>
        <color theme="1"/>
        <rFont val="Calibri"/>
        <family val="2"/>
      </rPr>
      <t>ÑAQUE CITY</t>
    </r>
  </si>
  <si>
    <t>0917-588-7142</t>
  </si>
  <si>
    <t>KAG-60HME4-A</t>
  </si>
  <si>
    <t>GREGORIO RAMILO ROLLAN JR.</t>
  </si>
  <si>
    <t xml:space="preserve">                           </t>
  </si>
  <si>
    <t>RENNA FEANNE AYALDE</t>
  </si>
  <si>
    <t>RUEL OFRECIO</t>
  </si>
  <si>
    <t>ZJR MARKETING</t>
  </si>
  <si>
    <t>MANILA</t>
  </si>
  <si>
    <t>KAM-75BMC-A</t>
  </si>
  <si>
    <t>KAG-100HRE4-A</t>
  </si>
  <si>
    <t>KAG-100HME4-A</t>
  </si>
  <si>
    <t>STEPHANIE DEDEL</t>
  </si>
  <si>
    <t>KSM-SW20-5G1M-A</t>
  </si>
  <si>
    <t>ERLJOHN BIDES</t>
  </si>
  <si>
    <t>ZJR MARKETING c/o ROWENA MAGADA</t>
  </si>
  <si>
    <t>RICA DUNGO c/o JOJO JULVE</t>
  </si>
  <si>
    <t>WILLIAM MARTIJA c/o MS. EDITH</t>
  </si>
  <si>
    <t>ROMUEL NAPOLIS c/o MART FLORES</t>
  </si>
  <si>
    <t>MANUEL GALVAN c/o ASSAST</t>
  </si>
  <si>
    <t>LOREJO VIDAL</t>
  </si>
  <si>
    <t>SALARY LOAN</t>
  </si>
  <si>
    <t>PRIMITIVA ESPINIDA</t>
  </si>
  <si>
    <t>FOR COLLECTION C/O SIR LARRY</t>
  </si>
  <si>
    <t>NARCISO CORTEZ</t>
  </si>
  <si>
    <t>KSM-IW15-6H1M-A</t>
  </si>
  <si>
    <t>LIZA CRUZ</t>
  </si>
  <si>
    <t>48L CAALIM APT. VERONICA ST. BRGY. GULOD NOVALICHES, Q.C</t>
  </si>
  <si>
    <t>0999-305-1586</t>
  </si>
  <si>
    <t xml:space="preserve">CASH </t>
  </si>
  <si>
    <t xml:space="preserve">PAID KPII </t>
  </si>
  <si>
    <t>JOHARA JANE DOMINGO</t>
  </si>
  <si>
    <r>
      <t>LAS PI</t>
    </r>
    <r>
      <rPr>
        <sz val="11"/>
        <color theme="1"/>
        <rFont val="Calibri"/>
        <family val="2"/>
      </rPr>
      <t>ÑAS CITY</t>
    </r>
  </si>
  <si>
    <t>KAMLESH DIALANI</t>
  </si>
  <si>
    <t>KSM-IW30WAE-7J1M-A</t>
  </si>
  <si>
    <t>CAROLINE ILAGAN</t>
  </si>
  <si>
    <t>PAUL RAYMUND GUNDRAN JAO</t>
  </si>
  <si>
    <t>KAP-475BHCP-A</t>
  </si>
  <si>
    <t>GIL MANLAPAZ JR</t>
  </si>
  <si>
    <t>FRITZ EUGENE ARCILLA</t>
  </si>
  <si>
    <r>
      <t>BLK. 32 LOT 48 GOV. LICAROS ST., BF RESORT VILL., LAS PI</t>
    </r>
    <r>
      <rPr>
        <sz val="11"/>
        <color theme="1"/>
        <rFont val="Calibri"/>
        <family val="2"/>
      </rPr>
      <t>ÑAS CITY</t>
    </r>
  </si>
  <si>
    <t>0925-727-3189</t>
  </si>
  <si>
    <t>10 SAN AGUSTIN ST. ROSALIA COMPOUND, TANDANG SORA AVE., BRGY. CULIAT, Q.C</t>
  </si>
  <si>
    <t>NEIL VILLAFUERTE</t>
  </si>
  <si>
    <t>0998-999-7654</t>
  </si>
  <si>
    <t>LIZA CRUZ/DON MICHAEL YUMANG</t>
  </si>
  <si>
    <t>JOHN LOUIE R. GENITA</t>
  </si>
  <si>
    <t>MANDALUYONG CITY</t>
  </si>
  <si>
    <t>ALLEN EDWARD L. ATIENZA</t>
  </si>
  <si>
    <t>FRANCIS JOVEN AMANSEC</t>
  </si>
  <si>
    <t>ARIP JANANI</t>
  </si>
  <si>
    <t>TECH CARE ELECTRONIC SERVICE CENTER</t>
  </si>
  <si>
    <t>KAP-1050AHP-A</t>
  </si>
  <si>
    <t>THOMAS LIM</t>
  </si>
  <si>
    <t>KLE-43DTE32-A</t>
  </si>
  <si>
    <t>LESTER BANAAG</t>
  </si>
  <si>
    <t>EZRAH LAVADO</t>
  </si>
  <si>
    <t>CHRISTIAN GERALDO</t>
  </si>
  <si>
    <t>S.I #</t>
  </si>
  <si>
    <t>MAKATI CITY</t>
  </si>
  <si>
    <t>CAVITE</t>
  </si>
  <si>
    <t>IRENE RACASAG - 0977-603-6939</t>
  </si>
  <si>
    <t>AIKY B. LETEGIO - 0919-572-7055</t>
  </si>
  <si>
    <t>CONTOUR OPTIK PHILIPPINE INC.</t>
  </si>
  <si>
    <t>RODOLFO T. TALUSAN</t>
  </si>
  <si>
    <t>ALEX MIGALLOS</t>
  </si>
  <si>
    <t>JOAN LILO-AN - 0966-923-6665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</si>
</sst>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₱&quot;#,##0.00"/>
    <numFmt numFmtId="165" formatCode="[$₱-3409]#,##0.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Tahoma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15" fontId="1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0" applyNumberFormat="1" applyFill="1" applyAlignment="1">
      <alignment horizontal="center"/>
    </xf>
    <xf numFmtId="164" fontId="0" fillId="2" borderId="0" xfId="0" applyNumberFormat="1" applyFill="1"/>
    <xf numFmtId="0" fontId="0" fillId="2" borderId="0" xfId="0" applyFill="1" applyAlignment="1">
      <alignment horizontal="left"/>
    </xf>
    <xf numFmtId="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5" fillId="2" borderId="0" xfId="0" applyFont="1" applyFill="1" applyAlignment="1"/>
    <xf numFmtId="0" fontId="4" fillId="2" borderId="0" xfId="0" applyFont="1" applyFill="1"/>
    <xf numFmtId="9" fontId="0" fillId="2" borderId="0" xfId="0" applyNumberFormat="1" applyFont="1" applyFill="1" applyAlignment="1">
      <alignment horizontal="center"/>
    </xf>
    <xf numFmtId="165" fontId="0" fillId="0" borderId="0" xfId="0" applyNumberFormat="1"/>
    <xf numFmtId="165" fontId="0" fillId="2" borderId="0" xfId="0" applyNumberFormat="1" applyFill="1"/>
    <xf numFmtId="0" fontId="2" fillId="2" borderId="0" xfId="0" applyNumberFormat="1" applyFont="1" applyFill="1" applyAlignment="1">
      <alignment horizontal="center" vertical="center"/>
    </xf>
    <xf numFmtId="0" fontId="2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3" borderId="0" xfId="0" applyNumberFormat="1" applyFont="1" applyFill="1" applyAlignment="1">
      <alignment horizontal="center" vertical="center" wrapText="1"/>
    </xf>
    <xf numFmtId="0" fontId="2" fillId="3" borderId="0" xfId="0" applyNumberFormat="1" applyFont="1" applyFill="1" applyAlignment="1">
      <alignment horizontal="center" vertical="center"/>
    </xf>
    <xf numFmtId="0" fontId="2" fillId="3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4" workbookViewId="0">
      <selection activeCell="A7" sqref="A7"/>
    </sheetView>
  </sheetViews>
  <sheetFormatPr defaultRowHeight="15" x14ac:dyDescent="0.25"/>
  <cols>
    <col min="2" max="2" width="33.85546875" customWidth="1"/>
    <col min="3" max="3" width="20.5703125" customWidth="1"/>
    <col min="4" max="4" width="24.85546875" customWidth="1"/>
    <col min="5" max="5" width="18.5703125" customWidth="1"/>
    <col min="6" max="6" width="12.85546875" customWidth="1"/>
    <col min="7" max="7" width="13" customWidth="1"/>
    <col min="8" max="8" width="14.7109375" customWidth="1"/>
    <col min="9" max="9" width="12.42578125" customWidth="1"/>
  </cols>
  <sheetData>
    <row r="1" spans="1:12" ht="15.75" x14ac:dyDescent="0.25">
      <c r="B1" s="5" t="s">
        <v>21</v>
      </c>
      <c r="C1" s="5"/>
      <c r="D1" s="5"/>
    </row>
    <row r="2" spans="1:12" ht="15.75" x14ac:dyDescent="0.25">
      <c r="B2" s="5" t="s">
        <v>22</v>
      </c>
      <c r="C2" s="5"/>
      <c r="D2" s="5"/>
    </row>
    <row r="4" spans="1:12" ht="15.75" x14ac:dyDescent="0.25">
      <c r="B4" s="1" t="s">
        <v>0</v>
      </c>
      <c r="C4" s="1" t="s">
        <v>25</v>
      </c>
      <c r="D4" s="1" t="s">
        <v>29</v>
      </c>
      <c r="E4" s="1" t="s">
        <v>1</v>
      </c>
      <c r="F4" s="1" t="s">
        <v>2</v>
      </c>
      <c r="G4" s="1" t="s">
        <v>3</v>
      </c>
      <c r="H4" s="1" t="s">
        <v>15</v>
      </c>
      <c r="I4" s="1" t="s">
        <v>16</v>
      </c>
    </row>
    <row r="6" spans="1:12" s="13" customFormat="1" x14ac:dyDescent="0.25">
      <c r="A6" s="29">
        <v>48732</v>
      </c>
      <c r="B6" s="13" t="s">
        <v>4</v>
      </c>
      <c r="C6" s="14" t="s">
        <v>31</v>
      </c>
      <c r="D6" s="14" t="s">
        <v>30</v>
      </c>
      <c r="E6" s="13" t="s">
        <v>51</v>
      </c>
      <c r="F6" s="14">
        <v>2</v>
      </c>
      <c r="G6" s="18"/>
      <c r="H6" s="16">
        <v>620</v>
      </c>
      <c r="I6" s="16">
        <f>H6*F6</f>
        <v>1240</v>
      </c>
    </row>
    <row r="7" spans="1:12" s="13" customFormat="1" x14ac:dyDescent="0.25">
      <c r="A7" s="30">
        <v>48729</v>
      </c>
      <c r="B7" s="13" t="s">
        <v>5</v>
      </c>
      <c r="C7" s="14" t="s">
        <v>31</v>
      </c>
      <c r="D7" s="14" t="s">
        <v>30</v>
      </c>
      <c r="E7" s="13" t="s">
        <v>6</v>
      </c>
      <c r="F7" s="14">
        <v>1</v>
      </c>
      <c r="G7" s="18">
        <v>0.18</v>
      </c>
      <c r="H7" s="16">
        <v>9199</v>
      </c>
      <c r="I7" s="16">
        <f t="shared" ref="I7:I15" si="0">H7*0.82*F7</f>
        <v>7543.1799999999994</v>
      </c>
      <c r="L7" s="13" t="s">
        <v>118</v>
      </c>
    </row>
    <row r="8" spans="1:12" s="13" customFormat="1" x14ac:dyDescent="0.25">
      <c r="A8" s="29">
        <v>48728</v>
      </c>
      <c r="B8" s="13" t="s">
        <v>7</v>
      </c>
      <c r="C8" s="14" t="s">
        <v>31</v>
      </c>
      <c r="D8" s="14" t="s">
        <v>30</v>
      </c>
      <c r="E8" s="13" t="s">
        <v>12</v>
      </c>
      <c r="F8" s="14">
        <v>1</v>
      </c>
      <c r="G8" s="18">
        <v>0.18</v>
      </c>
      <c r="H8" s="16">
        <v>29295</v>
      </c>
      <c r="I8" s="16">
        <f t="shared" si="0"/>
        <v>24021.899999999998</v>
      </c>
    </row>
    <row r="9" spans="1:12" s="13" customFormat="1" x14ac:dyDescent="0.25">
      <c r="A9" s="29">
        <v>48755</v>
      </c>
      <c r="B9" s="13" t="s">
        <v>23</v>
      </c>
      <c r="C9" s="14" t="s">
        <v>32</v>
      </c>
      <c r="D9" s="14" t="s">
        <v>33</v>
      </c>
      <c r="E9" s="13" t="s">
        <v>9</v>
      </c>
      <c r="F9" s="14">
        <v>1</v>
      </c>
      <c r="G9" s="18">
        <v>0.18</v>
      </c>
      <c r="H9" s="16">
        <v>27995</v>
      </c>
      <c r="I9" s="16">
        <f t="shared" si="0"/>
        <v>22955.899999999998</v>
      </c>
    </row>
    <row r="10" spans="1:12" s="13" customFormat="1" x14ac:dyDescent="0.25">
      <c r="A10" s="33">
        <v>48756</v>
      </c>
      <c r="B10" s="35" t="s">
        <v>10</v>
      </c>
      <c r="C10" s="36" t="s">
        <v>26</v>
      </c>
      <c r="D10" s="37" t="s">
        <v>33</v>
      </c>
      <c r="E10" s="13" t="s">
        <v>12</v>
      </c>
      <c r="F10" s="14">
        <v>1</v>
      </c>
      <c r="G10" s="18">
        <v>0.18</v>
      </c>
      <c r="H10" s="16">
        <v>29295</v>
      </c>
      <c r="I10" s="16">
        <f t="shared" si="0"/>
        <v>24021.899999999998</v>
      </c>
      <c r="J10" s="35" t="s">
        <v>17</v>
      </c>
    </row>
    <row r="11" spans="1:12" s="13" customFormat="1" x14ac:dyDescent="0.25">
      <c r="A11" s="33"/>
      <c r="B11" s="35"/>
      <c r="C11" s="36"/>
      <c r="D11" s="37"/>
      <c r="E11" s="13" t="s">
        <v>11</v>
      </c>
      <c r="F11" s="14">
        <v>1</v>
      </c>
      <c r="G11" s="18">
        <v>0.18</v>
      </c>
      <c r="H11" s="16">
        <v>40030</v>
      </c>
      <c r="I11" s="16">
        <f t="shared" si="0"/>
        <v>32824.6</v>
      </c>
      <c r="J11" s="35"/>
    </row>
    <row r="12" spans="1:12" s="13" customFormat="1" x14ac:dyDescent="0.25">
      <c r="A12" s="29">
        <v>48757</v>
      </c>
      <c r="B12" s="13" t="s">
        <v>13</v>
      </c>
      <c r="C12" s="14" t="s">
        <v>27</v>
      </c>
      <c r="D12" s="14" t="s">
        <v>34</v>
      </c>
      <c r="E12" s="13" t="s">
        <v>12</v>
      </c>
      <c r="F12" s="14">
        <v>1</v>
      </c>
      <c r="G12" s="18">
        <v>0.18</v>
      </c>
      <c r="H12" s="16">
        <v>29295</v>
      </c>
      <c r="I12" s="16">
        <f t="shared" si="0"/>
        <v>24021.899999999998</v>
      </c>
      <c r="J12" s="13" t="s">
        <v>17</v>
      </c>
      <c r="L12" s="13" t="s">
        <v>42</v>
      </c>
    </row>
    <row r="13" spans="1:12" s="13" customFormat="1" x14ac:dyDescent="0.25">
      <c r="A13" s="34">
        <v>48758</v>
      </c>
      <c r="B13" s="35" t="s">
        <v>14</v>
      </c>
      <c r="C13" s="36" t="s">
        <v>28</v>
      </c>
      <c r="D13" s="37" t="s">
        <v>33</v>
      </c>
      <c r="E13" s="13" t="s">
        <v>9</v>
      </c>
      <c r="F13" s="14">
        <v>2</v>
      </c>
      <c r="G13" s="18">
        <v>0.18</v>
      </c>
      <c r="H13" s="16">
        <v>27995</v>
      </c>
      <c r="I13" s="16">
        <f t="shared" si="0"/>
        <v>45911.799999999996</v>
      </c>
      <c r="J13" s="35" t="s">
        <v>17</v>
      </c>
      <c r="L13" s="13" t="s">
        <v>53</v>
      </c>
    </row>
    <row r="14" spans="1:12" s="13" customFormat="1" x14ac:dyDescent="0.25">
      <c r="A14" s="34"/>
      <c r="B14" s="35"/>
      <c r="C14" s="36"/>
      <c r="D14" s="37"/>
      <c r="E14" s="13" t="s">
        <v>12</v>
      </c>
      <c r="F14" s="14">
        <v>1</v>
      </c>
      <c r="G14" s="18">
        <v>0.18</v>
      </c>
      <c r="H14" s="16">
        <v>29295</v>
      </c>
      <c r="I14" s="16">
        <f t="shared" si="0"/>
        <v>24021.899999999998</v>
      </c>
      <c r="J14" s="35"/>
    </row>
    <row r="15" spans="1:12" s="13" customFormat="1" ht="15" customHeight="1" x14ac:dyDescent="0.25">
      <c r="A15" s="30">
        <v>48759</v>
      </c>
      <c r="B15" s="13" t="s">
        <v>18</v>
      </c>
      <c r="C15" s="14" t="s">
        <v>27</v>
      </c>
      <c r="D15" s="14" t="s">
        <v>33</v>
      </c>
      <c r="E15" s="13" t="s">
        <v>11</v>
      </c>
      <c r="F15" s="14">
        <v>1</v>
      </c>
      <c r="G15" s="15">
        <v>0.18</v>
      </c>
      <c r="H15" s="16">
        <v>40030</v>
      </c>
      <c r="I15" s="16">
        <f t="shared" si="0"/>
        <v>32824.6</v>
      </c>
      <c r="J15" s="13" t="s">
        <v>17</v>
      </c>
    </row>
    <row r="16" spans="1:12" s="13" customFormat="1" x14ac:dyDescent="0.25">
      <c r="A16" s="30">
        <v>48760</v>
      </c>
      <c r="B16" s="13" t="s">
        <v>24</v>
      </c>
      <c r="C16" s="14" t="s">
        <v>31</v>
      </c>
      <c r="D16" s="14" t="s">
        <v>20</v>
      </c>
      <c r="E16" s="13" t="s">
        <v>19</v>
      </c>
      <c r="F16" s="14">
        <v>1</v>
      </c>
      <c r="G16" s="15">
        <v>0.2</v>
      </c>
      <c r="H16" s="16">
        <v>44420</v>
      </c>
      <c r="I16" s="16">
        <f>H16*0.8*F16</f>
        <v>35536</v>
      </c>
      <c r="L16" s="13" t="s">
        <v>42</v>
      </c>
    </row>
    <row r="17" spans="1:6" x14ac:dyDescent="0.25">
      <c r="A17" s="9"/>
      <c r="F17" t="s">
        <v>36</v>
      </c>
    </row>
  </sheetData>
  <mergeCells count="10">
    <mergeCell ref="A10:A11"/>
    <mergeCell ref="A13:A14"/>
    <mergeCell ref="B10:B11"/>
    <mergeCell ref="C10:C11"/>
    <mergeCell ref="J10:J11"/>
    <mergeCell ref="B13:B14"/>
    <mergeCell ref="C13:C14"/>
    <mergeCell ref="J13:J14"/>
    <mergeCell ref="D10:D11"/>
    <mergeCell ref="D13:D14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10" workbookViewId="0">
      <selection activeCell="A5" sqref="A5"/>
    </sheetView>
  </sheetViews>
  <sheetFormatPr defaultRowHeight="15" x14ac:dyDescent="0.25"/>
  <cols>
    <col min="2" max="2" width="33.85546875" customWidth="1"/>
    <col min="3" max="3" width="20.5703125" customWidth="1"/>
    <col min="4" max="4" width="24.85546875" customWidth="1"/>
    <col min="5" max="5" width="18.5703125" customWidth="1"/>
    <col min="6" max="7" width="12.85546875" customWidth="1"/>
    <col min="8" max="8" width="12.28515625" customWidth="1"/>
    <col min="9" max="9" width="12.42578125" customWidth="1"/>
  </cols>
  <sheetData>
    <row r="1" spans="1:12" ht="15.75" x14ac:dyDescent="0.25">
      <c r="B1" s="5" t="s">
        <v>21</v>
      </c>
      <c r="C1" s="5"/>
      <c r="D1" s="5"/>
    </row>
    <row r="2" spans="1:12" ht="15.75" x14ac:dyDescent="0.25">
      <c r="B2" s="10">
        <v>43959</v>
      </c>
      <c r="C2" s="5"/>
      <c r="D2" s="5"/>
    </row>
    <row r="4" spans="1:12" ht="15.75" x14ac:dyDescent="0.25">
      <c r="B4" s="1" t="s">
        <v>0</v>
      </c>
      <c r="C4" s="1" t="s">
        <v>25</v>
      </c>
      <c r="D4" s="1" t="s">
        <v>29</v>
      </c>
      <c r="E4" s="1" t="s">
        <v>1</v>
      </c>
      <c r="F4" s="1" t="s">
        <v>2</v>
      </c>
      <c r="G4" s="1" t="s">
        <v>3</v>
      </c>
      <c r="H4" s="1" t="s">
        <v>15</v>
      </c>
      <c r="I4" s="1" t="s">
        <v>16</v>
      </c>
    </row>
    <row r="6" spans="1:12" s="13" customFormat="1" x14ac:dyDescent="0.25">
      <c r="A6" s="29">
        <v>48734</v>
      </c>
      <c r="B6" s="13" t="s">
        <v>35</v>
      </c>
      <c r="C6" s="14" t="s">
        <v>31</v>
      </c>
      <c r="D6" s="14" t="s">
        <v>30</v>
      </c>
      <c r="E6" s="13" t="s">
        <v>9</v>
      </c>
      <c r="F6" s="14">
        <v>1</v>
      </c>
      <c r="G6" s="15">
        <v>0.18</v>
      </c>
      <c r="H6" s="16">
        <v>27995</v>
      </c>
      <c r="I6" s="16">
        <f>H6*0.82*F6</f>
        <v>22955.899999999998</v>
      </c>
    </row>
    <row r="7" spans="1:12" s="13" customFormat="1" x14ac:dyDescent="0.25">
      <c r="A7" s="30">
        <v>48761</v>
      </c>
      <c r="B7" s="13" t="s">
        <v>37</v>
      </c>
      <c r="C7" s="14" t="s">
        <v>31</v>
      </c>
      <c r="D7" s="14" t="s">
        <v>34</v>
      </c>
      <c r="E7" s="13" t="s">
        <v>11</v>
      </c>
      <c r="F7" s="14">
        <v>1</v>
      </c>
      <c r="G7" s="15">
        <v>0.18</v>
      </c>
      <c r="H7" s="16">
        <v>40030</v>
      </c>
      <c r="I7" s="16">
        <f>H7*0.82*F7</f>
        <v>32824.6</v>
      </c>
      <c r="L7" s="13" t="s">
        <v>43</v>
      </c>
    </row>
    <row r="8" spans="1:12" s="13" customFormat="1" x14ac:dyDescent="0.25">
      <c r="A8" s="30">
        <v>48762</v>
      </c>
      <c r="B8" s="13" t="s">
        <v>40</v>
      </c>
      <c r="C8" s="14" t="s">
        <v>38</v>
      </c>
      <c r="D8" s="14" t="s">
        <v>34</v>
      </c>
      <c r="E8" s="13" t="s">
        <v>12</v>
      </c>
      <c r="F8" s="14">
        <v>1</v>
      </c>
      <c r="G8" s="25">
        <v>0.2</v>
      </c>
      <c r="H8" s="16">
        <v>29295</v>
      </c>
      <c r="I8" s="16">
        <f>H8*0.8*F8</f>
        <v>23436</v>
      </c>
      <c r="L8" s="13" t="s">
        <v>43</v>
      </c>
    </row>
    <row r="9" spans="1:12" s="13" customFormat="1" x14ac:dyDescent="0.25">
      <c r="A9" s="30">
        <v>48763</v>
      </c>
      <c r="B9" s="13" t="s">
        <v>41</v>
      </c>
      <c r="C9" s="14" t="s">
        <v>38</v>
      </c>
      <c r="D9" s="14" t="s">
        <v>33</v>
      </c>
      <c r="E9" s="13" t="s">
        <v>11</v>
      </c>
      <c r="F9" s="14">
        <v>1</v>
      </c>
      <c r="G9" s="15">
        <v>0.18</v>
      </c>
      <c r="H9" s="16">
        <v>40030</v>
      </c>
      <c r="I9" s="16">
        <f>H9*0.82*F9</f>
        <v>32824.6</v>
      </c>
      <c r="J9" s="13" t="s">
        <v>17</v>
      </c>
    </row>
    <row r="10" spans="1:12" s="13" customFormat="1" x14ac:dyDescent="0.25">
      <c r="A10" s="34">
        <v>48737</v>
      </c>
      <c r="B10" s="35" t="s">
        <v>44</v>
      </c>
      <c r="C10" s="36" t="s">
        <v>31</v>
      </c>
      <c r="D10" s="36" t="s">
        <v>20</v>
      </c>
      <c r="E10" s="13" t="s">
        <v>45</v>
      </c>
      <c r="F10" s="14">
        <v>3</v>
      </c>
      <c r="G10" s="15">
        <v>0.18</v>
      </c>
      <c r="H10" s="16">
        <v>31785</v>
      </c>
      <c r="I10" s="16">
        <f>H10*0.82*F10</f>
        <v>78191.099999999991</v>
      </c>
      <c r="L10" s="13" t="s">
        <v>50</v>
      </c>
    </row>
    <row r="11" spans="1:12" s="13" customFormat="1" x14ac:dyDescent="0.25">
      <c r="A11" s="34"/>
      <c r="B11" s="35"/>
      <c r="C11" s="36"/>
      <c r="D11" s="36"/>
      <c r="E11" s="13" t="s">
        <v>51</v>
      </c>
      <c r="F11" s="14">
        <v>3</v>
      </c>
      <c r="G11" s="15"/>
      <c r="H11" s="16">
        <v>620</v>
      </c>
      <c r="I11" s="16">
        <f>H11*F11</f>
        <v>1860</v>
      </c>
    </row>
    <row r="12" spans="1:12" s="13" customFormat="1" x14ac:dyDescent="0.25">
      <c r="A12" s="29">
        <v>48731</v>
      </c>
      <c r="B12" s="13" t="s">
        <v>46</v>
      </c>
      <c r="C12" s="14" t="s">
        <v>47</v>
      </c>
      <c r="D12" s="14" t="s">
        <v>33</v>
      </c>
      <c r="E12" s="13" t="s">
        <v>48</v>
      </c>
      <c r="F12" s="14">
        <v>1</v>
      </c>
      <c r="I12" s="16">
        <v>20800</v>
      </c>
    </row>
    <row r="13" spans="1:12" s="13" customFormat="1" x14ac:dyDescent="0.25">
      <c r="A13" s="29">
        <v>48733</v>
      </c>
      <c r="B13" s="13" t="s">
        <v>49</v>
      </c>
      <c r="C13" s="14" t="s">
        <v>31</v>
      </c>
      <c r="D13" s="14" t="s">
        <v>30</v>
      </c>
      <c r="E13" s="13" t="s">
        <v>52</v>
      </c>
      <c r="F13" s="14">
        <v>1</v>
      </c>
      <c r="I13" s="16">
        <v>950</v>
      </c>
    </row>
    <row r="14" spans="1:12" s="13" customFormat="1" x14ac:dyDescent="0.25">
      <c r="A14" s="29">
        <v>48736</v>
      </c>
      <c r="B14" s="13" t="s">
        <v>54</v>
      </c>
      <c r="C14" s="14" t="s">
        <v>31</v>
      </c>
      <c r="D14" s="14" t="s">
        <v>55</v>
      </c>
      <c r="E14" s="13" t="s">
        <v>9</v>
      </c>
      <c r="F14" s="14">
        <v>1</v>
      </c>
      <c r="G14" s="15">
        <v>0.18</v>
      </c>
      <c r="H14" s="16">
        <v>27995</v>
      </c>
      <c r="I14" s="16">
        <f>H14*0.82*F14</f>
        <v>22955.899999999998</v>
      </c>
    </row>
    <row r="15" spans="1:12" s="13" customFormat="1" x14ac:dyDescent="0.25">
      <c r="A15" s="33">
        <v>48735</v>
      </c>
      <c r="B15" s="35" t="s">
        <v>56</v>
      </c>
      <c r="C15" s="36" t="s">
        <v>31</v>
      </c>
      <c r="D15" s="36" t="s">
        <v>30</v>
      </c>
      <c r="E15" s="13" t="s">
        <v>57</v>
      </c>
      <c r="F15" s="14">
        <v>1</v>
      </c>
      <c r="G15" s="15">
        <v>0.18</v>
      </c>
      <c r="H15" s="16">
        <v>15860</v>
      </c>
      <c r="I15" s="16">
        <f>H15*0.82*F15</f>
        <v>13005.199999999999</v>
      </c>
    </row>
    <row r="16" spans="1:12" s="13" customFormat="1" x14ac:dyDescent="0.25">
      <c r="A16" s="33"/>
      <c r="B16" s="35"/>
      <c r="C16" s="36"/>
      <c r="D16" s="36"/>
      <c r="E16" s="13" t="s">
        <v>8</v>
      </c>
      <c r="F16" s="14">
        <v>2</v>
      </c>
      <c r="G16" s="15">
        <v>0.18</v>
      </c>
      <c r="H16" s="16">
        <v>21580</v>
      </c>
      <c r="I16" s="16">
        <f>H16*0.82*F16</f>
        <v>35391.199999999997</v>
      </c>
    </row>
    <row r="17" spans="1:12" s="13" customFormat="1" x14ac:dyDescent="0.25">
      <c r="A17" s="29">
        <v>48751</v>
      </c>
      <c r="B17" s="13" t="s">
        <v>39</v>
      </c>
      <c r="C17" s="14" t="s">
        <v>32</v>
      </c>
      <c r="D17" s="22" t="s">
        <v>127</v>
      </c>
      <c r="E17" s="13" t="s">
        <v>58</v>
      </c>
      <c r="F17" s="14">
        <v>1</v>
      </c>
      <c r="G17" s="15">
        <v>0.18</v>
      </c>
      <c r="H17" s="16">
        <v>66995</v>
      </c>
      <c r="I17" s="16">
        <f>H17*0.82*F17</f>
        <v>54935.899999999994</v>
      </c>
      <c r="L17" s="13" t="s">
        <v>59</v>
      </c>
    </row>
  </sheetData>
  <mergeCells count="8">
    <mergeCell ref="A15:A16"/>
    <mergeCell ref="B15:B16"/>
    <mergeCell ref="C15:C16"/>
    <mergeCell ref="D15:D16"/>
    <mergeCell ref="A10:A11"/>
    <mergeCell ref="B10:B11"/>
    <mergeCell ref="C10:C11"/>
    <mergeCell ref="D10:D11"/>
  </mergeCells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7" workbookViewId="0">
      <selection activeCell="I5" sqref="I5"/>
    </sheetView>
  </sheetViews>
  <sheetFormatPr defaultRowHeight="15" x14ac:dyDescent="0.25"/>
  <cols>
    <col min="1" max="1" width="9.7109375" bestFit="1" customWidth="1"/>
    <col min="2" max="2" width="30.7109375" customWidth="1"/>
    <col min="3" max="3" width="20.5703125" customWidth="1"/>
    <col min="4" max="4" width="29.85546875" customWidth="1"/>
    <col min="5" max="5" width="18.5703125" customWidth="1"/>
    <col min="6" max="7" width="12.85546875" customWidth="1"/>
    <col min="8" max="9" width="12.42578125" customWidth="1"/>
  </cols>
  <sheetData>
    <row r="1" spans="1:12" ht="15.75" x14ac:dyDescent="0.25">
      <c r="B1" s="5" t="s">
        <v>21</v>
      </c>
      <c r="C1" s="5"/>
      <c r="D1" s="5"/>
    </row>
    <row r="2" spans="1:12" ht="15.75" x14ac:dyDescent="0.25">
      <c r="B2" s="10">
        <v>43962</v>
      </c>
      <c r="C2" s="5"/>
      <c r="D2" s="5"/>
    </row>
    <row r="4" spans="1:12" ht="15.75" x14ac:dyDescent="0.25">
      <c r="B4" s="1" t="s">
        <v>0</v>
      </c>
      <c r="C4" s="1" t="s">
        <v>25</v>
      </c>
      <c r="D4" s="1" t="s">
        <v>29</v>
      </c>
      <c r="E4" s="1" t="s">
        <v>1</v>
      </c>
      <c r="F4" s="1" t="s">
        <v>2</v>
      </c>
      <c r="G4" s="1" t="s">
        <v>3</v>
      </c>
      <c r="H4" s="1" t="s">
        <v>15</v>
      </c>
      <c r="I4" s="1" t="s">
        <v>16</v>
      </c>
    </row>
    <row r="6" spans="1:12" s="13" customFormat="1" x14ac:dyDescent="0.25">
      <c r="A6" s="29">
        <v>48749</v>
      </c>
      <c r="B6" s="13" t="s">
        <v>60</v>
      </c>
      <c r="C6" s="14" t="s">
        <v>31</v>
      </c>
      <c r="D6" s="14" t="s">
        <v>61</v>
      </c>
      <c r="E6" s="13" t="s">
        <v>9</v>
      </c>
      <c r="F6" s="14">
        <v>1</v>
      </c>
      <c r="G6" s="15">
        <v>0.18</v>
      </c>
      <c r="H6" s="16">
        <v>27995</v>
      </c>
      <c r="I6" s="16">
        <f>H6*0.82*F6</f>
        <v>22955.899999999998</v>
      </c>
    </row>
    <row r="7" spans="1:12" s="13" customFormat="1" x14ac:dyDescent="0.25">
      <c r="A7" s="30">
        <v>48744</v>
      </c>
      <c r="B7" s="13" t="s">
        <v>62</v>
      </c>
      <c r="C7" s="14" t="s">
        <v>31</v>
      </c>
      <c r="D7" s="14" t="s">
        <v>30</v>
      </c>
      <c r="E7" s="13" t="s">
        <v>52</v>
      </c>
      <c r="F7" s="14">
        <v>1</v>
      </c>
      <c r="G7" s="15"/>
      <c r="H7" s="16">
        <v>950</v>
      </c>
      <c r="I7" s="16">
        <f>H7*F7</f>
        <v>950</v>
      </c>
    </row>
    <row r="8" spans="1:12" s="13" customFormat="1" x14ac:dyDescent="0.25">
      <c r="A8" s="30">
        <v>48764</v>
      </c>
      <c r="B8" s="13" t="s">
        <v>40</v>
      </c>
      <c r="C8" s="14" t="s">
        <v>38</v>
      </c>
      <c r="D8" s="14" t="s">
        <v>34</v>
      </c>
      <c r="E8" s="13" t="s">
        <v>63</v>
      </c>
      <c r="F8" s="14">
        <v>1</v>
      </c>
      <c r="G8" s="25">
        <v>0.2</v>
      </c>
      <c r="H8" s="16">
        <v>14450</v>
      </c>
      <c r="I8" s="16">
        <f>H8*0.8*F8</f>
        <v>11560</v>
      </c>
      <c r="L8" s="13" t="s">
        <v>43</v>
      </c>
    </row>
    <row r="9" spans="1:12" s="13" customFormat="1" x14ac:dyDescent="0.25">
      <c r="A9" s="30">
        <v>48765</v>
      </c>
      <c r="B9" s="13" t="s">
        <v>64</v>
      </c>
      <c r="C9" s="14" t="s">
        <v>65</v>
      </c>
      <c r="D9" s="14" t="s">
        <v>34</v>
      </c>
      <c r="E9" s="13" t="s">
        <v>66</v>
      </c>
      <c r="F9" s="14">
        <v>1</v>
      </c>
      <c r="G9" s="15">
        <v>0.18</v>
      </c>
      <c r="H9" s="16">
        <v>19675</v>
      </c>
      <c r="I9" s="16">
        <f>H9*0.82*F9</f>
        <v>16133.499999999998</v>
      </c>
    </row>
    <row r="10" spans="1:12" s="13" customFormat="1" x14ac:dyDescent="0.25">
      <c r="A10" s="32">
        <v>48750</v>
      </c>
      <c r="B10" s="19" t="s">
        <v>67</v>
      </c>
      <c r="C10" s="20" t="s">
        <v>31</v>
      </c>
      <c r="D10" s="20" t="s">
        <v>30</v>
      </c>
      <c r="E10" s="19" t="s">
        <v>12</v>
      </c>
      <c r="F10" s="14">
        <v>1</v>
      </c>
      <c r="G10" s="15">
        <v>0.18</v>
      </c>
      <c r="H10" s="16">
        <v>29295</v>
      </c>
      <c r="I10" s="16">
        <f t="shared" ref="I10" si="0">H10*0.82*F10</f>
        <v>24021.899999999998</v>
      </c>
    </row>
    <row r="11" spans="1:12" s="13" customFormat="1" x14ac:dyDescent="0.25">
      <c r="A11" s="29">
        <v>48754</v>
      </c>
      <c r="B11" s="13" t="s">
        <v>68</v>
      </c>
      <c r="C11" s="14" t="s">
        <v>69</v>
      </c>
      <c r="D11" s="14" t="s">
        <v>20</v>
      </c>
      <c r="E11" s="13" t="s">
        <v>70</v>
      </c>
      <c r="F11" s="14">
        <v>1</v>
      </c>
      <c r="G11" s="15"/>
      <c r="H11" s="16">
        <v>9199</v>
      </c>
      <c r="I11" s="16">
        <v>7500</v>
      </c>
    </row>
    <row r="12" spans="1:12" s="13" customFormat="1" x14ac:dyDescent="0.25">
      <c r="A12" s="30">
        <v>48766</v>
      </c>
      <c r="B12" s="13" t="s">
        <v>96</v>
      </c>
      <c r="C12" s="14" t="s">
        <v>32</v>
      </c>
      <c r="D12" s="14" t="s">
        <v>34</v>
      </c>
      <c r="E12" s="13" t="s">
        <v>70</v>
      </c>
      <c r="F12" s="14">
        <v>1</v>
      </c>
      <c r="G12" s="15">
        <v>0.1</v>
      </c>
      <c r="H12" s="16">
        <v>9199</v>
      </c>
      <c r="I12" s="16">
        <f>H12*0.9*F12</f>
        <v>8279.1</v>
      </c>
      <c r="J12" s="13" t="s">
        <v>17</v>
      </c>
    </row>
    <row r="13" spans="1:12" s="13" customFormat="1" x14ac:dyDescent="0.25">
      <c r="A13" s="29">
        <v>48742</v>
      </c>
      <c r="B13" s="13" t="s">
        <v>100</v>
      </c>
      <c r="C13" s="14" t="s">
        <v>31</v>
      </c>
      <c r="D13" s="14" t="s">
        <v>55</v>
      </c>
      <c r="E13" s="13" t="s">
        <v>99</v>
      </c>
      <c r="F13" s="14">
        <v>1</v>
      </c>
      <c r="G13" s="15">
        <v>0.15</v>
      </c>
      <c r="H13" s="16">
        <v>10190</v>
      </c>
      <c r="I13" s="16">
        <f>H13*0.85*F13</f>
        <v>8661.5</v>
      </c>
    </row>
    <row r="14" spans="1:12" s="13" customFormat="1" x14ac:dyDescent="0.25">
      <c r="A14" s="32">
        <v>48748</v>
      </c>
      <c r="B14" s="19" t="s">
        <v>102</v>
      </c>
      <c r="C14" s="20" t="s">
        <v>31</v>
      </c>
      <c r="D14" s="20" t="s">
        <v>30</v>
      </c>
      <c r="E14" s="19" t="s">
        <v>9</v>
      </c>
      <c r="F14" s="14">
        <v>1</v>
      </c>
      <c r="G14" s="15">
        <v>0.18</v>
      </c>
      <c r="H14" s="16">
        <v>27995</v>
      </c>
      <c r="I14" s="16">
        <f>H14*0.82*F14</f>
        <v>22955.899999999998</v>
      </c>
    </row>
    <row r="15" spans="1:12" s="13" customFormat="1" x14ac:dyDescent="0.25">
      <c r="A15" s="32">
        <v>48747</v>
      </c>
      <c r="B15" s="19" t="s">
        <v>103</v>
      </c>
      <c r="C15" s="20" t="s">
        <v>31</v>
      </c>
      <c r="D15" s="20" t="s">
        <v>30</v>
      </c>
      <c r="E15" s="13" t="s">
        <v>57</v>
      </c>
      <c r="F15" s="14">
        <v>1</v>
      </c>
      <c r="G15" s="15">
        <v>0.15</v>
      </c>
      <c r="H15" s="16">
        <v>15860</v>
      </c>
      <c r="I15" s="16">
        <f>H15*0.85*F15</f>
        <v>13481</v>
      </c>
    </row>
    <row r="16" spans="1:12" s="13" customFormat="1" x14ac:dyDescent="0.25">
      <c r="A16" s="34">
        <v>48767</v>
      </c>
      <c r="B16" s="35" t="s">
        <v>104</v>
      </c>
      <c r="C16" s="36" t="s">
        <v>105</v>
      </c>
      <c r="D16" s="38" t="s">
        <v>20</v>
      </c>
      <c r="E16" s="13" t="s">
        <v>70</v>
      </c>
      <c r="F16" s="14">
        <v>10</v>
      </c>
      <c r="G16" s="15">
        <v>0.2</v>
      </c>
      <c r="H16" s="16">
        <v>9199</v>
      </c>
      <c r="I16" s="16">
        <f>H16*0.8*F16</f>
        <v>73592</v>
      </c>
    </row>
    <row r="17" spans="1:9" s="13" customFormat="1" x14ac:dyDescent="0.25">
      <c r="A17" s="34"/>
      <c r="B17" s="35"/>
      <c r="C17" s="36"/>
      <c r="D17" s="38"/>
      <c r="E17" s="13" t="s">
        <v>106</v>
      </c>
      <c r="F17" s="14">
        <v>10</v>
      </c>
      <c r="G17" s="15">
        <v>0.2</v>
      </c>
      <c r="H17" s="16">
        <v>12499</v>
      </c>
      <c r="I17" s="16">
        <f>H17*0.8*F17</f>
        <v>99992</v>
      </c>
    </row>
    <row r="18" spans="1:9" s="13" customFormat="1" x14ac:dyDescent="0.25">
      <c r="A18" s="34"/>
      <c r="B18" s="35"/>
      <c r="C18" s="36"/>
      <c r="D18" s="38"/>
      <c r="E18" s="13" t="s">
        <v>107</v>
      </c>
      <c r="F18" s="14">
        <v>5</v>
      </c>
      <c r="G18" s="15">
        <v>0.2</v>
      </c>
      <c r="H18" s="16">
        <v>18285</v>
      </c>
      <c r="I18" s="16">
        <f>H18*0.8*F18</f>
        <v>73140</v>
      </c>
    </row>
    <row r="19" spans="1:9" s="13" customFormat="1" x14ac:dyDescent="0.25">
      <c r="A19" s="34"/>
      <c r="B19" s="35"/>
      <c r="C19" s="36"/>
      <c r="D19" s="38"/>
      <c r="E19" s="13" t="s">
        <v>57</v>
      </c>
      <c r="F19" s="14">
        <v>5</v>
      </c>
      <c r="G19" s="15">
        <v>0.2</v>
      </c>
      <c r="H19" s="16">
        <v>15860</v>
      </c>
      <c r="I19" s="16">
        <f t="shared" ref="I19:I20" si="1">H19*0.8*F19</f>
        <v>63440</v>
      </c>
    </row>
    <row r="20" spans="1:9" s="13" customFormat="1" x14ac:dyDescent="0.25">
      <c r="A20" s="34"/>
      <c r="B20" s="35"/>
      <c r="C20" s="36"/>
      <c r="D20" s="38"/>
      <c r="E20" s="13" t="s">
        <v>108</v>
      </c>
      <c r="F20" s="14">
        <v>5</v>
      </c>
      <c r="G20" s="15">
        <v>0.2</v>
      </c>
      <c r="H20" s="16">
        <v>16990</v>
      </c>
      <c r="I20" s="16">
        <f t="shared" si="1"/>
        <v>67960</v>
      </c>
    </row>
    <row r="21" spans="1:9" s="13" customFormat="1" x14ac:dyDescent="0.25">
      <c r="A21" s="29">
        <v>48741</v>
      </c>
      <c r="B21" s="13" t="s">
        <v>109</v>
      </c>
      <c r="C21" s="14" t="s">
        <v>31</v>
      </c>
      <c r="D21" s="14" t="s">
        <v>30</v>
      </c>
      <c r="E21" s="13" t="s">
        <v>110</v>
      </c>
      <c r="F21" s="14">
        <v>1</v>
      </c>
      <c r="G21" s="15">
        <v>0.15</v>
      </c>
      <c r="H21" s="16">
        <v>35255</v>
      </c>
      <c r="I21" s="16">
        <f>H21*0.85*F21</f>
        <v>29966.75</v>
      </c>
    </row>
    <row r="22" spans="1:9" s="13" customFormat="1" x14ac:dyDescent="0.25">
      <c r="A22" s="29">
        <v>48745</v>
      </c>
      <c r="B22" s="13" t="s">
        <v>111</v>
      </c>
      <c r="C22" s="14" t="s">
        <v>31</v>
      </c>
      <c r="D22" s="14" t="s">
        <v>30</v>
      </c>
      <c r="E22" s="13" t="s">
        <v>12</v>
      </c>
      <c r="F22" s="14">
        <v>1</v>
      </c>
      <c r="G22" s="15">
        <v>0.18</v>
      </c>
      <c r="H22" s="16">
        <v>29295</v>
      </c>
      <c r="I22" s="16">
        <f>H22*0.82*F22</f>
        <v>24021.899999999998</v>
      </c>
    </row>
    <row r="23" spans="1:9" s="13" customFormat="1" x14ac:dyDescent="0.25">
      <c r="A23" s="30">
        <v>48746</v>
      </c>
      <c r="B23" s="13" t="s">
        <v>117</v>
      </c>
      <c r="C23" s="14" t="s">
        <v>31</v>
      </c>
      <c r="D23" s="14" t="s">
        <v>118</v>
      </c>
      <c r="E23" s="13" t="s">
        <v>108</v>
      </c>
      <c r="F23" s="14">
        <v>1</v>
      </c>
      <c r="G23" s="15">
        <v>0.18</v>
      </c>
      <c r="H23" s="16">
        <v>16990</v>
      </c>
      <c r="I23" s="16">
        <f>H23*0.82*F23</f>
        <v>13931.8</v>
      </c>
    </row>
    <row r="24" spans="1:9" s="13" customFormat="1" x14ac:dyDescent="0.25">
      <c r="A24" s="30">
        <v>48768</v>
      </c>
      <c r="B24" s="13" t="s">
        <v>119</v>
      </c>
      <c r="C24" s="14" t="s">
        <v>38</v>
      </c>
      <c r="D24" s="14" t="s">
        <v>120</v>
      </c>
      <c r="E24" s="13" t="s">
        <v>12</v>
      </c>
      <c r="F24" s="14">
        <v>1</v>
      </c>
      <c r="G24" s="15">
        <v>0.18</v>
      </c>
      <c r="H24" s="16">
        <v>29295</v>
      </c>
      <c r="I24" s="16">
        <f>H24*0.82*F24</f>
        <v>24021.899999999998</v>
      </c>
    </row>
    <row r="25" spans="1:9" s="13" customFormat="1" x14ac:dyDescent="0.25">
      <c r="A25" s="29">
        <v>48743</v>
      </c>
      <c r="B25" s="13" t="s">
        <v>121</v>
      </c>
      <c r="C25" s="14" t="s">
        <v>31</v>
      </c>
      <c r="D25" s="14" t="s">
        <v>55</v>
      </c>
      <c r="E25" s="13" t="s">
        <v>122</v>
      </c>
      <c r="F25" s="14">
        <v>1</v>
      </c>
      <c r="G25" s="15">
        <v>0.18</v>
      </c>
      <c r="H25" s="16">
        <v>35945</v>
      </c>
      <c r="I25" s="16">
        <f>H25*0.82*F25</f>
        <v>29474.899999999998</v>
      </c>
    </row>
    <row r="26" spans="1:9" s="13" customFormat="1" x14ac:dyDescent="0.25">
      <c r="A26" s="29">
        <v>48740</v>
      </c>
      <c r="B26" s="13" t="s">
        <v>142</v>
      </c>
      <c r="C26" s="14" t="s">
        <v>31</v>
      </c>
      <c r="D26" s="14" t="s">
        <v>30</v>
      </c>
      <c r="E26" s="13" t="s">
        <v>8</v>
      </c>
      <c r="F26" s="14">
        <v>1</v>
      </c>
      <c r="G26" s="15">
        <v>0.1</v>
      </c>
      <c r="H26" s="16">
        <v>21580</v>
      </c>
      <c r="I26" s="16">
        <v>19422</v>
      </c>
    </row>
    <row r="27" spans="1:9" x14ac:dyDescent="0.25">
      <c r="A27" s="11"/>
      <c r="C27" s="3"/>
      <c r="D27" s="3"/>
      <c r="I27" s="2"/>
    </row>
    <row r="28" spans="1:9" x14ac:dyDescent="0.25">
      <c r="A28" s="11"/>
      <c r="C28" s="3"/>
      <c r="D28" s="3"/>
      <c r="I28" s="2"/>
    </row>
    <row r="29" spans="1:9" x14ac:dyDescent="0.25">
      <c r="A29" s="11"/>
      <c r="I29" s="2"/>
    </row>
    <row r="30" spans="1:9" x14ac:dyDescent="0.25">
      <c r="A30" s="11"/>
    </row>
    <row r="31" spans="1:9" x14ac:dyDescent="0.25">
      <c r="A31" s="11"/>
    </row>
    <row r="32" spans="1:9" x14ac:dyDescent="0.25">
      <c r="A32" s="11"/>
    </row>
    <row r="33" spans="1:1" x14ac:dyDescent="0.25">
      <c r="A33" s="12"/>
    </row>
  </sheetData>
  <mergeCells count="4">
    <mergeCell ref="C16:C20"/>
    <mergeCell ref="D16:D20"/>
    <mergeCell ref="A16:A20"/>
    <mergeCell ref="B16:B20"/>
  </mergeCells>
  <pageMargins left="0.7" right="0.7" top="0.75" bottom="0.75" header="0.3" footer="0.3"/>
  <pageSetup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C14" sqref="C14"/>
    </sheetView>
  </sheetViews>
  <sheetFormatPr defaultRowHeight="15" x14ac:dyDescent="0.25"/>
  <cols>
    <col min="1" max="1" width="9.7109375" bestFit="1" customWidth="1"/>
    <col min="2" max="2" width="33.85546875" customWidth="1"/>
    <col min="3" max="3" width="20.5703125" customWidth="1"/>
    <col min="4" max="4" width="24.85546875" customWidth="1"/>
    <col min="5" max="5" width="21" customWidth="1"/>
    <col min="6" max="6" width="12.85546875" customWidth="1"/>
    <col min="7" max="7" width="13" customWidth="1"/>
    <col min="8" max="8" width="14.7109375" hidden="1" customWidth="1"/>
    <col min="9" max="9" width="12.42578125" customWidth="1"/>
  </cols>
  <sheetData>
    <row r="1" spans="1:10" ht="15.75" x14ac:dyDescent="0.25">
      <c r="B1" s="5" t="s">
        <v>21</v>
      </c>
      <c r="C1" s="5"/>
      <c r="D1" s="5"/>
    </row>
    <row r="2" spans="1:10" ht="15.75" x14ac:dyDescent="0.25">
      <c r="B2" s="10">
        <v>43963</v>
      </c>
      <c r="C2" s="5"/>
      <c r="D2" s="5"/>
    </row>
    <row r="4" spans="1:10" ht="15.75" x14ac:dyDescent="0.25">
      <c r="B4" s="1" t="s">
        <v>0</v>
      </c>
      <c r="C4" s="1" t="s">
        <v>25</v>
      </c>
      <c r="D4" s="1" t="s">
        <v>29</v>
      </c>
      <c r="E4" s="1" t="s">
        <v>1</v>
      </c>
      <c r="F4" s="1" t="s">
        <v>2</v>
      </c>
      <c r="G4" s="1" t="s">
        <v>3</v>
      </c>
      <c r="H4" s="1" t="s">
        <v>15</v>
      </c>
      <c r="I4" s="1" t="s">
        <v>16</v>
      </c>
    </row>
    <row r="6" spans="1:10" s="13" customFormat="1" x14ac:dyDescent="0.25">
      <c r="A6" s="30">
        <v>48769</v>
      </c>
      <c r="B6" s="13" t="s">
        <v>128</v>
      </c>
      <c r="C6" s="14" t="s">
        <v>129</v>
      </c>
      <c r="D6" s="14" t="s">
        <v>33</v>
      </c>
      <c r="E6" s="13" t="s">
        <v>48</v>
      </c>
      <c r="F6" s="14">
        <v>1</v>
      </c>
      <c r="G6" s="18"/>
      <c r="H6" s="16">
        <v>21400</v>
      </c>
      <c r="I6" s="16">
        <f>H6*F6</f>
        <v>21400</v>
      </c>
    </row>
    <row r="7" spans="1:10" s="13" customFormat="1" x14ac:dyDescent="0.25">
      <c r="A7" s="30">
        <v>48770</v>
      </c>
      <c r="B7" s="13" t="s">
        <v>130</v>
      </c>
      <c r="C7" s="14" t="s">
        <v>31</v>
      </c>
      <c r="D7" s="14" t="s">
        <v>34</v>
      </c>
      <c r="E7" s="13" t="s">
        <v>131</v>
      </c>
      <c r="F7" s="14">
        <v>1</v>
      </c>
      <c r="G7" s="15">
        <v>0.15</v>
      </c>
      <c r="H7" s="16">
        <v>70945</v>
      </c>
      <c r="I7" s="16">
        <f>H7*0.85*F7</f>
        <v>60303.25</v>
      </c>
    </row>
    <row r="8" spans="1:10" s="13" customFormat="1" x14ac:dyDescent="0.25">
      <c r="A8" s="29">
        <v>48771</v>
      </c>
      <c r="B8" s="13" t="s">
        <v>132</v>
      </c>
      <c r="C8" s="14" t="s">
        <v>38</v>
      </c>
      <c r="D8" s="14" t="s">
        <v>20</v>
      </c>
      <c r="E8" s="13" t="s">
        <v>12</v>
      </c>
      <c r="F8" s="14">
        <v>1</v>
      </c>
      <c r="G8" s="15">
        <v>0.18</v>
      </c>
      <c r="H8" s="16">
        <v>29295</v>
      </c>
      <c r="I8" s="16">
        <f>H8*0.82*F8</f>
        <v>24021.899999999998</v>
      </c>
      <c r="J8" s="13" t="s">
        <v>17</v>
      </c>
    </row>
    <row r="9" spans="1:10" s="13" customFormat="1" x14ac:dyDescent="0.25">
      <c r="A9" s="29">
        <v>48752</v>
      </c>
      <c r="B9" s="13" t="s">
        <v>133</v>
      </c>
      <c r="C9" s="14" t="s">
        <v>31</v>
      </c>
      <c r="D9" s="14" t="s">
        <v>55</v>
      </c>
      <c r="E9" s="13" t="s">
        <v>134</v>
      </c>
      <c r="F9" s="14">
        <v>20</v>
      </c>
      <c r="G9" s="15">
        <v>0.25</v>
      </c>
      <c r="H9" s="16">
        <v>12950</v>
      </c>
      <c r="I9" s="16">
        <f>H9*0.75*F9</f>
        <v>194250</v>
      </c>
    </row>
    <row r="10" spans="1:10" s="13" customFormat="1" x14ac:dyDescent="0.25">
      <c r="A10" s="29">
        <v>48772</v>
      </c>
      <c r="B10" s="13" t="s">
        <v>135</v>
      </c>
      <c r="C10" s="14" t="s">
        <v>31</v>
      </c>
      <c r="D10" s="14" t="s">
        <v>33</v>
      </c>
      <c r="E10" s="13" t="s">
        <v>19</v>
      </c>
      <c r="F10" s="14">
        <v>1</v>
      </c>
      <c r="G10" s="15">
        <v>0.15</v>
      </c>
      <c r="H10" s="16">
        <v>44420</v>
      </c>
      <c r="I10" s="16">
        <f t="shared" ref="I10:I15" si="0">H10*0.85*F10</f>
        <v>37757</v>
      </c>
    </row>
    <row r="11" spans="1:10" s="13" customFormat="1" x14ac:dyDescent="0.25">
      <c r="A11" s="29">
        <v>48773</v>
      </c>
      <c r="B11" s="13" t="s">
        <v>136</v>
      </c>
      <c r="C11" s="14" t="s">
        <v>31</v>
      </c>
      <c r="D11" s="20" t="s">
        <v>30</v>
      </c>
      <c r="E11" s="13" t="s">
        <v>11</v>
      </c>
      <c r="F11" s="14">
        <v>1</v>
      </c>
      <c r="G11" s="15">
        <v>0.18</v>
      </c>
      <c r="H11" s="16">
        <v>40030</v>
      </c>
      <c r="I11" s="16">
        <f>H11*0.82*F11</f>
        <v>32824.6</v>
      </c>
    </row>
    <row r="12" spans="1:10" x14ac:dyDescent="0.25">
      <c r="A12" s="8"/>
      <c r="C12" s="3"/>
      <c r="D12" s="3"/>
      <c r="F12" s="3"/>
      <c r="G12" s="3"/>
      <c r="H12" s="2"/>
      <c r="I12" s="2">
        <f t="shared" si="0"/>
        <v>0</v>
      </c>
    </row>
    <row r="13" spans="1:10" x14ac:dyDescent="0.25">
      <c r="A13" s="8"/>
      <c r="C13" s="3"/>
      <c r="D13" s="3"/>
      <c r="F13" s="3"/>
      <c r="G13" s="3"/>
      <c r="H13" s="2"/>
      <c r="I13" s="2">
        <f t="shared" si="0"/>
        <v>0</v>
      </c>
    </row>
    <row r="14" spans="1:10" x14ac:dyDescent="0.25">
      <c r="A14" s="8"/>
      <c r="C14" s="3"/>
      <c r="D14" s="3"/>
      <c r="F14" s="3"/>
      <c r="G14" s="3"/>
      <c r="H14" s="2"/>
      <c r="I14" s="2">
        <f t="shared" si="0"/>
        <v>0</v>
      </c>
    </row>
    <row r="15" spans="1:10" x14ac:dyDescent="0.25">
      <c r="A15" s="8"/>
      <c r="C15" s="3"/>
      <c r="D15" s="3"/>
      <c r="F15" s="3"/>
      <c r="G15" s="3"/>
      <c r="H15" s="2"/>
      <c r="I15" s="2">
        <f t="shared" si="0"/>
        <v>0</v>
      </c>
    </row>
    <row r="16" spans="1:10" x14ac:dyDescent="0.25">
      <c r="C16" s="3"/>
      <c r="D16" s="3"/>
      <c r="F16" s="3"/>
      <c r="G16" s="3"/>
      <c r="H16" s="2"/>
    </row>
    <row r="17" spans="3:8" x14ac:dyDescent="0.25">
      <c r="C17" s="3"/>
      <c r="D17" s="3"/>
      <c r="F17" s="3"/>
      <c r="G17" s="3"/>
      <c r="H17" s="2"/>
    </row>
    <row r="18" spans="3:8" x14ac:dyDescent="0.25">
      <c r="C18" s="3"/>
      <c r="D18" s="3"/>
      <c r="F18" s="3"/>
      <c r="G18" s="3"/>
      <c r="H18" s="2"/>
    </row>
    <row r="19" spans="3:8" x14ac:dyDescent="0.25">
      <c r="C19" s="3"/>
      <c r="D19" s="3"/>
      <c r="F19" s="3"/>
      <c r="G19" s="3"/>
      <c r="H19" s="2"/>
    </row>
    <row r="20" spans="3:8" x14ac:dyDescent="0.25">
      <c r="C20" s="3"/>
      <c r="D20" s="3"/>
      <c r="F20" s="3"/>
      <c r="G20" s="3"/>
      <c r="H20" s="2"/>
    </row>
    <row r="21" spans="3:8" x14ac:dyDescent="0.25">
      <c r="C21" s="3"/>
      <c r="D21" s="3"/>
      <c r="F21" s="3"/>
      <c r="G21" s="3"/>
      <c r="H21" s="2"/>
    </row>
    <row r="22" spans="3:8" x14ac:dyDescent="0.25">
      <c r="F22" s="3"/>
      <c r="G22" s="3"/>
      <c r="H22" s="2"/>
    </row>
  </sheetData>
  <pageMargins left="0.7" right="0.7" top="0.75" bottom="0.75" header="0.3" footer="0.3"/>
  <pageSetup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B9" sqref="B9:B10"/>
    </sheetView>
  </sheetViews>
  <sheetFormatPr defaultRowHeight="15" x14ac:dyDescent="0.25"/>
  <cols>
    <col min="1" max="1" width="9.7109375" bestFit="1" customWidth="1"/>
    <col min="2" max="2" width="33.85546875" customWidth="1"/>
    <col min="3" max="3" width="20.5703125" customWidth="1"/>
    <col min="4" max="4" width="24.85546875" customWidth="1"/>
    <col min="5" max="5" width="21" customWidth="1"/>
    <col min="6" max="6" width="12.85546875" customWidth="1"/>
    <col min="7" max="7" width="13" customWidth="1"/>
    <col min="8" max="8" width="14.7109375" customWidth="1"/>
    <col min="9" max="9" width="12.42578125" customWidth="1"/>
  </cols>
  <sheetData>
    <row r="1" spans="1:9" ht="15.75" x14ac:dyDescent="0.25">
      <c r="B1" s="5" t="s">
        <v>21</v>
      </c>
      <c r="C1" s="5"/>
      <c r="D1" s="5"/>
    </row>
    <row r="2" spans="1:9" ht="15.75" x14ac:dyDescent="0.25">
      <c r="B2" s="10">
        <v>43964</v>
      </c>
      <c r="C2" s="5"/>
      <c r="D2" s="5"/>
    </row>
    <row r="4" spans="1:9" ht="15.75" x14ac:dyDescent="0.25">
      <c r="B4" s="1" t="s">
        <v>0</v>
      </c>
      <c r="C4" s="1" t="s">
        <v>25</v>
      </c>
      <c r="D4" s="1" t="s">
        <v>29</v>
      </c>
      <c r="E4" s="1" t="s">
        <v>1</v>
      </c>
      <c r="F4" s="1" t="s">
        <v>2</v>
      </c>
      <c r="G4" s="1" t="s">
        <v>3</v>
      </c>
      <c r="H4" s="1" t="s">
        <v>15</v>
      </c>
      <c r="I4" s="1" t="s">
        <v>16</v>
      </c>
    </row>
    <row r="6" spans="1:9" s="13" customFormat="1" x14ac:dyDescent="0.25">
      <c r="A6" s="29">
        <v>48753</v>
      </c>
      <c r="B6" s="13" t="s">
        <v>140</v>
      </c>
      <c r="C6" s="14" t="s">
        <v>31</v>
      </c>
      <c r="D6" s="14" t="s">
        <v>30</v>
      </c>
      <c r="E6" s="13" t="s">
        <v>70</v>
      </c>
      <c r="F6" s="14">
        <v>1</v>
      </c>
      <c r="G6" s="18">
        <v>0.18</v>
      </c>
      <c r="H6" s="16">
        <v>9199</v>
      </c>
      <c r="I6" s="16">
        <f>H6*0.82*F6</f>
        <v>7543.1799999999994</v>
      </c>
    </row>
    <row r="7" spans="1:9" s="13" customFormat="1" x14ac:dyDescent="0.25">
      <c r="A7" s="29">
        <v>48778</v>
      </c>
      <c r="B7" s="13" t="s">
        <v>143</v>
      </c>
      <c r="C7" s="14" t="s">
        <v>144</v>
      </c>
      <c r="D7" s="14" t="s">
        <v>33</v>
      </c>
      <c r="E7" s="13" t="s">
        <v>106</v>
      </c>
      <c r="F7" s="14">
        <v>1</v>
      </c>
      <c r="G7" s="15">
        <v>0.18</v>
      </c>
      <c r="H7" s="16">
        <v>12499</v>
      </c>
      <c r="I7" s="16">
        <f t="shared" ref="I7:I15" si="0">H7*0.82*F7</f>
        <v>10249.18</v>
      </c>
    </row>
    <row r="8" spans="1:9" s="13" customFormat="1" x14ac:dyDescent="0.25">
      <c r="A8" s="29">
        <v>48777</v>
      </c>
      <c r="B8" s="13" t="s">
        <v>145</v>
      </c>
      <c r="C8" s="14" t="s">
        <v>31</v>
      </c>
      <c r="D8" s="14" t="s">
        <v>33</v>
      </c>
      <c r="E8" s="13" t="s">
        <v>8</v>
      </c>
      <c r="F8" s="14">
        <v>1</v>
      </c>
      <c r="G8" s="15">
        <v>0.12</v>
      </c>
      <c r="H8" s="16">
        <v>21580</v>
      </c>
      <c r="I8" s="16">
        <f>H8*0.88*F8</f>
        <v>18990.400000000001</v>
      </c>
    </row>
    <row r="9" spans="1:9" s="13" customFormat="1" x14ac:dyDescent="0.25">
      <c r="A9" s="33">
        <v>48776</v>
      </c>
      <c r="B9" s="35" t="s">
        <v>146</v>
      </c>
      <c r="C9" s="36" t="s">
        <v>31</v>
      </c>
      <c r="D9" s="36" t="s">
        <v>34</v>
      </c>
      <c r="E9" s="13" t="s">
        <v>134</v>
      </c>
      <c r="F9" s="14">
        <v>1</v>
      </c>
      <c r="G9" s="15">
        <v>0.25</v>
      </c>
      <c r="H9" s="16">
        <v>12950</v>
      </c>
      <c r="I9" s="16">
        <f>H9*0.75*F9</f>
        <v>9712.5</v>
      </c>
    </row>
    <row r="10" spans="1:9" s="13" customFormat="1" x14ac:dyDescent="0.25">
      <c r="A10" s="33"/>
      <c r="B10" s="35"/>
      <c r="C10" s="36"/>
      <c r="D10" s="36"/>
      <c r="E10" s="13" t="s">
        <v>149</v>
      </c>
      <c r="F10" s="14">
        <v>1</v>
      </c>
      <c r="G10" s="15">
        <v>0.25</v>
      </c>
      <c r="H10" s="16">
        <v>31950</v>
      </c>
      <c r="I10" s="16">
        <f>H10*0.75*F10</f>
        <v>23962.5</v>
      </c>
    </row>
    <row r="11" spans="1:9" s="13" customFormat="1" x14ac:dyDescent="0.25">
      <c r="A11" s="29">
        <v>48775</v>
      </c>
      <c r="B11" s="13" t="s">
        <v>147</v>
      </c>
      <c r="C11" s="14" t="s">
        <v>31</v>
      </c>
      <c r="D11" s="20" t="s">
        <v>55</v>
      </c>
      <c r="E11" s="13" t="s">
        <v>99</v>
      </c>
      <c r="F11" s="14">
        <v>1</v>
      </c>
      <c r="G11" s="15">
        <v>0.1</v>
      </c>
      <c r="H11" s="16">
        <v>10190</v>
      </c>
      <c r="I11" s="16">
        <f>H11*0.9*F11</f>
        <v>9171</v>
      </c>
    </row>
    <row r="12" spans="1:9" s="13" customFormat="1" x14ac:dyDescent="0.25">
      <c r="A12" s="29">
        <v>48774</v>
      </c>
      <c r="B12" s="13" t="s">
        <v>148</v>
      </c>
      <c r="C12" s="14" t="s">
        <v>31</v>
      </c>
      <c r="D12" s="14" t="s">
        <v>55</v>
      </c>
      <c r="E12" s="13" t="s">
        <v>58</v>
      </c>
      <c r="F12" s="14">
        <v>1</v>
      </c>
      <c r="G12" s="15">
        <v>0.18</v>
      </c>
      <c r="H12" s="16">
        <v>66995</v>
      </c>
      <c r="I12" s="16">
        <f t="shared" si="0"/>
        <v>54935.899999999994</v>
      </c>
    </row>
    <row r="13" spans="1:9" s="13" customFormat="1" x14ac:dyDescent="0.25">
      <c r="A13" s="30">
        <v>48779</v>
      </c>
      <c r="B13" s="13" t="s">
        <v>150</v>
      </c>
      <c r="C13" s="14" t="s">
        <v>31</v>
      </c>
      <c r="D13" s="14" t="s">
        <v>30</v>
      </c>
      <c r="E13" s="13" t="s">
        <v>151</v>
      </c>
      <c r="F13" s="14">
        <v>1</v>
      </c>
      <c r="G13" s="14"/>
      <c r="H13" s="16">
        <v>11995</v>
      </c>
      <c r="I13" s="16">
        <f>H13*F13</f>
        <v>11995</v>
      </c>
    </row>
    <row r="14" spans="1:9" s="13" customFormat="1" x14ac:dyDescent="0.25">
      <c r="A14" s="31">
        <v>48780</v>
      </c>
      <c r="B14" s="35" t="s">
        <v>152</v>
      </c>
      <c r="C14" s="37" t="s">
        <v>31</v>
      </c>
      <c r="D14" s="37" t="s">
        <v>30</v>
      </c>
      <c r="E14" s="13" t="s">
        <v>99</v>
      </c>
      <c r="F14" s="14">
        <v>1</v>
      </c>
      <c r="G14" s="15">
        <v>0.18</v>
      </c>
      <c r="H14" s="16">
        <v>10190</v>
      </c>
      <c r="I14" s="16">
        <f t="shared" si="0"/>
        <v>8355.7999999999993</v>
      </c>
    </row>
    <row r="15" spans="1:9" s="13" customFormat="1" x14ac:dyDescent="0.25">
      <c r="A15" s="31">
        <v>48781</v>
      </c>
      <c r="B15" s="35"/>
      <c r="C15" s="37"/>
      <c r="D15" s="37"/>
      <c r="E15" s="13" t="s">
        <v>107</v>
      </c>
      <c r="F15" s="14">
        <v>1</v>
      </c>
      <c r="G15" s="15">
        <v>0.18</v>
      </c>
      <c r="H15" s="16">
        <v>18285</v>
      </c>
      <c r="I15" s="16">
        <f t="shared" si="0"/>
        <v>14993.699999999999</v>
      </c>
    </row>
    <row r="16" spans="1:9" x14ac:dyDescent="0.25">
      <c r="C16" s="3"/>
      <c r="D16" s="3"/>
      <c r="F16" s="3"/>
      <c r="G16" s="3"/>
      <c r="H16" s="2"/>
    </row>
    <row r="17" spans="3:8" x14ac:dyDescent="0.25">
      <c r="C17" s="3"/>
      <c r="D17" s="3"/>
      <c r="F17" s="3"/>
      <c r="G17" s="3"/>
      <c r="H17" s="2"/>
    </row>
    <row r="18" spans="3:8" x14ac:dyDescent="0.25">
      <c r="F18" s="3"/>
      <c r="G18" s="3"/>
      <c r="H18" s="2"/>
    </row>
  </sheetData>
  <mergeCells count="7">
    <mergeCell ref="A9:A10"/>
    <mergeCell ref="B9:B10"/>
    <mergeCell ref="C9:C10"/>
    <mergeCell ref="D9:D10"/>
    <mergeCell ref="B14:B15"/>
    <mergeCell ref="C14:C15"/>
    <mergeCell ref="D14:D15"/>
  </mergeCells>
  <pageMargins left="0.7" right="0.7" top="0.75" bottom="0.75" header="0.3" footer="0.3"/>
  <pageSetup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C16" sqref="C16"/>
    </sheetView>
  </sheetViews>
  <sheetFormatPr defaultRowHeight="15" x14ac:dyDescent="0.25"/>
  <cols>
    <col min="1" max="1" width="9.7109375" bestFit="1" customWidth="1"/>
    <col min="2" max="2" width="33.85546875" customWidth="1"/>
    <col min="3" max="3" width="20.5703125" customWidth="1"/>
    <col min="4" max="4" width="24.85546875" customWidth="1"/>
    <col min="5" max="5" width="21" customWidth="1"/>
    <col min="6" max="6" width="12.85546875" customWidth="1"/>
    <col min="7" max="7" width="13" customWidth="1"/>
    <col min="8" max="8" width="14.7109375" customWidth="1"/>
    <col min="9" max="9" width="12.42578125" customWidth="1"/>
  </cols>
  <sheetData>
    <row r="1" spans="1:11" ht="15.75" x14ac:dyDescent="0.25">
      <c r="B1" s="5" t="s">
        <v>21</v>
      </c>
      <c r="C1" s="5"/>
      <c r="D1" s="5"/>
    </row>
    <row r="2" spans="1:11" ht="15.75" x14ac:dyDescent="0.25">
      <c r="B2" s="10">
        <v>43965</v>
      </c>
      <c r="C2" s="5"/>
      <c r="D2" s="5"/>
    </row>
    <row r="4" spans="1:11" ht="15.75" x14ac:dyDescent="0.25">
      <c r="A4" s="1" t="s">
        <v>155</v>
      </c>
      <c r="B4" s="1" t="s">
        <v>0</v>
      </c>
      <c r="C4" s="1" t="s">
        <v>25</v>
      </c>
      <c r="D4" s="1" t="s">
        <v>29</v>
      </c>
      <c r="E4" s="1" t="s">
        <v>1</v>
      </c>
      <c r="F4" s="1" t="s">
        <v>2</v>
      </c>
      <c r="G4" s="1" t="s">
        <v>3</v>
      </c>
      <c r="H4" s="1" t="s">
        <v>15</v>
      </c>
      <c r="I4" s="1" t="s">
        <v>16</v>
      </c>
    </row>
    <row r="5" spans="1:11" x14ac:dyDescent="0.25">
      <c r="A5" s="28">
        <v>48782</v>
      </c>
      <c r="B5" s="13" t="s">
        <v>153</v>
      </c>
      <c r="C5" s="14" t="s">
        <v>31</v>
      </c>
      <c r="D5" s="14" t="s">
        <v>55</v>
      </c>
      <c r="E5" s="13" t="s">
        <v>99</v>
      </c>
      <c r="F5" s="14">
        <v>1</v>
      </c>
      <c r="G5" s="15">
        <v>0.15</v>
      </c>
      <c r="H5" s="27">
        <v>10190</v>
      </c>
      <c r="I5" s="27">
        <f>H5*0.85*F5</f>
        <v>8661.5</v>
      </c>
    </row>
    <row r="6" spans="1:11" x14ac:dyDescent="0.25">
      <c r="A6" s="28">
        <v>48783</v>
      </c>
      <c r="B6" s="13" t="s">
        <v>154</v>
      </c>
      <c r="C6" s="14" t="s">
        <v>31</v>
      </c>
      <c r="D6" s="14" t="s">
        <v>55</v>
      </c>
      <c r="E6" s="13" t="s">
        <v>51</v>
      </c>
      <c r="F6" s="14">
        <v>1</v>
      </c>
      <c r="G6" s="14"/>
      <c r="H6" s="16">
        <v>620</v>
      </c>
      <c r="I6" s="27">
        <f>H6*F6</f>
        <v>620</v>
      </c>
    </row>
    <row r="7" spans="1:11" x14ac:dyDescent="0.25">
      <c r="A7" s="30">
        <v>48784</v>
      </c>
      <c r="B7" s="13" t="s">
        <v>159</v>
      </c>
      <c r="C7" s="14" t="s">
        <v>156</v>
      </c>
      <c r="D7" s="14" t="s">
        <v>34</v>
      </c>
      <c r="E7" s="13" t="s">
        <v>99</v>
      </c>
      <c r="F7" s="14">
        <v>1</v>
      </c>
      <c r="G7" s="15">
        <v>0.18</v>
      </c>
      <c r="H7" s="16">
        <v>10190</v>
      </c>
      <c r="I7" s="27">
        <f>H7*0.82*F7</f>
        <v>8355.7999999999993</v>
      </c>
    </row>
    <row r="8" spans="1:11" x14ac:dyDescent="0.25">
      <c r="A8" s="34">
        <v>48785</v>
      </c>
      <c r="B8" s="35" t="s">
        <v>158</v>
      </c>
      <c r="C8" s="36" t="s">
        <v>157</v>
      </c>
      <c r="D8" s="36"/>
      <c r="E8" s="13" t="s">
        <v>9</v>
      </c>
      <c r="F8" s="14">
        <v>1</v>
      </c>
      <c r="G8" s="15">
        <v>0.18</v>
      </c>
      <c r="H8" s="16">
        <v>27995</v>
      </c>
      <c r="I8" s="27">
        <f>H8*0.82*F8</f>
        <v>22955.899999999998</v>
      </c>
      <c r="K8" t="s">
        <v>59</v>
      </c>
    </row>
    <row r="9" spans="1:11" x14ac:dyDescent="0.25">
      <c r="A9" s="34"/>
      <c r="B9" s="35"/>
      <c r="C9" s="36"/>
      <c r="D9" s="36"/>
      <c r="E9" s="13" t="s">
        <v>106</v>
      </c>
      <c r="F9" s="14">
        <v>1</v>
      </c>
      <c r="G9" s="15">
        <v>0.18</v>
      </c>
      <c r="H9" s="16">
        <v>12499</v>
      </c>
      <c r="I9" s="27">
        <f>H9*0.82*F9</f>
        <v>10249.18</v>
      </c>
    </row>
    <row r="10" spans="1:11" x14ac:dyDescent="0.25">
      <c r="A10" s="30">
        <v>48786</v>
      </c>
      <c r="B10" s="13" t="s">
        <v>160</v>
      </c>
      <c r="C10" s="14" t="s">
        <v>157</v>
      </c>
      <c r="D10" s="14" t="s">
        <v>33</v>
      </c>
      <c r="E10" s="13" t="s">
        <v>122</v>
      </c>
      <c r="F10" s="14">
        <v>1</v>
      </c>
      <c r="G10" s="15">
        <v>0.18</v>
      </c>
      <c r="H10" s="16">
        <v>35945</v>
      </c>
      <c r="I10" s="27">
        <f>H10*0.82*F10</f>
        <v>29474.899999999998</v>
      </c>
    </row>
    <row r="11" spans="1:11" x14ac:dyDescent="0.25">
      <c r="A11" s="30">
        <v>48787</v>
      </c>
      <c r="B11" s="13" t="s">
        <v>161</v>
      </c>
      <c r="C11" s="14" t="s">
        <v>31</v>
      </c>
      <c r="D11" s="14" t="s">
        <v>55</v>
      </c>
      <c r="E11" s="13" t="s">
        <v>107</v>
      </c>
      <c r="F11" s="14">
        <v>1</v>
      </c>
      <c r="G11" s="15">
        <v>0.15</v>
      </c>
      <c r="H11" s="16">
        <v>18285</v>
      </c>
      <c r="I11" s="27">
        <f t="shared" ref="I11:I18" si="0">H11*0.85*F11</f>
        <v>15542.25</v>
      </c>
    </row>
    <row r="12" spans="1:11" x14ac:dyDescent="0.25">
      <c r="A12" s="30">
        <v>48788</v>
      </c>
      <c r="B12" s="13" t="s">
        <v>162</v>
      </c>
      <c r="C12" s="14" t="s">
        <v>31</v>
      </c>
      <c r="D12" s="14" t="s">
        <v>30</v>
      </c>
      <c r="E12" s="13" t="s">
        <v>51</v>
      </c>
      <c r="F12" s="14">
        <v>1</v>
      </c>
      <c r="G12" s="13"/>
      <c r="H12" s="16">
        <v>620</v>
      </c>
      <c r="I12" s="27">
        <f>H12*F12</f>
        <v>620</v>
      </c>
    </row>
    <row r="13" spans="1:11" x14ac:dyDescent="0.25">
      <c r="A13" s="30">
        <v>48789</v>
      </c>
      <c r="B13" s="13" t="s">
        <v>163</v>
      </c>
      <c r="C13" s="14" t="s">
        <v>38</v>
      </c>
      <c r="D13" s="13"/>
      <c r="E13" s="13" t="s">
        <v>12</v>
      </c>
      <c r="F13" s="14">
        <v>1</v>
      </c>
      <c r="G13" s="15">
        <v>0.2</v>
      </c>
      <c r="H13" s="16">
        <v>29295</v>
      </c>
      <c r="I13" s="27">
        <f>H13*0.8*F13</f>
        <v>23436</v>
      </c>
      <c r="K13" t="s">
        <v>43</v>
      </c>
    </row>
    <row r="14" spans="1:11" x14ac:dyDescent="0.25">
      <c r="A14" s="11"/>
      <c r="I14" s="26">
        <f t="shared" si="0"/>
        <v>0</v>
      </c>
    </row>
    <row r="15" spans="1:11" x14ac:dyDescent="0.25">
      <c r="A15" s="11"/>
      <c r="I15" s="26">
        <f t="shared" si="0"/>
        <v>0</v>
      </c>
    </row>
    <row r="16" spans="1:11" x14ac:dyDescent="0.25">
      <c r="A16" s="11"/>
      <c r="I16" s="26">
        <f t="shared" si="0"/>
        <v>0</v>
      </c>
    </row>
    <row r="17" spans="1:9" x14ac:dyDescent="0.25">
      <c r="A17" s="11"/>
      <c r="I17" s="26">
        <f t="shared" si="0"/>
        <v>0</v>
      </c>
    </row>
    <row r="18" spans="1:9" x14ac:dyDescent="0.25">
      <c r="A18" s="11"/>
      <c r="I18" s="26">
        <f t="shared" si="0"/>
        <v>0</v>
      </c>
    </row>
    <row r="19" spans="1:9" x14ac:dyDescent="0.25">
      <c r="A19" s="11"/>
    </row>
    <row r="20" spans="1:9" x14ac:dyDescent="0.25">
      <c r="A20" s="12"/>
    </row>
  </sheetData>
  <mergeCells count="4">
    <mergeCell ref="B8:B9"/>
    <mergeCell ref="C8:C9"/>
    <mergeCell ref="D8:D9"/>
    <mergeCell ref="A8:A9"/>
  </mergeCells>
  <pageMargins left="0.7" right="0.7" top="0.75" bottom="0.75" header="0.3" footer="0.3"/>
  <pageSetup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9" workbookViewId="0">
      <selection activeCell="B42" sqref="B42"/>
    </sheetView>
  </sheetViews>
  <sheetFormatPr defaultRowHeight="15" x14ac:dyDescent="0.25"/>
  <cols>
    <col min="1" max="1" width="37" customWidth="1"/>
    <col min="2" max="2" width="58" customWidth="1"/>
    <col min="3" max="3" width="25" customWidth="1"/>
  </cols>
  <sheetData>
    <row r="1" spans="1:10" ht="15.75" x14ac:dyDescent="0.25">
      <c r="A1" s="5"/>
      <c r="B1" s="4"/>
    </row>
    <row r="2" spans="1:10" ht="15.75" x14ac:dyDescent="0.25">
      <c r="A2" s="1" t="s">
        <v>0</v>
      </c>
      <c r="B2" s="1" t="s">
        <v>25</v>
      </c>
      <c r="C2" s="1" t="s">
        <v>72</v>
      </c>
    </row>
    <row r="3" spans="1:10" ht="15.75" customHeight="1" x14ac:dyDescent="0.25">
      <c r="C3" s="7"/>
      <c r="D3" s="6"/>
    </row>
    <row r="4" spans="1:10" s="13" customFormat="1" ht="15.75" x14ac:dyDescent="0.25">
      <c r="A4" s="13" t="s">
        <v>4</v>
      </c>
      <c r="B4" s="17" t="s">
        <v>31</v>
      </c>
      <c r="C4" s="23"/>
      <c r="D4" s="24"/>
    </row>
    <row r="5" spans="1:10" s="13" customFormat="1" x14ac:dyDescent="0.25">
      <c r="A5" s="13" t="s">
        <v>5</v>
      </c>
      <c r="B5" s="17" t="s">
        <v>31</v>
      </c>
      <c r="C5" s="14"/>
      <c r="D5" s="14"/>
      <c r="F5" s="14"/>
      <c r="G5" s="15"/>
      <c r="H5" s="16"/>
      <c r="I5" s="16"/>
    </row>
    <row r="6" spans="1:10" s="13" customFormat="1" x14ac:dyDescent="0.25">
      <c r="A6" s="13" t="s">
        <v>7</v>
      </c>
      <c r="B6" s="17" t="s">
        <v>31</v>
      </c>
      <c r="C6" s="14"/>
      <c r="D6" s="14"/>
      <c r="F6" s="14"/>
      <c r="G6" s="15"/>
      <c r="H6" s="16"/>
      <c r="I6" s="16"/>
    </row>
    <row r="7" spans="1:10" s="13" customFormat="1" x14ac:dyDescent="0.25">
      <c r="A7" s="13" t="s">
        <v>23</v>
      </c>
      <c r="B7" s="17" t="s">
        <v>71</v>
      </c>
      <c r="C7" s="14" t="s">
        <v>73</v>
      </c>
      <c r="D7" s="14"/>
      <c r="F7" s="14"/>
      <c r="G7" s="25"/>
      <c r="H7" s="16"/>
      <c r="I7" s="16"/>
    </row>
    <row r="8" spans="1:10" s="13" customFormat="1" x14ac:dyDescent="0.25">
      <c r="A8" s="35" t="s">
        <v>10</v>
      </c>
      <c r="B8" s="19" t="s">
        <v>74</v>
      </c>
      <c r="C8" s="14" t="s">
        <v>76</v>
      </c>
      <c r="D8" s="14"/>
      <c r="F8" s="14"/>
      <c r="G8" s="15"/>
      <c r="H8" s="16"/>
      <c r="I8" s="16"/>
    </row>
    <row r="9" spans="1:10" s="13" customFormat="1" x14ac:dyDescent="0.25">
      <c r="A9" s="35"/>
      <c r="B9" s="19" t="s">
        <v>75</v>
      </c>
      <c r="C9" s="14" t="s">
        <v>77</v>
      </c>
      <c r="D9" s="14"/>
      <c r="F9" s="14"/>
      <c r="G9" s="15"/>
      <c r="H9" s="16"/>
      <c r="I9" s="16"/>
    </row>
    <row r="10" spans="1:10" s="13" customFormat="1" x14ac:dyDescent="0.25">
      <c r="A10" s="13" t="s">
        <v>13</v>
      </c>
      <c r="B10" s="17" t="s">
        <v>78</v>
      </c>
      <c r="C10" s="14" t="s">
        <v>79</v>
      </c>
      <c r="D10" s="14"/>
      <c r="F10" s="14"/>
      <c r="I10" s="16"/>
    </row>
    <row r="11" spans="1:10" s="13" customFormat="1" x14ac:dyDescent="0.25">
      <c r="A11" s="35" t="s">
        <v>14</v>
      </c>
      <c r="B11" s="39" t="s">
        <v>80</v>
      </c>
      <c r="C11" s="14" t="s">
        <v>81</v>
      </c>
      <c r="D11" s="14"/>
      <c r="F11" s="14"/>
      <c r="I11" s="16"/>
    </row>
    <row r="12" spans="1:10" s="13" customFormat="1" x14ac:dyDescent="0.25">
      <c r="A12" s="35"/>
      <c r="B12" s="39"/>
      <c r="C12" s="14" t="s">
        <v>82</v>
      </c>
    </row>
    <row r="13" spans="1:10" s="13" customFormat="1" x14ac:dyDescent="0.25">
      <c r="A13" s="13" t="s">
        <v>18</v>
      </c>
      <c r="B13" s="17" t="s">
        <v>83</v>
      </c>
      <c r="C13" s="14" t="s">
        <v>84</v>
      </c>
    </row>
    <row r="14" spans="1:10" s="13" customFormat="1" x14ac:dyDescent="0.25">
      <c r="A14" s="13" t="s">
        <v>24</v>
      </c>
      <c r="B14" s="17" t="s">
        <v>31</v>
      </c>
      <c r="J14" s="13" t="s">
        <v>101</v>
      </c>
    </row>
    <row r="15" spans="1:10" s="13" customFormat="1" x14ac:dyDescent="0.25">
      <c r="A15" s="13" t="s">
        <v>35</v>
      </c>
      <c r="B15" s="17" t="s">
        <v>31</v>
      </c>
    </row>
    <row r="16" spans="1:10" s="13" customFormat="1" x14ac:dyDescent="0.25">
      <c r="A16" s="13" t="s">
        <v>37</v>
      </c>
      <c r="B16" s="17" t="s">
        <v>31</v>
      </c>
      <c r="C16" s="14" t="s">
        <v>87</v>
      </c>
    </row>
    <row r="17" spans="1:5" s="13" customFormat="1" x14ac:dyDescent="0.25">
      <c r="A17" s="13" t="s">
        <v>40</v>
      </c>
      <c r="B17" s="17" t="s">
        <v>85</v>
      </c>
      <c r="C17" s="14" t="s">
        <v>86</v>
      </c>
    </row>
    <row r="18" spans="1:5" s="13" customFormat="1" x14ac:dyDescent="0.25">
      <c r="A18" s="13" t="s">
        <v>41</v>
      </c>
      <c r="B18" s="17" t="s">
        <v>88</v>
      </c>
      <c r="C18" s="14" t="s">
        <v>89</v>
      </c>
    </row>
    <row r="19" spans="1:5" s="13" customFormat="1" x14ac:dyDescent="0.25">
      <c r="A19" s="13" t="s">
        <v>116</v>
      </c>
      <c r="B19" s="21" t="s">
        <v>31</v>
      </c>
    </row>
    <row r="20" spans="1:5" s="13" customFormat="1" x14ac:dyDescent="0.25">
      <c r="A20" s="13" t="s">
        <v>46</v>
      </c>
      <c r="B20" s="17" t="s">
        <v>47</v>
      </c>
    </row>
    <row r="21" spans="1:5" s="13" customFormat="1" x14ac:dyDescent="0.25">
      <c r="A21" s="13" t="s">
        <v>49</v>
      </c>
      <c r="B21" s="17" t="s">
        <v>31</v>
      </c>
    </row>
    <row r="22" spans="1:5" s="13" customFormat="1" x14ac:dyDescent="0.25">
      <c r="A22" s="13" t="s">
        <v>54</v>
      </c>
      <c r="B22" s="17" t="s">
        <v>31</v>
      </c>
    </row>
    <row r="23" spans="1:5" s="13" customFormat="1" x14ac:dyDescent="0.25">
      <c r="A23" s="19" t="s">
        <v>56</v>
      </c>
      <c r="B23" s="19" t="s">
        <v>31</v>
      </c>
    </row>
    <row r="24" spans="1:5" s="13" customFormat="1" x14ac:dyDescent="0.25">
      <c r="A24" s="17" t="s">
        <v>114</v>
      </c>
      <c r="B24" s="17" t="s">
        <v>90</v>
      </c>
      <c r="C24" s="14" t="s">
        <v>91</v>
      </c>
    </row>
    <row r="25" spans="1:5" s="13" customFormat="1" x14ac:dyDescent="0.25">
      <c r="A25" s="13" t="s">
        <v>60</v>
      </c>
      <c r="B25" s="17" t="s">
        <v>31</v>
      </c>
      <c r="C25" s="14"/>
    </row>
    <row r="26" spans="1:5" s="13" customFormat="1" x14ac:dyDescent="0.25">
      <c r="A26" s="13" t="s">
        <v>62</v>
      </c>
      <c r="B26" s="17" t="s">
        <v>31</v>
      </c>
      <c r="C26" s="14"/>
    </row>
    <row r="27" spans="1:5" s="13" customFormat="1" x14ac:dyDescent="0.25">
      <c r="A27" s="13" t="s">
        <v>40</v>
      </c>
      <c r="B27" s="17" t="s">
        <v>85</v>
      </c>
      <c r="C27" s="14"/>
    </row>
    <row r="28" spans="1:5" s="13" customFormat="1" x14ac:dyDescent="0.25">
      <c r="A28" s="13" t="s">
        <v>64</v>
      </c>
      <c r="B28" s="17" t="s">
        <v>92</v>
      </c>
      <c r="C28" s="14" t="s">
        <v>93</v>
      </c>
    </row>
    <row r="29" spans="1:5" s="13" customFormat="1" x14ac:dyDescent="0.25">
      <c r="A29" s="19" t="s">
        <v>113</v>
      </c>
      <c r="B29" s="21" t="s">
        <v>31</v>
      </c>
      <c r="C29" s="14"/>
      <c r="D29" s="13" t="s">
        <v>126</v>
      </c>
      <c r="E29" s="13">
        <v>24021.9</v>
      </c>
    </row>
    <row r="30" spans="1:5" s="13" customFormat="1" x14ac:dyDescent="0.25">
      <c r="A30" s="13" t="s">
        <v>115</v>
      </c>
      <c r="B30" s="17" t="s">
        <v>94</v>
      </c>
      <c r="C30" s="14" t="s">
        <v>95</v>
      </c>
    </row>
    <row r="31" spans="1:5" s="13" customFormat="1" x14ac:dyDescent="0.25">
      <c r="A31" s="13" t="s">
        <v>96</v>
      </c>
      <c r="B31" s="17" t="s">
        <v>97</v>
      </c>
      <c r="C31" s="14" t="s">
        <v>98</v>
      </c>
    </row>
    <row r="32" spans="1:5" s="13" customFormat="1" x14ac:dyDescent="0.25">
      <c r="A32" s="17" t="s">
        <v>100</v>
      </c>
      <c r="B32" s="17" t="s">
        <v>31</v>
      </c>
      <c r="C32" s="14"/>
    </row>
    <row r="33" spans="1:3" s="13" customFormat="1" x14ac:dyDescent="0.25">
      <c r="A33" s="21" t="s">
        <v>102</v>
      </c>
      <c r="B33" s="21" t="s">
        <v>31</v>
      </c>
      <c r="C33" s="14"/>
    </row>
    <row r="34" spans="1:3" s="13" customFormat="1" x14ac:dyDescent="0.25">
      <c r="A34" s="21" t="s">
        <v>103</v>
      </c>
      <c r="B34" s="21" t="s">
        <v>31</v>
      </c>
      <c r="C34" s="14"/>
    </row>
    <row r="35" spans="1:3" s="13" customFormat="1" x14ac:dyDescent="0.25">
      <c r="A35" s="19" t="s">
        <v>112</v>
      </c>
      <c r="B35" s="19" t="s">
        <v>105</v>
      </c>
      <c r="C35" s="14"/>
    </row>
    <row r="36" spans="1:3" s="13" customFormat="1" x14ac:dyDescent="0.25">
      <c r="A36" s="17" t="s">
        <v>109</v>
      </c>
      <c r="B36" s="17" t="s">
        <v>31</v>
      </c>
      <c r="C36" s="14"/>
    </row>
    <row r="37" spans="1:3" s="13" customFormat="1" x14ac:dyDescent="0.25">
      <c r="A37" s="17" t="s">
        <v>111</v>
      </c>
      <c r="B37" s="17" t="s">
        <v>31</v>
      </c>
      <c r="C37" s="14"/>
    </row>
    <row r="38" spans="1:3" s="13" customFormat="1" x14ac:dyDescent="0.25">
      <c r="A38" s="17" t="s">
        <v>117</v>
      </c>
      <c r="B38" s="17" t="s">
        <v>31</v>
      </c>
      <c r="C38" s="14"/>
    </row>
    <row r="39" spans="1:3" s="13" customFormat="1" x14ac:dyDescent="0.25">
      <c r="A39" s="17" t="s">
        <v>119</v>
      </c>
      <c r="B39" s="17" t="s">
        <v>124</v>
      </c>
      <c r="C39" s="14" t="s">
        <v>125</v>
      </c>
    </row>
    <row r="40" spans="1:3" s="13" customFormat="1" x14ac:dyDescent="0.25">
      <c r="A40" s="17" t="s">
        <v>121</v>
      </c>
      <c r="B40" s="17" t="s">
        <v>31</v>
      </c>
    </row>
    <row r="41" spans="1:3" s="13" customFormat="1" x14ac:dyDescent="0.25">
      <c r="A41" s="17" t="s">
        <v>123</v>
      </c>
      <c r="B41" s="17" t="s">
        <v>31</v>
      </c>
    </row>
    <row r="42" spans="1:3" s="13" customFormat="1" x14ac:dyDescent="0.25">
      <c r="A42" s="17" t="s">
        <v>128</v>
      </c>
      <c r="B42" s="17" t="s">
        <v>137</v>
      </c>
      <c r="C42" s="14" t="s">
        <v>138</v>
      </c>
    </row>
    <row r="43" spans="1:3" s="13" customFormat="1" x14ac:dyDescent="0.25">
      <c r="A43" s="17" t="s">
        <v>130</v>
      </c>
      <c r="B43" s="17" t="s">
        <v>31</v>
      </c>
      <c r="C43" s="14"/>
    </row>
    <row r="44" spans="1:3" s="13" customFormat="1" x14ac:dyDescent="0.25">
      <c r="A44" s="35" t="s">
        <v>132</v>
      </c>
      <c r="B44" s="40" t="s">
        <v>139</v>
      </c>
      <c r="C44" s="37" t="s">
        <v>141</v>
      </c>
    </row>
    <row r="45" spans="1:3" s="13" customFormat="1" x14ac:dyDescent="0.25">
      <c r="A45" s="35"/>
      <c r="B45" s="40"/>
      <c r="C45" s="37"/>
    </row>
    <row r="46" spans="1:3" s="13" customFormat="1" x14ac:dyDescent="0.25">
      <c r="A46" s="17" t="s">
        <v>133</v>
      </c>
      <c r="B46" s="17" t="s">
        <v>31</v>
      </c>
      <c r="C46" s="14"/>
    </row>
    <row r="47" spans="1:3" s="13" customFormat="1" x14ac:dyDescent="0.25">
      <c r="A47" s="17" t="s">
        <v>135</v>
      </c>
      <c r="B47" s="17" t="s">
        <v>31</v>
      </c>
      <c r="C47" s="14"/>
    </row>
  </sheetData>
  <mergeCells count="6">
    <mergeCell ref="C44:C45"/>
    <mergeCell ref="A8:A9"/>
    <mergeCell ref="A11:A12"/>
    <mergeCell ref="B11:B12"/>
    <mergeCell ref="A44:A45"/>
    <mergeCell ref="B44:B45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 (2)</vt:lpstr>
      <vt:lpstr>Sheet1 (3)</vt:lpstr>
      <vt:lpstr>Sheet1 (4)</vt:lpstr>
      <vt:lpstr>Sheet1 (5)</vt:lpstr>
      <vt:lpstr>Sheet1 (6)</vt:lpstr>
      <vt:lpstr>Sheet1 (7)</vt:lpstr>
      <vt:lpstr>Sheet2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Jozelle De Lima</cp:lastModifiedBy>
  <cp:lastPrinted>2020-05-27T05:12:32Z</cp:lastPrinted>
  <dcterms:created xsi:type="dcterms:W3CDTF">2020-05-07T03:34:04Z</dcterms:created>
  <dcterms:modified xsi:type="dcterms:W3CDTF">2020-05-27T05:12:44Z</dcterms:modified>
</cp:coreProperties>
</file>