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 firstSheet="4" activeTab="14"/>
  </bookViews>
  <sheets>
    <sheet name="sample" sheetId="1" r:id="rId1"/>
    <sheet name="JAN 2" sheetId="2" r:id="rId2"/>
    <sheet name="JAN 5" sheetId="3" r:id="rId3"/>
    <sheet name="JAN 6" sheetId="5" r:id="rId4"/>
    <sheet name="JAN 7" sheetId="6" r:id="rId5"/>
    <sheet name="JAN 9" sheetId="8" r:id="rId6"/>
    <sheet name="JAN 12" sheetId="7" r:id="rId7"/>
    <sheet name="JAN 13" sheetId="9" r:id="rId8"/>
    <sheet name="JAN 15" sheetId="10" r:id="rId9"/>
    <sheet name="JAN 16" sheetId="11" r:id="rId10"/>
    <sheet name="JAN 22" sheetId="12" r:id="rId11"/>
    <sheet name="JAN 23" sheetId="13" r:id="rId12"/>
    <sheet name="JAN 26" sheetId="14" r:id="rId13"/>
    <sheet name="JAN  27" sheetId="15" r:id="rId14"/>
    <sheet name="JAN 28" sheetId="16" r:id="rId15"/>
    <sheet name="LAZADA" sheetId="4" r:id="rId16"/>
  </sheets>
  <definedNames>
    <definedName name="_1_JAN_2024" localSheetId="0">#REF!</definedName>
    <definedName name="_2_JAN_2024" localSheetId="0">#REF!</definedName>
    <definedName name="_6_Jan_2020" localSheetId="0">#REF!</definedName>
    <definedName name="_xlnm.Print_Area" localSheetId="0">sample!$A$64:$L$92</definedName>
    <definedName name="_1_JAN_2024" localSheetId="1">#REF!</definedName>
    <definedName name="_2_JAN_2024" localSheetId="1">#REF!</definedName>
    <definedName name="_6_Jan_2020" localSheetId="1">#REF!</definedName>
    <definedName name="_xlnm.Print_Area" localSheetId="1">'JAN 2'!$A$1:$M$30</definedName>
    <definedName name="_1_JAN_2024" localSheetId="2">#REF!</definedName>
    <definedName name="_2_JAN_2024" localSheetId="2">#REF!</definedName>
    <definedName name="_6_Jan_2020" localSheetId="2">#REF!</definedName>
    <definedName name="_xlnm.Print_Area" localSheetId="2">'JAN 5'!$A$1:$L$30</definedName>
    <definedName name="_1_JAN_2024" localSheetId="15">#REF!</definedName>
    <definedName name="_2_JAN_2024" localSheetId="15">#REF!</definedName>
    <definedName name="_6_Jan_2020" localSheetId="15">#REF!</definedName>
    <definedName name="_xlnm.Print_Area" localSheetId="15">LAZADA!$A$283:$L$365</definedName>
    <definedName name="_1_JAN_2024" localSheetId="3">#REF!</definedName>
    <definedName name="_2_JAN_2024" localSheetId="3">#REF!</definedName>
    <definedName name="_6_Jan_2020" localSheetId="3">#REF!</definedName>
    <definedName name="_xlnm.Print_Area" localSheetId="3">'JAN 6'!$A$1:$L$23</definedName>
    <definedName name="_1_JAN_2024" localSheetId="4">#REF!</definedName>
    <definedName name="_2_JAN_2024" localSheetId="4">#REF!</definedName>
    <definedName name="_6_Jan_2020" localSheetId="4">#REF!</definedName>
    <definedName name="_xlnm.Print_Area" localSheetId="4">'JAN 7'!$A$1:$L$22</definedName>
    <definedName name="_1_JAN_2024" localSheetId="6">#REF!</definedName>
    <definedName name="_2_JAN_2024" localSheetId="6">#REF!</definedName>
    <definedName name="_6_Jan_2020" localSheetId="6">#REF!</definedName>
    <definedName name="_xlnm.Print_Area" localSheetId="6">'JAN 12'!$A$33:$L$55</definedName>
    <definedName name="_1_JAN_2024" localSheetId="5">#REF!</definedName>
    <definedName name="_2_JAN_2024" localSheetId="5">#REF!</definedName>
    <definedName name="_6_Jan_2020" localSheetId="5">#REF!</definedName>
    <definedName name="_xlnm.Print_Area" localSheetId="5">'JAN 9'!$A$1:$L$25</definedName>
    <definedName name="_1_JAN_2024" localSheetId="7">#REF!</definedName>
    <definedName name="_2_JAN_2024" localSheetId="7">#REF!</definedName>
    <definedName name="_6_Jan_2020" localSheetId="7">#REF!</definedName>
    <definedName name="_xlnm.Print_Area" localSheetId="7">'JAN 13'!$A$33:$M$56</definedName>
    <definedName name="_1_JAN_2024" localSheetId="8">#REF!</definedName>
    <definedName name="_2_JAN_2024" localSheetId="8">#REF!</definedName>
    <definedName name="_6_Jan_2020" localSheetId="8">#REF!</definedName>
    <definedName name="_xlnm.Print_Area" localSheetId="8">'JAN 15'!$A$1:$L$26</definedName>
    <definedName name="_1_JAN_2024" localSheetId="9">#REF!</definedName>
    <definedName name="_2_JAN_2024" localSheetId="9">#REF!</definedName>
    <definedName name="_6_Jan_2020" localSheetId="9">#REF!</definedName>
    <definedName name="_xlnm.Print_Area" localSheetId="9">'JAN 16'!$A$1:$L$20</definedName>
    <definedName name="_1_JAN_2024" localSheetId="10">#REF!</definedName>
    <definedName name="_2_JAN_2024" localSheetId="10">#REF!</definedName>
    <definedName name="_6_Jan_2020" localSheetId="10">#REF!</definedName>
    <definedName name="_xlnm.Print_Area" localSheetId="10">'JAN 22'!$A$98:$L$123</definedName>
    <definedName name="_1_JAN_2024" localSheetId="11">#REF!</definedName>
    <definedName name="_2_JAN_2024" localSheetId="11">#REF!</definedName>
    <definedName name="_6_Jan_2020" localSheetId="11">#REF!</definedName>
    <definedName name="_xlnm.Print_Area" localSheetId="11">'JAN 23'!$A$1:$L$30</definedName>
    <definedName name="_1_JAN_2024" localSheetId="12">#REF!</definedName>
    <definedName name="_2_JAN_2024" localSheetId="12">#REF!</definedName>
    <definedName name="_6_Jan_2020" localSheetId="12">#REF!</definedName>
    <definedName name="_xlnm.Print_Area" localSheetId="12">'JAN 26'!$A$32:$M$57</definedName>
    <definedName name="_1_JAN_2024" localSheetId="13">#REF!</definedName>
    <definedName name="_2_JAN_2024" localSheetId="13">#REF!</definedName>
    <definedName name="_6_Jan_2020" localSheetId="13">#REF!</definedName>
    <definedName name="_xlnm.Print_Area" localSheetId="13">'JAN  27'!$A$1:$L$22</definedName>
    <definedName name="_1_JAN_2024" localSheetId="14">#REF!</definedName>
    <definedName name="_2_JAN_2024" localSheetId="14">#REF!</definedName>
    <definedName name="_6_Jan_2020" localSheetId="14">#REF!</definedName>
    <definedName name="_xlnm.Print_Area" localSheetId="14">'JAN 28'!$A$34:$M$62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<sst xmlns="http://schemas.openxmlformats.org/spreadsheetml/2006/main" count="1598" uniqueCount="237">
  <si>
    <t>SUMMARY DAILY COLLECTION REPORT</t>
  </si>
  <si>
    <t>KMI H.O. SERIES (ROLAND)</t>
  </si>
  <si>
    <t>DATE</t>
  </si>
  <si>
    <t>KMI OR#</t>
  </si>
  <si>
    <t>CUSTOMER NAME</t>
  </si>
  <si>
    <t>DESCRIPTION OF COLLECTION TRANSACTION</t>
  </si>
  <si>
    <t>KMI SI#</t>
  </si>
  <si>
    <t>CASH</t>
  </si>
  <si>
    <t>CHECK</t>
  </si>
  <si>
    <t>TOTAL</t>
  </si>
  <si>
    <t>DATE OF DEPOSIT</t>
  </si>
  <si>
    <t>Bank</t>
  </si>
  <si>
    <t>Check #</t>
  </si>
  <si>
    <t>Check Date</t>
  </si>
  <si>
    <t>Amount</t>
  </si>
  <si>
    <t>SUPERIOR BT, INC.</t>
  </si>
  <si>
    <t>UNIT</t>
  </si>
  <si>
    <t>BDO</t>
  </si>
  <si>
    <t>EWT 191.75</t>
  </si>
  <si>
    <t>Cash Breakdown</t>
  </si>
  <si>
    <t>PCS</t>
  </si>
  <si>
    <t>AMOUNT</t>
  </si>
  <si>
    <t>Received by:</t>
  </si>
  <si>
    <t>Prepared By:</t>
  </si>
  <si>
    <t>Noted By:</t>
  </si>
  <si>
    <t>RODESSA MANAS</t>
  </si>
  <si>
    <t>JANELLEN LIM</t>
  </si>
  <si>
    <t>MART NATHANIEL R. FLORES</t>
  </si>
  <si>
    <t>Accounting Clerk</t>
  </si>
  <si>
    <t>KMI Assistant</t>
  </si>
  <si>
    <t>KMI- Supervisor</t>
  </si>
  <si>
    <t>Total Coins &amp; Bills</t>
  </si>
  <si>
    <t>Total Checks</t>
  </si>
  <si>
    <t>KMI H.O. SERIES (MART)</t>
  </si>
  <si>
    <t>KMI AR#</t>
  </si>
  <si>
    <t>KM7593</t>
  </si>
  <si>
    <t>CHARLENE RAQUION</t>
  </si>
  <si>
    <t>BS10767</t>
  </si>
  <si>
    <t>MERCADO FOODS AND SAUCES</t>
  </si>
  <si>
    <t>JOHN REEDD S. RAMOS</t>
  </si>
  <si>
    <t>UNIT DP</t>
  </si>
  <si>
    <t>RODERICK QUIJANO</t>
  </si>
  <si>
    <t>MARIECRIS A. CEPE</t>
  </si>
  <si>
    <t>MONETTE DELA CRUZ</t>
  </si>
  <si>
    <t>UNIT &amp; DL</t>
  </si>
  <si>
    <t>UPTURN CORPORATION</t>
  </si>
  <si>
    <t>MBTC</t>
  </si>
  <si>
    <t>EWT 1664.90</t>
  </si>
  <si>
    <t>KM6171</t>
  </si>
  <si>
    <t>KENNETH VILLAFLOR</t>
  </si>
  <si>
    <t>BS10796</t>
  </si>
  <si>
    <t>MVF APPLIANNCES TRADING</t>
  </si>
  <si>
    <t>NINA DALAO</t>
  </si>
  <si>
    <t>ROSELLE DIESTRO</t>
  </si>
  <si>
    <t>C &amp; F MANUFACTURING PHILS CORPORATION</t>
  </si>
  <si>
    <t>MICHAEL TSAI</t>
  </si>
  <si>
    <t>GERALD GARCIA</t>
  </si>
  <si>
    <t>MIGS PAGGABAO</t>
  </si>
  <si>
    <t>UGS INC.</t>
  </si>
  <si>
    <t>MICHAEL H. LOPEZ</t>
  </si>
  <si>
    <t>ELAINE CARREON</t>
  </si>
  <si>
    <t>LAILA FLORES</t>
  </si>
  <si>
    <t>GEFREY PEREZ</t>
  </si>
  <si>
    <t>PERFORMANCE MARKETING INC.</t>
  </si>
  <si>
    <t>CBC</t>
  </si>
  <si>
    <t>HANS GERARD ONG</t>
  </si>
  <si>
    <t>DR. ARIEL SANTOS</t>
  </si>
  <si>
    <t>SERVICE - KPII</t>
  </si>
  <si>
    <t>MIA GOMEZ</t>
  </si>
  <si>
    <t>D77 DEV. CORP.</t>
  </si>
  <si>
    <t>KM6176</t>
  </si>
  <si>
    <t>JOEBERT REYES</t>
  </si>
  <si>
    <t>BS10695</t>
  </si>
  <si>
    <t>AZIA SUITES AND RESIDENCES INC.</t>
  </si>
  <si>
    <t>EWT 1208.51</t>
  </si>
  <si>
    <t>ARLENE BELLOSILLO</t>
  </si>
  <si>
    <t>DJ JUANILLO</t>
  </si>
  <si>
    <t>OVERPAYMENT</t>
  </si>
  <si>
    <t>BMX CYCLECENTER / PATRICK ASTILLA</t>
  </si>
  <si>
    <t>3MV CONSTRUCTION CORP.</t>
  </si>
  <si>
    <t>EWT 279.75</t>
  </si>
  <si>
    <t>UNIT FP</t>
  </si>
  <si>
    <t>ANDY LAI</t>
  </si>
  <si>
    <t>AZIA SUITES AND RESIDENCES INC</t>
  </si>
  <si>
    <t>REYMUND O. CADETE</t>
  </si>
  <si>
    <t>8MAGNOLIA COFFEE CONCEPTS OPC</t>
  </si>
  <si>
    <t>WINDMILLS AND RAINFOREST GALLERIES INC.</t>
  </si>
  <si>
    <t>BUTCH ACOP</t>
  </si>
  <si>
    <t>KM6177</t>
  </si>
  <si>
    <t>OLIVER M. FILOTEO</t>
  </si>
  <si>
    <t>BS10699</t>
  </si>
  <si>
    <t>BS10778</t>
  </si>
  <si>
    <t>BS10671</t>
  </si>
  <si>
    <t>KMI H.O. SERIES (ALFREDO)</t>
  </si>
  <si>
    <t>ARLO ALUMINUM CO., INC.</t>
  </si>
  <si>
    <t>EWT 130.14</t>
  </si>
  <si>
    <t>DANIEL ONG</t>
  </si>
  <si>
    <t>NANCY ANG</t>
  </si>
  <si>
    <t>SVT BUILDERS OPC</t>
  </si>
  <si>
    <t>JACKSON ANG</t>
  </si>
  <si>
    <t>FL PRO SOLUTIONS INC.</t>
  </si>
  <si>
    <t>JAKE AARON CHUA YAP</t>
  </si>
  <si>
    <t>VALERO 156 VILLAR PROPERTY MGT. CORP.</t>
  </si>
  <si>
    <t>NELSON DIZON</t>
  </si>
  <si>
    <t>MARIE LOU CLEMENTE</t>
  </si>
  <si>
    <t>TIMOTHY GO</t>
  </si>
  <si>
    <t>INSTALLATION</t>
  </si>
  <si>
    <t>ASP</t>
  </si>
  <si>
    <t>PACIFIC PAINT (BOYSEN) PHILIPPINES INC.</t>
  </si>
  <si>
    <t>EWT 3392.24</t>
  </si>
  <si>
    <t>JAC TORRES</t>
  </si>
  <si>
    <t>GLAMLAB ESSENTIALS OPC</t>
  </si>
  <si>
    <t>MARVIN CHAN</t>
  </si>
  <si>
    <t>NATIONAL SHRINE OF OUR LADY OF LOURDES</t>
  </si>
  <si>
    <t>BPI</t>
  </si>
  <si>
    <t>G.A. HOLDINGS, INC.</t>
  </si>
  <si>
    <t>TJ CHUAHAY</t>
  </si>
  <si>
    <t>YUMEX PHILIPPINES CORPORATION</t>
  </si>
  <si>
    <t>EWT 5556.46</t>
  </si>
  <si>
    <t>SARAH JEAN CASTRO</t>
  </si>
  <si>
    <t>JOSE MARTIN A. LOON</t>
  </si>
  <si>
    <t>ATTY. AGUILAR</t>
  </si>
  <si>
    <t>SJR#</t>
  </si>
  <si>
    <t>MARY ANN CASTUERAS</t>
  </si>
  <si>
    <t>SOP</t>
  </si>
  <si>
    <t>LAZADA FEE</t>
  </si>
  <si>
    <t xml:space="preserve">TOTAL AMOUNT: </t>
  </si>
  <si>
    <t>ALEJANDRO ANARETA JR.</t>
  </si>
  <si>
    <t>MARICAR BOLDA</t>
  </si>
  <si>
    <t>CARL BREIAN CARINO</t>
  </si>
  <si>
    <t>EMMA ABELLAR</t>
  </si>
  <si>
    <t>ERICSON AMPUNAN</t>
  </si>
  <si>
    <t>LIZA MARTINEZ</t>
  </si>
  <si>
    <t>CHRIS MR. YANG</t>
  </si>
  <si>
    <t>ETHAN SO</t>
  </si>
  <si>
    <t>DAN CHUA</t>
  </si>
  <si>
    <t>PETER DATOR</t>
  </si>
  <si>
    <t>MARU BRUNO</t>
  </si>
  <si>
    <t>ZAEDRYK BAUTISTA</t>
  </si>
  <si>
    <t>SHAN NERICK MANONGSONG</t>
  </si>
  <si>
    <t>NORIEL GALICIA</t>
  </si>
  <si>
    <t>NERI REYES</t>
  </si>
  <si>
    <t>JOSELITO CRUZ</t>
  </si>
  <si>
    <t>RAFAEL JOHN AMPARO</t>
  </si>
  <si>
    <t>PENALTY (LATE DELIVERY)</t>
  </si>
  <si>
    <t>TOTAL:</t>
  </si>
  <si>
    <t xml:space="preserve">EWT </t>
  </si>
  <si>
    <t>TALOSIG, VANEZA CLARISH</t>
  </si>
  <si>
    <t>CHRISTOPHER DARZA</t>
  </si>
  <si>
    <t>JOSEPH VINCENT FLORES</t>
  </si>
  <si>
    <t>MARILYN DIAZ</t>
  </si>
  <si>
    <t>PATRICK KING</t>
  </si>
  <si>
    <t>ROMEO TORRES</t>
  </si>
  <si>
    <t>PAULA ERISPE</t>
  </si>
  <si>
    <t>ATTY. RENATO LAPINID</t>
  </si>
  <si>
    <t>SIEGFRIED ESTRADA</t>
  </si>
  <si>
    <t>JAN NIKOL JIMENEZ</t>
  </si>
  <si>
    <t>MARIVIC PLAN</t>
  </si>
  <si>
    <t>MAE ANTONIO</t>
  </si>
  <si>
    <t>RALPH SANTOS</t>
  </si>
  <si>
    <t>ZAIDA YACAT</t>
  </si>
  <si>
    <t>ELAINE GARCIA</t>
  </si>
  <si>
    <t>MAILA BOCO</t>
  </si>
  <si>
    <t>CARLO MIRANDA</t>
  </si>
  <si>
    <t>MCARLO LOUISE CABANGAL</t>
  </si>
  <si>
    <t>PAMELA MAE L. PULLANTES</t>
  </si>
  <si>
    <t>FLOR SARDERO</t>
  </si>
  <si>
    <t>ANA MONICA ESTRELLA</t>
  </si>
  <si>
    <t>D.R. REGALA</t>
  </si>
  <si>
    <t>RANDOLF VIRAY</t>
  </si>
  <si>
    <t>CHRISTINE MAY SAMSON</t>
  </si>
  <si>
    <t>NAZARENO MANLINGCON</t>
  </si>
  <si>
    <t>ALDEN JEAN PALACAT BRIN</t>
  </si>
  <si>
    <t>ALVIN T. MALLARI</t>
  </si>
  <si>
    <t>RIZA C. BELGIRA</t>
  </si>
  <si>
    <t>THOMAS DE CASTRO</t>
  </si>
  <si>
    <t>REUBEN JAMES</t>
  </si>
  <si>
    <t>KEVIN INOJ PEREZ</t>
  </si>
  <si>
    <t>LAILU SYLVIA ESTRELLADO</t>
  </si>
  <si>
    <t>DAVE LYNDON TAMAYO</t>
  </si>
  <si>
    <t>KEN AUSTRIA</t>
  </si>
  <si>
    <t>INDI SINGH</t>
  </si>
  <si>
    <t>GIRON IGNACIO</t>
  </si>
  <si>
    <t>ROLYN JOY RAMOS</t>
  </si>
  <si>
    <t>IAN QUIRAO</t>
  </si>
  <si>
    <t>MARIO PAULO LANDAYAN</t>
  </si>
  <si>
    <t>JOEMER FRANCIS GRAVANTO</t>
  </si>
  <si>
    <t>EDGARDO GUEVARA</t>
  </si>
  <si>
    <t>AILEEN ARCEO</t>
  </si>
  <si>
    <t>JOANNE REYES</t>
  </si>
  <si>
    <t>MARIA RAIZA ESCOTA</t>
  </si>
  <si>
    <t>WILLIAM TENGCO</t>
  </si>
  <si>
    <t>KRISTIAN BANAAG</t>
  </si>
  <si>
    <t>REYNAN VILLANUEVA</t>
  </si>
  <si>
    <t>DOLORES BARONG</t>
  </si>
  <si>
    <t>VICTOR BRYAN ARIAS</t>
  </si>
  <si>
    <t>KATHLENE BERNARDO</t>
  </si>
  <si>
    <t>BRYAN JOSHUA PANDAAN</t>
  </si>
  <si>
    <t>ROB</t>
  </si>
  <si>
    <t>MARJHURIE M. REGASPI</t>
  </si>
  <si>
    <t>FRANCISCO MANALO</t>
  </si>
  <si>
    <t>JOSEPHINE COLL</t>
  </si>
  <si>
    <t>CRISTINA QUINES</t>
  </si>
  <si>
    <t>JOEL CHRIS AMBALADA</t>
  </si>
  <si>
    <t>LITO DE GUZMAN</t>
  </si>
  <si>
    <t>ALVIN CASACOP BLANCIA</t>
  </si>
  <si>
    <t>PAULO BABUL</t>
  </si>
  <si>
    <t>JACKY LKJ</t>
  </si>
  <si>
    <t>MICHAEL VINCENT HERNANDEZ</t>
  </si>
  <si>
    <t>ROBB MAGLAQUE</t>
  </si>
  <si>
    <t>DEOGENES ORALLO</t>
  </si>
  <si>
    <t>JOAQUIN BARRIOS</t>
  </si>
  <si>
    <t>RUBEN BONAOBRA</t>
  </si>
  <si>
    <t>PATRICK JOHN CANTON</t>
  </si>
  <si>
    <t>LOUIE AGATON</t>
  </si>
  <si>
    <t>MAC, ALI</t>
  </si>
  <si>
    <t>FRITZ ANONUEVO</t>
  </si>
  <si>
    <t>FERDINAND ANTIPATIA</t>
  </si>
  <si>
    <t>DHYNA ALCANTARA</t>
  </si>
  <si>
    <t>RONALD JAY DELLOSA</t>
  </si>
  <si>
    <t>LIAN DELA CRUZ</t>
  </si>
  <si>
    <t>JOSE NEIL NUERA</t>
  </si>
  <si>
    <t>ROSS RAAGAS</t>
  </si>
  <si>
    <t>RACHELLE CAPISTRANO</t>
  </si>
  <si>
    <t>DAVID ROSS BONIFACIO</t>
  </si>
  <si>
    <t>CATLE RESIDENCE</t>
  </si>
  <si>
    <t>MIRABEL PACLIBARE</t>
  </si>
  <si>
    <t>ADJHIEN RELOX</t>
  </si>
  <si>
    <t>BOY</t>
  </si>
  <si>
    <t>ERISH SANTOS</t>
  </si>
  <si>
    <t>MARY JOAN H. ABUNDO</t>
  </si>
  <si>
    <t>KAT</t>
  </si>
  <si>
    <t>SARAH MAE S. NGO</t>
  </si>
  <si>
    <t>MITZI TAN</t>
  </si>
  <si>
    <t>JOSEPHINE RUIZ</t>
  </si>
  <si>
    <t>RODGEN JARANILLA</t>
  </si>
  <si>
    <t>EDELBERTO U. GO JR.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</si>
</sst>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\-mmm\-yyyy;@"/>
    <numFmt numFmtId="177" formatCode="_(* #,##0.00_);_(* \(#,##0.00\);_(* &quot;-&quot;??_);_(@_)"/>
  </numFmts>
  <fonts count="24">
    <font>
      <sz val="11"/>
      <color theme="1"/>
      <name val="Calibri"/>
      <charset val="134"/>
      <scheme val="minor"/>
    </font>
    <font>
      <sz val="7"/>
      <name val="Tahoma"/>
      <charset val="134"/>
    </font>
    <font>
      <b/>
      <sz val="7"/>
      <name val="Tahoma"/>
      <charset val="134"/>
    </font>
    <font>
      <b/>
      <sz val="7"/>
      <color rgb="FFFF0000"/>
      <name val="Tahoma"/>
      <charset val="134"/>
    </font>
    <font>
      <b/>
      <sz val="8"/>
      <name val="Tahom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wrapText="1"/>
    </xf>
    <xf numFmtId="177" fontId="2" fillId="0" borderId="5" xfId="1" applyNumberFormat="1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wrapText="1"/>
    </xf>
    <xf numFmtId="177" fontId="1" fillId="0" borderId="5" xfId="1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 vertical="center" wrapText="1"/>
    </xf>
    <xf numFmtId="58" fontId="2" fillId="0" borderId="6" xfId="1" applyNumberFormat="1" applyFont="1" applyBorder="1" applyAlignment="1">
      <alignment horizontal="center"/>
    </xf>
    <xf numFmtId="177" fontId="1" fillId="0" borderId="6" xfId="1" applyNumberFormat="1" applyFont="1" applyFill="1" applyBorder="1" applyAlignment="1"/>
    <xf numFmtId="177" fontId="1" fillId="0" borderId="6" xfId="1" applyNumberFormat="1" applyFont="1" applyFill="1" applyBorder="1" applyAlignment="1">
      <alignment vertical="center"/>
    </xf>
    <xf numFmtId="58" fontId="1" fillId="0" borderId="6" xfId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177" fontId="2" fillId="2" borderId="6" xfId="1" applyNumberFormat="1" applyFont="1" applyFill="1" applyBorder="1" applyAlignment="1"/>
    <xf numFmtId="177" fontId="3" fillId="2" borderId="6" xfId="1" applyNumberFormat="1" applyFont="1" applyFill="1" applyBorder="1" applyAlignment="1"/>
    <xf numFmtId="0" fontId="4" fillId="0" borderId="0" xfId="0" applyFont="1" applyFill="1" applyAlignment="1">
      <alignment horizontal="left"/>
    </xf>
    <xf numFmtId="177" fontId="4" fillId="0" borderId="0" xfId="0" applyNumberFormat="1" applyFont="1" applyFill="1" applyAlignment="1"/>
    <xf numFmtId="0" fontId="4" fillId="0" borderId="0" xfId="0" applyFont="1" applyFill="1" applyAlignment="1"/>
    <xf numFmtId="177" fontId="2" fillId="2" borderId="6" xfId="1" applyNumberFormat="1" applyFont="1" applyFill="1" applyBorder="1" applyAlignment="1">
      <alignment vertical="center"/>
    </xf>
    <xf numFmtId="0" fontId="1" fillId="2" borderId="0" xfId="0" applyFont="1" applyFill="1" applyAlignment="1"/>
    <xf numFmtId="177" fontId="1" fillId="0" borderId="5" xfId="1" applyNumberFormat="1" applyFont="1" applyFill="1" applyBorder="1" applyAlignment="1">
      <alignment horizontal="center" vertical="center"/>
    </xf>
    <xf numFmtId="177" fontId="1" fillId="0" borderId="0" xfId="1" applyNumberFormat="1" applyFont="1" applyFill="1" applyBorder="1" applyAlignment="1">
      <alignment vertical="center"/>
    </xf>
    <xf numFmtId="177" fontId="1" fillId="0" borderId="0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177" fontId="2" fillId="0" borderId="0" xfId="1" applyNumberFormat="1" applyFont="1" applyAlignment="1">
      <alignment horizontal="center"/>
    </xf>
    <xf numFmtId="4" fontId="2" fillId="0" borderId="8" xfId="0" applyNumberFormat="1" applyFont="1" applyFill="1" applyBorder="1" applyAlignment="1"/>
    <xf numFmtId="177" fontId="2" fillId="0" borderId="8" xfId="1" applyNumberFormat="1" applyFont="1" applyBorder="1" applyAlignment="1">
      <alignment horizontal="center"/>
    </xf>
    <xf numFmtId="177" fontId="2" fillId="0" borderId="0" xfId="1" applyNumberFormat="1" applyFont="1" applyAlignment="1">
      <alignment horizontal="left" vertical="center"/>
    </xf>
    <xf numFmtId="177" fontId="2" fillId="0" borderId="0" xfId="1" applyNumberFormat="1" applyFont="1" applyFill="1" applyBorder="1" applyAlignment="1">
      <alignment vertical="center"/>
    </xf>
    <xf numFmtId="4" fontId="2" fillId="0" borderId="9" xfId="0" applyNumberFormat="1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2" fillId="0" borderId="0" xfId="1" applyNumberFormat="1" applyFont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6"/>
  <sheetViews>
    <sheetView zoomScale="130" zoomScaleNormal="130" topLeftCell="A62" workbookViewId="0">
      <selection activeCell="F87" sqref="F87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45989</v>
      </c>
      <c r="B7" s="15">
        <v>18940</v>
      </c>
      <c r="C7" s="16" t="s">
        <v>15</v>
      </c>
      <c r="D7" s="17" t="s">
        <v>16</v>
      </c>
      <c r="E7" s="15">
        <v>60634</v>
      </c>
      <c r="F7" s="36"/>
      <c r="G7" s="19" t="s">
        <v>17</v>
      </c>
      <c r="H7" s="19">
        <v>104255</v>
      </c>
      <c r="I7" s="14">
        <v>45979</v>
      </c>
      <c r="J7" s="36">
        <v>20684.45</v>
      </c>
      <c r="K7" s="25">
        <f>F7+J7</f>
        <v>20684.45</v>
      </c>
      <c r="L7" s="14">
        <v>45992</v>
      </c>
      <c r="M7" s="2" t="s">
        <v>18</v>
      </c>
    </row>
    <row r="8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pans="6:11">
      <c r="F9" s="37">
        <f t="shared" ref="F9:K9" si="0">SUM(F7:F8)</f>
        <v>0</v>
      </c>
      <c r="G9" s="2"/>
      <c r="H9" s="2"/>
      <c r="I9" s="2"/>
      <c r="J9" s="38">
        <f t="shared" si="0"/>
        <v>20684.45</v>
      </c>
      <c r="K9" s="37">
        <f t="shared" si="0"/>
        <v>20684.45</v>
      </c>
    </row>
    <row r="10" spans="6:11">
      <c r="F10" s="37"/>
      <c r="G10" s="2"/>
      <c r="H10" s="2"/>
      <c r="I10" s="2"/>
      <c r="J10" s="37"/>
      <c r="K10" s="37"/>
    </row>
    <row r="11" spans="6:11">
      <c r="F11" s="37"/>
      <c r="I11" s="1" t="s">
        <v>13</v>
      </c>
      <c r="K11" s="37"/>
    </row>
    <row r="12" spans="8:10">
      <c r="H12" s="2" t="s">
        <v>19</v>
      </c>
      <c r="J12" s="39" t="s">
        <v>20</v>
      </c>
    </row>
    <row r="13" spans="11:11">
      <c r="K13" s="39" t="s">
        <v>21</v>
      </c>
    </row>
    <row r="14" spans="7:11">
      <c r="G14" s="2" t="s">
        <v>22</v>
      </c>
      <c r="I14" s="40">
        <v>1000</v>
      </c>
      <c r="J14" s="41"/>
      <c r="K14" s="42">
        <f t="shared" ref="K14:K25" si="1">J14*I14</f>
        <v>0</v>
      </c>
    </row>
    <row r="15" spans="1:11">
      <c r="A15" s="2" t="s">
        <v>23</v>
      </c>
      <c r="D15" s="2" t="s">
        <v>24</v>
      </c>
      <c r="G15" s="2"/>
      <c r="I15" s="40">
        <v>500</v>
      </c>
      <c r="J15" s="41"/>
      <c r="K15" s="42">
        <f t="shared" si="1"/>
        <v>0</v>
      </c>
    </row>
    <row r="16" spans="1:11">
      <c r="A16" s="2"/>
      <c r="G16" s="2"/>
      <c r="I16" s="40">
        <v>200</v>
      </c>
      <c r="J16" s="41"/>
      <c r="K16" s="42">
        <f t="shared" si="1"/>
        <v>0</v>
      </c>
    </row>
    <row r="17" spans="1:11">
      <c r="A17" s="2"/>
      <c r="G17" s="2" t="s">
        <v>25</v>
      </c>
      <c r="I17" s="40">
        <v>100</v>
      </c>
      <c r="J17" s="41"/>
      <c r="K17" s="42">
        <f t="shared" si="1"/>
        <v>0</v>
      </c>
    </row>
    <row r="18" spans="1:11">
      <c r="A18" s="2" t="s">
        <v>26</v>
      </c>
      <c r="D18" s="2" t="s">
        <v>27</v>
      </c>
      <c r="G18" s="1" t="s">
        <v>28</v>
      </c>
      <c r="I18" s="40">
        <v>50</v>
      </c>
      <c r="J18" s="41"/>
      <c r="K18" s="42">
        <f t="shared" si="1"/>
        <v>0</v>
      </c>
    </row>
    <row r="19" spans="1:11">
      <c r="A19" s="1" t="s">
        <v>29</v>
      </c>
      <c r="D19" s="1" t="s">
        <v>30</v>
      </c>
      <c r="I19" s="40">
        <v>20</v>
      </c>
      <c r="J19" s="41"/>
      <c r="K19" s="42">
        <f t="shared" si="1"/>
        <v>0</v>
      </c>
    </row>
    <row r="20" spans="9:11">
      <c r="I20" s="40">
        <v>10</v>
      </c>
      <c r="J20" s="41"/>
      <c r="K20" s="42">
        <f t="shared" si="1"/>
        <v>0</v>
      </c>
    </row>
    <row r="21" spans="9:11">
      <c r="I21" s="40">
        <v>5</v>
      </c>
      <c r="J21" s="41"/>
      <c r="K21" s="42">
        <f t="shared" si="1"/>
        <v>0</v>
      </c>
    </row>
    <row r="22" spans="9:11">
      <c r="I22" s="40">
        <v>1</v>
      </c>
      <c r="J22" s="41"/>
      <c r="K22" s="42">
        <f t="shared" si="1"/>
        <v>0</v>
      </c>
    </row>
    <row r="23" spans="9:11">
      <c r="I23" s="40">
        <v>0.25</v>
      </c>
      <c r="J23" s="41"/>
      <c r="K23" s="42">
        <f t="shared" si="1"/>
        <v>0</v>
      </c>
    </row>
    <row r="24" spans="9:11">
      <c r="I24" s="40">
        <v>0.1</v>
      </c>
      <c r="J24" s="41"/>
      <c r="K24" s="42">
        <f t="shared" si="1"/>
        <v>0</v>
      </c>
    </row>
    <row r="25" spans="9:11">
      <c r="I25" s="43">
        <v>0.05</v>
      </c>
      <c r="J25" s="41"/>
      <c r="K25" s="44">
        <f t="shared" si="1"/>
        <v>0</v>
      </c>
    </row>
    <row r="26" spans="9:11">
      <c r="I26" s="2" t="s">
        <v>31</v>
      </c>
      <c r="K26" s="45">
        <f>SUM(K14:K25)</f>
        <v>0</v>
      </c>
    </row>
    <row r="27" spans="9:11">
      <c r="I27" s="2" t="s">
        <v>32</v>
      </c>
      <c r="K27" s="46">
        <f>J9</f>
        <v>20684.45</v>
      </c>
    </row>
    <row r="28" ht="9.75" spans="11:11">
      <c r="K28" s="47">
        <f>SUM(K26:K27)</f>
        <v>20684.45</v>
      </c>
    </row>
    <row r="29" ht="9.75"/>
    <row r="34" spans="1:1">
      <c r="A34" s="2" t="s">
        <v>0</v>
      </c>
    </row>
    <row r="35" spans="1:1">
      <c r="A35" s="2" t="s">
        <v>33</v>
      </c>
    </row>
    <row r="37" spans="1:12">
      <c r="A37" s="3" t="s">
        <v>2</v>
      </c>
      <c r="B37" s="48" t="s">
        <v>34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3"/>
      <c r="K37" s="3" t="s">
        <v>9</v>
      </c>
      <c r="L37" s="3" t="s">
        <v>10</v>
      </c>
    </row>
    <row r="38" spans="1:12">
      <c r="A38" s="6"/>
      <c r="B38" s="49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ht="10.15" customHeight="1" spans="1:12">
      <c r="A39" s="7"/>
      <c r="B39" s="50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ht="10.15" customHeight="1" spans="1:13">
      <c r="A40" s="14">
        <v>45992</v>
      </c>
      <c r="B40" s="15" t="s">
        <v>35</v>
      </c>
      <c r="C40" s="16" t="s">
        <v>36</v>
      </c>
      <c r="D40" s="17" t="s">
        <v>16</v>
      </c>
      <c r="E40" s="15" t="s">
        <v>37</v>
      </c>
      <c r="F40" s="36">
        <v>18196.3</v>
      </c>
      <c r="G40" s="19"/>
      <c r="H40" s="19"/>
      <c r="I40" s="14"/>
      <c r="J40" s="36"/>
      <c r="K40" s="25">
        <f>J40+F40</f>
        <v>18196.3</v>
      </c>
      <c r="L40" s="14">
        <v>45959</v>
      </c>
      <c r="M40" s="2"/>
    </row>
    <row r="41" ht="9.95" customHeight="1" spans="1:13">
      <c r="A41" s="14"/>
      <c r="B41" s="15"/>
      <c r="C41" s="16"/>
      <c r="D41" s="17"/>
      <c r="E41" s="15"/>
      <c r="F41" s="36"/>
      <c r="G41" s="19"/>
      <c r="H41" s="19"/>
      <c r="I41" s="14"/>
      <c r="J41" s="36"/>
      <c r="K41" s="25"/>
      <c r="L41" s="14"/>
      <c r="M41" s="2"/>
    </row>
    <row r="42" spans="6:11">
      <c r="F42" s="37">
        <f>SUM(F37:F41)</f>
        <v>18196.3</v>
      </c>
      <c r="G42" s="2"/>
      <c r="H42" s="2"/>
      <c r="I42" s="2"/>
      <c r="J42" s="37">
        <f>SUM(J40:J41)</f>
        <v>0</v>
      </c>
      <c r="K42" s="37">
        <f>SUM(K40:K41)</f>
        <v>18196.3</v>
      </c>
    </row>
    <row r="43" spans="9:9">
      <c r="I43" s="1" t="s">
        <v>13</v>
      </c>
    </row>
    <row r="44" spans="8:11">
      <c r="H44" s="2" t="s">
        <v>19</v>
      </c>
      <c r="J44" s="39" t="s">
        <v>20</v>
      </c>
      <c r="K44" s="39" t="s">
        <v>21</v>
      </c>
    </row>
    <row r="45" spans="11:11">
      <c r="K45" s="2"/>
    </row>
    <row r="46" spans="1:11">
      <c r="A46" s="2" t="s">
        <v>23</v>
      </c>
      <c r="D46" s="2" t="s">
        <v>24</v>
      </c>
      <c r="G46" s="2" t="s">
        <v>22</v>
      </c>
      <c r="I46" s="40">
        <v>1000</v>
      </c>
      <c r="J46" s="41">
        <v>18</v>
      </c>
      <c r="K46" s="42">
        <f t="shared" ref="K46:K56" si="2">J46*I46</f>
        <v>18000</v>
      </c>
    </row>
    <row r="47" spans="1:11">
      <c r="A47" s="2"/>
      <c r="G47" s="2"/>
      <c r="I47" s="40">
        <v>500</v>
      </c>
      <c r="J47" s="41"/>
      <c r="K47" s="42">
        <f t="shared" si="2"/>
        <v>0</v>
      </c>
    </row>
    <row r="48" spans="1:11">
      <c r="A48" s="2"/>
      <c r="G48" s="2"/>
      <c r="I48" s="40">
        <v>200</v>
      </c>
      <c r="J48" s="41"/>
      <c r="K48" s="42">
        <f t="shared" si="2"/>
        <v>0</v>
      </c>
    </row>
    <row r="49" spans="1:11">
      <c r="A49" s="2" t="s">
        <v>26</v>
      </c>
      <c r="D49" s="2" t="s">
        <v>27</v>
      </c>
      <c r="G49" s="2" t="s">
        <v>25</v>
      </c>
      <c r="I49" s="40">
        <v>100</v>
      </c>
      <c r="J49" s="41">
        <v>1</v>
      </c>
      <c r="K49" s="42">
        <f t="shared" si="2"/>
        <v>100</v>
      </c>
    </row>
    <row r="50" spans="1:11">
      <c r="A50" s="1" t="s">
        <v>29</v>
      </c>
      <c r="D50" s="1" t="s">
        <v>30</v>
      </c>
      <c r="G50" s="1" t="s">
        <v>28</v>
      </c>
      <c r="I50" s="40">
        <v>50</v>
      </c>
      <c r="J50" s="41">
        <v>1</v>
      </c>
      <c r="K50" s="42">
        <f t="shared" si="2"/>
        <v>50</v>
      </c>
    </row>
    <row r="51" spans="9:11">
      <c r="I51" s="40">
        <v>20</v>
      </c>
      <c r="J51" s="41">
        <v>2</v>
      </c>
      <c r="K51" s="42">
        <f t="shared" si="2"/>
        <v>40</v>
      </c>
    </row>
    <row r="52" spans="9:11">
      <c r="I52" s="40">
        <v>10</v>
      </c>
      <c r="J52" s="41"/>
      <c r="K52" s="42">
        <f t="shared" si="2"/>
        <v>0</v>
      </c>
    </row>
    <row r="53" spans="9:11">
      <c r="I53" s="40">
        <v>5</v>
      </c>
      <c r="J53" s="41">
        <v>1</v>
      </c>
      <c r="K53" s="42">
        <f t="shared" si="2"/>
        <v>5</v>
      </c>
    </row>
    <row r="54" spans="9:11">
      <c r="I54" s="40">
        <v>1</v>
      </c>
      <c r="J54" s="41">
        <v>1</v>
      </c>
      <c r="K54" s="42">
        <f t="shared" si="2"/>
        <v>1</v>
      </c>
    </row>
    <row r="55" spans="9:11">
      <c r="I55" s="40">
        <v>0.25</v>
      </c>
      <c r="J55" s="41">
        <v>1</v>
      </c>
      <c r="K55" s="42">
        <f t="shared" si="2"/>
        <v>0.25</v>
      </c>
    </row>
    <row r="56" spans="9:11">
      <c r="I56" s="43">
        <v>0.05</v>
      </c>
      <c r="J56" s="41">
        <v>1</v>
      </c>
      <c r="K56" s="42">
        <f t="shared" si="2"/>
        <v>0.05</v>
      </c>
    </row>
    <row r="57" spans="9:11">
      <c r="I57" s="2" t="s">
        <v>31</v>
      </c>
      <c r="K57" s="51">
        <f>SUM(K46:K56)</f>
        <v>18196.3</v>
      </c>
    </row>
    <row r="58" spans="9:11">
      <c r="I58" s="2" t="s">
        <v>32</v>
      </c>
      <c r="K58" s="46">
        <f>J42</f>
        <v>0</v>
      </c>
    </row>
    <row r="59" ht="9.75" spans="11:11">
      <c r="K59" s="47">
        <f>SUM(K57:K58)</f>
        <v>18196.3</v>
      </c>
    </row>
    <row r="60" ht="9.75"/>
    <row r="65" spans="1:1">
      <c r="A65" s="2" t="s">
        <v>0</v>
      </c>
    </row>
    <row r="66" spans="1:1">
      <c r="A66" s="2" t="s">
        <v>33</v>
      </c>
    </row>
    <row r="68" spans="1:12">
      <c r="A68" s="3" t="s">
        <v>2</v>
      </c>
      <c r="B68" s="3" t="s">
        <v>3</v>
      </c>
      <c r="C68" s="3" t="s">
        <v>4</v>
      </c>
      <c r="D68" s="3" t="s">
        <v>5</v>
      </c>
      <c r="E68" s="3" t="s">
        <v>6</v>
      </c>
      <c r="F68" s="3" t="s">
        <v>7</v>
      </c>
      <c r="G68" s="4" t="s">
        <v>8</v>
      </c>
      <c r="H68" s="5"/>
      <c r="I68" s="5"/>
      <c r="J68" s="23"/>
      <c r="K68" s="3" t="s">
        <v>9</v>
      </c>
      <c r="L68" s="3" t="s">
        <v>10</v>
      </c>
    </row>
    <row r="69" spans="1:12">
      <c r="A69" s="6"/>
      <c r="B69" s="6"/>
      <c r="C69" s="6"/>
      <c r="D69" s="6"/>
      <c r="E69" s="6"/>
      <c r="F69" s="6"/>
      <c r="G69" s="3" t="s">
        <v>11</v>
      </c>
      <c r="H69" s="3" t="s">
        <v>12</v>
      </c>
      <c r="I69" s="3" t="s">
        <v>13</v>
      </c>
      <c r="J69" s="3" t="s">
        <v>14</v>
      </c>
      <c r="K69" s="6"/>
      <c r="L69" s="6"/>
    </row>
    <row r="70" spans="1: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3">
      <c r="A71" s="14">
        <v>45992</v>
      </c>
      <c r="B71" s="15">
        <v>21780</v>
      </c>
      <c r="C71" s="16" t="s">
        <v>38</v>
      </c>
      <c r="D71" s="17" t="s">
        <v>16</v>
      </c>
      <c r="E71" s="15">
        <v>60657</v>
      </c>
      <c r="F71" s="36">
        <v>19336.2</v>
      </c>
      <c r="G71" s="19"/>
      <c r="H71" s="19"/>
      <c r="I71" s="14"/>
      <c r="J71" s="36">
        <v>0</v>
      </c>
      <c r="K71" s="25">
        <f t="shared" ref="K71:K75" si="3">F71+J71</f>
        <v>19336.2</v>
      </c>
      <c r="L71" s="14">
        <v>45990</v>
      </c>
      <c r="M71" s="2"/>
    </row>
    <row r="72" spans="1:13">
      <c r="A72" s="14">
        <v>45992</v>
      </c>
      <c r="B72" s="15">
        <v>21781</v>
      </c>
      <c r="C72" s="16" t="s">
        <v>39</v>
      </c>
      <c r="D72" s="17" t="s">
        <v>40</v>
      </c>
      <c r="E72" s="15">
        <v>60658</v>
      </c>
      <c r="F72" s="36">
        <v>60000</v>
      </c>
      <c r="G72" s="19"/>
      <c r="H72" s="19"/>
      <c r="I72" s="14"/>
      <c r="J72" s="36">
        <v>0</v>
      </c>
      <c r="K72" s="25">
        <f t="shared" si="3"/>
        <v>60000</v>
      </c>
      <c r="L72" s="14">
        <v>45992</v>
      </c>
      <c r="M72" s="2"/>
    </row>
    <row r="73" spans="1:13">
      <c r="A73" s="14">
        <v>45993</v>
      </c>
      <c r="B73" s="15">
        <v>21782</v>
      </c>
      <c r="C73" s="16" t="s">
        <v>41</v>
      </c>
      <c r="D73" s="17" t="s">
        <v>16</v>
      </c>
      <c r="E73" s="15">
        <v>60651</v>
      </c>
      <c r="F73" s="36">
        <v>3418.2</v>
      </c>
      <c r="G73" s="19"/>
      <c r="H73" s="19"/>
      <c r="I73" s="14"/>
      <c r="J73" s="36">
        <v>0</v>
      </c>
      <c r="K73" s="25">
        <f t="shared" si="3"/>
        <v>3418.2</v>
      </c>
      <c r="L73" s="14">
        <v>45993</v>
      </c>
      <c r="M73" s="2"/>
    </row>
    <row r="74" spans="1:13">
      <c r="A74" s="14">
        <v>45993</v>
      </c>
      <c r="B74" s="15">
        <v>21783</v>
      </c>
      <c r="C74" s="16" t="s">
        <v>42</v>
      </c>
      <c r="D74" s="17" t="s">
        <v>16</v>
      </c>
      <c r="E74" s="15">
        <v>60661</v>
      </c>
      <c r="F74" s="36">
        <v>1950</v>
      </c>
      <c r="G74" s="19"/>
      <c r="H74" s="19"/>
      <c r="I74" s="14"/>
      <c r="J74" s="36">
        <v>0</v>
      </c>
      <c r="K74" s="25">
        <f t="shared" si="3"/>
        <v>1950</v>
      </c>
      <c r="L74" s="14">
        <v>45993</v>
      </c>
      <c r="M74" s="2"/>
    </row>
    <row r="75" spans="1:13">
      <c r="A75" s="14">
        <v>45993</v>
      </c>
      <c r="B75" s="15">
        <v>21784</v>
      </c>
      <c r="C75" s="16" t="s">
        <v>43</v>
      </c>
      <c r="D75" s="17" t="s">
        <v>44</v>
      </c>
      <c r="E75" s="15">
        <v>60662</v>
      </c>
      <c r="F75" s="36">
        <v>26176.2</v>
      </c>
      <c r="G75" s="19"/>
      <c r="H75" s="19"/>
      <c r="I75" s="14"/>
      <c r="J75" s="36">
        <v>0</v>
      </c>
      <c r="K75" s="25">
        <f t="shared" si="3"/>
        <v>26176.2</v>
      </c>
      <c r="L75" s="14">
        <v>45993</v>
      </c>
      <c r="M75" s="2"/>
    </row>
    <row r="76" spans="6:11">
      <c r="F76" s="37">
        <f t="shared" ref="F76:K76" si="4">SUM(F71:F75)</f>
        <v>110880.6</v>
      </c>
      <c r="G76" s="2"/>
      <c r="H76" s="2"/>
      <c r="I76" s="2"/>
      <c r="J76" s="38">
        <f t="shared" si="4"/>
        <v>0</v>
      </c>
      <c r="K76" s="37">
        <f t="shared" si="4"/>
        <v>110880.6</v>
      </c>
    </row>
    <row r="77" spans="6:11">
      <c r="F77" s="37"/>
      <c r="G77" s="2"/>
      <c r="H77" s="2"/>
      <c r="I77" s="2"/>
      <c r="J77" s="37"/>
      <c r="K77" s="37"/>
    </row>
    <row r="78" spans="6:6">
      <c r="F78" s="37"/>
    </row>
    <row r="82" spans="1:4">
      <c r="A82" s="2" t="s">
        <v>23</v>
      </c>
      <c r="D82" s="2" t="s">
        <v>24</v>
      </c>
    </row>
    <row r="83" spans="1:1">
      <c r="A83" s="2"/>
    </row>
    <row r="84" spans="1:1">
      <c r="A84" s="2"/>
    </row>
    <row r="85" spans="1:4">
      <c r="A85" s="2" t="s">
        <v>26</v>
      </c>
      <c r="D85" s="2" t="s">
        <v>27</v>
      </c>
    </row>
    <row r="86" spans="1:4">
      <c r="A86" s="1" t="s">
        <v>29</v>
      </c>
      <c r="D86" s="1" t="s">
        <v>30</v>
      </c>
    </row>
  </sheetData>
  <mergeCells count="39">
    <mergeCell ref="G4:J4"/>
    <mergeCell ref="G37:J37"/>
    <mergeCell ref="G68:J68"/>
    <mergeCell ref="A4:A6"/>
    <mergeCell ref="A37:A39"/>
    <mergeCell ref="A68:A70"/>
    <mergeCell ref="B4:B6"/>
    <mergeCell ref="B37:B39"/>
    <mergeCell ref="B68:B70"/>
    <mergeCell ref="C4:C6"/>
    <mergeCell ref="C37:C39"/>
    <mergeCell ref="C68:C70"/>
    <mergeCell ref="D4:D6"/>
    <mergeCell ref="D37:D39"/>
    <mergeCell ref="D68:D70"/>
    <mergeCell ref="E4:E6"/>
    <mergeCell ref="E37:E39"/>
    <mergeCell ref="E68:E70"/>
    <mergeCell ref="F4:F6"/>
    <mergeCell ref="F37:F39"/>
    <mergeCell ref="F68:F70"/>
    <mergeCell ref="G5:G6"/>
    <mergeCell ref="G38:G39"/>
    <mergeCell ref="G69:G70"/>
    <mergeCell ref="H5:H6"/>
    <mergeCell ref="H38:H39"/>
    <mergeCell ref="H69:H70"/>
    <mergeCell ref="I5:I6"/>
    <mergeCell ref="I38:I39"/>
    <mergeCell ref="I69:I70"/>
    <mergeCell ref="J5:J6"/>
    <mergeCell ref="J38:J39"/>
    <mergeCell ref="J69:J70"/>
    <mergeCell ref="K4:K6"/>
    <mergeCell ref="K37:K39"/>
    <mergeCell ref="K68:K70"/>
    <mergeCell ref="L4:L6"/>
    <mergeCell ref="L37:L39"/>
    <mergeCell ref="L68:L70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zoomScale="130" zoomScaleNormal="130" workbookViewId="0">
      <selection activeCell="A1" sqref="$A1:$XFD22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46038</v>
      </c>
      <c r="B7" s="15">
        <v>21894</v>
      </c>
      <c r="C7" s="16" t="s">
        <v>86</v>
      </c>
      <c r="D7" s="17" t="s">
        <v>16</v>
      </c>
      <c r="E7" s="15">
        <v>60779</v>
      </c>
      <c r="F7" s="36">
        <v>78528.6</v>
      </c>
      <c r="G7" s="19"/>
      <c r="H7" s="19"/>
      <c r="I7" s="14"/>
      <c r="J7" s="36">
        <v>0</v>
      </c>
      <c r="K7" s="25">
        <f>F7+J7</f>
        <v>78528.6</v>
      </c>
      <c r="L7" s="14">
        <v>46037</v>
      </c>
      <c r="M7" s="2"/>
    </row>
    <row r="8" s="1" customFormat="1" spans="1:13">
      <c r="A8" s="14">
        <v>46038</v>
      </c>
      <c r="B8" s="15">
        <v>21895</v>
      </c>
      <c r="C8" s="16" t="s">
        <v>87</v>
      </c>
      <c r="D8" s="17" t="s">
        <v>16</v>
      </c>
      <c r="E8" s="15">
        <v>60780</v>
      </c>
      <c r="F8" s="36">
        <v>10496.5</v>
      </c>
      <c r="G8" s="19"/>
      <c r="H8" s="19"/>
      <c r="I8" s="14"/>
      <c r="J8" s="36">
        <v>0</v>
      </c>
      <c r="K8" s="25">
        <f>F8+J8</f>
        <v>10496.5</v>
      </c>
      <c r="L8" s="14">
        <v>46038</v>
      </c>
      <c r="M8" s="2"/>
    </row>
    <row r="9" s="1" customFormat="1" spans="6:11">
      <c r="F9" s="38">
        <f>SUM(F7:F8)</f>
        <v>89025.1</v>
      </c>
      <c r="G9" s="2"/>
      <c r="H9" s="2"/>
      <c r="I9" s="2"/>
      <c r="J9" s="38">
        <f>SUM(J7:J8)</f>
        <v>0</v>
      </c>
      <c r="K9" s="37">
        <f>SUM(K7:K8)</f>
        <v>89025.1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6">
      <c r="F11" s="37"/>
    </row>
    <row r="15" s="1" customFormat="1" spans="1:4">
      <c r="A15" s="2" t="s">
        <v>23</v>
      </c>
      <c r="D15" s="2" t="s">
        <v>24</v>
      </c>
    </row>
    <row r="16" s="1" customFormat="1" spans="1:1">
      <c r="A16" s="2"/>
    </row>
    <row r="17" s="1" customFormat="1" spans="1:1">
      <c r="A17" s="2"/>
    </row>
    <row r="18" s="1" customFormat="1" spans="1:4">
      <c r="A18" s="2" t="s">
        <v>26</v>
      </c>
      <c r="D18" s="2" t="s">
        <v>27</v>
      </c>
    </row>
    <row r="19" s="1" customFormat="1" spans="1:4">
      <c r="A19" s="1" t="s">
        <v>29</v>
      </c>
      <c r="D19" s="1" t="s">
        <v>30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0"/>
  <sheetViews>
    <sheetView zoomScale="130" zoomScaleNormal="130" topLeftCell="A63" workbookViewId="0">
      <selection activeCell="D113" sqref="D113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48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49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15" customHeight="1" spans="1:12">
      <c r="A6" s="7"/>
      <c r="B6" s="50"/>
      <c r="C6" s="7"/>
      <c r="D6" s="7"/>
      <c r="E6" s="7"/>
      <c r="F6" s="7"/>
      <c r="G6" s="7"/>
      <c r="H6" s="7"/>
      <c r="I6" s="7"/>
      <c r="J6" s="7"/>
      <c r="K6" s="7"/>
      <c r="L6" s="7"/>
    </row>
    <row r="7" ht="10.15" customHeight="1" spans="1:13">
      <c r="A7" s="14">
        <v>46043</v>
      </c>
      <c r="B7" s="15" t="s">
        <v>88</v>
      </c>
      <c r="C7" s="16" t="s">
        <v>89</v>
      </c>
      <c r="D7" s="17" t="s">
        <v>16</v>
      </c>
      <c r="E7" s="15" t="s">
        <v>90</v>
      </c>
      <c r="F7" s="36">
        <v>8975</v>
      </c>
      <c r="G7" s="19"/>
      <c r="H7" s="19"/>
      <c r="I7" s="14"/>
      <c r="J7" s="36"/>
      <c r="K7" s="25">
        <f t="shared" ref="K7:K9" si="0">J7+F7</f>
        <v>8975</v>
      </c>
      <c r="L7" s="14">
        <v>46044</v>
      </c>
      <c r="M7" s="2"/>
    </row>
    <row r="8" ht="10.15" customHeight="1" spans="1:13">
      <c r="A8" s="14">
        <v>46043</v>
      </c>
      <c r="B8" s="15" t="s">
        <v>88</v>
      </c>
      <c r="C8" s="16" t="s">
        <v>89</v>
      </c>
      <c r="D8" s="17" t="s">
        <v>16</v>
      </c>
      <c r="E8" s="15" t="s">
        <v>91</v>
      </c>
      <c r="F8" s="36">
        <v>3546.3</v>
      </c>
      <c r="G8" s="19"/>
      <c r="H8" s="19"/>
      <c r="I8" s="14"/>
      <c r="J8" s="36"/>
      <c r="K8" s="25">
        <f t="shared" si="0"/>
        <v>3546.3</v>
      </c>
      <c r="L8" s="14">
        <v>46044</v>
      </c>
      <c r="M8" s="2"/>
    </row>
    <row r="9" ht="9.95" customHeight="1" spans="1:13">
      <c r="A9" s="14">
        <v>46043</v>
      </c>
      <c r="B9" s="15" t="s">
        <v>88</v>
      </c>
      <c r="C9" s="16" t="s">
        <v>89</v>
      </c>
      <c r="D9" s="17" t="s">
        <v>16</v>
      </c>
      <c r="E9" s="15" t="s">
        <v>92</v>
      </c>
      <c r="F9" s="36">
        <v>5995</v>
      </c>
      <c r="G9" s="19"/>
      <c r="H9" s="19"/>
      <c r="I9" s="14"/>
      <c r="J9" s="36"/>
      <c r="K9" s="25">
        <f t="shared" si="0"/>
        <v>5995</v>
      </c>
      <c r="L9" s="14">
        <v>46044</v>
      </c>
      <c r="M9" s="2"/>
    </row>
    <row r="10" spans="6:11">
      <c r="F10" s="37">
        <f>SUM(F4:F9)</f>
        <v>18516.3</v>
      </c>
      <c r="G10" s="2"/>
      <c r="H10" s="2"/>
      <c r="I10" s="2"/>
      <c r="J10" s="37">
        <f>SUM(J7:J9)</f>
        <v>0</v>
      </c>
      <c r="K10" s="37">
        <f>SUM(K7:K9)</f>
        <v>18516.3</v>
      </c>
    </row>
    <row r="11" spans="9:9">
      <c r="I11" s="1" t="s">
        <v>13</v>
      </c>
    </row>
    <row r="12" spans="8:11">
      <c r="H12" s="2" t="s">
        <v>19</v>
      </c>
      <c r="J12" s="39" t="s">
        <v>20</v>
      </c>
      <c r="K12" s="39" t="s">
        <v>21</v>
      </c>
    </row>
    <row r="13" spans="11:11">
      <c r="K13" s="2"/>
    </row>
    <row r="14" spans="1:11">
      <c r="A14" s="2" t="s">
        <v>23</v>
      </c>
      <c r="D14" s="2" t="s">
        <v>24</v>
      </c>
      <c r="G14" s="2" t="s">
        <v>22</v>
      </c>
      <c r="I14" s="40">
        <v>1000</v>
      </c>
      <c r="J14" s="41">
        <v>18</v>
      </c>
      <c r="K14" s="42">
        <f t="shared" ref="K14:K24" si="1">J14*I14</f>
        <v>18000</v>
      </c>
    </row>
    <row r="15" spans="1:11">
      <c r="A15" s="2"/>
      <c r="G15" s="2"/>
      <c r="I15" s="40">
        <v>500</v>
      </c>
      <c r="J15" s="41">
        <v>1</v>
      </c>
      <c r="K15" s="42">
        <f t="shared" si="1"/>
        <v>500</v>
      </c>
    </row>
    <row r="16" spans="1:11">
      <c r="A16" s="2"/>
      <c r="G16" s="2"/>
      <c r="I16" s="40">
        <v>200</v>
      </c>
      <c r="J16" s="41"/>
      <c r="K16" s="42">
        <f t="shared" si="1"/>
        <v>0</v>
      </c>
    </row>
    <row r="17" spans="1:11">
      <c r="A17" s="2" t="s">
        <v>26</v>
      </c>
      <c r="D17" s="2" t="s">
        <v>27</v>
      </c>
      <c r="G17" s="2" t="s">
        <v>25</v>
      </c>
      <c r="I17" s="40">
        <v>100</v>
      </c>
      <c r="J17" s="41"/>
      <c r="K17" s="42">
        <f t="shared" si="1"/>
        <v>0</v>
      </c>
    </row>
    <row r="18" spans="1:11">
      <c r="A18" s="1" t="s">
        <v>29</v>
      </c>
      <c r="D18" s="1" t="s">
        <v>30</v>
      </c>
      <c r="G18" s="1" t="s">
        <v>28</v>
      </c>
      <c r="I18" s="40">
        <v>50</v>
      </c>
      <c r="J18" s="41"/>
      <c r="K18" s="42">
        <f t="shared" si="1"/>
        <v>0</v>
      </c>
    </row>
    <row r="19" spans="9:11">
      <c r="I19" s="40">
        <v>20</v>
      </c>
      <c r="J19" s="41"/>
      <c r="K19" s="42">
        <f t="shared" si="1"/>
        <v>0</v>
      </c>
    </row>
    <row r="20" spans="9:11">
      <c r="I20" s="40">
        <v>10</v>
      </c>
      <c r="J20" s="41">
        <v>1</v>
      </c>
      <c r="K20" s="42">
        <f t="shared" si="1"/>
        <v>10</v>
      </c>
    </row>
    <row r="21" spans="9:11">
      <c r="I21" s="40">
        <v>5</v>
      </c>
      <c r="J21" s="41">
        <v>1</v>
      </c>
      <c r="K21" s="42">
        <f t="shared" si="1"/>
        <v>5</v>
      </c>
    </row>
    <row r="22" spans="9:11">
      <c r="I22" s="40">
        <v>1</v>
      </c>
      <c r="J22" s="41">
        <v>1</v>
      </c>
      <c r="K22" s="42">
        <f t="shared" si="1"/>
        <v>1</v>
      </c>
    </row>
    <row r="23" spans="9:11">
      <c r="I23" s="40">
        <v>0.25</v>
      </c>
      <c r="J23" s="41">
        <v>1</v>
      </c>
      <c r="K23" s="42">
        <f t="shared" si="1"/>
        <v>0.25</v>
      </c>
    </row>
    <row r="24" spans="9:11">
      <c r="I24" s="43">
        <v>0.05</v>
      </c>
      <c r="J24" s="41">
        <v>1</v>
      </c>
      <c r="K24" s="42">
        <f t="shared" si="1"/>
        <v>0.05</v>
      </c>
    </row>
    <row r="25" spans="9:11">
      <c r="I25" s="2" t="s">
        <v>31</v>
      </c>
      <c r="K25" s="51">
        <f>SUM(K14:K24)</f>
        <v>18516.3</v>
      </c>
    </row>
    <row r="26" spans="9:11">
      <c r="I26" s="2" t="s">
        <v>32</v>
      </c>
      <c r="K26" s="46">
        <f>J10</f>
        <v>0</v>
      </c>
    </row>
    <row r="27" ht="9.75" spans="11:11">
      <c r="K27" s="47">
        <f>SUM(K25:K26)</f>
        <v>18516.3</v>
      </c>
    </row>
    <row r="28" ht="9.75"/>
    <row r="34" s="1" customFormat="1" spans="1:1">
      <c r="A34" s="2" t="s">
        <v>0</v>
      </c>
    </row>
    <row r="35" s="1" customFormat="1" spans="1:1">
      <c r="A35" s="2" t="s">
        <v>93</v>
      </c>
    </row>
    <row r="37" s="1" customFormat="1" spans="1:12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3"/>
      <c r="K37" s="3" t="s">
        <v>9</v>
      </c>
      <c r="L37" s="3" t="s">
        <v>10</v>
      </c>
    </row>
    <row r="38" s="1" customFormat="1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="1" customFormat="1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="1" customFormat="1" spans="1:13">
      <c r="A40" s="14">
        <v>46043</v>
      </c>
      <c r="B40" s="15">
        <v>21661</v>
      </c>
      <c r="C40" s="16" t="s">
        <v>94</v>
      </c>
      <c r="D40" s="17" t="s">
        <v>16</v>
      </c>
      <c r="E40" s="15">
        <v>60774</v>
      </c>
      <c r="F40" s="36"/>
      <c r="G40" s="19" t="s">
        <v>64</v>
      </c>
      <c r="H40" s="19">
        <v>2350882</v>
      </c>
      <c r="I40" s="14">
        <v>46010</v>
      </c>
      <c r="J40" s="36">
        <v>14446.06</v>
      </c>
      <c r="K40" s="25">
        <f>F40+J40</f>
        <v>14446.06</v>
      </c>
      <c r="L40" s="14">
        <v>46044</v>
      </c>
      <c r="M40" s="2" t="s">
        <v>95</v>
      </c>
    </row>
    <row r="41" s="1" customFormat="1" spans="1:13">
      <c r="A41" s="14"/>
      <c r="B41" s="15"/>
      <c r="C41" s="16"/>
      <c r="D41" s="17"/>
      <c r="E41" s="15"/>
      <c r="F41" s="36"/>
      <c r="G41" s="19"/>
      <c r="H41" s="19"/>
      <c r="I41" s="14"/>
      <c r="J41" s="36"/>
      <c r="K41" s="25"/>
      <c r="L41" s="14"/>
      <c r="M41" s="2"/>
    </row>
    <row r="42" s="1" customFormat="1" spans="6:11">
      <c r="F42" s="37">
        <f t="shared" ref="F42:K42" si="2">SUM(F40:F41)</f>
        <v>0</v>
      </c>
      <c r="G42" s="2"/>
      <c r="H42" s="2"/>
      <c r="I42" s="2"/>
      <c r="J42" s="38">
        <f t="shared" si="2"/>
        <v>14446.06</v>
      </c>
      <c r="K42" s="37">
        <f t="shared" si="2"/>
        <v>14446.06</v>
      </c>
    </row>
    <row r="43" s="1" customFormat="1" spans="6:11">
      <c r="F43" s="37"/>
      <c r="G43" s="2"/>
      <c r="H43" s="2"/>
      <c r="I43" s="2"/>
      <c r="J43" s="37"/>
      <c r="K43" s="37"/>
    </row>
    <row r="44" s="1" customFormat="1" spans="6:11">
      <c r="F44" s="37"/>
      <c r="I44" s="1" t="s">
        <v>13</v>
      </c>
      <c r="K44" s="37"/>
    </row>
    <row r="45" s="1" customFormat="1" spans="8:10">
      <c r="H45" s="2" t="s">
        <v>19</v>
      </c>
      <c r="J45" s="39" t="s">
        <v>20</v>
      </c>
    </row>
    <row r="46" s="1" customFormat="1" spans="11:11">
      <c r="K46" s="39" t="s">
        <v>21</v>
      </c>
    </row>
    <row r="47" s="1" customFormat="1" spans="7:11">
      <c r="G47" s="2" t="s">
        <v>22</v>
      </c>
      <c r="I47" s="40">
        <v>1000</v>
      </c>
      <c r="J47" s="41"/>
      <c r="K47" s="42">
        <f t="shared" ref="K47:K58" si="3">J47*I47</f>
        <v>0</v>
      </c>
    </row>
    <row r="48" s="1" customFormat="1" spans="1:11">
      <c r="A48" s="2" t="s">
        <v>23</v>
      </c>
      <c r="D48" s="2" t="s">
        <v>24</v>
      </c>
      <c r="G48" s="2"/>
      <c r="I48" s="40">
        <v>500</v>
      </c>
      <c r="J48" s="41"/>
      <c r="K48" s="42">
        <f t="shared" si="3"/>
        <v>0</v>
      </c>
    </row>
    <row r="49" s="1" customFormat="1" spans="1:11">
      <c r="A49" s="2"/>
      <c r="G49" s="2"/>
      <c r="I49" s="40">
        <v>200</v>
      </c>
      <c r="J49" s="41"/>
      <c r="K49" s="42">
        <f t="shared" si="3"/>
        <v>0</v>
      </c>
    </row>
    <row r="50" s="1" customFormat="1" spans="1:11">
      <c r="A50" s="2"/>
      <c r="G50" s="2" t="s">
        <v>25</v>
      </c>
      <c r="I50" s="40">
        <v>100</v>
      </c>
      <c r="J50" s="41"/>
      <c r="K50" s="42">
        <f t="shared" si="3"/>
        <v>0</v>
      </c>
    </row>
    <row r="51" s="1" customFormat="1" spans="1:11">
      <c r="A51" s="2" t="s">
        <v>26</v>
      </c>
      <c r="D51" s="2" t="s">
        <v>27</v>
      </c>
      <c r="G51" s="1" t="s">
        <v>28</v>
      </c>
      <c r="I51" s="40">
        <v>50</v>
      </c>
      <c r="J51" s="41"/>
      <c r="K51" s="42">
        <f t="shared" si="3"/>
        <v>0</v>
      </c>
    </row>
    <row r="52" s="1" customFormat="1" spans="1:11">
      <c r="A52" s="1" t="s">
        <v>29</v>
      </c>
      <c r="D52" s="1" t="s">
        <v>30</v>
      </c>
      <c r="I52" s="40">
        <v>20</v>
      </c>
      <c r="J52" s="41"/>
      <c r="K52" s="42">
        <f t="shared" si="3"/>
        <v>0</v>
      </c>
    </row>
    <row r="53" s="1" customFormat="1" spans="9:11">
      <c r="I53" s="40">
        <v>10</v>
      </c>
      <c r="J53" s="41"/>
      <c r="K53" s="42">
        <f t="shared" si="3"/>
        <v>0</v>
      </c>
    </row>
    <row r="54" s="1" customFormat="1" spans="9:11">
      <c r="I54" s="40">
        <v>5</v>
      </c>
      <c r="J54" s="41"/>
      <c r="K54" s="42">
        <f t="shared" si="3"/>
        <v>0</v>
      </c>
    </row>
    <row r="55" s="1" customFormat="1" spans="9:11">
      <c r="I55" s="40">
        <v>1</v>
      </c>
      <c r="J55" s="41"/>
      <c r="K55" s="42">
        <f t="shared" si="3"/>
        <v>0</v>
      </c>
    </row>
    <row r="56" s="1" customFormat="1" spans="9:11">
      <c r="I56" s="40">
        <v>0.25</v>
      </c>
      <c r="J56" s="41"/>
      <c r="K56" s="42">
        <f t="shared" si="3"/>
        <v>0</v>
      </c>
    </row>
    <row r="57" s="1" customFormat="1" spans="9:11">
      <c r="I57" s="40">
        <v>0.1</v>
      </c>
      <c r="J57" s="41"/>
      <c r="K57" s="42">
        <f t="shared" si="3"/>
        <v>0</v>
      </c>
    </row>
    <row r="58" s="1" customFormat="1" spans="9:11">
      <c r="I58" s="43">
        <v>0.05</v>
      </c>
      <c r="J58" s="41"/>
      <c r="K58" s="44">
        <f t="shared" si="3"/>
        <v>0</v>
      </c>
    </row>
    <row r="59" s="1" customFormat="1" spans="9:11">
      <c r="I59" s="2" t="s">
        <v>31</v>
      </c>
      <c r="K59" s="45">
        <f>SUM(K47:K58)</f>
        <v>0</v>
      </c>
    </row>
    <row r="60" s="1" customFormat="1" spans="9:11">
      <c r="I60" s="2" t="s">
        <v>32</v>
      </c>
      <c r="K60" s="46">
        <f>J42</f>
        <v>14446.06</v>
      </c>
    </row>
    <row r="61" s="1" customFormat="1" ht="9.75" spans="11:11">
      <c r="K61" s="47">
        <f>SUM(K59:K60)</f>
        <v>14446.06</v>
      </c>
    </row>
    <row r="62" s="1" customFormat="1" ht="9.75"/>
    <row r="67" s="1" customFormat="1" spans="1:1">
      <c r="A67" s="2" t="s">
        <v>0</v>
      </c>
    </row>
    <row r="68" s="1" customFormat="1" spans="1:1">
      <c r="A68" s="2" t="s">
        <v>1</v>
      </c>
    </row>
    <row r="70" s="1" customFormat="1" spans="1:12">
      <c r="A70" s="3" t="s">
        <v>2</v>
      </c>
      <c r="B70" s="3" t="s">
        <v>3</v>
      </c>
      <c r="C70" s="3" t="s">
        <v>4</v>
      </c>
      <c r="D70" s="3" t="s">
        <v>5</v>
      </c>
      <c r="E70" s="3" t="s">
        <v>6</v>
      </c>
      <c r="F70" s="3" t="s">
        <v>7</v>
      </c>
      <c r="G70" s="4" t="s">
        <v>8</v>
      </c>
      <c r="H70" s="5"/>
      <c r="I70" s="5"/>
      <c r="J70" s="23"/>
      <c r="K70" s="3" t="s">
        <v>9</v>
      </c>
      <c r="L70" s="3" t="s">
        <v>10</v>
      </c>
    </row>
    <row r="71" s="1" customFormat="1" spans="1:12">
      <c r="A71" s="6"/>
      <c r="B71" s="6"/>
      <c r="C71" s="6"/>
      <c r="D71" s="6"/>
      <c r="E71" s="6"/>
      <c r="F71" s="6"/>
      <c r="G71" s="3" t="s">
        <v>11</v>
      </c>
      <c r="H71" s="3" t="s">
        <v>12</v>
      </c>
      <c r="I71" s="3" t="s">
        <v>13</v>
      </c>
      <c r="J71" s="3" t="s">
        <v>14</v>
      </c>
      <c r="K71" s="6"/>
      <c r="L71" s="6"/>
    </row>
    <row r="72" s="1" customFormat="1" spans="1:1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="1" customFormat="1" spans="1:13">
      <c r="A73" s="14">
        <v>46043</v>
      </c>
      <c r="B73" s="15">
        <v>18948</v>
      </c>
      <c r="C73" s="16" t="s">
        <v>96</v>
      </c>
      <c r="D73" s="17" t="s">
        <v>81</v>
      </c>
      <c r="E73" s="15">
        <v>60767</v>
      </c>
      <c r="F73" s="36">
        <v>44996.1</v>
      </c>
      <c r="G73" s="19"/>
      <c r="H73" s="19"/>
      <c r="I73" s="14"/>
      <c r="J73" s="36">
        <v>0</v>
      </c>
      <c r="K73" s="25">
        <f>F73+J73</f>
        <v>44996.1</v>
      </c>
      <c r="L73" s="14">
        <v>46044</v>
      </c>
      <c r="M73" s="2"/>
    </row>
    <row r="74" s="1" customFormat="1" spans="1:13">
      <c r="A74" s="14"/>
      <c r="B74" s="15"/>
      <c r="C74" s="16"/>
      <c r="D74" s="17"/>
      <c r="E74" s="15"/>
      <c r="F74" s="36"/>
      <c r="G74" s="19"/>
      <c r="H74" s="19"/>
      <c r="I74" s="14"/>
      <c r="J74" s="36"/>
      <c r="K74" s="25"/>
      <c r="L74" s="14"/>
      <c r="M74" s="2"/>
    </row>
    <row r="75" s="1" customFormat="1" spans="6:11">
      <c r="F75" s="37">
        <f t="shared" ref="F75:K75" si="4">SUM(F73:F74)</f>
        <v>44996.1</v>
      </c>
      <c r="G75" s="2"/>
      <c r="H75" s="2"/>
      <c r="I75" s="2"/>
      <c r="J75" s="38">
        <f t="shared" si="4"/>
        <v>0</v>
      </c>
      <c r="K75" s="37">
        <f t="shared" si="4"/>
        <v>44996.1</v>
      </c>
    </row>
    <row r="76" s="1" customFormat="1" spans="6:11">
      <c r="F76" s="37"/>
      <c r="G76" s="2"/>
      <c r="H76" s="2"/>
      <c r="I76" s="2"/>
      <c r="J76" s="37"/>
      <c r="K76" s="37"/>
    </row>
    <row r="77" s="1" customFormat="1" spans="6:11">
      <c r="F77" s="37"/>
      <c r="I77" s="1" t="s">
        <v>13</v>
      </c>
      <c r="K77" s="37"/>
    </row>
    <row r="78" s="1" customFormat="1" spans="8:10">
      <c r="H78" s="2" t="s">
        <v>19</v>
      </c>
      <c r="J78" s="39" t="s">
        <v>20</v>
      </c>
    </row>
    <row r="79" s="1" customFormat="1" spans="11:11">
      <c r="K79" s="39" t="s">
        <v>21</v>
      </c>
    </row>
    <row r="80" s="1" customFormat="1" spans="7:11">
      <c r="G80" s="2" t="s">
        <v>22</v>
      </c>
      <c r="I80" s="40">
        <v>1000</v>
      </c>
      <c r="J80" s="41">
        <v>44</v>
      </c>
      <c r="K80" s="42">
        <f t="shared" ref="K80:K91" si="5">J80*I80</f>
        <v>44000</v>
      </c>
    </row>
    <row r="81" s="1" customFormat="1" spans="1:11">
      <c r="A81" s="2" t="s">
        <v>23</v>
      </c>
      <c r="D81" s="2" t="s">
        <v>24</v>
      </c>
      <c r="G81" s="2"/>
      <c r="I81" s="40">
        <v>500</v>
      </c>
      <c r="J81" s="41">
        <v>1</v>
      </c>
      <c r="K81" s="42">
        <f t="shared" si="5"/>
        <v>500</v>
      </c>
    </row>
    <row r="82" s="1" customFormat="1" spans="1:11">
      <c r="A82" s="2"/>
      <c r="G82" s="2"/>
      <c r="I82" s="40">
        <v>200</v>
      </c>
      <c r="J82" s="41"/>
      <c r="K82" s="42">
        <f t="shared" si="5"/>
        <v>0</v>
      </c>
    </row>
    <row r="83" s="1" customFormat="1" spans="1:11">
      <c r="A83" s="2"/>
      <c r="G83" s="2" t="s">
        <v>25</v>
      </c>
      <c r="I83" s="40">
        <v>100</v>
      </c>
      <c r="J83" s="41">
        <v>4</v>
      </c>
      <c r="K83" s="42">
        <f t="shared" si="5"/>
        <v>400</v>
      </c>
    </row>
    <row r="84" s="1" customFormat="1" spans="1:11">
      <c r="A84" s="2" t="s">
        <v>26</v>
      </c>
      <c r="D84" s="2" t="s">
        <v>27</v>
      </c>
      <c r="G84" s="1" t="s">
        <v>28</v>
      </c>
      <c r="I84" s="40">
        <v>50</v>
      </c>
      <c r="J84" s="41">
        <v>1</v>
      </c>
      <c r="K84" s="42">
        <f t="shared" si="5"/>
        <v>50</v>
      </c>
    </row>
    <row r="85" s="1" customFormat="1" spans="1:11">
      <c r="A85" s="1" t="s">
        <v>29</v>
      </c>
      <c r="D85" s="1" t="s">
        <v>30</v>
      </c>
      <c r="I85" s="40">
        <v>20</v>
      </c>
      <c r="J85" s="41">
        <v>2</v>
      </c>
      <c r="K85" s="42">
        <f t="shared" si="5"/>
        <v>40</v>
      </c>
    </row>
    <row r="86" s="1" customFormat="1" spans="9:11">
      <c r="I86" s="40">
        <v>10</v>
      </c>
      <c r="J86" s="41"/>
      <c r="K86" s="42">
        <f t="shared" si="5"/>
        <v>0</v>
      </c>
    </row>
    <row r="87" s="1" customFormat="1" spans="9:11">
      <c r="I87" s="40">
        <v>5</v>
      </c>
      <c r="J87" s="41">
        <v>1</v>
      </c>
      <c r="K87" s="42">
        <f t="shared" si="5"/>
        <v>5</v>
      </c>
    </row>
    <row r="88" s="1" customFormat="1" spans="9:11">
      <c r="I88" s="40">
        <v>1</v>
      </c>
      <c r="J88" s="41">
        <v>1</v>
      </c>
      <c r="K88" s="42">
        <f t="shared" si="5"/>
        <v>1</v>
      </c>
    </row>
    <row r="89" s="1" customFormat="1" spans="9:11">
      <c r="I89" s="40">
        <v>0.25</v>
      </c>
      <c r="J89" s="41"/>
      <c r="K89" s="42">
        <f t="shared" si="5"/>
        <v>0</v>
      </c>
    </row>
    <row r="90" s="1" customFormat="1" spans="9:11">
      <c r="I90" s="40">
        <v>0.1</v>
      </c>
      <c r="J90" s="41">
        <v>1</v>
      </c>
      <c r="K90" s="42">
        <f t="shared" si="5"/>
        <v>0.1</v>
      </c>
    </row>
    <row r="91" s="1" customFormat="1" spans="9:11">
      <c r="I91" s="43">
        <v>0.05</v>
      </c>
      <c r="J91" s="41"/>
      <c r="K91" s="44">
        <f t="shared" si="5"/>
        <v>0</v>
      </c>
    </row>
    <row r="92" s="1" customFormat="1" spans="9:11">
      <c r="I92" s="2" t="s">
        <v>31</v>
      </c>
      <c r="K92" s="45">
        <f>SUM(K80:K91)</f>
        <v>44996.1</v>
      </c>
    </row>
    <row r="93" s="1" customFormat="1" spans="9:11">
      <c r="I93" s="2" t="s">
        <v>32</v>
      </c>
      <c r="K93" s="46">
        <f>J75</f>
        <v>0</v>
      </c>
    </row>
    <row r="94" s="1" customFormat="1" ht="9.75" spans="11:11">
      <c r="K94" s="47">
        <f>SUM(K92:K93)</f>
        <v>44996.1</v>
      </c>
    </row>
    <row r="95" s="1" customFormat="1" ht="9.75"/>
    <row r="99" s="1" customFormat="1" spans="1:1">
      <c r="A99" s="2" t="s">
        <v>0</v>
      </c>
    </row>
    <row r="100" s="1" customFormat="1" spans="1:1">
      <c r="A100" s="2" t="s">
        <v>33</v>
      </c>
    </row>
    <row r="102" s="1" customFormat="1" spans="1:12">
      <c r="A102" s="3" t="s">
        <v>2</v>
      </c>
      <c r="B102" s="3" t="s">
        <v>3</v>
      </c>
      <c r="C102" s="3" t="s">
        <v>4</v>
      </c>
      <c r="D102" s="3" t="s">
        <v>5</v>
      </c>
      <c r="E102" s="3" t="s">
        <v>6</v>
      </c>
      <c r="F102" s="3" t="s">
        <v>7</v>
      </c>
      <c r="G102" s="4" t="s">
        <v>8</v>
      </c>
      <c r="H102" s="5"/>
      <c r="I102" s="5"/>
      <c r="J102" s="23"/>
      <c r="K102" s="3" t="s">
        <v>9</v>
      </c>
      <c r="L102" s="3" t="s">
        <v>10</v>
      </c>
    </row>
    <row r="103" s="1" customFormat="1" spans="1:12">
      <c r="A103" s="6"/>
      <c r="B103" s="6"/>
      <c r="C103" s="6"/>
      <c r="D103" s="6"/>
      <c r="E103" s="6"/>
      <c r="F103" s="6"/>
      <c r="G103" s="3" t="s">
        <v>11</v>
      </c>
      <c r="H103" s="3" t="s">
        <v>12</v>
      </c>
      <c r="I103" s="3" t="s">
        <v>13</v>
      </c>
      <c r="J103" s="3" t="s">
        <v>14</v>
      </c>
      <c r="K103" s="6"/>
      <c r="L103" s="6"/>
    </row>
    <row r="104" s="1" customFormat="1" spans="1:1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</row>
    <row r="105" s="1" customFormat="1" spans="1:13">
      <c r="A105" s="14">
        <v>46044</v>
      </c>
      <c r="B105" s="15">
        <v>21898</v>
      </c>
      <c r="C105" s="16" t="s">
        <v>97</v>
      </c>
      <c r="D105" s="17" t="s">
        <v>16</v>
      </c>
      <c r="E105" s="15">
        <v>60783</v>
      </c>
      <c r="F105" s="36">
        <v>28412.2</v>
      </c>
      <c r="G105" s="19"/>
      <c r="H105" s="19"/>
      <c r="I105" s="14"/>
      <c r="J105" s="36">
        <v>0</v>
      </c>
      <c r="K105" s="25">
        <f t="shared" ref="K105:K109" si="6">F105+J105</f>
        <v>28412.2</v>
      </c>
      <c r="L105" s="14">
        <v>46041</v>
      </c>
      <c r="M105" s="2"/>
    </row>
    <row r="106" s="1" customFormat="1" spans="1:13">
      <c r="A106" s="14">
        <v>46044</v>
      </c>
      <c r="B106" s="15">
        <v>21899</v>
      </c>
      <c r="C106" s="16" t="s">
        <v>98</v>
      </c>
      <c r="D106" s="17" t="s">
        <v>16</v>
      </c>
      <c r="E106" s="15">
        <v>60785</v>
      </c>
      <c r="F106" s="36"/>
      <c r="G106" s="19"/>
      <c r="H106" s="19"/>
      <c r="I106" s="14"/>
      <c r="J106" s="36">
        <v>43800</v>
      </c>
      <c r="K106" s="25">
        <f t="shared" si="6"/>
        <v>43800</v>
      </c>
      <c r="L106" s="14">
        <v>46044</v>
      </c>
      <c r="M106" s="2"/>
    </row>
    <row r="107" s="1" customFormat="1" spans="1:13">
      <c r="A107" s="14">
        <v>46044</v>
      </c>
      <c r="B107" s="15">
        <v>21900</v>
      </c>
      <c r="C107" s="16" t="s">
        <v>99</v>
      </c>
      <c r="D107" s="17" t="s">
        <v>16</v>
      </c>
      <c r="E107" s="15">
        <v>60788</v>
      </c>
      <c r="F107" s="36">
        <v>576990.6</v>
      </c>
      <c r="G107" s="19"/>
      <c r="H107" s="19"/>
      <c r="I107" s="14"/>
      <c r="J107" s="36">
        <v>0</v>
      </c>
      <c r="K107" s="25">
        <f t="shared" si="6"/>
        <v>576990.6</v>
      </c>
      <c r="L107" s="14">
        <v>46043</v>
      </c>
      <c r="M107" s="2"/>
    </row>
    <row r="108" s="1" customFormat="1" spans="1:13">
      <c r="A108" s="14">
        <v>46044</v>
      </c>
      <c r="B108" s="15">
        <v>21901</v>
      </c>
      <c r="C108" s="16" t="s">
        <v>100</v>
      </c>
      <c r="D108" s="17" t="s">
        <v>16</v>
      </c>
      <c r="E108" s="15">
        <v>60790</v>
      </c>
      <c r="F108" s="36">
        <v>58008.6</v>
      </c>
      <c r="G108" s="19"/>
      <c r="H108" s="19"/>
      <c r="I108" s="14"/>
      <c r="J108" s="36">
        <v>0</v>
      </c>
      <c r="K108" s="25">
        <f t="shared" si="6"/>
        <v>58008.6</v>
      </c>
      <c r="L108" s="14">
        <v>46044</v>
      </c>
      <c r="M108" s="2"/>
    </row>
    <row r="109" s="1" customFormat="1" spans="1:13">
      <c r="A109" s="14">
        <v>46044</v>
      </c>
      <c r="B109" s="15">
        <v>21902</v>
      </c>
      <c r="C109" s="16" t="s">
        <v>101</v>
      </c>
      <c r="D109" s="17" t="s">
        <v>16</v>
      </c>
      <c r="E109" s="15">
        <v>60746</v>
      </c>
      <c r="F109" s="36">
        <v>21888.9</v>
      </c>
      <c r="G109" s="19"/>
      <c r="H109" s="19"/>
      <c r="I109" s="14"/>
      <c r="J109" s="36">
        <v>0</v>
      </c>
      <c r="K109" s="25">
        <f t="shared" si="6"/>
        <v>21888.9</v>
      </c>
      <c r="L109" s="14">
        <v>46044</v>
      </c>
      <c r="M109" s="2"/>
    </row>
    <row r="110" s="1" customFormat="1" spans="6:11">
      <c r="F110" s="38">
        <f>SUM(F105:F109)</f>
        <v>685300.3</v>
      </c>
      <c r="G110" s="2"/>
      <c r="H110" s="2"/>
      <c r="I110" s="2"/>
      <c r="J110" s="38">
        <f>SUM(J105:J109)</f>
        <v>43800</v>
      </c>
      <c r="K110" s="37">
        <f>SUM(K105:K109)</f>
        <v>729100.3</v>
      </c>
    </row>
    <row r="111" s="1" customFormat="1" spans="6:11">
      <c r="F111" s="37"/>
      <c r="G111" s="2"/>
      <c r="H111" s="2"/>
      <c r="I111" s="2"/>
      <c r="J111" s="37"/>
      <c r="K111" s="37"/>
    </row>
    <row r="112" s="1" customFormat="1" spans="6:6">
      <c r="F112" s="37"/>
    </row>
    <row r="116" s="1" customFormat="1" spans="1:4">
      <c r="A116" s="2" t="s">
        <v>23</v>
      </c>
      <c r="D116" s="2" t="s">
        <v>24</v>
      </c>
    </row>
    <row r="117" s="1" customFormat="1" spans="1:1">
      <c r="A117" s="2"/>
    </row>
    <row r="118" s="1" customFormat="1" spans="1:1">
      <c r="A118" s="2"/>
    </row>
    <row r="119" s="1" customFormat="1" spans="1:4">
      <c r="A119" s="2" t="s">
        <v>26</v>
      </c>
      <c r="D119" s="2" t="s">
        <v>27</v>
      </c>
    </row>
    <row r="120" s="1" customFormat="1" spans="1:4">
      <c r="A120" s="1" t="s">
        <v>29</v>
      </c>
      <c r="D120" s="1" t="s">
        <v>30</v>
      </c>
    </row>
  </sheetData>
  <mergeCells count="52">
    <mergeCell ref="G4:J4"/>
    <mergeCell ref="G37:J37"/>
    <mergeCell ref="G70:J70"/>
    <mergeCell ref="G102:J102"/>
    <mergeCell ref="A4:A6"/>
    <mergeCell ref="A37:A39"/>
    <mergeCell ref="A70:A72"/>
    <mergeCell ref="A102:A104"/>
    <mergeCell ref="B4:B6"/>
    <mergeCell ref="B37:B39"/>
    <mergeCell ref="B70:B72"/>
    <mergeCell ref="B102:B104"/>
    <mergeCell ref="C4:C6"/>
    <mergeCell ref="C37:C39"/>
    <mergeCell ref="C70:C72"/>
    <mergeCell ref="C102:C104"/>
    <mergeCell ref="D4:D6"/>
    <mergeCell ref="D37:D39"/>
    <mergeCell ref="D70:D72"/>
    <mergeCell ref="D102:D104"/>
    <mergeCell ref="E4:E6"/>
    <mergeCell ref="E37:E39"/>
    <mergeCell ref="E70:E72"/>
    <mergeCell ref="E102:E104"/>
    <mergeCell ref="F4:F6"/>
    <mergeCell ref="F37:F39"/>
    <mergeCell ref="F70:F72"/>
    <mergeCell ref="F102:F104"/>
    <mergeCell ref="G5:G6"/>
    <mergeCell ref="G38:G39"/>
    <mergeCell ref="G71:G72"/>
    <mergeCell ref="G103:G104"/>
    <mergeCell ref="H5:H6"/>
    <mergeCell ref="H38:H39"/>
    <mergeCell ref="H71:H72"/>
    <mergeCell ref="H103:H104"/>
    <mergeCell ref="I5:I6"/>
    <mergeCell ref="I38:I39"/>
    <mergeCell ref="I71:I72"/>
    <mergeCell ref="I103:I104"/>
    <mergeCell ref="J5:J6"/>
    <mergeCell ref="J38:J39"/>
    <mergeCell ref="J71:J72"/>
    <mergeCell ref="J103:J104"/>
    <mergeCell ref="K4:K6"/>
    <mergeCell ref="K37:K39"/>
    <mergeCell ref="K70:K72"/>
    <mergeCell ref="K102:K104"/>
    <mergeCell ref="L4:L6"/>
    <mergeCell ref="L37:L39"/>
    <mergeCell ref="L70:L72"/>
    <mergeCell ref="L102:L104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zoomScale="130" zoomScaleNormal="130" workbookViewId="0">
      <selection activeCell="D24" sqref="D24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46044</v>
      </c>
      <c r="B7" s="15">
        <v>21897</v>
      </c>
      <c r="C7" s="16" t="s">
        <v>102</v>
      </c>
      <c r="D7" s="17" t="s">
        <v>44</v>
      </c>
      <c r="E7" s="15">
        <v>60787</v>
      </c>
      <c r="F7" s="36">
        <v>182333.4</v>
      </c>
      <c r="G7" s="19"/>
      <c r="H7" s="19"/>
      <c r="I7" s="14"/>
      <c r="J7" s="36">
        <v>0</v>
      </c>
      <c r="K7" s="25">
        <f>F7+J7</f>
        <v>182333.4</v>
      </c>
      <c r="L7" s="14">
        <v>46045</v>
      </c>
      <c r="M7" s="2"/>
    </row>
    <row r="8" s="1" customForma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="1" customFormat="1" spans="6:11">
      <c r="F9" s="37">
        <f t="shared" ref="F9:K9" si="0">SUM(F7:F8)</f>
        <v>182333.4</v>
      </c>
      <c r="G9" s="2"/>
      <c r="H9" s="2"/>
      <c r="I9" s="2"/>
      <c r="J9" s="38">
        <f t="shared" si="0"/>
        <v>0</v>
      </c>
      <c r="K9" s="37">
        <f t="shared" si="0"/>
        <v>182333.4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19</v>
      </c>
      <c r="J12" s="39" t="s">
        <v>20</v>
      </c>
    </row>
    <row r="13" s="1" customFormat="1" spans="11:11">
      <c r="K13" s="39" t="s">
        <v>21</v>
      </c>
    </row>
    <row r="14" s="1" customFormat="1" spans="7:11">
      <c r="G14" s="2" t="s">
        <v>22</v>
      </c>
      <c r="I14" s="40">
        <v>1000</v>
      </c>
      <c r="J14" s="41">
        <v>182</v>
      </c>
      <c r="K14" s="42">
        <f t="shared" ref="K14:K25" si="1">J14*I14</f>
        <v>182000</v>
      </c>
    </row>
    <row r="15" s="1" customFormat="1" spans="1:11">
      <c r="A15" s="2" t="s">
        <v>23</v>
      </c>
      <c r="D15" s="2" t="s">
        <v>24</v>
      </c>
      <c r="G15" s="2"/>
      <c r="I15" s="40">
        <v>500</v>
      </c>
      <c r="J15" s="41"/>
      <c r="K15" s="42">
        <f t="shared" si="1"/>
        <v>0</v>
      </c>
    </row>
    <row r="16" s="1" customFormat="1" spans="1:11">
      <c r="A16" s="2"/>
      <c r="G16" s="2"/>
      <c r="I16" s="40">
        <v>200</v>
      </c>
      <c r="J16" s="41"/>
      <c r="K16" s="42">
        <f t="shared" si="1"/>
        <v>0</v>
      </c>
    </row>
    <row r="17" s="1" customFormat="1" spans="1:11">
      <c r="A17" s="2"/>
      <c r="G17" s="2" t="s">
        <v>25</v>
      </c>
      <c r="I17" s="40">
        <v>100</v>
      </c>
      <c r="J17" s="41">
        <v>3</v>
      </c>
      <c r="K17" s="42">
        <f t="shared" si="1"/>
        <v>300</v>
      </c>
    </row>
    <row r="18" s="1" customFormat="1" spans="1:11">
      <c r="A18" s="2" t="s">
        <v>26</v>
      </c>
      <c r="D18" s="2" t="s">
        <v>27</v>
      </c>
      <c r="G18" s="1" t="s">
        <v>28</v>
      </c>
      <c r="I18" s="40">
        <v>50</v>
      </c>
      <c r="J18" s="41"/>
      <c r="K18" s="42">
        <f t="shared" si="1"/>
        <v>0</v>
      </c>
    </row>
    <row r="19" s="1" customFormat="1" spans="1:11">
      <c r="A19" s="1" t="s">
        <v>29</v>
      </c>
      <c r="D19" s="1" t="s">
        <v>30</v>
      </c>
      <c r="I19" s="40">
        <v>20</v>
      </c>
      <c r="J19" s="41">
        <v>1</v>
      </c>
      <c r="K19" s="42">
        <f t="shared" si="1"/>
        <v>20</v>
      </c>
    </row>
    <row r="20" s="1" customFormat="1" spans="9:11">
      <c r="I20" s="40">
        <v>10</v>
      </c>
      <c r="J20" s="41">
        <v>1</v>
      </c>
      <c r="K20" s="42">
        <f t="shared" si="1"/>
        <v>10</v>
      </c>
    </row>
    <row r="21" s="1" customFormat="1" spans="9:11">
      <c r="I21" s="40">
        <v>5</v>
      </c>
      <c r="J21" s="41"/>
      <c r="K21" s="42">
        <f t="shared" si="1"/>
        <v>0</v>
      </c>
    </row>
    <row r="22" s="1" customFormat="1" spans="9:11">
      <c r="I22" s="40">
        <v>1</v>
      </c>
      <c r="J22" s="41">
        <v>3</v>
      </c>
      <c r="K22" s="42">
        <f t="shared" si="1"/>
        <v>3</v>
      </c>
    </row>
    <row r="23" s="1" customFormat="1" spans="9:11">
      <c r="I23" s="40">
        <v>0.25</v>
      </c>
      <c r="J23" s="41">
        <v>1</v>
      </c>
      <c r="K23" s="42">
        <f t="shared" si="1"/>
        <v>0.25</v>
      </c>
    </row>
    <row r="24" s="1" customFormat="1" spans="9:11">
      <c r="I24" s="40">
        <v>0.1</v>
      </c>
      <c r="J24" s="41"/>
      <c r="K24" s="42">
        <f t="shared" si="1"/>
        <v>0</v>
      </c>
    </row>
    <row r="25" s="1" customFormat="1" spans="9:11">
      <c r="I25" s="43">
        <v>0.05</v>
      </c>
      <c r="J25" s="41">
        <v>3</v>
      </c>
      <c r="K25" s="44">
        <f t="shared" si="1"/>
        <v>0.15</v>
      </c>
    </row>
    <row r="26" s="1" customFormat="1" spans="9:11">
      <c r="I26" s="2" t="s">
        <v>31</v>
      </c>
      <c r="K26" s="45">
        <f>SUM(K14:K25)</f>
        <v>182333.4</v>
      </c>
    </row>
    <row r="27" s="1" customFormat="1" spans="9:11">
      <c r="I27" s="2" t="s">
        <v>32</v>
      </c>
      <c r="K27" s="46">
        <f>J9</f>
        <v>0</v>
      </c>
    </row>
    <row r="28" s="1" customFormat="1" ht="9.75" spans="11:11">
      <c r="K28" s="47">
        <f>SUM(K26:K27)</f>
        <v>182333.4</v>
      </c>
    </row>
    <row r="29" s="1" customFormat="1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zoomScale="130" zoomScaleNormal="130" topLeftCell="A27" workbookViewId="0">
      <selection activeCell="F57" sqref="F57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46048</v>
      </c>
      <c r="B7" s="15">
        <v>21903</v>
      </c>
      <c r="C7" s="16" t="s">
        <v>103</v>
      </c>
      <c r="D7" s="17" t="s">
        <v>44</v>
      </c>
      <c r="E7" s="15">
        <v>60794</v>
      </c>
      <c r="F7" s="36">
        <v>19936.2</v>
      </c>
      <c r="G7" s="19"/>
      <c r="H7" s="19"/>
      <c r="I7" s="14"/>
      <c r="J7" s="36">
        <v>0</v>
      </c>
      <c r="K7" s="25">
        <f>F7+J7</f>
        <v>19936.2</v>
      </c>
      <c r="L7" s="14">
        <v>46048</v>
      </c>
      <c r="M7" s="2"/>
    </row>
    <row r="8" s="1" customForma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="1" customFormat="1" spans="6:11">
      <c r="F9" s="37">
        <f t="shared" ref="F9:K9" si="0">SUM(F7:F8)</f>
        <v>19936.2</v>
      </c>
      <c r="G9" s="2"/>
      <c r="H9" s="2"/>
      <c r="I9" s="2"/>
      <c r="J9" s="38">
        <f t="shared" si="0"/>
        <v>0</v>
      </c>
      <c r="K9" s="37">
        <f t="shared" si="0"/>
        <v>19936.2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19</v>
      </c>
      <c r="J12" s="39" t="s">
        <v>20</v>
      </c>
    </row>
    <row r="13" s="1" customFormat="1" spans="11:11">
      <c r="K13" s="39" t="s">
        <v>21</v>
      </c>
    </row>
    <row r="14" s="1" customFormat="1" spans="7:11">
      <c r="G14" s="2" t="s">
        <v>22</v>
      </c>
      <c r="I14" s="40">
        <v>1000</v>
      </c>
      <c r="J14" s="41">
        <v>19</v>
      </c>
      <c r="K14" s="42">
        <f t="shared" ref="K14:K25" si="1">J14*I14</f>
        <v>19000</v>
      </c>
    </row>
    <row r="15" s="1" customFormat="1" spans="1:11">
      <c r="A15" s="2" t="s">
        <v>23</v>
      </c>
      <c r="D15" s="2" t="s">
        <v>24</v>
      </c>
      <c r="G15" s="2"/>
      <c r="I15" s="40">
        <v>500</v>
      </c>
      <c r="J15" s="41">
        <v>1</v>
      </c>
      <c r="K15" s="42">
        <f t="shared" si="1"/>
        <v>500</v>
      </c>
    </row>
    <row r="16" s="1" customFormat="1" spans="1:11">
      <c r="A16" s="2"/>
      <c r="G16" s="2"/>
      <c r="I16" s="40">
        <v>200</v>
      </c>
      <c r="J16" s="41"/>
      <c r="K16" s="42">
        <f t="shared" si="1"/>
        <v>0</v>
      </c>
    </row>
    <row r="17" s="1" customFormat="1" spans="1:11">
      <c r="A17" s="2"/>
      <c r="G17" s="2" t="s">
        <v>25</v>
      </c>
      <c r="I17" s="40">
        <v>100</v>
      </c>
      <c r="J17" s="41">
        <v>4</v>
      </c>
      <c r="K17" s="42">
        <f t="shared" si="1"/>
        <v>400</v>
      </c>
    </row>
    <row r="18" s="1" customFormat="1" spans="1:11">
      <c r="A18" s="2" t="s">
        <v>26</v>
      </c>
      <c r="D18" s="2" t="s">
        <v>27</v>
      </c>
      <c r="G18" s="1" t="s">
        <v>28</v>
      </c>
      <c r="I18" s="40">
        <v>50</v>
      </c>
      <c r="J18" s="41"/>
      <c r="K18" s="42">
        <f t="shared" si="1"/>
        <v>0</v>
      </c>
    </row>
    <row r="19" s="1" customFormat="1" spans="1:11">
      <c r="A19" s="1" t="s">
        <v>29</v>
      </c>
      <c r="D19" s="1" t="s">
        <v>30</v>
      </c>
      <c r="I19" s="40">
        <v>20</v>
      </c>
      <c r="J19" s="41">
        <v>1</v>
      </c>
      <c r="K19" s="42">
        <f t="shared" si="1"/>
        <v>20</v>
      </c>
    </row>
    <row r="20" s="1" customFormat="1" spans="9:11">
      <c r="I20" s="40">
        <v>10</v>
      </c>
      <c r="J20" s="41">
        <v>1</v>
      </c>
      <c r="K20" s="42">
        <f t="shared" si="1"/>
        <v>10</v>
      </c>
    </row>
    <row r="21" s="1" customFormat="1" spans="9:11">
      <c r="I21" s="40">
        <v>5</v>
      </c>
      <c r="J21" s="41">
        <v>1</v>
      </c>
      <c r="K21" s="42">
        <f t="shared" si="1"/>
        <v>5</v>
      </c>
    </row>
    <row r="22" s="1" customFormat="1" spans="9:11">
      <c r="I22" s="40">
        <v>1</v>
      </c>
      <c r="J22" s="41">
        <v>1</v>
      </c>
      <c r="K22" s="42">
        <f t="shared" si="1"/>
        <v>1</v>
      </c>
    </row>
    <row r="23" s="1" customFormat="1" spans="9:11">
      <c r="I23" s="40">
        <v>0.25</v>
      </c>
      <c r="J23" s="41"/>
      <c r="K23" s="42">
        <f t="shared" si="1"/>
        <v>0</v>
      </c>
    </row>
    <row r="24" s="1" customFormat="1" spans="9:11">
      <c r="I24" s="40">
        <v>0.1</v>
      </c>
      <c r="J24" s="41">
        <v>2</v>
      </c>
      <c r="K24" s="42">
        <f t="shared" si="1"/>
        <v>0.2</v>
      </c>
    </row>
    <row r="25" s="1" customFormat="1" spans="9:11">
      <c r="I25" s="43">
        <v>0.05</v>
      </c>
      <c r="J25" s="41"/>
      <c r="K25" s="44">
        <f t="shared" si="1"/>
        <v>0</v>
      </c>
    </row>
    <row r="26" s="1" customFormat="1" spans="9:11">
      <c r="I26" s="2" t="s">
        <v>31</v>
      </c>
      <c r="K26" s="45">
        <f>SUM(K14:K25)</f>
        <v>19936.2</v>
      </c>
    </row>
    <row r="27" s="1" customFormat="1" spans="9:11">
      <c r="I27" s="2" t="s">
        <v>32</v>
      </c>
      <c r="K27" s="46">
        <f>J9</f>
        <v>0</v>
      </c>
    </row>
    <row r="28" s="1" customFormat="1" ht="9.75" spans="11:11">
      <c r="K28" s="47">
        <f>SUM(K26:K27)</f>
        <v>19936.2</v>
      </c>
    </row>
    <row r="29" s="1" customFormat="1" ht="9.75"/>
    <row r="33" s="1" customFormat="1" spans="1:1">
      <c r="A33" s="2" t="s">
        <v>0</v>
      </c>
    </row>
    <row r="34" s="1" customFormat="1" spans="1:1">
      <c r="A34" s="2" t="s">
        <v>33</v>
      </c>
    </row>
    <row r="36" s="1" customFormat="1" spans="1:12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3"/>
      <c r="K36" s="3" t="s">
        <v>9</v>
      </c>
      <c r="L36" s="3" t="s">
        <v>10</v>
      </c>
    </row>
    <row r="37" s="1" customFormat="1" spans="1:12">
      <c r="A37" s="6"/>
      <c r="B37" s="6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s="1" customFormat="1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="1" customFormat="1" spans="1:13">
      <c r="A39" s="14">
        <v>46048</v>
      </c>
      <c r="B39" s="15">
        <v>21904</v>
      </c>
      <c r="C39" s="16" t="s">
        <v>104</v>
      </c>
      <c r="D39" s="17" t="s">
        <v>16</v>
      </c>
      <c r="E39" s="15">
        <v>60793</v>
      </c>
      <c r="F39" s="36">
        <v>16496.2</v>
      </c>
      <c r="G39" s="19"/>
      <c r="H39" s="19"/>
      <c r="I39" s="14"/>
      <c r="J39" s="36">
        <v>0</v>
      </c>
      <c r="K39" s="25">
        <f t="shared" ref="K39:K43" si="2">F39+J39</f>
        <v>16496.2</v>
      </c>
      <c r="L39" s="14">
        <v>46045</v>
      </c>
      <c r="M39" s="2"/>
    </row>
    <row r="40" s="1" customFormat="1" spans="1:13">
      <c r="A40" s="14">
        <v>46048</v>
      </c>
      <c r="B40" s="15">
        <v>21905</v>
      </c>
      <c r="C40" s="16" t="s">
        <v>105</v>
      </c>
      <c r="D40" s="17" t="s">
        <v>16</v>
      </c>
      <c r="E40" s="15">
        <v>60654</v>
      </c>
      <c r="F40" s="36">
        <v>19336.2</v>
      </c>
      <c r="G40" s="19"/>
      <c r="H40" s="19"/>
      <c r="I40" s="14"/>
      <c r="J40" s="36">
        <v>0</v>
      </c>
      <c r="K40" s="25">
        <f t="shared" si="2"/>
        <v>19336.2</v>
      </c>
      <c r="L40" s="14">
        <v>46045</v>
      </c>
      <c r="M40" s="2"/>
    </row>
    <row r="41" s="1" customFormat="1" spans="1:13">
      <c r="A41" s="14">
        <v>46048</v>
      </c>
      <c r="B41" s="15">
        <v>21905</v>
      </c>
      <c r="C41" s="16" t="s">
        <v>105</v>
      </c>
      <c r="D41" s="17" t="s">
        <v>106</v>
      </c>
      <c r="E41" s="15" t="s">
        <v>107</v>
      </c>
      <c r="F41" s="36">
        <v>9725</v>
      </c>
      <c r="G41" s="19"/>
      <c r="H41" s="19"/>
      <c r="I41" s="14"/>
      <c r="J41" s="36">
        <v>0</v>
      </c>
      <c r="K41" s="25">
        <f t="shared" si="2"/>
        <v>9725</v>
      </c>
      <c r="L41" s="14">
        <v>46045</v>
      </c>
      <c r="M41" s="2"/>
    </row>
    <row r="42" s="1" customFormat="1" spans="1:13">
      <c r="A42" s="14">
        <v>46048</v>
      </c>
      <c r="B42" s="15">
        <v>21906</v>
      </c>
      <c r="C42" s="16" t="s">
        <v>108</v>
      </c>
      <c r="D42" s="17" t="s">
        <v>16</v>
      </c>
      <c r="E42" s="15">
        <v>60778</v>
      </c>
      <c r="F42" s="36"/>
      <c r="G42" s="19"/>
      <c r="H42" s="19"/>
      <c r="I42" s="14"/>
      <c r="J42" s="36">
        <v>376538.46</v>
      </c>
      <c r="K42" s="25">
        <f t="shared" si="2"/>
        <v>376538.46</v>
      </c>
      <c r="L42" s="14">
        <v>46045</v>
      </c>
      <c r="M42" s="2" t="s">
        <v>109</v>
      </c>
    </row>
    <row r="43" s="1" customFormat="1" spans="1:13">
      <c r="A43" s="14">
        <v>46048</v>
      </c>
      <c r="B43" s="15">
        <v>21907</v>
      </c>
      <c r="C43" s="16" t="s">
        <v>110</v>
      </c>
      <c r="D43" s="17" t="s">
        <v>16</v>
      </c>
      <c r="E43" s="15">
        <v>60795</v>
      </c>
      <c r="F43" s="36"/>
      <c r="G43" s="19"/>
      <c r="H43" s="19"/>
      <c r="I43" s="14"/>
      <c r="J43" s="36">
        <v>51692.4</v>
      </c>
      <c r="K43" s="25">
        <f t="shared" si="2"/>
        <v>51692.4</v>
      </c>
      <c r="L43" s="14">
        <v>46048</v>
      </c>
      <c r="M43" s="2"/>
    </row>
    <row r="44" s="1" customFormat="1" spans="6:11">
      <c r="F44" s="38">
        <f>SUM(F39:F43)</f>
        <v>45557.4</v>
      </c>
      <c r="G44" s="2"/>
      <c r="H44" s="2"/>
      <c r="I44" s="2"/>
      <c r="J44" s="38">
        <f>SUM(J39:J43)</f>
        <v>428230.86</v>
      </c>
      <c r="K44" s="37">
        <f>SUM(K39:K43)</f>
        <v>473788.26</v>
      </c>
    </row>
    <row r="45" s="1" customFormat="1" spans="6:11">
      <c r="F45" s="37"/>
      <c r="G45" s="2"/>
      <c r="H45" s="2"/>
      <c r="I45" s="2"/>
      <c r="J45" s="37"/>
      <c r="K45" s="37"/>
    </row>
    <row r="46" s="1" customFormat="1" spans="6:6">
      <c r="F46" s="37"/>
    </row>
    <row r="50" s="1" customFormat="1" spans="1:4">
      <c r="A50" s="2" t="s">
        <v>23</v>
      </c>
      <c r="D50" s="2" t="s">
        <v>24</v>
      </c>
    </row>
    <row r="51" s="1" customFormat="1" spans="1:1">
      <c r="A51" s="2"/>
    </row>
    <row r="52" s="1" customFormat="1" spans="1:1">
      <c r="A52" s="2"/>
    </row>
    <row r="53" s="1" customFormat="1" spans="1:4">
      <c r="A53" s="2" t="s">
        <v>26</v>
      </c>
      <c r="D53" s="2" t="s">
        <v>27</v>
      </c>
    </row>
    <row r="54" s="1" customFormat="1" spans="1:4">
      <c r="A54" s="1" t="s">
        <v>29</v>
      </c>
      <c r="D54" s="1" t="s">
        <v>30</v>
      </c>
    </row>
  </sheetData>
  <mergeCells count="26">
    <mergeCell ref="G4:J4"/>
    <mergeCell ref="G36:J36"/>
    <mergeCell ref="A4:A6"/>
    <mergeCell ref="A36:A38"/>
    <mergeCell ref="B4:B6"/>
    <mergeCell ref="B36:B38"/>
    <mergeCell ref="C4:C6"/>
    <mergeCell ref="C36:C38"/>
    <mergeCell ref="D4:D6"/>
    <mergeCell ref="D36:D38"/>
    <mergeCell ref="E4:E6"/>
    <mergeCell ref="E36:E38"/>
    <mergeCell ref="F4:F6"/>
    <mergeCell ref="F36:F38"/>
    <mergeCell ref="G5:G6"/>
    <mergeCell ref="G37:G38"/>
    <mergeCell ref="H5:H6"/>
    <mergeCell ref="H37:H38"/>
    <mergeCell ref="I5:I6"/>
    <mergeCell ref="I37:I38"/>
    <mergeCell ref="J5:J6"/>
    <mergeCell ref="J37:J38"/>
    <mergeCell ref="K4:K6"/>
    <mergeCell ref="K36:K38"/>
    <mergeCell ref="L4:L6"/>
    <mergeCell ref="L36:L38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zoomScale="130" zoomScaleNormal="130" workbookViewId="0">
      <selection activeCell="K22" sqref="K22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46049</v>
      </c>
      <c r="B7" s="15">
        <v>21909</v>
      </c>
      <c r="C7" s="16" t="s">
        <v>111</v>
      </c>
      <c r="D7" s="17" t="s">
        <v>16</v>
      </c>
      <c r="E7" s="15">
        <v>60797</v>
      </c>
      <c r="F7" s="36">
        <v>26176.2</v>
      </c>
      <c r="G7" s="19"/>
      <c r="H7" s="19"/>
      <c r="I7" s="14"/>
      <c r="J7" s="36">
        <v>0</v>
      </c>
      <c r="K7" s="25">
        <f>F7+J7</f>
        <v>26176.2</v>
      </c>
      <c r="L7" s="14">
        <v>46048</v>
      </c>
      <c r="M7" s="2"/>
    </row>
    <row r="8" s="1" customFormat="1" spans="1:13">
      <c r="A8" s="14">
        <v>46049</v>
      </c>
      <c r="B8" s="15">
        <v>21910</v>
      </c>
      <c r="C8" s="16" t="s">
        <v>112</v>
      </c>
      <c r="D8" s="17" t="s">
        <v>16</v>
      </c>
      <c r="E8" s="15">
        <v>60798</v>
      </c>
      <c r="F8" s="36">
        <v>18196.2</v>
      </c>
      <c r="G8" s="19"/>
      <c r="H8" s="19"/>
      <c r="I8" s="14"/>
      <c r="J8" s="36">
        <v>0</v>
      </c>
      <c r="K8" s="25">
        <f>F8+J8</f>
        <v>18196.2</v>
      </c>
      <c r="L8" s="14">
        <v>46049</v>
      </c>
      <c r="M8" s="2"/>
    </row>
    <row r="9" s="1" customFormat="1" spans="6:11">
      <c r="F9" s="38">
        <f t="shared" ref="F9:K9" si="0">SUM(F7:F8)</f>
        <v>44372.4</v>
      </c>
      <c r="G9" s="2"/>
      <c r="H9" s="2"/>
      <c r="I9" s="2"/>
      <c r="J9" s="38">
        <f t="shared" si="0"/>
        <v>0</v>
      </c>
      <c r="K9" s="37">
        <f t="shared" si="0"/>
        <v>44372.4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6">
      <c r="F11" s="37"/>
    </row>
    <row r="15" s="1" customFormat="1" spans="1:4">
      <c r="A15" s="2" t="s">
        <v>23</v>
      </c>
      <c r="D15" s="2" t="s">
        <v>24</v>
      </c>
    </row>
    <row r="16" s="1" customFormat="1" spans="1:1">
      <c r="A16" s="2"/>
    </row>
    <row r="17" s="1" customFormat="1" spans="1:1">
      <c r="A17" s="2"/>
    </row>
    <row r="18" s="1" customFormat="1" spans="1:4">
      <c r="A18" s="2" t="s">
        <v>26</v>
      </c>
      <c r="D18" s="2" t="s">
        <v>27</v>
      </c>
    </row>
    <row r="19" s="1" customFormat="1" spans="1:4">
      <c r="A19" s="1" t="s">
        <v>29</v>
      </c>
      <c r="D19" s="1" t="s">
        <v>30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tabSelected="1" zoomScale="130" zoomScaleNormal="130" topLeftCell="A28" workbookViewId="0">
      <selection activeCell="F48" sqref="F48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46050</v>
      </c>
      <c r="B7" s="15">
        <v>18949</v>
      </c>
      <c r="C7" s="16" t="s">
        <v>113</v>
      </c>
      <c r="D7" s="17" t="s">
        <v>16</v>
      </c>
      <c r="E7" s="15">
        <v>60789</v>
      </c>
      <c r="F7" s="36"/>
      <c r="G7" s="19" t="s">
        <v>114</v>
      </c>
      <c r="H7" s="19">
        <v>1000186763</v>
      </c>
      <c r="I7" s="14">
        <v>46048</v>
      </c>
      <c r="J7" s="36">
        <v>19336.2</v>
      </c>
      <c r="K7" s="25">
        <f>F7+J7</f>
        <v>19336.2</v>
      </c>
      <c r="L7" s="14">
        <v>46051</v>
      </c>
      <c r="M7" s="2"/>
    </row>
    <row r="8" s="1" customForma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="1" customFormat="1" spans="6:11">
      <c r="F9" s="37">
        <f t="shared" ref="F9:K9" si="0">SUM(F7:F8)</f>
        <v>0</v>
      </c>
      <c r="G9" s="2"/>
      <c r="H9" s="2"/>
      <c r="I9" s="2"/>
      <c r="J9" s="38">
        <f t="shared" si="0"/>
        <v>19336.2</v>
      </c>
      <c r="K9" s="37">
        <f t="shared" si="0"/>
        <v>19336.2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19</v>
      </c>
      <c r="J12" s="39" t="s">
        <v>20</v>
      </c>
    </row>
    <row r="13" s="1" customFormat="1" spans="11:11">
      <c r="K13" s="39" t="s">
        <v>21</v>
      </c>
    </row>
    <row r="14" s="1" customFormat="1" spans="7:11">
      <c r="G14" s="2" t="s">
        <v>22</v>
      </c>
      <c r="I14" s="40">
        <v>1000</v>
      </c>
      <c r="J14" s="41"/>
      <c r="K14" s="42">
        <f t="shared" ref="K14:K25" si="1">J14*I14</f>
        <v>0</v>
      </c>
    </row>
    <row r="15" s="1" customFormat="1" spans="1:11">
      <c r="A15" s="2" t="s">
        <v>23</v>
      </c>
      <c r="D15" s="2" t="s">
        <v>24</v>
      </c>
      <c r="G15" s="2"/>
      <c r="I15" s="40">
        <v>500</v>
      </c>
      <c r="J15" s="41"/>
      <c r="K15" s="42">
        <f t="shared" si="1"/>
        <v>0</v>
      </c>
    </row>
    <row r="16" s="1" customFormat="1" spans="1:11">
      <c r="A16" s="2"/>
      <c r="G16" s="2"/>
      <c r="I16" s="40">
        <v>200</v>
      </c>
      <c r="J16" s="41"/>
      <c r="K16" s="42">
        <f t="shared" si="1"/>
        <v>0</v>
      </c>
    </row>
    <row r="17" s="1" customFormat="1" spans="1:11">
      <c r="A17" s="2"/>
      <c r="G17" s="2" t="s">
        <v>25</v>
      </c>
      <c r="I17" s="40">
        <v>100</v>
      </c>
      <c r="J17" s="41"/>
      <c r="K17" s="42">
        <f t="shared" si="1"/>
        <v>0</v>
      </c>
    </row>
    <row r="18" s="1" customFormat="1" spans="1:11">
      <c r="A18" s="2" t="s">
        <v>26</v>
      </c>
      <c r="D18" s="2" t="s">
        <v>27</v>
      </c>
      <c r="G18" s="1" t="s">
        <v>28</v>
      </c>
      <c r="I18" s="40">
        <v>50</v>
      </c>
      <c r="J18" s="41"/>
      <c r="K18" s="42">
        <f t="shared" si="1"/>
        <v>0</v>
      </c>
    </row>
    <row r="19" s="1" customFormat="1" spans="1:11">
      <c r="A19" s="1" t="s">
        <v>29</v>
      </c>
      <c r="D19" s="1" t="s">
        <v>30</v>
      </c>
      <c r="I19" s="40">
        <v>20</v>
      </c>
      <c r="J19" s="41"/>
      <c r="K19" s="42">
        <f t="shared" si="1"/>
        <v>0</v>
      </c>
    </row>
    <row r="20" s="1" customFormat="1" spans="9:11">
      <c r="I20" s="40">
        <v>10</v>
      </c>
      <c r="J20" s="41"/>
      <c r="K20" s="42">
        <f t="shared" si="1"/>
        <v>0</v>
      </c>
    </row>
    <row r="21" s="1" customFormat="1" spans="9:11">
      <c r="I21" s="40">
        <v>5</v>
      </c>
      <c r="J21" s="41"/>
      <c r="K21" s="42">
        <f t="shared" si="1"/>
        <v>0</v>
      </c>
    </row>
    <row r="22" s="1" customFormat="1" spans="9:11">
      <c r="I22" s="40">
        <v>1</v>
      </c>
      <c r="J22" s="41"/>
      <c r="K22" s="42">
        <f t="shared" si="1"/>
        <v>0</v>
      </c>
    </row>
    <row r="23" s="1" customFormat="1" spans="9:11">
      <c r="I23" s="40">
        <v>0.25</v>
      </c>
      <c r="J23" s="41"/>
      <c r="K23" s="42">
        <f t="shared" si="1"/>
        <v>0</v>
      </c>
    </row>
    <row r="24" s="1" customFormat="1" spans="9:11">
      <c r="I24" s="40">
        <v>0.1</v>
      </c>
      <c r="J24" s="41"/>
      <c r="K24" s="42">
        <f t="shared" si="1"/>
        <v>0</v>
      </c>
    </row>
    <row r="25" s="1" customFormat="1" spans="9:11">
      <c r="I25" s="43">
        <v>0.05</v>
      </c>
      <c r="J25" s="41"/>
      <c r="K25" s="44">
        <f t="shared" si="1"/>
        <v>0</v>
      </c>
    </row>
    <row r="26" s="1" customFormat="1" spans="9:11">
      <c r="I26" s="2" t="s">
        <v>31</v>
      </c>
      <c r="K26" s="45">
        <f>SUM(K14:K25)</f>
        <v>0</v>
      </c>
    </row>
    <row r="27" s="1" customFormat="1" spans="9:11">
      <c r="I27" s="2" t="s">
        <v>32</v>
      </c>
      <c r="K27" s="46">
        <f>J9</f>
        <v>19336.2</v>
      </c>
    </row>
    <row r="28" s="1" customFormat="1" ht="9.75" spans="11:11">
      <c r="K28" s="47">
        <f>SUM(K26:K27)</f>
        <v>19336.2</v>
      </c>
    </row>
    <row r="29" s="1" customFormat="1" ht="9.75"/>
    <row r="34" s="1" customFormat="1" spans="1:1">
      <c r="A34" s="2" t="s">
        <v>0</v>
      </c>
    </row>
    <row r="35" s="1" customFormat="1" spans="1:1">
      <c r="A35" s="2" t="s">
        <v>33</v>
      </c>
    </row>
    <row r="37" s="1" customFormat="1" spans="1:12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3"/>
      <c r="K37" s="3" t="s">
        <v>9</v>
      </c>
      <c r="L37" s="3" t="s">
        <v>10</v>
      </c>
    </row>
    <row r="38" s="1" customFormat="1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="1" customFormat="1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="1" customFormat="1" spans="1:13">
      <c r="A40" s="14">
        <v>46050</v>
      </c>
      <c r="B40" s="15">
        <v>21911</v>
      </c>
      <c r="C40" s="16" t="s">
        <v>115</v>
      </c>
      <c r="D40" s="17" t="s">
        <v>44</v>
      </c>
      <c r="E40" s="15">
        <v>60799</v>
      </c>
      <c r="F40" s="36"/>
      <c r="G40" s="19"/>
      <c r="H40" s="19"/>
      <c r="I40" s="14"/>
      <c r="J40" s="36">
        <v>112756.2</v>
      </c>
      <c r="K40" s="25">
        <f t="shared" ref="K40:K45" si="2">F40+J40</f>
        <v>112756.2</v>
      </c>
      <c r="L40" s="14">
        <v>46049</v>
      </c>
      <c r="M40" s="2"/>
    </row>
    <row r="41" s="1" customFormat="1" spans="1:13">
      <c r="A41" s="14">
        <v>46050</v>
      </c>
      <c r="B41" s="15">
        <v>21911</v>
      </c>
      <c r="C41" s="16" t="s">
        <v>115</v>
      </c>
      <c r="D41" s="17" t="s">
        <v>106</v>
      </c>
      <c r="E41" s="15">
        <v>60799</v>
      </c>
      <c r="F41" s="36"/>
      <c r="G41" s="19"/>
      <c r="H41" s="19"/>
      <c r="I41" s="14"/>
      <c r="J41" s="36">
        <v>22225</v>
      </c>
      <c r="K41" s="25">
        <f t="shared" si="2"/>
        <v>22225</v>
      </c>
      <c r="L41" s="14">
        <v>46049</v>
      </c>
      <c r="M41" s="2"/>
    </row>
    <row r="42" s="1" customFormat="1" spans="1:13">
      <c r="A42" s="14">
        <v>46050</v>
      </c>
      <c r="B42" s="15">
        <v>21912</v>
      </c>
      <c r="C42" s="16" t="s">
        <v>116</v>
      </c>
      <c r="D42" s="17" t="s">
        <v>44</v>
      </c>
      <c r="E42" s="15">
        <v>61187</v>
      </c>
      <c r="F42" s="36">
        <v>58532.4</v>
      </c>
      <c r="G42" s="19"/>
      <c r="H42" s="19"/>
      <c r="I42" s="14"/>
      <c r="J42" s="36">
        <v>0</v>
      </c>
      <c r="K42" s="25">
        <f t="shared" si="2"/>
        <v>58532.4</v>
      </c>
      <c r="L42" s="14">
        <v>46050</v>
      </c>
      <c r="M42" s="2"/>
    </row>
    <row r="43" s="1" customFormat="1" spans="1:13">
      <c r="A43" s="14">
        <v>46050</v>
      </c>
      <c r="B43" s="15">
        <v>21913</v>
      </c>
      <c r="C43" s="16" t="s">
        <v>117</v>
      </c>
      <c r="D43" s="17" t="s">
        <v>16</v>
      </c>
      <c r="E43" s="15">
        <v>60791</v>
      </c>
      <c r="F43" s="36"/>
      <c r="G43" s="19"/>
      <c r="H43" s="19"/>
      <c r="I43" s="14"/>
      <c r="J43" s="36">
        <v>550089.94</v>
      </c>
      <c r="K43" s="25">
        <f t="shared" si="2"/>
        <v>550089.94</v>
      </c>
      <c r="L43" s="14">
        <v>46050</v>
      </c>
      <c r="M43" s="2" t="s">
        <v>118</v>
      </c>
    </row>
    <row r="44" s="1" customFormat="1" spans="1:13">
      <c r="A44" s="14">
        <v>46050</v>
      </c>
      <c r="B44" s="15">
        <v>21914</v>
      </c>
      <c r="C44" s="16" t="s">
        <v>119</v>
      </c>
      <c r="D44" s="17" t="s">
        <v>44</v>
      </c>
      <c r="E44" s="15">
        <v>60800</v>
      </c>
      <c r="F44" s="36"/>
      <c r="G44" s="19"/>
      <c r="H44" s="19"/>
      <c r="I44" s="14"/>
      <c r="J44" s="36">
        <v>20876.2</v>
      </c>
      <c r="K44" s="25">
        <f t="shared" si="2"/>
        <v>20876.2</v>
      </c>
      <c r="L44" s="14">
        <v>46050</v>
      </c>
      <c r="M44" s="2"/>
    </row>
    <row r="45" s="1" customFormat="1" spans="1:13">
      <c r="A45" s="14">
        <v>46050</v>
      </c>
      <c r="B45" s="15">
        <v>21914</v>
      </c>
      <c r="C45" s="16" t="s">
        <v>119</v>
      </c>
      <c r="D45" s="17" t="s">
        <v>77</v>
      </c>
      <c r="E45" s="15">
        <v>60800</v>
      </c>
      <c r="F45" s="36"/>
      <c r="G45" s="19"/>
      <c r="H45" s="19"/>
      <c r="I45" s="14"/>
      <c r="J45" s="36">
        <v>0.8</v>
      </c>
      <c r="K45" s="25">
        <f t="shared" si="2"/>
        <v>0.8</v>
      </c>
      <c r="L45" s="14">
        <v>46050</v>
      </c>
      <c r="M45" s="2"/>
    </row>
    <row r="46" s="1" customFormat="1" spans="1:13">
      <c r="A46" s="14">
        <v>46050</v>
      </c>
      <c r="B46" s="15">
        <v>21915</v>
      </c>
      <c r="C46" s="16" t="s">
        <v>120</v>
      </c>
      <c r="D46" s="17" t="s">
        <v>44</v>
      </c>
      <c r="E46" s="15">
        <v>61033</v>
      </c>
      <c r="F46" s="36">
        <v>51812.2</v>
      </c>
      <c r="G46" s="19"/>
      <c r="H46" s="19"/>
      <c r="I46" s="14"/>
      <c r="J46" s="36">
        <v>0</v>
      </c>
      <c r="K46" s="25">
        <f>F46+J46</f>
        <v>51812.2</v>
      </c>
      <c r="L46" s="14">
        <v>46050</v>
      </c>
      <c r="M46" s="2"/>
    </row>
    <row r="47" s="1" customFormat="1" spans="1:13">
      <c r="A47" s="14">
        <v>46050</v>
      </c>
      <c r="B47" s="15">
        <v>21916</v>
      </c>
      <c r="C47" s="16" t="s">
        <v>121</v>
      </c>
      <c r="D47" s="17" t="s">
        <v>81</v>
      </c>
      <c r="E47" s="15">
        <v>60633</v>
      </c>
      <c r="F47" s="36">
        <v>31756.2</v>
      </c>
      <c r="G47" s="19"/>
      <c r="H47" s="19"/>
      <c r="I47" s="14"/>
      <c r="J47" s="36">
        <v>0</v>
      </c>
      <c r="K47" s="25">
        <f>F47+J47</f>
        <v>31756.2</v>
      </c>
      <c r="L47" s="14">
        <v>46050</v>
      </c>
      <c r="M47" s="2"/>
    </row>
    <row r="48" s="1" customFormat="1" spans="6:11">
      <c r="F48" s="38">
        <f>SUM(F40:F47)</f>
        <v>142100.8</v>
      </c>
      <c r="G48" s="2"/>
      <c r="H48" s="2"/>
      <c r="I48" s="2"/>
      <c r="J48" s="38">
        <f>SUM(J40:J47)</f>
        <v>705948.14</v>
      </c>
      <c r="K48" s="37">
        <f>SUM(K40:K47)</f>
        <v>848048.94</v>
      </c>
    </row>
    <row r="49" s="1" customFormat="1" spans="6:11">
      <c r="F49" s="37"/>
      <c r="G49" s="2"/>
      <c r="H49" s="2"/>
      <c r="I49" s="2"/>
      <c r="J49" s="37"/>
      <c r="K49" s="37"/>
    </row>
    <row r="50" s="1" customFormat="1" spans="6:6">
      <c r="F50" s="37"/>
    </row>
    <row r="54" s="1" customFormat="1" spans="1:4">
      <c r="A54" s="2" t="s">
        <v>23</v>
      </c>
      <c r="D54" s="2" t="s">
        <v>24</v>
      </c>
    </row>
    <row r="55" s="1" customFormat="1" spans="1:1">
      <c r="A55" s="2"/>
    </row>
    <row r="56" s="1" customFormat="1" spans="1:1">
      <c r="A56" s="2"/>
    </row>
    <row r="57" s="1" customFormat="1" spans="1:4">
      <c r="A57" s="2" t="s">
        <v>26</v>
      </c>
      <c r="D57" s="2" t="s">
        <v>27</v>
      </c>
    </row>
    <row r="58" s="1" customFormat="1" spans="1:4">
      <c r="A58" s="1" t="s">
        <v>29</v>
      </c>
      <c r="D58" s="1" t="s">
        <v>30</v>
      </c>
    </row>
  </sheetData>
  <mergeCells count="26">
    <mergeCell ref="G4:J4"/>
    <mergeCell ref="G37:J37"/>
    <mergeCell ref="A4:A6"/>
    <mergeCell ref="A37:A39"/>
    <mergeCell ref="B4:B6"/>
    <mergeCell ref="B37:B39"/>
    <mergeCell ref="C4:C6"/>
    <mergeCell ref="C37:C39"/>
    <mergeCell ref="D4:D6"/>
    <mergeCell ref="D37:D39"/>
    <mergeCell ref="E4:E6"/>
    <mergeCell ref="E37:E39"/>
    <mergeCell ref="F4:F6"/>
    <mergeCell ref="F37:F39"/>
    <mergeCell ref="G5:G6"/>
    <mergeCell ref="G38:G39"/>
    <mergeCell ref="H5:H6"/>
    <mergeCell ref="H38:H39"/>
    <mergeCell ref="I5:I6"/>
    <mergeCell ref="I38:I39"/>
    <mergeCell ref="J5:J6"/>
    <mergeCell ref="J38:J39"/>
    <mergeCell ref="K4:K6"/>
    <mergeCell ref="K37:K39"/>
    <mergeCell ref="L4:L6"/>
    <mergeCell ref="L37:L39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M441"/>
  <sheetViews>
    <sheetView zoomScale="115" zoomScaleNormal="115" topLeftCell="A338" workbookViewId="0">
      <selection activeCell="F347" sqref="F347"/>
    </sheetView>
  </sheetViews>
  <sheetFormatPr defaultColWidth="8.57142857142857" defaultRowHeight="9"/>
  <cols>
    <col min="1" max="1" width="11.2857142857143" style="1" customWidth="1"/>
    <col min="2" max="2" width="7.28571428571429" style="1" customWidth="1"/>
    <col min="3" max="3" width="29.4285714285714" style="1" customWidth="1"/>
    <col min="4" max="4" width="11.5714285714286" style="1" customWidth="1"/>
    <col min="5" max="5" width="10.4285714285714" style="1" customWidth="1"/>
    <col min="6" max="6" width="12" style="1" customWidth="1"/>
    <col min="7" max="10" width="12.8571428571429" style="1" customWidth="1"/>
    <col min="11" max="11" width="14" style="1" customWidth="1"/>
    <col min="12" max="12" width="12.5714285714286" style="1" customWidth="1"/>
    <col min="13" max="16384" width="8.57142857142857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122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8">
        <v>46028</v>
      </c>
      <c r="B7" s="9">
        <v>21864</v>
      </c>
      <c r="C7" s="10" t="s">
        <v>123</v>
      </c>
      <c r="D7" s="11" t="s">
        <v>124</v>
      </c>
      <c r="E7" s="3">
        <v>285421</v>
      </c>
      <c r="F7" s="12"/>
      <c r="G7" s="13" t="s">
        <v>114</v>
      </c>
      <c r="H7" s="13"/>
      <c r="I7" s="24"/>
      <c r="J7" s="25">
        <v>200</v>
      </c>
      <c r="K7" s="26">
        <f t="shared" ref="K7:K11" si="0">J7</f>
        <v>200</v>
      </c>
      <c r="L7" s="8">
        <v>46027</v>
      </c>
    </row>
    <row r="8" spans="1:12">
      <c r="A8" s="14"/>
      <c r="B8" s="15"/>
      <c r="C8" s="16"/>
      <c r="D8" s="17" t="s">
        <v>125</v>
      </c>
      <c r="E8" s="7"/>
      <c r="F8" s="18"/>
      <c r="G8" s="19" t="s">
        <v>114</v>
      </c>
      <c r="H8" s="19"/>
      <c r="I8" s="27"/>
      <c r="J8" s="25">
        <v>-55.68</v>
      </c>
      <c r="K8" s="26">
        <f t="shared" si="0"/>
        <v>-55.68</v>
      </c>
      <c r="L8" s="14"/>
    </row>
    <row r="9" spans="1:12">
      <c r="A9" s="20" t="s">
        <v>126</v>
      </c>
      <c r="B9" s="21"/>
      <c r="C9" s="21"/>
      <c r="D9" s="21"/>
      <c r="E9" s="21"/>
      <c r="F9" s="21"/>
      <c r="G9" s="21"/>
      <c r="H9" s="21"/>
      <c r="I9" s="28"/>
      <c r="J9" s="29">
        <f>SUM(J7:J8)</f>
        <v>144.32</v>
      </c>
      <c r="K9" s="29">
        <f>SUM(K7:K8)</f>
        <v>144.32</v>
      </c>
      <c r="L9" s="14"/>
    </row>
    <row r="10" spans="1:12">
      <c r="A10" s="8">
        <v>46028</v>
      </c>
      <c r="B10" s="9">
        <v>21864</v>
      </c>
      <c r="C10" s="10" t="s">
        <v>127</v>
      </c>
      <c r="D10" s="11" t="s">
        <v>124</v>
      </c>
      <c r="E10" s="3">
        <v>285349</v>
      </c>
      <c r="F10" s="12"/>
      <c r="G10" s="13" t="s">
        <v>114</v>
      </c>
      <c r="H10" s="13"/>
      <c r="I10" s="24"/>
      <c r="J10" s="25">
        <v>400</v>
      </c>
      <c r="K10" s="26">
        <f t="shared" ref="K10:K14" si="1">J10</f>
        <v>400</v>
      </c>
      <c r="L10" s="8">
        <v>46027</v>
      </c>
    </row>
    <row r="11" spans="1:12">
      <c r="A11" s="14"/>
      <c r="B11" s="15"/>
      <c r="C11" s="16"/>
      <c r="D11" s="17" t="s">
        <v>125</v>
      </c>
      <c r="E11" s="7"/>
      <c r="F11" s="18"/>
      <c r="G11" s="19" t="s">
        <v>114</v>
      </c>
      <c r="H11" s="19"/>
      <c r="I11" s="27"/>
      <c r="J11" s="25">
        <v>-96.44</v>
      </c>
      <c r="K11" s="26">
        <f t="shared" si="1"/>
        <v>-96.44</v>
      </c>
      <c r="L11" s="14"/>
    </row>
    <row r="12" spans="1:12">
      <c r="A12" s="20" t="s">
        <v>126</v>
      </c>
      <c r="B12" s="21"/>
      <c r="C12" s="21"/>
      <c r="D12" s="21"/>
      <c r="E12" s="21"/>
      <c r="F12" s="21"/>
      <c r="G12" s="21"/>
      <c r="H12" s="21"/>
      <c r="I12" s="28"/>
      <c r="J12" s="29">
        <f>SUM(J10:J11)</f>
        <v>303.56</v>
      </c>
      <c r="K12" s="29">
        <f>SUM(K10:K11)</f>
        <v>303.56</v>
      </c>
      <c r="L12" s="14"/>
    </row>
    <row r="13" spans="1:12">
      <c r="A13" s="8">
        <v>46028</v>
      </c>
      <c r="B13" s="9">
        <v>21864</v>
      </c>
      <c r="C13" s="10" t="s">
        <v>128</v>
      </c>
      <c r="D13" s="11" t="s">
        <v>124</v>
      </c>
      <c r="E13" s="3">
        <v>285360</v>
      </c>
      <c r="F13" s="12"/>
      <c r="G13" s="13" t="s">
        <v>114</v>
      </c>
      <c r="H13" s="13"/>
      <c r="I13" s="24"/>
      <c r="J13" s="25">
        <v>200</v>
      </c>
      <c r="K13" s="26">
        <f t="shared" si="1"/>
        <v>200</v>
      </c>
      <c r="L13" s="8">
        <v>46027</v>
      </c>
    </row>
    <row r="14" spans="1:12">
      <c r="A14" s="14"/>
      <c r="B14" s="15"/>
      <c r="C14" s="16"/>
      <c r="D14" s="17" t="s">
        <v>125</v>
      </c>
      <c r="E14" s="7"/>
      <c r="F14" s="18"/>
      <c r="G14" s="19" t="s">
        <v>114</v>
      </c>
      <c r="H14" s="19"/>
      <c r="I14" s="27"/>
      <c r="J14" s="25">
        <v>-47.39</v>
      </c>
      <c r="K14" s="26">
        <f t="shared" si="1"/>
        <v>-47.39</v>
      </c>
      <c r="L14" s="14"/>
    </row>
    <row r="15" spans="1:12">
      <c r="A15" s="20" t="s">
        <v>126</v>
      </c>
      <c r="B15" s="21"/>
      <c r="C15" s="21"/>
      <c r="D15" s="21"/>
      <c r="E15" s="21"/>
      <c r="F15" s="21"/>
      <c r="G15" s="21"/>
      <c r="H15" s="21"/>
      <c r="I15" s="28"/>
      <c r="J15" s="29">
        <f>SUM(J13:J14)</f>
        <v>152.61</v>
      </c>
      <c r="K15" s="29">
        <f>SUM(K13:K14)</f>
        <v>152.61</v>
      </c>
      <c r="L15" s="14"/>
    </row>
    <row r="16" spans="1:12">
      <c r="A16" s="8">
        <v>46028</v>
      </c>
      <c r="B16" s="9">
        <v>21864</v>
      </c>
      <c r="C16" s="10" t="s">
        <v>129</v>
      </c>
      <c r="D16" s="11" t="s">
        <v>124</v>
      </c>
      <c r="E16" s="3">
        <v>285388</v>
      </c>
      <c r="F16" s="12"/>
      <c r="G16" s="13" t="s">
        <v>114</v>
      </c>
      <c r="H16" s="13"/>
      <c r="I16" s="24"/>
      <c r="J16" s="25">
        <v>200</v>
      </c>
      <c r="K16" s="26">
        <f t="shared" ref="K16:K20" si="2">J16</f>
        <v>200</v>
      </c>
      <c r="L16" s="8">
        <v>46027</v>
      </c>
    </row>
    <row r="17" spans="1:12">
      <c r="A17" s="14"/>
      <c r="B17" s="15"/>
      <c r="C17" s="16"/>
      <c r="D17" s="17" t="s">
        <v>125</v>
      </c>
      <c r="E17" s="7"/>
      <c r="F17" s="18"/>
      <c r="G17" s="19" t="s">
        <v>114</v>
      </c>
      <c r="H17" s="19"/>
      <c r="I17" s="27"/>
      <c r="J17" s="25">
        <v>-51.14</v>
      </c>
      <c r="K17" s="26">
        <f t="shared" si="2"/>
        <v>-51.14</v>
      </c>
      <c r="L17" s="14"/>
    </row>
    <row r="18" spans="1:12">
      <c r="A18" s="20" t="s">
        <v>126</v>
      </c>
      <c r="B18" s="21"/>
      <c r="C18" s="21"/>
      <c r="D18" s="21"/>
      <c r="E18" s="21"/>
      <c r="F18" s="21"/>
      <c r="G18" s="21"/>
      <c r="H18" s="21"/>
      <c r="I18" s="28"/>
      <c r="J18" s="29">
        <f>SUM(J16:J17)</f>
        <v>148.86</v>
      </c>
      <c r="K18" s="29">
        <f>SUM(K16:K17)</f>
        <v>148.86</v>
      </c>
      <c r="L18" s="14"/>
    </row>
    <row r="19" spans="1:12">
      <c r="A19" s="8">
        <v>46028</v>
      </c>
      <c r="B19" s="9">
        <v>21864</v>
      </c>
      <c r="C19" s="10" t="s">
        <v>130</v>
      </c>
      <c r="D19" s="11" t="s">
        <v>124</v>
      </c>
      <c r="E19" s="3">
        <v>285407</v>
      </c>
      <c r="F19" s="12"/>
      <c r="G19" s="13" t="s">
        <v>114</v>
      </c>
      <c r="H19" s="13"/>
      <c r="I19" s="24"/>
      <c r="J19" s="25">
        <v>350</v>
      </c>
      <c r="K19" s="26">
        <f t="shared" si="2"/>
        <v>350</v>
      </c>
      <c r="L19" s="8">
        <v>46027</v>
      </c>
    </row>
    <row r="20" spans="1:12">
      <c r="A20" s="14"/>
      <c r="B20" s="15"/>
      <c r="C20" s="16"/>
      <c r="D20" s="17" t="s">
        <v>125</v>
      </c>
      <c r="E20" s="7"/>
      <c r="F20" s="18"/>
      <c r="G20" s="19" t="s">
        <v>114</v>
      </c>
      <c r="H20" s="19"/>
      <c r="I20" s="27"/>
      <c r="J20" s="25">
        <v>-79.18</v>
      </c>
      <c r="K20" s="26">
        <f t="shared" si="2"/>
        <v>-79.18</v>
      </c>
      <c r="L20" s="14"/>
    </row>
    <row r="21" spans="1:12">
      <c r="A21" s="20" t="s">
        <v>126</v>
      </c>
      <c r="B21" s="21"/>
      <c r="C21" s="21"/>
      <c r="D21" s="21"/>
      <c r="E21" s="21"/>
      <c r="F21" s="21"/>
      <c r="G21" s="21"/>
      <c r="H21" s="21"/>
      <c r="I21" s="28"/>
      <c r="J21" s="29">
        <f>SUM(J19:J20)</f>
        <v>270.82</v>
      </c>
      <c r="K21" s="29">
        <f>SUM(K19:K20)</f>
        <v>270.82</v>
      </c>
      <c r="L21" s="14"/>
    </row>
    <row r="22" spans="1:12">
      <c r="A22" s="8">
        <v>46028</v>
      </c>
      <c r="B22" s="9">
        <v>21864</v>
      </c>
      <c r="C22" s="10" t="s">
        <v>131</v>
      </c>
      <c r="D22" s="11" t="s">
        <v>124</v>
      </c>
      <c r="E22" s="3">
        <v>285376</v>
      </c>
      <c r="F22" s="12"/>
      <c r="G22" s="13" t="s">
        <v>114</v>
      </c>
      <c r="H22" s="13"/>
      <c r="I22" s="24"/>
      <c r="J22" s="25">
        <v>200</v>
      </c>
      <c r="K22" s="26">
        <f t="shared" ref="K22:K26" si="3">J22</f>
        <v>200</v>
      </c>
      <c r="L22" s="8">
        <v>46027</v>
      </c>
    </row>
    <row r="23" spans="1:12">
      <c r="A23" s="14"/>
      <c r="B23" s="15"/>
      <c r="C23" s="16"/>
      <c r="D23" s="17" t="s">
        <v>125</v>
      </c>
      <c r="E23" s="7"/>
      <c r="F23" s="18"/>
      <c r="G23" s="19" t="s">
        <v>114</v>
      </c>
      <c r="H23" s="19"/>
      <c r="I23" s="27"/>
      <c r="J23" s="25">
        <v>-47.39</v>
      </c>
      <c r="K23" s="26">
        <f t="shared" si="3"/>
        <v>-47.39</v>
      </c>
      <c r="L23" s="14"/>
    </row>
    <row r="24" spans="1:12">
      <c r="A24" s="20" t="s">
        <v>126</v>
      </c>
      <c r="B24" s="21"/>
      <c r="C24" s="21"/>
      <c r="D24" s="21"/>
      <c r="E24" s="21"/>
      <c r="F24" s="21"/>
      <c r="G24" s="21"/>
      <c r="H24" s="21"/>
      <c r="I24" s="28"/>
      <c r="J24" s="29">
        <f>SUM(J22:J23)</f>
        <v>152.61</v>
      </c>
      <c r="K24" s="29">
        <f>SUM(K22:K23)</f>
        <v>152.61</v>
      </c>
      <c r="L24" s="14"/>
    </row>
    <row r="25" spans="1:12">
      <c r="A25" s="8">
        <v>46028</v>
      </c>
      <c r="B25" s="9">
        <v>21864</v>
      </c>
      <c r="C25" s="10" t="s">
        <v>132</v>
      </c>
      <c r="D25" s="11" t="s">
        <v>124</v>
      </c>
      <c r="E25" s="3">
        <v>285370</v>
      </c>
      <c r="F25" s="12"/>
      <c r="G25" s="13" t="s">
        <v>114</v>
      </c>
      <c r="H25" s="13"/>
      <c r="I25" s="24"/>
      <c r="J25" s="25">
        <v>1100</v>
      </c>
      <c r="K25" s="26">
        <f t="shared" si="3"/>
        <v>1100</v>
      </c>
      <c r="L25" s="8">
        <v>46027</v>
      </c>
    </row>
    <row r="26" spans="1:12">
      <c r="A26" s="14"/>
      <c r="B26" s="15"/>
      <c r="C26" s="16"/>
      <c r="D26" s="17" t="s">
        <v>125</v>
      </c>
      <c r="E26" s="7"/>
      <c r="F26" s="18"/>
      <c r="G26" s="19" t="s">
        <v>114</v>
      </c>
      <c r="H26" s="19"/>
      <c r="I26" s="27"/>
      <c r="J26" s="25">
        <v>-254.67</v>
      </c>
      <c r="K26" s="26">
        <f t="shared" si="3"/>
        <v>-254.67</v>
      </c>
      <c r="L26" s="14"/>
    </row>
    <row r="27" spans="1:12">
      <c r="A27" s="20" t="s">
        <v>126</v>
      </c>
      <c r="B27" s="21"/>
      <c r="C27" s="21"/>
      <c r="D27" s="21"/>
      <c r="E27" s="21"/>
      <c r="F27" s="21"/>
      <c r="G27" s="21"/>
      <c r="H27" s="21"/>
      <c r="I27" s="28"/>
      <c r="J27" s="29">
        <f>SUM(J25:J26)</f>
        <v>845.33</v>
      </c>
      <c r="K27" s="29">
        <f>SUM(K25:K26)</f>
        <v>845.33</v>
      </c>
      <c r="L27" s="14"/>
    </row>
    <row r="28" spans="1:12">
      <c r="A28" s="8">
        <v>46028</v>
      </c>
      <c r="B28" s="9">
        <v>21864</v>
      </c>
      <c r="C28" s="10" t="s">
        <v>133</v>
      </c>
      <c r="D28" s="11" t="s">
        <v>124</v>
      </c>
      <c r="E28" s="3">
        <v>285147</v>
      </c>
      <c r="F28" s="12"/>
      <c r="G28" s="13" t="s">
        <v>114</v>
      </c>
      <c r="H28" s="13"/>
      <c r="I28" s="24"/>
      <c r="J28" s="25">
        <v>1100</v>
      </c>
      <c r="K28" s="26">
        <f t="shared" ref="K28:K32" si="4">J28</f>
        <v>1100</v>
      </c>
      <c r="L28" s="8">
        <v>46027</v>
      </c>
    </row>
    <row r="29" spans="1:12">
      <c r="A29" s="14"/>
      <c r="B29" s="15"/>
      <c r="C29" s="16"/>
      <c r="D29" s="17" t="s">
        <v>125</v>
      </c>
      <c r="E29" s="7"/>
      <c r="F29" s="18"/>
      <c r="G29" s="19" t="s">
        <v>114</v>
      </c>
      <c r="H29" s="19"/>
      <c r="I29" s="27"/>
      <c r="J29" s="25">
        <v>-254.96</v>
      </c>
      <c r="K29" s="26">
        <f t="shared" si="4"/>
        <v>-254.96</v>
      </c>
      <c r="L29" s="14"/>
    </row>
    <row r="30" spans="1:12">
      <c r="A30" s="20" t="s">
        <v>126</v>
      </c>
      <c r="B30" s="21"/>
      <c r="C30" s="21"/>
      <c r="D30" s="21"/>
      <c r="E30" s="21"/>
      <c r="F30" s="21"/>
      <c r="G30" s="21"/>
      <c r="H30" s="21"/>
      <c r="I30" s="28"/>
      <c r="J30" s="29">
        <f>SUM(J28:J29)</f>
        <v>845.04</v>
      </c>
      <c r="K30" s="29">
        <f>SUM(K28:K29)</f>
        <v>845.04</v>
      </c>
      <c r="L30" s="14"/>
    </row>
    <row r="31" spans="1:12">
      <c r="A31" s="8">
        <v>46028</v>
      </c>
      <c r="B31" s="9">
        <v>21864</v>
      </c>
      <c r="C31" s="10" t="s">
        <v>134</v>
      </c>
      <c r="D31" s="11" t="s">
        <v>124</v>
      </c>
      <c r="E31" s="3">
        <v>285156</v>
      </c>
      <c r="F31" s="12"/>
      <c r="G31" s="13" t="s">
        <v>114</v>
      </c>
      <c r="H31" s="13"/>
      <c r="I31" s="24"/>
      <c r="J31" s="25">
        <v>2200</v>
      </c>
      <c r="K31" s="26">
        <f t="shared" si="4"/>
        <v>2200</v>
      </c>
      <c r="L31" s="8">
        <v>46027</v>
      </c>
    </row>
    <row r="32" spans="1:12">
      <c r="A32" s="14"/>
      <c r="B32" s="15"/>
      <c r="C32" s="16"/>
      <c r="D32" s="17" t="s">
        <v>125</v>
      </c>
      <c r="E32" s="7"/>
      <c r="F32" s="18"/>
      <c r="G32" s="19" t="s">
        <v>114</v>
      </c>
      <c r="H32" s="19"/>
      <c r="I32" s="27"/>
      <c r="J32" s="25">
        <v>-504.1</v>
      </c>
      <c r="K32" s="26">
        <f t="shared" si="4"/>
        <v>-504.1</v>
      </c>
      <c r="L32" s="14"/>
    </row>
    <row r="33" spans="1:12">
      <c r="A33" s="20" t="s">
        <v>126</v>
      </c>
      <c r="B33" s="21"/>
      <c r="C33" s="21"/>
      <c r="D33" s="21"/>
      <c r="E33" s="21"/>
      <c r="F33" s="21"/>
      <c r="G33" s="21"/>
      <c r="H33" s="21"/>
      <c r="I33" s="28"/>
      <c r="J33" s="29">
        <f>SUM(J31:J32)</f>
        <v>1695.9</v>
      </c>
      <c r="K33" s="29">
        <f>SUM(K31:K32)</f>
        <v>1695.9</v>
      </c>
      <c r="L33" s="14"/>
    </row>
    <row r="34" spans="1:12">
      <c r="A34" s="8">
        <v>46028</v>
      </c>
      <c r="B34" s="9">
        <v>21864</v>
      </c>
      <c r="C34" s="10" t="s">
        <v>135</v>
      </c>
      <c r="D34" s="11" t="s">
        <v>124</v>
      </c>
      <c r="E34" s="3">
        <v>285161</v>
      </c>
      <c r="F34" s="12"/>
      <c r="G34" s="13" t="s">
        <v>114</v>
      </c>
      <c r="H34" s="13"/>
      <c r="I34" s="24"/>
      <c r="J34" s="25">
        <v>800</v>
      </c>
      <c r="K34" s="26">
        <f t="shared" ref="K34:K38" si="5">J34</f>
        <v>800</v>
      </c>
      <c r="L34" s="8">
        <v>46027</v>
      </c>
    </row>
    <row r="35" spans="1:12">
      <c r="A35" s="14"/>
      <c r="B35" s="15"/>
      <c r="C35" s="16"/>
      <c r="D35" s="17" t="s">
        <v>125</v>
      </c>
      <c r="E35" s="7"/>
      <c r="F35" s="18"/>
      <c r="G35" s="19" t="s">
        <v>114</v>
      </c>
      <c r="H35" s="19"/>
      <c r="I35" s="27"/>
      <c r="J35" s="25">
        <v>-174.54</v>
      </c>
      <c r="K35" s="26">
        <f t="shared" si="5"/>
        <v>-174.54</v>
      </c>
      <c r="L35" s="14"/>
    </row>
    <row r="36" spans="1:12">
      <c r="A36" s="20" t="s">
        <v>126</v>
      </c>
      <c r="B36" s="21"/>
      <c r="C36" s="21"/>
      <c r="D36" s="21"/>
      <c r="E36" s="21"/>
      <c r="F36" s="21"/>
      <c r="G36" s="21"/>
      <c r="H36" s="21"/>
      <c r="I36" s="28"/>
      <c r="J36" s="29">
        <f>SUM(J34:J35)</f>
        <v>625.46</v>
      </c>
      <c r="K36" s="29">
        <f>SUM(K34:K35)</f>
        <v>625.46</v>
      </c>
      <c r="L36" s="14"/>
    </row>
    <row r="37" spans="1:12">
      <c r="A37" s="8">
        <v>46028</v>
      </c>
      <c r="B37" s="9">
        <v>21864</v>
      </c>
      <c r="C37" s="10" t="s">
        <v>136</v>
      </c>
      <c r="D37" s="11" t="s">
        <v>124</v>
      </c>
      <c r="E37" s="3">
        <v>285032</v>
      </c>
      <c r="F37" s="12"/>
      <c r="G37" s="13" t="s">
        <v>114</v>
      </c>
      <c r="H37" s="13"/>
      <c r="I37" s="24"/>
      <c r="J37" s="25">
        <v>1100</v>
      </c>
      <c r="K37" s="26">
        <f t="shared" si="5"/>
        <v>1100</v>
      </c>
      <c r="L37" s="8">
        <v>46027</v>
      </c>
    </row>
    <row r="38" spans="1:12">
      <c r="A38" s="14"/>
      <c r="B38" s="15"/>
      <c r="C38" s="16"/>
      <c r="D38" s="17" t="s">
        <v>125</v>
      </c>
      <c r="E38" s="7"/>
      <c r="F38" s="18"/>
      <c r="G38" s="19" t="s">
        <v>114</v>
      </c>
      <c r="H38" s="19"/>
      <c r="I38" s="27"/>
      <c r="J38" s="25">
        <v>-254.11</v>
      </c>
      <c r="K38" s="26">
        <f t="shared" si="5"/>
        <v>-254.11</v>
      </c>
      <c r="L38" s="14"/>
    </row>
    <row r="39" spans="1:12">
      <c r="A39" s="20" t="s">
        <v>126</v>
      </c>
      <c r="B39" s="21"/>
      <c r="C39" s="21"/>
      <c r="D39" s="21"/>
      <c r="E39" s="21"/>
      <c r="F39" s="21"/>
      <c r="G39" s="21"/>
      <c r="H39" s="21"/>
      <c r="I39" s="28"/>
      <c r="J39" s="29">
        <f>SUM(J37:J38)</f>
        <v>845.89</v>
      </c>
      <c r="K39" s="29">
        <f>SUM(K37:K38)</f>
        <v>845.89</v>
      </c>
      <c r="L39" s="14"/>
    </row>
    <row r="40" spans="1:12">
      <c r="A40" s="8">
        <v>46028</v>
      </c>
      <c r="B40" s="9">
        <v>21864</v>
      </c>
      <c r="C40" s="10" t="s">
        <v>137</v>
      </c>
      <c r="D40" s="11" t="s">
        <v>124</v>
      </c>
      <c r="E40" s="3">
        <v>285146</v>
      </c>
      <c r="F40" s="12"/>
      <c r="G40" s="13" t="s">
        <v>114</v>
      </c>
      <c r="H40" s="13"/>
      <c r="I40" s="24"/>
      <c r="J40" s="25">
        <v>200</v>
      </c>
      <c r="K40" s="26">
        <f t="shared" ref="K40:K44" si="6">J40</f>
        <v>200</v>
      </c>
      <c r="L40" s="8">
        <v>46027</v>
      </c>
    </row>
    <row r="41" spans="1:12">
      <c r="A41" s="14"/>
      <c r="B41" s="15"/>
      <c r="C41" s="16"/>
      <c r="D41" s="17" t="s">
        <v>125</v>
      </c>
      <c r="E41" s="7"/>
      <c r="F41" s="18"/>
      <c r="G41" s="19" t="s">
        <v>114</v>
      </c>
      <c r="H41" s="19"/>
      <c r="I41" s="27"/>
      <c r="J41" s="25">
        <v>-50.29</v>
      </c>
      <c r="K41" s="26">
        <f t="shared" si="6"/>
        <v>-50.29</v>
      </c>
      <c r="L41" s="14"/>
    </row>
    <row r="42" spans="1:12">
      <c r="A42" s="20" t="s">
        <v>126</v>
      </c>
      <c r="B42" s="21"/>
      <c r="C42" s="21"/>
      <c r="D42" s="21"/>
      <c r="E42" s="21"/>
      <c r="F42" s="21"/>
      <c r="G42" s="21"/>
      <c r="H42" s="21"/>
      <c r="I42" s="28"/>
      <c r="J42" s="29">
        <f>SUM(J40:J41)</f>
        <v>149.71</v>
      </c>
      <c r="K42" s="29">
        <f>SUM(K40:K41)</f>
        <v>149.71</v>
      </c>
      <c r="L42" s="14"/>
    </row>
    <row r="43" spans="1:12">
      <c r="A43" s="8">
        <v>46028</v>
      </c>
      <c r="B43" s="9">
        <v>21864</v>
      </c>
      <c r="C43" s="10" t="s">
        <v>138</v>
      </c>
      <c r="D43" s="11" t="s">
        <v>124</v>
      </c>
      <c r="E43" s="3">
        <v>285345</v>
      </c>
      <c r="F43" s="12"/>
      <c r="G43" s="13" t="s">
        <v>114</v>
      </c>
      <c r="H43" s="13"/>
      <c r="I43" s="24"/>
      <c r="J43" s="25">
        <v>200</v>
      </c>
      <c r="K43" s="26">
        <f t="shared" si="6"/>
        <v>200</v>
      </c>
      <c r="L43" s="8">
        <v>46027</v>
      </c>
    </row>
    <row r="44" spans="1:12">
      <c r="A44" s="14"/>
      <c r="B44" s="15"/>
      <c r="C44" s="16"/>
      <c r="D44" s="17" t="s">
        <v>125</v>
      </c>
      <c r="E44" s="7"/>
      <c r="F44" s="18"/>
      <c r="G44" s="19" t="s">
        <v>114</v>
      </c>
      <c r="H44" s="19"/>
      <c r="I44" s="27"/>
      <c r="J44" s="25">
        <v>-47.39</v>
      </c>
      <c r="K44" s="26">
        <f t="shared" si="6"/>
        <v>-47.39</v>
      </c>
      <c r="L44" s="14"/>
    </row>
    <row r="45" spans="1:12">
      <c r="A45" s="20" t="s">
        <v>126</v>
      </c>
      <c r="B45" s="21"/>
      <c r="C45" s="21"/>
      <c r="D45" s="21"/>
      <c r="E45" s="21"/>
      <c r="F45" s="21"/>
      <c r="G45" s="21"/>
      <c r="H45" s="21"/>
      <c r="I45" s="28"/>
      <c r="J45" s="29">
        <f>SUM(J43:J44)</f>
        <v>152.61</v>
      </c>
      <c r="K45" s="29">
        <f>SUM(K43:K44)</f>
        <v>152.61</v>
      </c>
      <c r="L45" s="14"/>
    </row>
    <row r="46" spans="1:12">
      <c r="A46" s="8">
        <v>46028</v>
      </c>
      <c r="B46" s="9">
        <v>21864</v>
      </c>
      <c r="C46" s="10" t="s">
        <v>139</v>
      </c>
      <c r="D46" s="11" t="s">
        <v>124</v>
      </c>
      <c r="E46" s="3">
        <v>285111</v>
      </c>
      <c r="F46" s="12"/>
      <c r="G46" s="13" t="s">
        <v>114</v>
      </c>
      <c r="H46" s="13"/>
      <c r="I46" s="24"/>
      <c r="J46" s="25">
        <v>1100</v>
      </c>
      <c r="K46" s="26">
        <f t="shared" ref="K46:K50" si="7">J46</f>
        <v>1100</v>
      </c>
      <c r="L46" s="8">
        <v>46027</v>
      </c>
    </row>
    <row r="47" spans="1:12">
      <c r="A47" s="14"/>
      <c r="B47" s="15"/>
      <c r="C47" s="16"/>
      <c r="D47" s="17" t="s">
        <v>125</v>
      </c>
      <c r="E47" s="7"/>
      <c r="F47" s="18"/>
      <c r="G47" s="19" t="s">
        <v>114</v>
      </c>
      <c r="H47" s="19"/>
      <c r="I47" s="27"/>
      <c r="J47" s="25">
        <v>-239.62</v>
      </c>
      <c r="K47" s="26">
        <f t="shared" si="7"/>
        <v>-239.62</v>
      </c>
      <c r="L47" s="14"/>
    </row>
    <row r="48" spans="1:12">
      <c r="A48" s="20" t="s">
        <v>126</v>
      </c>
      <c r="B48" s="21"/>
      <c r="C48" s="21"/>
      <c r="D48" s="21"/>
      <c r="E48" s="21"/>
      <c r="F48" s="21"/>
      <c r="G48" s="21"/>
      <c r="H48" s="21"/>
      <c r="I48" s="28"/>
      <c r="J48" s="29">
        <f>SUM(J46:J47)</f>
        <v>860.38</v>
      </c>
      <c r="K48" s="29">
        <f>SUM(K46:K47)</f>
        <v>860.38</v>
      </c>
      <c r="L48" s="14"/>
    </row>
    <row r="49" spans="1:12">
      <c r="A49" s="8">
        <v>46028</v>
      </c>
      <c r="B49" s="9">
        <v>21864</v>
      </c>
      <c r="C49" s="10" t="s">
        <v>140</v>
      </c>
      <c r="D49" s="11" t="s">
        <v>124</v>
      </c>
      <c r="E49" s="3">
        <v>285033</v>
      </c>
      <c r="F49" s="12"/>
      <c r="G49" s="13" t="s">
        <v>114</v>
      </c>
      <c r="H49" s="13"/>
      <c r="I49" s="24"/>
      <c r="J49" s="25">
        <v>200</v>
      </c>
      <c r="K49" s="26">
        <f t="shared" si="7"/>
        <v>200</v>
      </c>
      <c r="L49" s="8">
        <v>46027</v>
      </c>
    </row>
    <row r="50" spans="1:12">
      <c r="A50" s="14"/>
      <c r="B50" s="15"/>
      <c r="C50" s="16"/>
      <c r="D50" s="17" t="s">
        <v>125</v>
      </c>
      <c r="E50" s="7"/>
      <c r="F50" s="18"/>
      <c r="G50" s="19" t="s">
        <v>114</v>
      </c>
      <c r="H50" s="19"/>
      <c r="I50" s="27"/>
      <c r="J50" s="25">
        <v>-47.39</v>
      </c>
      <c r="K50" s="26">
        <f t="shared" si="7"/>
        <v>-47.39</v>
      </c>
      <c r="L50" s="14"/>
    </row>
    <row r="51" spans="1:12">
      <c r="A51" s="20" t="s">
        <v>126</v>
      </c>
      <c r="B51" s="21"/>
      <c r="C51" s="21"/>
      <c r="D51" s="21"/>
      <c r="E51" s="21"/>
      <c r="F51" s="21"/>
      <c r="G51" s="21"/>
      <c r="H51" s="21"/>
      <c r="I51" s="28"/>
      <c r="J51" s="29">
        <f>SUM(J49:J50)</f>
        <v>152.61</v>
      </c>
      <c r="K51" s="29">
        <f>SUM(K49:K50)</f>
        <v>152.61</v>
      </c>
      <c r="L51" s="14"/>
    </row>
    <row r="52" spans="1:12">
      <c r="A52" s="8">
        <v>46028</v>
      </c>
      <c r="B52" s="9">
        <v>21864</v>
      </c>
      <c r="C52" s="10" t="s">
        <v>141</v>
      </c>
      <c r="D52" s="11" t="s">
        <v>124</v>
      </c>
      <c r="E52" s="3">
        <v>285162</v>
      </c>
      <c r="F52" s="12"/>
      <c r="G52" s="13" t="s">
        <v>114</v>
      </c>
      <c r="H52" s="13"/>
      <c r="I52" s="24"/>
      <c r="J52" s="25">
        <v>200</v>
      </c>
      <c r="K52" s="26">
        <f t="shared" ref="K52:K56" si="8">J52</f>
        <v>200</v>
      </c>
      <c r="L52" s="8">
        <v>46027</v>
      </c>
    </row>
    <row r="53" spans="1:12">
      <c r="A53" s="14"/>
      <c r="B53" s="15"/>
      <c r="C53" s="16"/>
      <c r="D53" s="17" t="s">
        <v>125</v>
      </c>
      <c r="E53" s="7"/>
      <c r="F53" s="18"/>
      <c r="G53" s="19" t="s">
        <v>114</v>
      </c>
      <c r="H53" s="19"/>
      <c r="I53" s="27"/>
      <c r="J53" s="25">
        <v>-48.24</v>
      </c>
      <c r="K53" s="26">
        <f t="shared" si="8"/>
        <v>-48.24</v>
      </c>
      <c r="L53" s="14"/>
    </row>
    <row r="54" spans="1:12">
      <c r="A54" s="20" t="s">
        <v>126</v>
      </c>
      <c r="B54" s="21"/>
      <c r="C54" s="21"/>
      <c r="D54" s="21"/>
      <c r="E54" s="21"/>
      <c r="F54" s="21"/>
      <c r="G54" s="21"/>
      <c r="H54" s="21"/>
      <c r="I54" s="28"/>
      <c r="J54" s="29">
        <f>SUM(J52:J53)</f>
        <v>151.76</v>
      </c>
      <c r="K54" s="29">
        <f>SUM(K52:K53)</f>
        <v>151.76</v>
      </c>
      <c r="L54" s="14"/>
    </row>
    <row r="55" spans="1:12">
      <c r="A55" s="8">
        <v>46028</v>
      </c>
      <c r="B55" s="9">
        <v>21864</v>
      </c>
      <c r="C55" s="10" t="s">
        <v>142</v>
      </c>
      <c r="D55" s="11" t="s">
        <v>124</v>
      </c>
      <c r="E55" s="3">
        <v>284954</v>
      </c>
      <c r="F55" s="12"/>
      <c r="G55" s="13" t="s">
        <v>114</v>
      </c>
      <c r="H55" s="13"/>
      <c r="I55" s="24"/>
      <c r="J55" s="25">
        <v>350</v>
      </c>
      <c r="K55" s="26">
        <f t="shared" si="8"/>
        <v>350</v>
      </c>
      <c r="L55" s="8">
        <v>46027</v>
      </c>
    </row>
    <row r="56" spans="1:12">
      <c r="A56" s="14"/>
      <c r="B56" s="15"/>
      <c r="C56" s="16"/>
      <c r="D56" s="17" t="s">
        <v>125</v>
      </c>
      <c r="E56" s="7"/>
      <c r="F56" s="18"/>
      <c r="G56" s="19" t="s">
        <v>114</v>
      </c>
      <c r="H56" s="19"/>
      <c r="I56" s="27"/>
      <c r="J56" s="25">
        <v>-85.12</v>
      </c>
      <c r="K56" s="26">
        <f t="shared" si="8"/>
        <v>-85.12</v>
      </c>
      <c r="L56" s="14"/>
    </row>
    <row r="57" spans="1:12">
      <c r="A57" s="20" t="s">
        <v>126</v>
      </c>
      <c r="B57" s="21"/>
      <c r="C57" s="21"/>
      <c r="D57" s="21"/>
      <c r="E57" s="21"/>
      <c r="F57" s="21"/>
      <c r="G57" s="21"/>
      <c r="H57" s="21"/>
      <c r="I57" s="28"/>
      <c r="J57" s="29">
        <f>SUM(J55:J56)</f>
        <v>264.88</v>
      </c>
      <c r="K57" s="29">
        <f>SUM(K55:K56)</f>
        <v>264.88</v>
      </c>
      <c r="L57" s="14"/>
    </row>
    <row r="58" spans="1:12">
      <c r="A58" s="8">
        <v>46028</v>
      </c>
      <c r="B58" s="9">
        <v>21864</v>
      </c>
      <c r="C58" s="10" t="s">
        <v>143</v>
      </c>
      <c r="D58" s="11" t="s">
        <v>124</v>
      </c>
      <c r="E58" s="3">
        <v>285150</v>
      </c>
      <c r="F58" s="12"/>
      <c r="G58" s="13" t="s">
        <v>114</v>
      </c>
      <c r="H58" s="13"/>
      <c r="I58" s="24"/>
      <c r="J58" s="25">
        <v>200</v>
      </c>
      <c r="K58" s="26">
        <f t="shared" ref="K58:K62" si="9">J58</f>
        <v>200</v>
      </c>
      <c r="L58" s="8">
        <v>46027</v>
      </c>
    </row>
    <row r="59" spans="1:12">
      <c r="A59" s="14"/>
      <c r="B59" s="15"/>
      <c r="C59" s="16"/>
      <c r="D59" s="17" t="s">
        <v>125</v>
      </c>
      <c r="E59" s="7"/>
      <c r="F59" s="18"/>
      <c r="G59" s="19" t="s">
        <v>114</v>
      </c>
      <c r="H59" s="19"/>
      <c r="I59" s="27"/>
      <c r="J59" s="25">
        <v>-50.89</v>
      </c>
      <c r="K59" s="26">
        <f t="shared" si="9"/>
        <v>-50.89</v>
      </c>
      <c r="L59" s="14"/>
    </row>
    <row r="60" spans="1:12">
      <c r="A60" s="20" t="s">
        <v>126</v>
      </c>
      <c r="B60" s="21"/>
      <c r="C60" s="21"/>
      <c r="D60" s="21"/>
      <c r="E60" s="21"/>
      <c r="F60" s="21"/>
      <c r="G60" s="21"/>
      <c r="H60" s="21"/>
      <c r="I60" s="28"/>
      <c r="J60" s="29">
        <f>SUM(J58:J59)</f>
        <v>149.11</v>
      </c>
      <c r="K60" s="29">
        <f>SUM(K58:K59)</f>
        <v>149.11</v>
      </c>
      <c r="L60" s="14"/>
    </row>
    <row r="61" spans="1:12">
      <c r="A61" s="8">
        <v>46028</v>
      </c>
      <c r="B61" s="9">
        <v>21864</v>
      </c>
      <c r="C61" s="22" t="s">
        <v>144</v>
      </c>
      <c r="D61" s="11" t="s">
        <v>124</v>
      </c>
      <c r="E61" s="3"/>
      <c r="F61" s="12"/>
      <c r="G61" s="13" t="s">
        <v>114</v>
      </c>
      <c r="H61" s="13"/>
      <c r="I61" s="24"/>
      <c r="J61" s="25">
        <v>-22.5</v>
      </c>
      <c r="K61" s="26">
        <f t="shared" si="9"/>
        <v>-22.5</v>
      </c>
      <c r="L61" s="8">
        <v>46027</v>
      </c>
    </row>
    <row r="62" spans="1:12">
      <c r="A62" s="14"/>
      <c r="B62" s="15"/>
      <c r="C62" s="16"/>
      <c r="D62" s="17" t="s">
        <v>125</v>
      </c>
      <c r="E62" s="7"/>
      <c r="F62" s="18"/>
      <c r="G62" s="19" t="s">
        <v>114</v>
      </c>
      <c r="H62" s="19"/>
      <c r="I62" s="27"/>
      <c r="J62" s="25"/>
      <c r="K62" s="26">
        <f t="shared" si="9"/>
        <v>0</v>
      </c>
      <c r="L62" s="14"/>
    </row>
    <row r="63" spans="1:12">
      <c r="A63" s="20" t="s">
        <v>126</v>
      </c>
      <c r="B63" s="21"/>
      <c r="C63" s="21"/>
      <c r="D63" s="21"/>
      <c r="E63" s="21"/>
      <c r="F63" s="21"/>
      <c r="G63" s="21"/>
      <c r="H63" s="21"/>
      <c r="I63" s="28"/>
      <c r="J63" s="30">
        <f>SUM(J61:J62)</f>
        <v>-22.5</v>
      </c>
      <c r="K63" s="29">
        <f>SUM(K61:K62)</f>
        <v>-22.5</v>
      </c>
      <c r="L63" s="14"/>
    </row>
    <row r="64" ht="10.5" spans="1:10">
      <c r="A64" s="2"/>
      <c r="I64" s="31" t="s">
        <v>145</v>
      </c>
      <c r="J64" s="32">
        <f>SUM(J9,J12,J15,J18,J21,J24,J27,J30,J33,J36,J39,J42,J45,J48,J51,J54,J57,J60,J63)</f>
        <v>7888.96</v>
      </c>
    </row>
    <row r="65" ht="10.5" spans="1:10">
      <c r="A65" s="2"/>
      <c r="I65" s="31"/>
      <c r="J65" s="32"/>
    </row>
    <row r="66" ht="10.5" spans="1:10">
      <c r="A66" s="2" t="s">
        <v>23</v>
      </c>
      <c r="D66" s="2" t="s">
        <v>24</v>
      </c>
      <c r="I66" s="33"/>
      <c r="J66" s="32"/>
    </row>
    <row r="67" spans="1:1">
      <c r="A67" s="2"/>
    </row>
    <row r="68" spans="1:1">
      <c r="A68" s="2"/>
    </row>
    <row r="69" spans="1:4">
      <c r="A69" s="2" t="s">
        <v>26</v>
      </c>
      <c r="D69" s="2" t="s">
        <v>27</v>
      </c>
    </row>
    <row r="70" spans="1:4">
      <c r="A70" s="1" t="s">
        <v>29</v>
      </c>
      <c r="D70" s="1" t="s">
        <v>30</v>
      </c>
    </row>
    <row r="76" spans="1:1">
      <c r="A76" s="2" t="s">
        <v>0</v>
      </c>
    </row>
    <row r="77" spans="1:1">
      <c r="A77" s="2" t="s">
        <v>33</v>
      </c>
    </row>
    <row r="79" spans="1:12">
      <c r="A79" s="3" t="s">
        <v>2</v>
      </c>
      <c r="B79" s="3" t="s">
        <v>3</v>
      </c>
      <c r="C79" s="3" t="s">
        <v>4</v>
      </c>
      <c r="D79" s="3" t="s">
        <v>5</v>
      </c>
      <c r="E79" s="3" t="s">
        <v>122</v>
      </c>
      <c r="F79" s="3" t="s">
        <v>7</v>
      </c>
      <c r="G79" s="4" t="s">
        <v>8</v>
      </c>
      <c r="H79" s="5"/>
      <c r="I79" s="5"/>
      <c r="J79" s="23"/>
      <c r="K79" s="3" t="s">
        <v>9</v>
      </c>
      <c r="L79" s="3" t="s">
        <v>10</v>
      </c>
    </row>
    <row r="80" spans="1:12">
      <c r="A80" s="6"/>
      <c r="B80" s="6"/>
      <c r="C80" s="6"/>
      <c r="D80" s="6"/>
      <c r="E80" s="6"/>
      <c r="F80" s="6"/>
      <c r="G80" s="3" t="s">
        <v>11</v>
      </c>
      <c r="H80" s="3" t="s">
        <v>12</v>
      </c>
      <c r="I80" s="3" t="s">
        <v>13</v>
      </c>
      <c r="J80" s="3" t="s">
        <v>14</v>
      </c>
      <c r="K80" s="6"/>
      <c r="L80" s="6"/>
    </row>
    <row r="81" spans="1:1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1:12">
      <c r="A82" s="8">
        <v>46035</v>
      </c>
      <c r="B82" s="9">
        <v>21883</v>
      </c>
      <c r="C82" s="22" t="s">
        <v>146</v>
      </c>
      <c r="D82" s="11" t="s">
        <v>124</v>
      </c>
      <c r="E82" s="3"/>
      <c r="F82" s="12"/>
      <c r="G82" s="13" t="s">
        <v>114</v>
      </c>
      <c r="H82" s="13"/>
      <c r="I82" s="24"/>
      <c r="J82" s="25">
        <v>-85.18</v>
      </c>
      <c r="K82" s="26">
        <f t="shared" ref="K82:K145" si="10">J82+F82</f>
        <v>-85.18</v>
      </c>
      <c r="L82" s="8">
        <v>46034</v>
      </c>
    </row>
    <row r="83" spans="1:12">
      <c r="A83" s="14"/>
      <c r="B83" s="15"/>
      <c r="C83" s="16"/>
      <c r="D83" s="17" t="s">
        <v>125</v>
      </c>
      <c r="E83" s="7"/>
      <c r="F83" s="18"/>
      <c r="G83" s="19" t="s">
        <v>114</v>
      </c>
      <c r="H83" s="19"/>
      <c r="I83" s="27"/>
      <c r="J83" s="25"/>
      <c r="K83" s="26">
        <f t="shared" si="10"/>
        <v>0</v>
      </c>
      <c r="L83" s="14"/>
    </row>
    <row r="84" spans="1:12">
      <c r="A84" s="20" t="s">
        <v>126</v>
      </c>
      <c r="B84" s="21"/>
      <c r="C84" s="21"/>
      <c r="D84" s="21"/>
      <c r="E84" s="21"/>
      <c r="F84" s="21"/>
      <c r="G84" s="21"/>
      <c r="H84" s="21"/>
      <c r="I84" s="28"/>
      <c r="J84" s="30">
        <f>SUM(J82:J83)</f>
        <v>-85.18</v>
      </c>
      <c r="K84" s="34">
        <f t="shared" si="10"/>
        <v>-85.18</v>
      </c>
      <c r="L84" s="14"/>
    </row>
    <row r="85" spans="1:12">
      <c r="A85" s="8">
        <v>46035</v>
      </c>
      <c r="B85" s="9">
        <v>21883</v>
      </c>
      <c r="C85" s="10" t="s">
        <v>147</v>
      </c>
      <c r="D85" s="11" t="s">
        <v>124</v>
      </c>
      <c r="E85" s="3">
        <v>286030</v>
      </c>
      <c r="F85" s="12"/>
      <c r="G85" s="13" t="s">
        <v>114</v>
      </c>
      <c r="H85" s="13"/>
      <c r="I85" s="24"/>
      <c r="J85" s="25">
        <v>1100</v>
      </c>
      <c r="K85" s="26">
        <f t="shared" si="10"/>
        <v>1100</v>
      </c>
      <c r="L85" s="8">
        <v>46034</v>
      </c>
    </row>
    <row r="86" spans="1:12">
      <c r="A86" s="14"/>
      <c r="B86" s="15"/>
      <c r="C86" s="16"/>
      <c r="D86" s="17" t="s">
        <v>125</v>
      </c>
      <c r="E86" s="7"/>
      <c r="F86" s="18"/>
      <c r="G86" s="19" t="s">
        <v>114</v>
      </c>
      <c r="H86" s="19"/>
      <c r="I86" s="27"/>
      <c r="J86" s="25">
        <v>-254.11</v>
      </c>
      <c r="K86" s="26">
        <f t="shared" si="10"/>
        <v>-254.11</v>
      </c>
      <c r="L86" s="14"/>
    </row>
    <row r="87" spans="1:12">
      <c r="A87" s="20" t="s">
        <v>126</v>
      </c>
      <c r="B87" s="21"/>
      <c r="C87" s="21"/>
      <c r="D87" s="21"/>
      <c r="E87" s="21"/>
      <c r="F87" s="21"/>
      <c r="G87" s="21"/>
      <c r="H87" s="21"/>
      <c r="I87" s="28"/>
      <c r="J87" s="29">
        <f>SUM(J85:J86)</f>
        <v>845.89</v>
      </c>
      <c r="K87" s="34">
        <f t="shared" si="10"/>
        <v>845.89</v>
      </c>
      <c r="L87" s="14"/>
    </row>
    <row r="88" spans="1:12">
      <c r="A88" s="8">
        <v>46035</v>
      </c>
      <c r="B88" s="9">
        <v>21883</v>
      </c>
      <c r="C88" s="22" t="s">
        <v>146</v>
      </c>
      <c r="D88" s="11" t="s">
        <v>124</v>
      </c>
      <c r="E88" s="3"/>
      <c r="F88" s="12"/>
      <c r="G88" s="13" t="s">
        <v>114</v>
      </c>
      <c r="H88" s="13"/>
      <c r="I88" s="24"/>
      <c r="J88" s="25">
        <v>-81.77</v>
      </c>
      <c r="K88" s="26">
        <f t="shared" si="10"/>
        <v>-81.77</v>
      </c>
      <c r="L88" s="8">
        <v>46034</v>
      </c>
    </row>
    <row r="89" spans="1:12">
      <c r="A89" s="14"/>
      <c r="B89" s="15"/>
      <c r="C89" s="16"/>
      <c r="D89" s="17" t="s">
        <v>125</v>
      </c>
      <c r="E89" s="7"/>
      <c r="F89" s="18"/>
      <c r="G89" s="19" t="s">
        <v>114</v>
      </c>
      <c r="H89" s="19"/>
      <c r="I89" s="27"/>
      <c r="J89" s="25"/>
      <c r="K89" s="26">
        <f t="shared" si="10"/>
        <v>0</v>
      </c>
      <c r="L89" s="14"/>
    </row>
    <row r="90" spans="1:12">
      <c r="A90" s="20" t="s">
        <v>126</v>
      </c>
      <c r="B90" s="21"/>
      <c r="C90" s="21"/>
      <c r="D90" s="21"/>
      <c r="E90" s="21"/>
      <c r="F90" s="21"/>
      <c r="G90" s="21"/>
      <c r="H90" s="21"/>
      <c r="I90" s="28"/>
      <c r="J90" s="30">
        <f>SUM(J88:J89)</f>
        <v>-81.77</v>
      </c>
      <c r="K90" s="34">
        <f t="shared" si="10"/>
        <v>-81.77</v>
      </c>
      <c r="L90" s="14"/>
    </row>
    <row r="91" spans="1:12">
      <c r="A91" s="8">
        <v>46035</v>
      </c>
      <c r="B91" s="9">
        <v>21883</v>
      </c>
      <c r="C91" s="10" t="s">
        <v>148</v>
      </c>
      <c r="D91" s="11" t="s">
        <v>124</v>
      </c>
      <c r="E91" s="3">
        <v>284537</v>
      </c>
      <c r="F91" s="12"/>
      <c r="G91" s="13" t="s">
        <v>114</v>
      </c>
      <c r="H91" s="13"/>
      <c r="I91" s="24"/>
      <c r="J91" s="25">
        <v>900</v>
      </c>
      <c r="K91" s="26">
        <f t="shared" si="10"/>
        <v>900</v>
      </c>
      <c r="L91" s="8">
        <v>46034</v>
      </c>
    </row>
    <row r="92" spans="1:12">
      <c r="A92" s="14"/>
      <c r="B92" s="15"/>
      <c r="C92" s="16"/>
      <c r="D92" s="17" t="s">
        <v>125</v>
      </c>
      <c r="E92" s="7"/>
      <c r="F92" s="18"/>
      <c r="G92" s="19" t="s">
        <v>114</v>
      </c>
      <c r="H92" s="19"/>
      <c r="I92" s="27"/>
      <c r="J92" s="25">
        <v>-210.8</v>
      </c>
      <c r="K92" s="26">
        <f t="shared" si="10"/>
        <v>-210.8</v>
      </c>
      <c r="L92" s="14"/>
    </row>
    <row r="93" spans="1:12">
      <c r="A93" s="20" t="s">
        <v>126</v>
      </c>
      <c r="B93" s="21"/>
      <c r="C93" s="21"/>
      <c r="D93" s="21"/>
      <c r="E93" s="21"/>
      <c r="F93" s="21"/>
      <c r="G93" s="21"/>
      <c r="H93" s="21"/>
      <c r="I93" s="28"/>
      <c r="J93" s="29">
        <f>SUM(J91:J92)</f>
        <v>689.2</v>
      </c>
      <c r="K93" s="34">
        <f t="shared" si="10"/>
        <v>689.2</v>
      </c>
      <c r="L93" s="14"/>
    </row>
    <row r="94" spans="1:12">
      <c r="A94" s="8">
        <v>46035</v>
      </c>
      <c r="B94" s="9">
        <v>21883</v>
      </c>
      <c r="C94" s="10" t="s">
        <v>149</v>
      </c>
      <c r="D94" s="11" t="s">
        <v>124</v>
      </c>
      <c r="E94" s="3">
        <v>285911</v>
      </c>
      <c r="F94" s="12"/>
      <c r="G94" s="13" t="s">
        <v>114</v>
      </c>
      <c r="H94" s="13"/>
      <c r="I94" s="24"/>
      <c r="J94" s="25">
        <v>800</v>
      </c>
      <c r="K94" s="26">
        <f t="shared" si="10"/>
        <v>800</v>
      </c>
      <c r="L94" s="8">
        <v>46034</v>
      </c>
    </row>
    <row r="95" spans="1:12">
      <c r="A95" s="14"/>
      <c r="B95" s="15"/>
      <c r="C95" s="16"/>
      <c r="D95" s="17" t="s">
        <v>125</v>
      </c>
      <c r="E95" s="7"/>
      <c r="F95" s="18"/>
      <c r="G95" s="19" t="s">
        <v>114</v>
      </c>
      <c r="H95" s="19"/>
      <c r="I95" s="27"/>
      <c r="J95" s="25">
        <v>-175.19</v>
      </c>
      <c r="K95" s="26">
        <f t="shared" si="10"/>
        <v>-175.19</v>
      </c>
      <c r="L95" s="14"/>
    </row>
    <row r="96" spans="1:13">
      <c r="A96" s="20" t="s">
        <v>126</v>
      </c>
      <c r="B96" s="21"/>
      <c r="C96" s="21"/>
      <c r="D96" s="21"/>
      <c r="E96" s="21"/>
      <c r="F96" s="21"/>
      <c r="G96" s="21"/>
      <c r="H96" s="21"/>
      <c r="I96" s="28"/>
      <c r="J96" s="29">
        <f>SUM(J94:J95)</f>
        <v>624.81</v>
      </c>
      <c r="K96" s="34">
        <f t="shared" si="10"/>
        <v>624.81</v>
      </c>
      <c r="L96" s="14"/>
      <c r="M96" s="35"/>
    </row>
    <row r="97" spans="1:12">
      <c r="A97" s="8">
        <v>46035</v>
      </c>
      <c r="B97" s="9">
        <v>21883</v>
      </c>
      <c r="C97" s="10" t="s">
        <v>150</v>
      </c>
      <c r="D97" s="11" t="s">
        <v>124</v>
      </c>
      <c r="E97" s="3">
        <v>285752</v>
      </c>
      <c r="F97" s="12"/>
      <c r="G97" s="13" t="s">
        <v>114</v>
      </c>
      <c r="H97" s="13"/>
      <c r="I97" s="24"/>
      <c r="J97" s="25">
        <v>1100</v>
      </c>
      <c r="K97" s="26">
        <f t="shared" si="10"/>
        <v>1100</v>
      </c>
      <c r="L97" s="8">
        <v>46034</v>
      </c>
    </row>
    <row r="98" spans="1:12">
      <c r="A98" s="14"/>
      <c r="B98" s="15"/>
      <c r="C98" s="16"/>
      <c r="D98" s="17" t="s">
        <v>125</v>
      </c>
      <c r="E98" s="7"/>
      <c r="F98" s="18"/>
      <c r="G98" s="19" t="s">
        <v>114</v>
      </c>
      <c r="H98" s="19"/>
      <c r="I98" s="27"/>
      <c r="J98" s="25">
        <v>-283.76</v>
      </c>
      <c r="K98" s="26">
        <f t="shared" si="10"/>
        <v>-283.76</v>
      </c>
      <c r="L98" s="14"/>
    </row>
    <row r="99" spans="1:12">
      <c r="A99" s="20" t="s">
        <v>126</v>
      </c>
      <c r="B99" s="21"/>
      <c r="C99" s="21"/>
      <c r="D99" s="21"/>
      <c r="E99" s="21"/>
      <c r="F99" s="21"/>
      <c r="G99" s="21"/>
      <c r="H99" s="21"/>
      <c r="I99" s="28"/>
      <c r="J99" s="29">
        <f>SUM(J97:J98)</f>
        <v>816.24</v>
      </c>
      <c r="K99" s="34">
        <f t="shared" si="10"/>
        <v>816.24</v>
      </c>
      <c r="L99" s="14"/>
    </row>
    <row r="100" spans="1:12">
      <c r="A100" s="8">
        <v>46035</v>
      </c>
      <c r="B100" s="9">
        <v>21883</v>
      </c>
      <c r="C100" s="10" t="s">
        <v>151</v>
      </c>
      <c r="D100" s="11" t="s">
        <v>124</v>
      </c>
      <c r="E100" s="3">
        <v>285915</v>
      </c>
      <c r="F100" s="12"/>
      <c r="G100" s="13" t="s">
        <v>114</v>
      </c>
      <c r="H100" s="13"/>
      <c r="I100" s="24"/>
      <c r="J100" s="25">
        <v>700</v>
      </c>
      <c r="K100" s="26">
        <f t="shared" si="10"/>
        <v>700</v>
      </c>
      <c r="L100" s="8">
        <v>46034</v>
      </c>
    </row>
    <row r="101" spans="1:12">
      <c r="A101" s="14"/>
      <c r="B101" s="15"/>
      <c r="C101" s="16"/>
      <c r="D101" s="17" t="s">
        <v>125</v>
      </c>
      <c r="E101" s="7"/>
      <c r="F101" s="18"/>
      <c r="G101" s="19" t="s">
        <v>114</v>
      </c>
      <c r="H101" s="19"/>
      <c r="I101" s="27"/>
      <c r="J101" s="25">
        <v>-164.4</v>
      </c>
      <c r="K101" s="26">
        <f t="shared" si="10"/>
        <v>-164.4</v>
      </c>
      <c r="L101" s="14"/>
    </row>
    <row r="102" spans="1:12">
      <c r="A102" s="20" t="s">
        <v>126</v>
      </c>
      <c r="B102" s="21"/>
      <c r="C102" s="21"/>
      <c r="D102" s="21"/>
      <c r="E102" s="21"/>
      <c r="F102" s="21"/>
      <c r="G102" s="21"/>
      <c r="H102" s="21"/>
      <c r="I102" s="28"/>
      <c r="J102" s="29">
        <f>SUM(J100:J101)</f>
        <v>535.6</v>
      </c>
      <c r="K102" s="34">
        <f t="shared" si="10"/>
        <v>535.6</v>
      </c>
      <c r="L102" s="14"/>
    </row>
    <row r="103" spans="1:12">
      <c r="A103" s="8">
        <v>46035</v>
      </c>
      <c r="B103" s="9">
        <v>21883</v>
      </c>
      <c r="C103" s="10" t="s">
        <v>152</v>
      </c>
      <c r="D103" s="11" t="s">
        <v>124</v>
      </c>
      <c r="E103" s="3">
        <v>285907</v>
      </c>
      <c r="F103" s="12"/>
      <c r="G103" s="13" t="s">
        <v>114</v>
      </c>
      <c r="H103" s="13"/>
      <c r="I103" s="24"/>
      <c r="J103" s="25">
        <v>200</v>
      </c>
      <c r="K103" s="26">
        <f t="shared" si="10"/>
        <v>200</v>
      </c>
      <c r="L103" s="8">
        <v>46034</v>
      </c>
    </row>
    <row r="104" spans="1:12">
      <c r="A104" s="14"/>
      <c r="B104" s="15"/>
      <c r="C104" s="16"/>
      <c r="D104" s="17" t="s">
        <v>125</v>
      </c>
      <c r="E104" s="7"/>
      <c r="F104" s="18"/>
      <c r="G104" s="19" t="s">
        <v>114</v>
      </c>
      <c r="H104" s="19"/>
      <c r="I104" s="27"/>
      <c r="J104" s="25">
        <v>-55.68</v>
      </c>
      <c r="K104" s="26">
        <f t="shared" si="10"/>
        <v>-55.68</v>
      </c>
      <c r="L104" s="14"/>
    </row>
    <row r="105" spans="1:12">
      <c r="A105" s="20" t="s">
        <v>126</v>
      </c>
      <c r="B105" s="21"/>
      <c r="C105" s="21"/>
      <c r="D105" s="21"/>
      <c r="E105" s="21"/>
      <c r="F105" s="21"/>
      <c r="G105" s="21"/>
      <c r="H105" s="21"/>
      <c r="I105" s="28"/>
      <c r="J105" s="29">
        <f>SUM(J103:J104)</f>
        <v>144.32</v>
      </c>
      <c r="K105" s="34">
        <f t="shared" si="10"/>
        <v>144.32</v>
      </c>
      <c r="L105" s="14"/>
    </row>
    <row r="106" spans="1:12">
      <c r="A106" s="8">
        <v>46035</v>
      </c>
      <c r="B106" s="9">
        <v>21883</v>
      </c>
      <c r="C106" s="10" t="s">
        <v>153</v>
      </c>
      <c r="D106" s="11" t="s">
        <v>124</v>
      </c>
      <c r="E106" s="3">
        <v>285536</v>
      </c>
      <c r="F106" s="12"/>
      <c r="G106" s="13" t="s">
        <v>114</v>
      </c>
      <c r="H106" s="13"/>
      <c r="I106" s="24"/>
      <c r="J106" s="25">
        <v>1400</v>
      </c>
      <c r="K106" s="26">
        <f t="shared" si="10"/>
        <v>1400</v>
      </c>
      <c r="L106" s="8">
        <v>46034</v>
      </c>
    </row>
    <row r="107" spans="1:12">
      <c r="A107" s="14"/>
      <c r="B107" s="15"/>
      <c r="C107" s="16"/>
      <c r="D107" s="17" t="s">
        <v>125</v>
      </c>
      <c r="E107" s="7"/>
      <c r="F107" s="18"/>
      <c r="G107" s="19" t="s">
        <v>114</v>
      </c>
      <c r="H107" s="19"/>
      <c r="I107" s="27"/>
      <c r="J107" s="25">
        <v>-319.05</v>
      </c>
      <c r="K107" s="26">
        <f t="shared" si="10"/>
        <v>-319.05</v>
      </c>
      <c r="L107" s="14"/>
    </row>
    <row r="108" spans="1:12">
      <c r="A108" s="20" t="s">
        <v>126</v>
      </c>
      <c r="B108" s="21"/>
      <c r="C108" s="21"/>
      <c r="D108" s="21"/>
      <c r="E108" s="21"/>
      <c r="F108" s="21"/>
      <c r="G108" s="21"/>
      <c r="H108" s="21"/>
      <c r="I108" s="28"/>
      <c r="J108" s="29">
        <f>SUM(J106:J107)</f>
        <v>1080.95</v>
      </c>
      <c r="K108" s="34">
        <f t="shared" si="10"/>
        <v>1080.95</v>
      </c>
      <c r="L108" s="14"/>
    </row>
    <row r="109" spans="1:12">
      <c r="A109" s="8">
        <v>46035</v>
      </c>
      <c r="B109" s="9">
        <v>21883</v>
      </c>
      <c r="C109" s="10" t="s">
        <v>154</v>
      </c>
      <c r="D109" s="11" t="s">
        <v>124</v>
      </c>
      <c r="E109" s="3">
        <v>285606</v>
      </c>
      <c r="F109" s="12"/>
      <c r="G109" s="13" t="s">
        <v>114</v>
      </c>
      <c r="H109" s="13"/>
      <c r="I109" s="24"/>
      <c r="J109" s="25">
        <v>1100</v>
      </c>
      <c r="K109" s="26">
        <f t="shared" si="10"/>
        <v>1100</v>
      </c>
      <c r="L109" s="8">
        <v>46034</v>
      </c>
    </row>
    <row r="110" spans="1:12">
      <c r="A110" s="14"/>
      <c r="B110" s="15"/>
      <c r="C110" s="16"/>
      <c r="D110" s="17" t="s">
        <v>125</v>
      </c>
      <c r="E110" s="7"/>
      <c r="F110" s="18"/>
      <c r="G110" s="19" t="s">
        <v>114</v>
      </c>
      <c r="H110" s="19"/>
      <c r="I110" s="27"/>
      <c r="J110" s="25">
        <v>-254.11</v>
      </c>
      <c r="K110" s="26">
        <f t="shared" si="10"/>
        <v>-254.11</v>
      </c>
      <c r="L110" s="14"/>
    </row>
    <row r="111" spans="1:12">
      <c r="A111" s="20" t="s">
        <v>126</v>
      </c>
      <c r="B111" s="21"/>
      <c r="C111" s="21"/>
      <c r="D111" s="21"/>
      <c r="E111" s="21"/>
      <c r="F111" s="21"/>
      <c r="G111" s="21"/>
      <c r="H111" s="21"/>
      <c r="I111" s="28"/>
      <c r="J111" s="29">
        <f>SUM(J109:J110)</f>
        <v>845.89</v>
      </c>
      <c r="K111" s="34">
        <f t="shared" si="10"/>
        <v>845.89</v>
      </c>
      <c r="L111" s="14"/>
    </row>
    <row r="112" spans="1:12">
      <c r="A112" s="8">
        <v>46035</v>
      </c>
      <c r="B112" s="9">
        <v>21883</v>
      </c>
      <c r="C112" s="10" t="s">
        <v>155</v>
      </c>
      <c r="D112" s="11" t="s">
        <v>124</v>
      </c>
      <c r="E112" s="3">
        <v>285795</v>
      </c>
      <c r="F112" s="12"/>
      <c r="G112" s="13" t="s">
        <v>114</v>
      </c>
      <c r="H112" s="13"/>
      <c r="I112" s="24"/>
      <c r="J112" s="25">
        <v>400</v>
      </c>
      <c r="K112" s="26">
        <f t="shared" si="10"/>
        <v>400</v>
      </c>
      <c r="L112" s="8">
        <v>46034</v>
      </c>
    </row>
    <row r="113" spans="1:12">
      <c r="A113" s="14"/>
      <c r="B113" s="15"/>
      <c r="C113" s="16"/>
      <c r="D113" s="17" t="s">
        <v>125</v>
      </c>
      <c r="E113" s="7"/>
      <c r="F113" s="18"/>
      <c r="G113" s="19" t="s">
        <v>114</v>
      </c>
      <c r="H113" s="19"/>
      <c r="I113" s="27"/>
      <c r="J113" s="25">
        <v>-90.62</v>
      </c>
      <c r="K113" s="26">
        <f t="shared" si="10"/>
        <v>-90.62</v>
      </c>
      <c r="L113" s="14"/>
    </row>
    <row r="114" spans="1:12">
      <c r="A114" s="20" t="s">
        <v>126</v>
      </c>
      <c r="B114" s="21"/>
      <c r="C114" s="21"/>
      <c r="D114" s="21"/>
      <c r="E114" s="21"/>
      <c r="F114" s="21"/>
      <c r="G114" s="21"/>
      <c r="H114" s="21"/>
      <c r="I114" s="28"/>
      <c r="J114" s="29">
        <f>SUM(J112:J113)</f>
        <v>309.38</v>
      </c>
      <c r="K114" s="34">
        <f t="shared" si="10"/>
        <v>309.38</v>
      </c>
      <c r="L114" s="14"/>
    </row>
    <row r="115" spans="1:12">
      <c r="A115" s="8">
        <v>46035</v>
      </c>
      <c r="B115" s="9">
        <v>21883</v>
      </c>
      <c r="C115" s="10" t="s">
        <v>156</v>
      </c>
      <c r="D115" s="11" t="s">
        <v>124</v>
      </c>
      <c r="E115" s="3">
        <v>285751</v>
      </c>
      <c r="F115" s="12"/>
      <c r="G115" s="13" t="s">
        <v>114</v>
      </c>
      <c r="H115" s="13"/>
      <c r="I115" s="24"/>
      <c r="J115" s="25">
        <v>1100</v>
      </c>
      <c r="K115" s="26">
        <f t="shared" si="10"/>
        <v>1100</v>
      </c>
      <c r="L115" s="8">
        <v>46034</v>
      </c>
    </row>
    <row r="116" spans="1:12">
      <c r="A116" s="14"/>
      <c r="B116" s="15"/>
      <c r="C116" s="16"/>
      <c r="D116" s="17" t="s">
        <v>125</v>
      </c>
      <c r="E116" s="7"/>
      <c r="F116" s="18"/>
      <c r="G116" s="19" t="s">
        <v>114</v>
      </c>
      <c r="H116" s="19"/>
      <c r="I116" s="27"/>
      <c r="J116" s="25">
        <v>-254.11</v>
      </c>
      <c r="K116" s="26">
        <f t="shared" si="10"/>
        <v>-254.11</v>
      </c>
      <c r="L116" s="14"/>
    </row>
    <row r="117" spans="1:12">
      <c r="A117" s="20" t="s">
        <v>126</v>
      </c>
      <c r="B117" s="21"/>
      <c r="C117" s="21"/>
      <c r="D117" s="21"/>
      <c r="E117" s="21"/>
      <c r="F117" s="21"/>
      <c r="G117" s="21"/>
      <c r="H117" s="21"/>
      <c r="I117" s="28"/>
      <c r="J117" s="29">
        <f>SUM(J115:J116)</f>
        <v>845.89</v>
      </c>
      <c r="K117" s="34">
        <f t="shared" si="10"/>
        <v>845.89</v>
      </c>
      <c r="L117" s="14"/>
    </row>
    <row r="118" spans="1:12">
      <c r="A118" s="8">
        <v>46035</v>
      </c>
      <c r="B118" s="9">
        <v>21883</v>
      </c>
      <c r="C118" s="10" t="s">
        <v>157</v>
      </c>
      <c r="D118" s="11" t="s">
        <v>124</v>
      </c>
      <c r="E118" s="3">
        <v>285973</v>
      </c>
      <c r="F118" s="12"/>
      <c r="G118" s="13" t="s">
        <v>114</v>
      </c>
      <c r="H118" s="13"/>
      <c r="I118" s="24"/>
      <c r="J118" s="25">
        <v>1100</v>
      </c>
      <c r="K118" s="26">
        <f t="shared" si="10"/>
        <v>1100</v>
      </c>
      <c r="L118" s="8">
        <v>46034</v>
      </c>
    </row>
    <row r="119" spans="1:12">
      <c r="A119" s="14"/>
      <c r="B119" s="15"/>
      <c r="C119" s="16"/>
      <c r="D119" s="17" t="s">
        <v>125</v>
      </c>
      <c r="E119" s="7"/>
      <c r="F119" s="18"/>
      <c r="G119" s="19" t="s">
        <v>114</v>
      </c>
      <c r="H119" s="19"/>
      <c r="I119" s="27"/>
      <c r="J119" s="25">
        <v>-254.96</v>
      </c>
      <c r="K119" s="26">
        <f t="shared" si="10"/>
        <v>-254.96</v>
      </c>
      <c r="L119" s="14"/>
    </row>
    <row r="120" spans="1:12">
      <c r="A120" s="20" t="s">
        <v>126</v>
      </c>
      <c r="B120" s="21"/>
      <c r="C120" s="21"/>
      <c r="D120" s="21"/>
      <c r="E120" s="21"/>
      <c r="F120" s="21"/>
      <c r="G120" s="21"/>
      <c r="H120" s="21"/>
      <c r="I120" s="28"/>
      <c r="J120" s="29">
        <f>SUM(J118:J119)</f>
        <v>845.04</v>
      </c>
      <c r="K120" s="34">
        <f t="shared" si="10"/>
        <v>845.04</v>
      </c>
      <c r="L120" s="14"/>
    </row>
    <row r="121" spans="1:12">
      <c r="A121" s="8">
        <v>46035</v>
      </c>
      <c r="B121" s="9">
        <v>21883</v>
      </c>
      <c r="C121" s="10" t="s">
        <v>158</v>
      </c>
      <c r="D121" s="11" t="s">
        <v>124</v>
      </c>
      <c r="E121" s="3">
        <v>285361</v>
      </c>
      <c r="F121" s="12"/>
      <c r="G121" s="13" t="s">
        <v>114</v>
      </c>
      <c r="H121" s="13"/>
      <c r="I121" s="24"/>
      <c r="J121" s="25">
        <v>200</v>
      </c>
      <c r="K121" s="26">
        <f t="shared" si="10"/>
        <v>200</v>
      </c>
      <c r="L121" s="8">
        <v>46034</v>
      </c>
    </row>
    <row r="122" spans="1:12">
      <c r="A122" s="14"/>
      <c r="B122" s="15"/>
      <c r="C122" s="16"/>
      <c r="D122" s="17" t="s">
        <v>125</v>
      </c>
      <c r="E122" s="7"/>
      <c r="F122" s="18"/>
      <c r="G122" s="19" t="s">
        <v>114</v>
      </c>
      <c r="H122" s="19"/>
      <c r="I122" s="27"/>
      <c r="J122" s="25">
        <v>-55.68</v>
      </c>
      <c r="K122" s="26">
        <f t="shared" si="10"/>
        <v>-55.68</v>
      </c>
      <c r="L122" s="14"/>
    </row>
    <row r="123" spans="1:12">
      <c r="A123" s="20" t="s">
        <v>126</v>
      </c>
      <c r="B123" s="21"/>
      <c r="C123" s="21"/>
      <c r="D123" s="21"/>
      <c r="E123" s="21"/>
      <c r="F123" s="21"/>
      <c r="G123" s="21"/>
      <c r="H123" s="21"/>
      <c r="I123" s="28"/>
      <c r="J123" s="29">
        <f>SUM(J121:J122)</f>
        <v>144.32</v>
      </c>
      <c r="K123" s="34">
        <f t="shared" si="10"/>
        <v>144.32</v>
      </c>
      <c r="L123" s="14"/>
    </row>
    <row r="124" spans="1:12">
      <c r="A124" s="8">
        <v>46035</v>
      </c>
      <c r="B124" s="9">
        <v>21883</v>
      </c>
      <c r="C124" s="10" t="s">
        <v>159</v>
      </c>
      <c r="D124" s="11" t="s">
        <v>124</v>
      </c>
      <c r="E124" s="3">
        <v>285535</v>
      </c>
      <c r="F124" s="12"/>
      <c r="G124" s="13" t="s">
        <v>114</v>
      </c>
      <c r="H124" s="13"/>
      <c r="I124" s="24"/>
      <c r="J124" s="25">
        <v>350</v>
      </c>
      <c r="K124" s="26">
        <f t="shared" si="10"/>
        <v>350</v>
      </c>
      <c r="L124" s="8">
        <v>46034</v>
      </c>
    </row>
    <row r="125" spans="1:12">
      <c r="A125" s="14"/>
      <c r="B125" s="15"/>
      <c r="C125" s="16"/>
      <c r="D125" s="17" t="s">
        <v>125</v>
      </c>
      <c r="E125" s="7"/>
      <c r="F125" s="18"/>
      <c r="G125" s="19" t="s">
        <v>114</v>
      </c>
      <c r="H125" s="19"/>
      <c r="I125" s="27"/>
      <c r="J125" s="25">
        <v>-84.27</v>
      </c>
      <c r="K125" s="26">
        <f t="shared" si="10"/>
        <v>-84.27</v>
      </c>
      <c r="L125" s="14"/>
    </row>
    <row r="126" spans="1:12">
      <c r="A126" s="20" t="s">
        <v>126</v>
      </c>
      <c r="B126" s="21"/>
      <c r="C126" s="21"/>
      <c r="D126" s="21"/>
      <c r="E126" s="21"/>
      <c r="F126" s="21"/>
      <c r="G126" s="21"/>
      <c r="H126" s="21"/>
      <c r="I126" s="28"/>
      <c r="J126" s="29">
        <f>SUM(J124:J125)</f>
        <v>265.73</v>
      </c>
      <c r="K126" s="34">
        <f t="shared" si="10"/>
        <v>265.73</v>
      </c>
      <c r="L126" s="14"/>
    </row>
    <row r="127" spans="1:12">
      <c r="A127" s="8">
        <v>46035</v>
      </c>
      <c r="B127" s="9">
        <v>21883</v>
      </c>
      <c r="C127" s="10" t="s">
        <v>160</v>
      </c>
      <c r="D127" s="11" t="s">
        <v>124</v>
      </c>
      <c r="E127" s="3">
        <v>285549</v>
      </c>
      <c r="F127" s="12"/>
      <c r="G127" s="13" t="s">
        <v>114</v>
      </c>
      <c r="H127" s="13"/>
      <c r="I127" s="24"/>
      <c r="J127" s="25">
        <v>1100</v>
      </c>
      <c r="K127" s="26">
        <f t="shared" si="10"/>
        <v>1100</v>
      </c>
      <c r="L127" s="8">
        <v>46034</v>
      </c>
    </row>
    <row r="128" spans="1:12">
      <c r="A128" s="14"/>
      <c r="B128" s="15"/>
      <c r="C128" s="16"/>
      <c r="D128" s="17" t="s">
        <v>125</v>
      </c>
      <c r="E128" s="7"/>
      <c r="F128" s="18"/>
      <c r="G128" s="19" t="s">
        <v>114</v>
      </c>
      <c r="H128" s="19"/>
      <c r="I128" s="27"/>
      <c r="J128" s="25">
        <v>-286.67</v>
      </c>
      <c r="K128" s="26">
        <f t="shared" si="10"/>
        <v>-286.67</v>
      </c>
      <c r="L128" s="14"/>
    </row>
    <row r="129" spans="1:12">
      <c r="A129" s="20" t="s">
        <v>126</v>
      </c>
      <c r="B129" s="21"/>
      <c r="C129" s="21"/>
      <c r="D129" s="21"/>
      <c r="E129" s="21"/>
      <c r="F129" s="21"/>
      <c r="G129" s="21"/>
      <c r="H129" s="21"/>
      <c r="I129" s="28"/>
      <c r="J129" s="29">
        <f>SUM(J127:J128)</f>
        <v>813.33</v>
      </c>
      <c r="K129" s="34">
        <f t="shared" si="10"/>
        <v>813.33</v>
      </c>
      <c r="L129" s="14"/>
    </row>
    <row r="130" spans="1:12">
      <c r="A130" s="8">
        <v>46035</v>
      </c>
      <c r="B130" s="9">
        <v>21883</v>
      </c>
      <c r="C130" s="10" t="s">
        <v>161</v>
      </c>
      <c r="D130" s="11" t="s">
        <v>124</v>
      </c>
      <c r="E130" s="3">
        <v>285753</v>
      </c>
      <c r="F130" s="12"/>
      <c r="G130" s="13" t="s">
        <v>114</v>
      </c>
      <c r="H130" s="13"/>
      <c r="I130" s="24"/>
      <c r="J130" s="25">
        <v>200</v>
      </c>
      <c r="K130" s="26">
        <f t="shared" si="10"/>
        <v>200</v>
      </c>
      <c r="L130" s="8">
        <v>46034</v>
      </c>
    </row>
    <row r="131" spans="1:12">
      <c r="A131" s="14"/>
      <c r="B131" s="15"/>
      <c r="C131" s="16"/>
      <c r="D131" s="17" t="s">
        <v>125</v>
      </c>
      <c r="E131" s="7"/>
      <c r="F131" s="18"/>
      <c r="G131" s="19" t="s">
        <v>114</v>
      </c>
      <c r="H131" s="19"/>
      <c r="I131" s="27"/>
      <c r="J131" s="25">
        <v>-55.68</v>
      </c>
      <c r="K131" s="26">
        <f t="shared" si="10"/>
        <v>-55.68</v>
      </c>
      <c r="L131" s="14"/>
    </row>
    <row r="132" spans="1:12">
      <c r="A132" s="20" t="s">
        <v>126</v>
      </c>
      <c r="B132" s="21"/>
      <c r="C132" s="21"/>
      <c r="D132" s="21"/>
      <c r="E132" s="21"/>
      <c r="F132" s="21"/>
      <c r="G132" s="21"/>
      <c r="H132" s="21"/>
      <c r="I132" s="28"/>
      <c r="J132" s="29">
        <f>SUM(J130:J131)</f>
        <v>144.32</v>
      </c>
      <c r="K132" s="34">
        <f t="shared" si="10"/>
        <v>144.32</v>
      </c>
      <c r="L132" s="14"/>
    </row>
    <row r="133" spans="1:12">
      <c r="A133" s="8">
        <v>46035</v>
      </c>
      <c r="B133" s="9">
        <v>21883</v>
      </c>
      <c r="C133" s="10" t="s">
        <v>162</v>
      </c>
      <c r="D133" s="11" t="s">
        <v>124</v>
      </c>
      <c r="E133" s="3">
        <v>285607</v>
      </c>
      <c r="F133" s="12"/>
      <c r="G133" s="13" t="s">
        <v>114</v>
      </c>
      <c r="H133" s="13"/>
      <c r="I133" s="24"/>
      <c r="J133" s="25">
        <v>350</v>
      </c>
      <c r="K133" s="26">
        <f t="shared" si="10"/>
        <v>350</v>
      </c>
      <c r="L133" s="8">
        <v>46034</v>
      </c>
    </row>
    <row r="134" spans="1:12">
      <c r="A134" s="14"/>
      <c r="B134" s="15"/>
      <c r="C134" s="16"/>
      <c r="D134" s="17" t="s">
        <v>125</v>
      </c>
      <c r="E134" s="7"/>
      <c r="F134" s="18"/>
      <c r="G134" s="19" t="s">
        <v>114</v>
      </c>
      <c r="H134" s="19"/>
      <c r="I134" s="27"/>
      <c r="J134" s="25">
        <v>-79.18</v>
      </c>
      <c r="K134" s="26">
        <f t="shared" si="10"/>
        <v>-79.18</v>
      </c>
      <c r="L134" s="14"/>
    </row>
    <row r="135" spans="1:12">
      <c r="A135" s="20" t="s">
        <v>126</v>
      </c>
      <c r="B135" s="21"/>
      <c r="C135" s="21"/>
      <c r="D135" s="21"/>
      <c r="E135" s="21"/>
      <c r="F135" s="21"/>
      <c r="G135" s="21"/>
      <c r="H135" s="21"/>
      <c r="I135" s="28"/>
      <c r="J135" s="29">
        <f>SUM(J133:J134)</f>
        <v>270.82</v>
      </c>
      <c r="K135" s="34">
        <f t="shared" si="10"/>
        <v>270.82</v>
      </c>
      <c r="L135" s="14"/>
    </row>
    <row r="136" spans="1:12">
      <c r="A136" s="8">
        <v>46035</v>
      </c>
      <c r="B136" s="9">
        <v>21883</v>
      </c>
      <c r="C136" s="10" t="s">
        <v>163</v>
      </c>
      <c r="D136" s="11" t="s">
        <v>124</v>
      </c>
      <c r="E136" s="3">
        <v>285974</v>
      </c>
      <c r="F136" s="12"/>
      <c r="G136" s="13" t="s">
        <v>114</v>
      </c>
      <c r="H136" s="13"/>
      <c r="I136" s="24"/>
      <c r="J136" s="25">
        <v>200</v>
      </c>
      <c r="K136" s="26">
        <f t="shared" si="10"/>
        <v>200</v>
      </c>
      <c r="L136" s="8">
        <v>46034</v>
      </c>
    </row>
    <row r="137" spans="1:12">
      <c r="A137" s="14"/>
      <c r="B137" s="15"/>
      <c r="C137" s="16"/>
      <c r="D137" s="17" t="s">
        <v>125</v>
      </c>
      <c r="E137" s="7"/>
      <c r="F137" s="18"/>
      <c r="G137" s="19" t="s">
        <v>114</v>
      </c>
      <c r="H137" s="19"/>
      <c r="I137" s="27"/>
      <c r="J137" s="25">
        <v>-47.39</v>
      </c>
      <c r="K137" s="26">
        <f t="shared" si="10"/>
        <v>-47.39</v>
      </c>
      <c r="L137" s="14"/>
    </row>
    <row r="138" spans="1:12">
      <c r="A138" s="20" t="s">
        <v>126</v>
      </c>
      <c r="B138" s="21"/>
      <c r="C138" s="21"/>
      <c r="D138" s="21"/>
      <c r="E138" s="21"/>
      <c r="F138" s="21"/>
      <c r="G138" s="21"/>
      <c r="H138" s="21"/>
      <c r="I138" s="28"/>
      <c r="J138" s="29">
        <f>SUM(J136:J137)</f>
        <v>152.61</v>
      </c>
      <c r="K138" s="34">
        <f t="shared" si="10"/>
        <v>152.61</v>
      </c>
      <c r="L138" s="14"/>
    </row>
    <row r="139" spans="1:12">
      <c r="A139" s="8">
        <v>46035</v>
      </c>
      <c r="B139" s="9">
        <v>21883</v>
      </c>
      <c r="C139" s="10" t="s">
        <v>164</v>
      </c>
      <c r="D139" s="11" t="s">
        <v>124</v>
      </c>
      <c r="E139" s="3">
        <v>285537</v>
      </c>
      <c r="F139" s="12"/>
      <c r="G139" s="13" t="s">
        <v>114</v>
      </c>
      <c r="H139" s="13"/>
      <c r="I139" s="24"/>
      <c r="J139" s="25">
        <v>350</v>
      </c>
      <c r="K139" s="26">
        <f t="shared" si="10"/>
        <v>350</v>
      </c>
      <c r="L139" s="8">
        <v>46034</v>
      </c>
    </row>
    <row r="140" spans="1:12">
      <c r="A140" s="14"/>
      <c r="B140" s="15"/>
      <c r="C140" s="16"/>
      <c r="D140" s="17" t="s">
        <v>125</v>
      </c>
      <c r="E140" s="7"/>
      <c r="F140" s="18"/>
      <c r="G140" s="19" t="s">
        <v>114</v>
      </c>
      <c r="H140" s="19"/>
      <c r="I140" s="27"/>
      <c r="J140" s="25">
        <v>-81.98</v>
      </c>
      <c r="K140" s="26">
        <f t="shared" si="10"/>
        <v>-81.98</v>
      </c>
      <c r="L140" s="14"/>
    </row>
    <row r="141" spans="1:12">
      <c r="A141" s="20" t="s">
        <v>126</v>
      </c>
      <c r="B141" s="21"/>
      <c r="C141" s="21"/>
      <c r="D141" s="21"/>
      <c r="E141" s="21"/>
      <c r="F141" s="21"/>
      <c r="G141" s="21"/>
      <c r="H141" s="21"/>
      <c r="I141" s="28"/>
      <c r="J141" s="29">
        <f>SUM(J139:J140)</f>
        <v>268.02</v>
      </c>
      <c r="K141" s="34">
        <f t="shared" si="10"/>
        <v>268.02</v>
      </c>
      <c r="L141" s="14"/>
    </row>
    <row r="142" spans="1:12">
      <c r="A142" s="8">
        <v>46035</v>
      </c>
      <c r="B142" s="9">
        <v>21883</v>
      </c>
      <c r="C142" s="10" t="s">
        <v>165</v>
      </c>
      <c r="D142" s="11" t="s">
        <v>124</v>
      </c>
      <c r="E142" s="3">
        <v>285547</v>
      </c>
      <c r="F142" s="12"/>
      <c r="G142" s="13" t="s">
        <v>114</v>
      </c>
      <c r="H142" s="13"/>
      <c r="I142" s="24"/>
      <c r="J142" s="25">
        <v>350</v>
      </c>
      <c r="K142" s="26">
        <f t="shared" si="10"/>
        <v>350</v>
      </c>
      <c r="L142" s="8">
        <v>46034</v>
      </c>
    </row>
    <row r="143" spans="1:12">
      <c r="A143" s="14"/>
      <c r="B143" s="15"/>
      <c r="C143" s="16"/>
      <c r="D143" s="17" t="s">
        <v>125</v>
      </c>
      <c r="E143" s="7"/>
      <c r="F143" s="18"/>
      <c r="G143" s="19" t="s">
        <v>114</v>
      </c>
      <c r="H143" s="19"/>
      <c r="I143" s="27"/>
      <c r="J143" s="25">
        <v>-79.18</v>
      </c>
      <c r="K143" s="26">
        <f t="shared" si="10"/>
        <v>-79.18</v>
      </c>
      <c r="L143" s="14"/>
    </row>
    <row r="144" spans="1:12">
      <c r="A144" s="20" t="s">
        <v>126</v>
      </c>
      <c r="B144" s="21"/>
      <c r="C144" s="21"/>
      <c r="D144" s="21"/>
      <c r="E144" s="21"/>
      <c r="F144" s="21"/>
      <c r="G144" s="21"/>
      <c r="H144" s="21"/>
      <c r="I144" s="28"/>
      <c r="J144" s="29">
        <f>SUM(J142:J143)</f>
        <v>270.82</v>
      </c>
      <c r="K144" s="34">
        <f t="shared" si="10"/>
        <v>270.82</v>
      </c>
      <c r="L144" s="14"/>
    </row>
    <row r="145" spans="1:12">
      <c r="A145" s="8">
        <v>46035</v>
      </c>
      <c r="B145" s="9">
        <v>21883</v>
      </c>
      <c r="C145" s="10" t="s">
        <v>166</v>
      </c>
      <c r="D145" s="11" t="s">
        <v>124</v>
      </c>
      <c r="E145" s="3">
        <v>285910</v>
      </c>
      <c r="F145" s="12"/>
      <c r="G145" s="13" t="s">
        <v>114</v>
      </c>
      <c r="H145" s="13"/>
      <c r="I145" s="24"/>
      <c r="J145" s="25">
        <v>400</v>
      </c>
      <c r="K145" s="26">
        <f t="shared" si="10"/>
        <v>400</v>
      </c>
      <c r="L145" s="8">
        <v>46034</v>
      </c>
    </row>
    <row r="146" spans="1:12">
      <c r="A146" s="14"/>
      <c r="B146" s="15"/>
      <c r="C146" s="16"/>
      <c r="D146" s="17" t="s">
        <v>125</v>
      </c>
      <c r="E146" s="7"/>
      <c r="F146" s="18"/>
      <c r="G146" s="19" t="s">
        <v>114</v>
      </c>
      <c r="H146" s="19"/>
      <c r="I146" s="27"/>
      <c r="J146" s="25">
        <v>-106.36</v>
      </c>
      <c r="K146" s="26">
        <f t="shared" ref="K146:K177" si="11">J146+F146</f>
        <v>-106.36</v>
      </c>
      <c r="L146" s="14"/>
    </row>
    <row r="147" spans="1:12">
      <c r="A147" s="20" t="s">
        <v>126</v>
      </c>
      <c r="B147" s="21"/>
      <c r="C147" s="21"/>
      <c r="D147" s="21"/>
      <c r="E147" s="21"/>
      <c r="F147" s="21"/>
      <c r="G147" s="21"/>
      <c r="H147" s="21"/>
      <c r="I147" s="28"/>
      <c r="J147" s="29">
        <f>SUM(J145:J146)</f>
        <v>293.64</v>
      </c>
      <c r="K147" s="34">
        <f t="shared" si="11"/>
        <v>293.64</v>
      </c>
      <c r="L147" s="14"/>
    </row>
    <row r="148" spans="1:12">
      <c r="A148" s="8">
        <v>46035</v>
      </c>
      <c r="B148" s="9">
        <v>21883</v>
      </c>
      <c r="C148" s="10" t="s">
        <v>167</v>
      </c>
      <c r="D148" s="11" t="s">
        <v>124</v>
      </c>
      <c r="E148" s="3">
        <v>285551</v>
      </c>
      <c r="F148" s="12"/>
      <c r="G148" s="13" t="s">
        <v>114</v>
      </c>
      <c r="H148" s="13"/>
      <c r="I148" s="24"/>
      <c r="J148" s="25">
        <v>1100</v>
      </c>
      <c r="K148" s="26">
        <f t="shared" si="11"/>
        <v>1100</v>
      </c>
      <c r="L148" s="8">
        <v>46034</v>
      </c>
    </row>
    <row r="149" spans="1:12">
      <c r="A149" s="14"/>
      <c r="B149" s="15"/>
      <c r="C149" s="16"/>
      <c r="D149" s="17" t="s">
        <v>125</v>
      </c>
      <c r="E149" s="7"/>
      <c r="F149" s="18"/>
      <c r="G149" s="19" t="s">
        <v>114</v>
      </c>
      <c r="H149" s="19"/>
      <c r="I149" s="27"/>
      <c r="J149" s="25">
        <v>-240.26</v>
      </c>
      <c r="K149" s="26">
        <f t="shared" si="11"/>
        <v>-240.26</v>
      </c>
      <c r="L149" s="14"/>
    </row>
    <row r="150" spans="1:12">
      <c r="A150" s="20" t="s">
        <v>126</v>
      </c>
      <c r="B150" s="21"/>
      <c r="C150" s="21"/>
      <c r="D150" s="21"/>
      <c r="E150" s="21"/>
      <c r="F150" s="21"/>
      <c r="G150" s="21"/>
      <c r="H150" s="21"/>
      <c r="I150" s="28"/>
      <c r="J150" s="29">
        <f>SUM(J148:J149)</f>
        <v>859.74</v>
      </c>
      <c r="K150" s="34">
        <f t="shared" si="11"/>
        <v>859.74</v>
      </c>
      <c r="L150" s="14"/>
    </row>
    <row r="151" spans="1:12">
      <c r="A151" s="8">
        <v>46035</v>
      </c>
      <c r="B151" s="9">
        <v>21883</v>
      </c>
      <c r="C151" s="10" t="s">
        <v>168</v>
      </c>
      <c r="D151" s="11" t="s">
        <v>124</v>
      </c>
      <c r="E151" s="3">
        <v>285552</v>
      </c>
      <c r="F151" s="12"/>
      <c r="G151" s="13" t="s">
        <v>114</v>
      </c>
      <c r="H151" s="13"/>
      <c r="I151" s="24"/>
      <c r="J151" s="25">
        <v>200</v>
      </c>
      <c r="K151" s="26">
        <f t="shared" si="11"/>
        <v>200</v>
      </c>
      <c r="L151" s="8">
        <v>46034</v>
      </c>
    </row>
    <row r="152" spans="1:12">
      <c r="A152" s="14"/>
      <c r="B152" s="15"/>
      <c r="C152" s="16"/>
      <c r="D152" s="17" t="s">
        <v>125</v>
      </c>
      <c r="E152" s="7"/>
      <c r="F152" s="18"/>
      <c r="G152" s="19" t="s">
        <v>114</v>
      </c>
      <c r="H152" s="19"/>
      <c r="I152" s="27"/>
      <c r="J152" s="25">
        <v>-55.79</v>
      </c>
      <c r="K152" s="26">
        <f t="shared" si="11"/>
        <v>-55.79</v>
      </c>
      <c r="L152" s="14"/>
    </row>
    <row r="153" spans="1:12">
      <c r="A153" s="20" t="s">
        <v>126</v>
      </c>
      <c r="B153" s="21"/>
      <c r="C153" s="21"/>
      <c r="D153" s="21"/>
      <c r="E153" s="21"/>
      <c r="F153" s="21"/>
      <c r="G153" s="21"/>
      <c r="H153" s="21"/>
      <c r="I153" s="28"/>
      <c r="J153" s="29">
        <f>SUM(J151:J152)</f>
        <v>144.21</v>
      </c>
      <c r="K153" s="34">
        <f t="shared" si="11"/>
        <v>144.21</v>
      </c>
      <c r="L153" s="14"/>
    </row>
    <row r="154" spans="1:12">
      <c r="A154" s="8">
        <v>46035</v>
      </c>
      <c r="B154" s="9">
        <v>21883</v>
      </c>
      <c r="C154" s="10" t="s">
        <v>169</v>
      </c>
      <c r="D154" s="11" t="s">
        <v>124</v>
      </c>
      <c r="E154" s="3">
        <v>285152</v>
      </c>
      <c r="F154" s="12"/>
      <c r="G154" s="13" t="s">
        <v>114</v>
      </c>
      <c r="H154" s="13"/>
      <c r="I154" s="24"/>
      <c r="J154" s="25">
        <v>1100</v>
      </c>
      <c r="K154" s="26">
        <f t="shared" si="11"/>
        <v>1100</v>
      </c>
      <c r="L154" s="8">
        <v>46034</v>
      </c>
    </row>
    <row r="155" spans="1:12">
      <c r="A155" s="14"/>
      <c r="B155" s="15"/>
      <c r="C155" s="16"/>
      <c r="D155" s="17" t="s">
        <v>125</v>
      </c>
      <c r="E155" s="7"/>
      <c r="F155" s="18"/>
      <c r="G155" s="19" t="s">
        <v>114</v>
      </c>
      <c r="H155" s="19"/>
      <c r="I155" s="27"/>
      <c r="J155" s="25">
        <v>-255.44</v>
      </c>
      <c r="K155" s="26">
        <f t="shared" si="11"/>
        <v>-255.44</v>
      </c>
      <c r="L155" s="14"/>
    </row>
    <row r="156" spans="1:12">
      <c r="A156" s="20" t="s">
        <v>126</v>
      </c>
      <c r="B156" s="21"/>
      <c r="C156" s="21"/>
      <c r="D156" s="21"/>
      <c r="E156" s="21"/>
      <c r="F156" s="21"/>
      <c r="G156" s="21"/>
      <c r="H156" s="21"/>
      <c r="I156" s="28"/>
      <c r="J156" s="29">
        <f>SUM(J154:J155)</f>
        <v>844.56</v>
      </c>
      <c r="K156" s="34">
        <f t="shared" si="11"/>
        <v>844.56</v>
      </c>
      <c r="L156" s="14"/>
    </row>
    <row r="157" spans="1:12">
      <c r="A157" s="8">
        <v>46035</v>
      </c>
      <c r="B157" s="9">
        <v>21883</v>
      </c>
      <c r="C157" s="10" t="s">
        <v>170</v>
      </c>
      <c r="D157" s="11" t="s">
        <v>124</v>
      </c>
      <c r="E157" s="3">
        <v>285358</v>
      </c>
      <c r="F157" s="12"/>
      <c r="G157" s="13" t="s">
        <v>114</v>
      </c>
      <c r="H157" s="13"/>
      <c r="I157" s="24"/>
      <c r="J157" s="25">
        <v>1100</v>
      </c>
      <c r="K157" s="26">
        <f t="shared" si="11"/>
        <v>1100</v>
      </c>
      <c r="L157" s="8">
        <v>46034</v>
      </c>
    </row>
    <row r="158" spans="1:12">
      <c r="A158" s="14"/>
      <c r="B158" s="15"/>
      <c r="C158" s="16"/>
      <c r="D158" s="17" t="s">
        <v>125</v>
      </c>
      <c r="E158" s="7"/>
      <c r="F158" s="18"/>
      <c r="G158" s="19" t="s">
        <v>114</v>
      </c>
      <c r="H158" s="19"/>
      <c r="I158" s="27"/>
      <c r="J158" s="25">
        <v>-254.71</v>
      </c>
      <c r="K158" s="26">
        <f t="shared" si="11"/>
        <v>-254.71</v>
      </c>
      <c r="L158" s="14"/>
    </row>
    <row r="159" spans="1:12">
      <c r="A159" s="20" t="s">
        <v>126</v>
      </c>
      <c r="B159" s="21"/>
      <c r="C159" s="21"/>
      <c r="D159" s="21"/>
      <c r="E159" s="21"/>
      <c r="F159" s="21"/>
      <c r="G159" s="21"/>
      <c r="H159" s="21"/>
      <c r="I159" s="28"/>
      <c r="J159" s="29">
        <f>SUM(J157:J158)</f>
        <v>845.29</v>
      </c>
      <c r="K159" s="34">
        <f t="shared" si="11"/>
        <v>845.29</v>
      </c>
      <c r="L159" s="14"/>
    </row>
    <row r="160" spans="1:12">
      <c r="A160" s="8">
        <v>46035</v>
      </c>
      <c r="B160" s="9">
        <v>21883</v>
      </c>
      <c r="C160" s="10" t="s">
        <v>171</v>
      </c>
      <c r="D160" s="11" t="s">
        <v>124</v>
      </c>
      <c r="E160" s="3">
        <v>285389</v>
      </c>
      <c r="F160" s="12"/>
      <c r="G160" s="13" t="s">
        <v>114</v>
      </c>
      <c r="H160" s="13"/>
      <c r="I160" s="24"/>
      <c r="J160" s="25">
        <v>200</v>
      </c>
      <c r="K160" s="26">
        <f t="shared" si="11"/>
        <v>200</v>
      </c>
      <c r="L160" s="8">
        <v>46034</v>
      </c>
    </row>
    <row r="161" spans="1:12">
      <c r="A161" s="14"/>
      <c r="B161" s="15"/>
      <c r="C161" s="16"/>
      <c r="D161" s="17" t="s">
        <v>125</v>
      </c>
      <c r="E161" s="7"/>
      <c r="F161" s="18"/>
      <c r="G161" s="19" t="s">
        <v>114</v>
      </c>
      <c r="H161" s="19"/>
      <c r="I161" s="27"/>
      <c r="J161" s="25">
        <v>-49.13</v>
      </c>
      <c r="K161" s="26">
        <f t="shared" si="11"/>
        <v>-49.13</v>
      </c>
      <c r="L161" s="14"/>
    </row>
    <row r="162" spans="1:12">
      <c r="A162" s="20" t="s">
        <v>126</v>
      </c>
      <c r="B162" s="21"/>
      <c r="C162" s="21"/>
      <c r="D162" s="21"/>
      <c r="E162" s="21"/>
      <c r="F162" s="21"/>
      <c r="G162" s="21"/>
      <c r="H162" s="21"/>
      <c r="I162" s="28"/>
      <c r="J162" s="29">
        <f>SUM(J160:J161)</f>
        <v>150.87</v>
      </c>
      <c r="K162" s="34">
        <f t="shared" si="11"/>
        <v>150.87</v>
      </c>
      <c r="L162" s="14"/>
    </row>
    <row r="163" spans="1:12">
      <c r="A163" s="8">
        <v>46035</v>
      </c>
      <c r="B163" s="9">
        <v>21883</v>
      </c>
      <c r="C163" s="10" t="s">
        <v>172</v>
      </c>
      <c r="D163" s="11" t="s">
        <v>124</v>
      </c>
      <c r="E163" s="3">
        <v>285378</v>
      </c>
      <c r="F163" s="12"/>
      <c r="G163" s="13" t="s">
        <v>114</v>
      </c>
      <c r="H163" s="13"/>
      <c r="I163" s="24"/>
      <c r="J163" s="25">
        <v>200</v>
      </c>
      <c r="K163" s="26">
        <f t="shared" si="11"/>
        <v>200</v>
      </c>
      <c r="L163" s="8">
        <v>46034</v>
      </c>
    </row>
    <row r="164" spans="1:12">
      <c r="A164" s="14"/>
      <c r="B164" s="15"/>
      <c r="C164" s="16"/>
      <c r="D164" s="17" t="s">
        <v>125</v>
      </c>
      <c r="E164" s="7"/>
      <c r="F164" s="18"/>
      <c r="G164" s="19" t="s">
        <v>114</v>
      </c>
      <c r="H164" s="19"/>
      <c r="I164" s="27"/>
      <c r="J164" s="25">
        <v>-50.29</v>
      </c>
      <c r="K164" s="26">
        <f t="shared" si="11"/>
        <v>-50.29</v>
      </c>
      <c r="L164" s="14"/>
    </row>
    <row r="165" spans="1:12">
      <c r="A165" s="20" t="s">
        <v>126</v>
      </c>
      <c r="B165" s="21"/>
      <c r="C165" s="21"/>
      <c r="D165" s="21"/>
      <c r="E165" s="21"/>
      <c r="F165" s="21"/>
      <c r="G165" s="21"/>
      <c r="H165" s="21"/>
      <c r="I165" s="28"/>
      <c r="J165" s="29">
        <f>SUM(J163:J164)</f>
        <v>149.71</v>
      </c>
      <c r="K165" s="34">
        <f t="shared" si="11"/>
        <v>149.71</v>
      </c>
      <c r="L165" s="14"/>
    </row>
    <row r="166" spans="1:12">
      <c r="A166" s="8">
        <v>46035</v>
      </c>
      <c r="B166" s="9">
        <v>21883</v>
      </c>
      <c r="C166" s="10" t="s">
        <v>173</v>
      </c>
      <c r="D166" s="11" t="s">
        <v>124</v>
      </c>
      <c r="E166" s="3">
        <v>285377</v>
      </c>
      <c r="F166" s="12"/>
      <c r="G166" s="13" t="s">
        <v>114</v>
      </c>
      <c r="H166" s="13"/>
      <c r="I166" s="24"/>
      <c r="J166" s="25">
        <v>1100</v>
      </c>
      <c r="K166" s="26">
        <f t="shared" si="11"/>
        <v>1100</v>
      </c>
      <c r="L166" s="8">
        <v>46034</v>
      </c>
    </row>
    <row r="167" spans="1:12">
      <c r="A167" s="14"/>
      <c r="B167" s="15"/>
      <c r="C167" s="16"/>
      <c r="D167" s="17" t="s">
        <v>125</v>
      </c>
      <c r="E167" s="7"/>
      <c r="F167" s="18"/>
      <c r="G167" s="19" t="s">
        <v>114</v>
      </c>
      <c r="H167" s="19"/>
      <c r="I167" s="27"/>
      <c r="J167" s="25">
        <v>-255.42</v>
      </c>
      <c r="K167" s="26">
        <f t="shared" si="11"/>
        <v>-255.42</v>
      </c>
      <c r="L167" s="14"/>
    </row>
    <row r="168" spans="1:12">
      <c r="A168" s="20" t="s">
        <v>126</v>
      </c>
      <c r="B168" s="21"/>
      <c r="C168" s="21"/>
      <c r="D168" s="21"/>
      <c r="E168" s="21"/>
      <c r="F168" s="21"/>
      <c r="G168" s="21"/>
      <c r="H168" s="21"/>
      <c r="I168" s="28"/>
      <c r="J168" s="29">
        <f>SUM(J166:J167)</f>
        <v>844.58</v>
      </c>
      <c r="K168" s="34">
        <f t="shared" si="11"/>
        <v>844.58</v>
      </c>
      <c r="L168" s="14"/>
    </row>
    <row r="169" spans="1:12">
      <c r="A169" s="8">
        <v>46035</v>
      </c>
      <c r="B169" s="9">
        <v>21883</v>
      </c>
      <c r="C169" s="10" t="s">
        <v>174</v>
      </c>
      <c r="D169" s="11" t="s">
        <v>124</v>
      </c>
      <c r="E169" s="3">
        <v>285375</v>
      </c>
      <c r="F169" s="12"/>
      <c r="G169" s="13" t="s">
        <v>114</v>
      </c>
      <c r="H169" s="13"/>
      <c r="I169" s="24"/>
      <c r="J169" s="25">
        <v>600</v>
      </c>
      <c r="K169" s="26">
        <f t="shared" si="11"/>
        <v>600</v>
      </c>
      <c r="L169" s="8">
        <v>46034</v>
      </c>
    </row>
    <row r="170" spans="1:12">
      <c r="A170" s="14"/>
      <c r="B170" s="15"/>
      <c r="C170" s="16"/>
      <c r="D170" s="17" t="s">
        <v>125</v>
      </c>
      <c r="E170" s="7"/>
      <c r="F170" s="18"/>
      <c r="G170" s="19" t="s">
        <v>114</v>
      </c>
      <c r="H170" s="19"/>
      <c r="I170" s="27"/>
      <c r="J170" s="25">
        <v>-132.17</v>
      </c>
      <c r="K170" s="26">
        <f t="shared" si="11"/>
        <v>-132.17</v>
      </c>
      <c r="L170" s="14"/>
    </row>
    <row r="171" spans="1:12">
      <c r="A171" s="20" t="s">
        <v>126</v>
      </c>
      <c r="B171" s="21"/>
      <c r="C171" s="21"/>
      <c r="D171" s="21"/>
      <c r="E171" s="21"/>
      <c r="F171" s="21"/>
      <c r="G171" s="21"/>
      <c r="H171" s="21"/>
      <c r="I171" s="28"/>
      <c r="J171" s="29">
        <f>SUM(J169:J170)</f>
        <v>467.83</v>
      </c>
      <c r="K171" s="34">
        <f t="shared" si="11"/>
        <v>467.83</v>
      </c>
      <c r="L171" s="14"/>
    </row>
    <row r="172" spans="1:12">
      <c r="A172" s="8">
        <v>46035</v>
      </c>
      <c r="B172" s="9">
        <v>21883</v>
      </c>
      <c r="C172" s="22" t="s">
        <v>144</v>
      </c>
      <c r="D172" s="11" t="s">
        <v>124</v>
      </c>
      <c r="E172" s="3"/>
      <c r="F172" s="12"/>
      <c r="G172" s="13" t="s">
        <v>114</v>
      </c>
      <c r="H172" s="13"/>
      <c r="I172" s="24"/>
      <c r="J172" s="25">
        <v>-17</v>
      </c>
      <c r="K172" s="26">
        <f t="shared" si="11"/>
        <v>-17</v>
      </c>
      <c r="L172" s="8">
        <v>46034</v>
      </c>
    </row>
    <row r="173" spans="1:12">
      <c r="A173" s="14"/>
      <c r="B173" s="15"/>
      <c r="C173" s="16"/>
      <c r="D173" s="17" t="s">
        <v>125</v>
      </c>
      <c r="E173" s="7"/>
      <c r="F173" s="18"/>
      <c r="G173" s="19" t="s">
        <v>114</v>
      </c>
      <c r="H173" s="19"/>
      <c r="I173" s="27"/>
      <c r="J173" s="25"/>
      <c r="K173" s="26">
        <f t="shared" si="11"/>
        <v>0</v>
      </c>
      <c r="L173" s="14"/>
    </row>
    <row r="174" spans="1:12">
      <c r="A174" s="20" t="s">
        <v>126</v>
      </c>
      <c r="B174" s="21"/>
      <c r="C174" s="21"/>
      <c r="D174" s="21"/>
      <c r="E174" s="21"/>
      <c r="F174" s="21"/>
      <c r="G174" s="21"/>
      <c r="H174" s="21"/>
      <c r="I174" s="28"/>
      <c r="J174" s="30">
        <f>SUM(J172:J173)</f>
        <v>-17</v>
      </c>
      <c r="K174" s="34">
        <f t="shared" si="11"/>
        <v>-17</v>
      </c>
      <c r="L174" s="14"/>
    </row>
    <row r="175" ht="10.5" spans="1:10">
      <c r="A175" s="2"/>
      <c r="I175" s="31" t="s">
        <v>145</v>
      </c>
      <c r="J175" s="32">
        <f>SUM(J84,J87,J90,J93,J96,J99,J102,J105,J108,J111,J114,J117,J120,J123,J126,J129,J132,J135,J138,J141,J144,J147,J150,J153,J156,J159,J162,J165,J168,J171,J174)</f>
        <v>14329.66</v>
      </c>
    </row>
    <row r="176" ht="10.5" spans="1:10">
      <c r="A176" s="2" t="s">
        <v>23</v>
      </c>
      <c r="D176" s="2" t="s">
        <v>24</v>
      </c>
      <c r="I176" s="33"/>
      <c r="J176" s="32"/>
    </row>
    <row r="177" spans="1:1">
      <c r="A177" s="2"/>
    </row>
    <row r="178" spans="1:1">
      <c r="A178" s="2"/>
    </row>
    <row r="179" spans="1:4">
      <c r="A179" s="2" t="s">
        <v>26</v>
      </c>
      <c r="D179" s="2" t="s">
        <v>27</v>
      </c>
    </row>
    <row r="180" spans="1:4">
      <c r="A180" s="1" t="s">
        <v>29</v>
      </c>
      <c r="D180" s="1" t="s">
        <v>30</v>
      </c>
    </row>
    <row r="187" spans="1:1">
      <c r="A187" s="2" t="s">
        <v>0</v>
      </c>
    </row>
    <row r="188" spans="1:1">
      <c r="A188" s="2" t="s">
        <v>33</v>
      </c>
    </row>
    <row r="190" spans="1:12">
      <c r="A190" s="3" t="s">
        <v>2</v>
      </c>
      <c r="B190" s="3" t="s">
        <v>3</v>
      </c>
      <c r="C190" s="3" t="s">
        <v>4</v>
      </c>
      <c r="D190" s="3" t="s">
        <v>5</v>
      </c>
      <c r="E190" s="3" t="s">
        <v>122</v>
      </c>
      <c r="F190" s="3" t="s">
        <v>7</v>
      </c>
      <c r="G190" s="4" t="s">
        <v>8</v>
      </c>
      <c r="H190" s="5"/>
      <c r="I190" s="5"/>
      <c r="J190" s="23"/>
      <c r="K190" s="3" t="s">
        <v>9</v>
      </c>
      <c r="L190" s="3" t="s">
        <v>10</v>
      </c>
    </row>
    <row r="191" spans="1:12">
      <c r="A191" s="6"/>
      <c r="B191" s="6"/>
      <c r="C191" s="6"/>
      <c r="D191" s="6"/>
      <c r="E191" s="6"/>
      <c r="F191" s="6"/>
      <c r="G191" s="3" t="s">
        <v>11</v>
      </c>
      <c r="H191" s="3" t="s">
        <v>12</v>
      </c>
      <c r="I191" s="3" t="s">
        <v>13</v>
      </c>
      <c r="J191" s="3" t="s">
        <v>14</v>
      </c>
      <c r="K191" s="6"/>
      <c r="L191" s="6"/>
    </row>
    <row r="192" spans="1:1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</row>
    <row r="193" spans="1:12">
      <c r="A193" s="8">
        <v>46042</v>
      </c>
      <c r="B193" s="9">
        <v>21896</v>
      </c>
      <c r="C193" s="10" t="s">
        <v>175</v>
      </c>
      <c r="D193" s="11" t="s">
        <v>124</v>
      </c>
      <c r="E193" s="3">
        <v>286550</v>
      </c>
      <c r="F193" s="12"/>
      <c r="G193" s="13" t="s">
        <v>114</v>
      </c>
      <c r="H193" s="13"/>
      <c r="I193" s="24"/>
      <c r="J193" s="25">
        <v>200</v>
      </c>
      <c r="K193" s="26">
        <f t="shared" ref="K193:K256" si="12">J193+F193</f>
        <v>200</v>
      </c>
      <c r="L193" s="8">
        <v>46041</v>
      </c>
    </row>
    <row r="194" spans="1:12">
      <c r="A194" s="14"/>
      <c r="B194" s="15"/>
      <c r="C194" s="16"/>
      <c r="D194" s="17" t="s">
        <v>125</v>
      </c>
      <c r="E194" s="7"/>
      <c r="F194" s="18"/>
      <c r="G194" s="19" t="s">
        <v>114</v>
      </c>
      <c r="H194" s="19"/>
      <c r="I194" s="27"/>
      <c r="J194" s="25">
        <v>-51.14</v>
      </c>
      <c r="K194" s="26">
        <f t="shared" si="12"/>
        <v>-51.14</v>
      </c>
      <c r="L194" s="14"/>
    </row>
    <row r="195" spans="1:12">
      <c r="A195" s="20" t="s">
        <v>126</v>
      </c>
      <c r="B195" s="21"/>
      <c r="C195" s="21"/>
      <c r="D195" s="21"/>
      <c r="E195" s="21"/>
      <c r="F195" s="21"/>
      <c r="G195" s="21"/>
      <c r="H195" s="21"/>
      <c r="I195" s="28"/>
      <c r="J195" s="29">
        <f>SUM(J193:J194)</f>
        <v>148.86</v>
      </c>
      <c r="K195" s="34">
        <f t="shared" si="12"/>
        <v>148.86</v>
      </c>
      <c r="L195" s="14"/>
    </row>
    <row r="196" spans="1:12">
      <c r="A196" s="8">
        <v>46042</v>
      </c>
      <c r="B196" s="9">
        <v>21896</v>
      </c>
      <c r="C196" s="10" t="s">
        <v>176</v>
      </c>
      <c r="D196" s="11" t="s">
        <v>124</v>
      </c>
      <c r="E196" s="3">
        <v>286835</v>
      </c>
      <c r="F196" s="12"/>
      <c r="G196" s="13" t="s">
        <v>114</v>
      </c>
      <c r="H196" s="13"/>
      <c r="I196" s="24"/>
      <c r="J196" s="25">
        <v>400</v>
      </c>
      <c r="K196" s="26">
        <f t="shared" si="12"/>
        <v>400</v>
      </c>
      <c r="L196" s="8">
        <v>46041</v>
      </c>
    </row>
    <row r="197" spans="1:12">
      <c r="A197" s="14"/>
      <c r="B197" s="15"/>
      <c r="C197" s="16"/>
      <c r="D197" s="17" t="s">
        <v>125</v>
      </c>
      <c r="E197" s="7"/>
      <c r="F197" s="18"/>
      <c r="G197" s="19" t="s">
        <v>114</v>
      </c>
      <c r="H197" s="19"/>
      <c r="I197" s="27"/>
      <c r="J197" s="25">
        <v>-95.58</v>
      </c>
      <c r="K197" s="26">
        <f t="shared" si="12"/>
        <v>-95.58</v>
      </c>
      <c r="L197" s="14"/>
    </row>
    <row r="198" spans="1:12">
      <c r="A198" s="20" t="s">
        <v>126</v>
      </c>
      <c r="B198" s="21"/>
      <c r="C198" s="21"/>
      <c r="D198" s="21"/>
      <c r="E198" s="21"/>
      <c r="F198" s="21"/>
      <c r="G198" s="21"/>
      <c r="H198" s="21"/>
      <c r="I198" s="28"/>
      <c r="J198" s="29">
        <f>SUM(J196:J197)</f>
        <v>304.42</v>
      </c>
      <c r="K198" s="34">
        <f t="shared" si="12"/>
        <v>304.42</v>
      </c>
      <c r="L198" s="14"/>
    </row>
    <row r="199" spans="1:12">
      <c r="A199" s="8">
        <v>46042</v>
      </c>
      <c r="B199" s="9">
        <v>21896</v>
      </c>
      <c r="C199" s="10" t="s">
        <v>177</v>
      </c>
      <c r="D199" s="11" t="s">
        <v>124</v>
      </c>
      <c r="E199" s="3">
        <v>286755</v>
      </c>
      <c r="F199" s="12"/>
      <c r="G199" s="13" t="s">
        <v>114</v>
      </c>
      <c r="H199" s="13"/>
      <c r="I199" s="24"/>
      <c r="J199" s="25">
        <v>1100</v>
      </c>
      <c r="K199" s="26">
        <f t="shared" si="12"/>
        <v>1100</v>
      </c>
      <c r="L199" s="8">
        <v>46041</v>
      </c>
    </row>
    <row r="200" spans="1:12">
      <c r="A200" s="14"/>
      <c r="B200" s="15"/>
      <c r="C200" s="16"/>
      <c r="D200" s="17" t="s">
        <v>125</v>
      </c>
      <c r="E200" s="7"/>
      <c r="F200" s="18"/>
      <c r="G200" s="19" t="s">
        <v>114</v>
      </c>
      <c r="H200" s="19"/>
      <c r="I200" s="27"/>
      <c r="J200" s="25">
        <v>-254.96</v>
      </c>
      <c r="K200" s="26">
        <f t="shared" si="12"/>
        <v>-254.96</v>
      </c>
      <c r="L200" s="14"/>
    </row>
    <row r="201" spans="1:12">
      <c r="A201" s="20" t="s">
        <v>126</v>
      </c>
      <c r="B201" s="21"/>
      <c r="C201" s="21"/>
      <c r="D201" s="21"/>
      <c r="E201" s="21"/>
      <c r="F201" s="21"/>
      <c r="G201" s="21"/>
      <c r="H201" s="21"/>
      <c r="I201" s="28"/>
      <c r="J201" s="29">
        <f>SUM(J199:J200)</f>
        <v>845.04</v>
      </c>
      <c r="K201" s="34">
        <f t="shared" si="12"/>
        <v>845.04</v>
      </c>
      <c r="L201" s="14"/>
    </row>
    <row r="202" spans="1:12">
      <c r="A202" s="8">
        <v>46042</v>
      </c>
      <c r="B202" s="9">
        <v>21896</v>
      </c>
      <c r="C202" s="10" t="s">
        <v>178</v>
      </c>
      <c r="D202" s="11" t="s">
        <v>124</v>
      </c>
      <c r="E202" s="3">
        <v>285359</v>
      </c>
      <c r="F202" s="12"/>
      <c r="G202" s="13" t="s">
        <v>114</v>
      </c>
      <c r="H202" s="13"/>
      <c r="I202" s="24"/>
      <c r="J202" s="25">
        <v>1100</v>
      </c>
      <c r="K202" s="26">
        <f t="shared" si="12"/>
        <v>1100</v>
      </c>
      <c r="L202" s="8">
        <v>46041</v>
      </c>
    </row>
    <row r="203" spans="1:12">
      <c r="A203" s="14"/>
      <c r="B203" s="15"/>
      <c r="C203" s="16"/>
      <c r="D203" s="17" t="s">
        <v>125</v>
      </c>
      <c r="E203" s="7"/>
      <c r="F203" s="18"/>
      <c r="G203" s="19" t="s">
        <v>114</v>
      </c>
      <c r="H203" s="19"/>
      <c r="I203" s="27"/>
      <c r="J203" s="25">
        <v>-242.49</v>
      </c>
      <c r="K203" s="26">
        <f t="shared" si="12"/>
        <v>-242.49</v>
      </c>
      <c r="L203" s="14"/>
    </row>
    <row r="204" spans="1:12">
      <c r="A204" s="20" t="s">
        <v>126</v>
      </c>
      <c r="B204" s="21"/>
      <c r="C204" s="21"/>
      <c r="D204" s="21"/>
      <c r="E204" s="21"/>
      <c r="F204" s="21"/>
      <c r="G204" s="21"/>
      <c r="H204" s="21"/>
      <c r="I204" s="28"/>
      <c r="J204" s="29">
        <f>SUM(J202:J203)</f>
        <v>857.51</v>
      </c>
      <c r="K204" s="34">
        <f t="shared" si="12"/>
        <v>857.51</v>
      </c>
      <c r="L204" s="14"/>
    </row>
    <row r="205" spans="1:12">
      <c r="A205" s="8">
        <v>46042</v>
      </c>
      <c r="B205" s="9">
        <v>21896</v>
      </c>
      <c r="C205" s="10" t="s">
        <v>179</v>
      </c>
      <c r="D205" s="11" t="s">
        <v>124</v>
      </c>
      <c r="E205" s="3">
        <v>286236</v>
      </c>
      <c r="F205" s="12"/>
      <c r="G205" s="13" t="s">
        <v>114</v>
      </c>
      <c r="H205" s="13"/>
      <c r="I205" s="24"/>
      <c r="J205" s="25">
        <v>400</v>
      </c>
      <c r="K205" s="26">
        <f t="shared" si="12"/>
        <v>400</v>
      </c>
      <c r="L205" s="8">
        <v>46041</v>
      </c>
    </row>
    <row r="206" spans="1:12">
      <c r="A206" s="14"/>
      <c r="B206" s="15"/>
      <c r="C206" s="16"/>
      <c r="D206" s="17" t="s">
        <v>125</v>
      </c>
      <c r="E206" s="7"/>
      <c r="F206" s="18"/>
      <c r="G206" s="19" t="s">
        <v>114</v>
      </c>
      <c r="H206" s="19"/>
      <c r="I206" s="27"/>
      <c r="J206" s="25">
        <v>-96.44</v>
      </c>
      <c r="K206" s="26">
        <f t="shared" si="12"/>
        <v>-96.44</v>
      </c>
      <c r="L206" s="14"/>
    </row>
    <row r="207" spans="1:12">
      <c r="A207" s="20" t="s">
        <v>126</v>
      </c>
      <c r="B207" s="21"/>
      <c r="C207" s="21"/>
      <c r="D207" s="21"/>
      <c r="E207" s="21"/>
      <c r="F207" s="21"/>
      <c r="G207" s="21"/>
      <c r="H207" s="21"/>
      <c r="I207" s="28"/>
      <c r="J207" s="29">
        <f>SUM(J205:J206)</f>
        <v>303.56</v>
      </c>
      <c r="K207" s="34">
        <f t="shared" si="12"/>
        <v>303.56</v>
      </c>
      <c r="L207" s="14"/>
    </row>
    <row r="208" spans="1:12">
      <c r="A208" s="8">
        <v>46042</v>
      </c>
      <c r="B208" s="9">
        <v>21896</v>
      </c>
      <c r="C208" s="10" t="s">
        <v>180</v>
      </c>
      <c r="D208" s="11" t="s">
        <v>124</v>
      </c>
      <c r="E208" s="3">
        <v>286552</v>
      </c>
      <c r="F208" s="12"/>
      <c r="G208" s="13" t="s">
        <v>114</v>
      </c>
      <c r="H208" s="13"/>
      <c r="I208" s="24"/>
      <c r="J208" s="25">
        <v>200</v>
      </c>
      <c r="K208" s="26">
        <f t="shared" si="12"/>
        <v>200</v>
      </c>
      <c r="L208" s="8">
        <v>46041</v>
      </c>
    </row>
    <row r="209" spans="1:12">
      <c r="A209" s="14"/>
      <c r="B209" s="15"/>
      <c r="C209" s="16"/>
      <c r="D209" s="17" t="s">
        <v>125</v>
      </c>
      <c r="E209" s="7"/>
      <c r="F209" s="18"/>
      <c r="G209" s="19" t="s">
        <v>114</v>
      </c>
      <c r="H209" s="19"/>
      <c r="I209" s="27"/>
      <c r="J209" s="25">
        <v>-47.39</v>
      </c>
      <c r="K209" s="26">
        <f t="shared" si="12"/>
        <v>-47.39</v>
      </c>
      <c r="L209" s="14"/>
    </row>
    <row r="210" spans="1:12">
      <c r="A210" s="20" t="s">
        <v>126</v>
      </c>
      <c r="B210" s="21"/>
      <c r="C210" s="21"/>
      <c r="D210" s="21"/>
      <c r="E210" s="21"/>
      <c r="F210" s="21"/>
      <c r="G210" s="21"/>
      <c r="H210" s="21"/>
      <c r="I210" s="28"/>
      <c r="J210" s="29">
        <f>SUM(J208:J209)</f>
        <v>152.61</v>
      </c>
      <c r="K210" s="34">
        <f t="shared" si="12"/>
        <v>152.61</v>
      </c>
      <c r="L210" s="14"/>
    </row>
    <row r="211" spans="1:12">
      <c r="A211" s="8">
        <v>46042</v>
      </c>
      <c r="B211" s="9">
        <v>21896</v>
      </c>
      <c r="C211" s="10" t="s">
        <v>181</v>
      </c>
      <c r="D211" s="11" t="s">
        <v>124</v>
      </c>
      <c r="E211" s="3">
        <v>286747</v>
      </c>
      <c r="F211" s="12"/>
      <c r="G211" s="13" t="s">
        <v>114</v>
      </c>
      <c r="H211" s="13"/>
      <c r="I211" s="24"/>
      <c r="J211" s="25">
        <v>400</v>
      </c>
      <c r="K211" s="26">
        <f t="shared" si="12"/>
        <v>400</v>
      </c>
      <c r="L211" s="8">
        <v>46041</v>
      </c>
    </row>
    <row r="212" spans="1:12">
      <c r="A212" s="14"/>
      <c r="B212" s="15"/>
      <c r="C212" s="16"/>
      <c r="D212" s="17" t="s">
        <v>125</v>
      </c>
      <c r="E212" s="7"/>
      <c r="F212" s="18"/>
      <c r="G212" s="19" t="s">
        <v>114</v>
      </c>
      <c r="H212" s="19"/>
      <c r="I212" s="27"/>
      <c r="J212" s="25">
        <v>-89.78</v>
      </c>
      <c r="K212" s="26">
        <f t="shared" si="12"/>
        <v>-89.78</v>
      </c>
      <c r="L212" s="14"/>
    </row>
    <row r="213" spans="1:12">
      <c r="A213" s="20" t="s">
        <v>126</v>
      </c>
      <c r="B213" s="21"/>
      <c r="C213" s="21"/>
      <c r="D213" s="21"/>
      <c r="E213" s="21"/>
      <c r="F213" s="21"/>
      <c r="G213" s="21"/>
      <c r="H213" s="21"/>
      <c r="I213" s="28"/>
      <c r="J213" s="29">
        <f>SUM(J211:J212)</f>
        <v>310.22</v>
      </c>
      <c r="K213" s="34">
        <f t="shared" si="12"/>
        <v>310.22</v>
      </c>
      <c r="L213" s="14"/>
    </row>
    <row r="214" spans="1:12">
      <c r="A214" s="8">
        <v>46042</v>
      </c>
      <c r="B214" s="9">
        <v>21896</v>
      </c>
      <c r="C214" s="10" t="s">
        <v>182</v>
      </c>
      <c r="D214" s="11" t="s">
        <v>124</v>
      </c>
      <c r="E214" s="3">
        <v>286632</v>
      </c>
      <c r="F214" s="12"/>
      <c r="G214" s="13" t="s">
        <v>114</v>
      </c>
      <c r="H214" s="13"/>
      <c r="I214" s="24"/>
      <c r="J214" s="25">
        <v>1100</v>
      </c>
      <c r="K214" s="26">
        <f t="shared" si="12"/>
        <v>1100</v>
      </c>
      <c r="L214" s="8">
        <v>46041</v>
      </c>
    </row>
    <row r="215" spans="1:12">
      <c r="A215" s="14"/>
      <c r="B215" s="15"/>
      <c r="C215" s="16"/>
      <c r="D215" s="17" t="s">
        <v>125</v>
      </c>
      <c r="E215" s="7"/>
      <c r="F215" s="18"/>
      <c r="G215" s="19" t="s">
        <v>114</v>
      </c>
      <c r="H215" s="19"/>
      <c r="I215" s="27"/>
      <c r="J215" s="25">
        <v>-251.45</v>
      </c>
      <c r="K215" s="26">
        <f t="shared" si="12"/>
        <v>-251.45</v>
      </c>
      <c r="L215" s="14"/>
    </row>
    <row r="216" spans="1:12">
      <c r="A216" s="20" t="s">
        <v>126</v>
      </c>
      <c r="B216" s="21"/>
      <c r="C216" s="21"/>
      <c r="D216" s="21"/>
      <c r="E216" s="21"/>
      <c r="F216" s="21"/>
      <c r="G216" s="21"/>
      <c r="H216" s="21"/>
      <c r="I216" s="28"/>
      <c r="J216" s="29">
        <f>SUM(J214:J215)</f>
        <v>848.55</v>
      </c>
      <c r="K216" s="34">
        <f t="shared" si="12"/>
        <v>848.55</v>
      </c>
      <c r="L216" s="14"/>
    </row>
    <row r="217" spans="1:12">
      <c r="A217" s="8">
        <v>46042</v>
      </c>
      <c r="B217" s="9">
        <v>21896</v>
      </c>
      <c r="C217" s="10" t="s">
        <v>183</v>
      </c>
      <c r="D217" s="11" t="s">
        <v>124</v>
      </c>
      <c r="E217" s="3">
        <v>286300</v>
      </c>
      <c r="F217" s="12"/>
      <c r="G217" s="13" t="s">
        <v>114</v>
      </c>
      <c r="H217" s="13"/>
      <c r="I217" s="24"/>
      <c r="J217" s="25">
        <v>200</v>
      </c>
      <c r="K217" s="26">
        <f t="shared" si="12"/>
        <v>200</v>
      </c>
      <c r="L217" s="8">
        <v>46041</v>
      </c>
    </row>
    <row r="218" spans="1:12">
      <c r="A218" s="14"/>
      <c r="B218" s="15"/>
      <c r="C218" s="16"/>
      <c r="D218" s="17" t="s">
        <v>125</v>
      </c>
      <c r="E218" s="7"/>
      <c r="F218" s="18"/>
      <c r="G218" s="19" t="s">
        <v>114</v>
      </c>
      <c r="H218" s="19"/>
      <c r="I218" s="27"/>
      <c r="J218" s="25">
        <v>-47.39</v>
      </c>
      <c r="K218" s="26">
        <f t="shared" si="12"/>
        <v>-47.39</v>
      </c>
      <c r="L218" s="14"/>
    </row>
    <row r="219" spans="1:12">
      <c r="A219" s="20" t="s">
        <v>126</v>
      </c>
      <c r="B219" s="21"/>
      <c r="C219" s="21"/>
      <c r="D219" s="21"/>
      <c r="E219" s="21"/>
      <c r="F219" s="21"/>
      <c r="G219" s="21"/>
      <c r="H219" s="21"/>
      <c r="I219" s="28"/>
      <c r="J219" s="29">
        <f>SUM(J217:J218)</f>
        <v>152.61</v>
      </c>
      <c r="K219" s="34">
        <f t="shared" si="12"/>
        <v>152.61</v>
      </c>
      <c r="L219" s="14"/>
    </row>
    <row r="220" spans="1:12">
      <c r="A220" s="8">
        <v>46042</v>
      </c>
      <c r="B220" s="9">
        <v>21896</v>
      </c>
      <c r="C220" s="10" t="s">
        <v>184</v>
      </c>
      <c r="D220" s="11" t="s">
        <v>124</v>
      </c>
      <c r="E220" s="3">
        <v>286601</v>
      </c>
      <c r="F220" s="12"/>
      <c r="G220" s="13" t="s">
        <v>114</v>
      </c>
      <c r="H220" s="13"/>
      <c r="I220" s="24"/>
      <c r="J220" s="25">
        <v>200</v>
      </c>
      <c r="K220" s="26">
        <f t="shared" si="12"/>
        <v>200</v>
      </c>
      <c r="L220" s="8">
        <v>46041</v>
      </c>
    </row>
    <row r="221" spans="1:12">
      <c r="A221" s="14"/>
      <c r="B221" s="15"/>
      <c r="C221" s="16"/>
      <c r="D221" s="17" t="s">
        <v>125</v>
      </c>
      <c r="E221" s="7"/>
      <c r="F221" s="18"/>
      <c r="G221" s="19" t="s">
        <v>114</v>
      </c>
      <c r="H221" s="19"/>
      <c r="I221" s="27"/>
      <c r="J221" s="25">
        <v>-55.68</v>
      </c>
      <c r="K221" s="26">
        <f t="shared" si="12"/>
        <v>-55.68</v>
      </c>
      <c r="L221" s="14"/>
    </row>
    <row r="222" spans="1:12">
      <c r="A222" s="20" t="s">
        <v>126</v>
      </c>
      <c r="B222" s="21"/>
      <c r="C222" s="21"/>
      <c r="D222" s="21"/>
      <c r="E222" s="21"/>
      <c r="F222" s="21"/>
      <c r="G222" s="21"/>
      <c r="H222" s="21"/>
      <c r="I222" s="28"/>
      <c r="J222" s="29">
        <f>SUM(J220:J221)</f>
        <v>144.32</v>
      </c>
      <c r="K222" s="34">
        <f t="shared" si="12"/>
        <v>144.32</v>
      </c>
      <c r="L222" s="14"/>
    </row>
    <row r="223" spans="1:12">
      <c r="A223" s="8">
        <v>46042</v>
      </c>
      <c r="B223" s="9">
        <v>21896</v>
      </c>
      <c r="C223" s="10" t="s">
        <v>185</v>
      </c>
      <c r="D223" s="11" t="s">
        <v>124</v>
      </c>
      <c r="E223" s="3">
        <v>286547</v>
      </c>
      <c r="F223" s="12"/>
      <c r="G223" s="13" t="s">
        <v>114</v>
      </c>
      <c r="H223" s="13"/>
      <c r="I223" s="24"/>
      <c r="J223" s="25">
        <v>200</v>
      </c>
      <c r="K223" s="26">
        <f t="shared" si="12"/>
        <v>200</v>
      </c>
      <c r="L223" s="8">
        <v>46041</v>
      </c>
    </row>
    <row r="224" spans="1:12">
      <c r="A224" s="14"/>
      <c r="B224" s="15"/>
      <c r="C224" s="16"/>
      <c r="D224" s="17" t="s">
        <v>125</v>
      </c>
      <c r="E224" s="7"/>
      <c r="F224" s="18"/>
      <c r="G224" s="19" t="s">
        <v>114</v>
      </c>
      <c r="H224" s="19"/>
      <c r="I224" s="27"/>
      <c r="J224" s="25">
        <v>-55.68</v>
      </c>
      <c r="K224" s="26">
        <f t="shared" si="12"/>
        <v>-55.68</v>
      </c>
      <c r="L224" s="14"/>
    </row>
    <row r="225" spans="1:12">
      <c r="A225" s="20" t="s">
        <v>126</v>
      </c>
      <c r="B225" s="21"/>
      <c r="C225" s="21"/>
      <c r="D225" s="21"/>
      <c r="E225" s="21"/>
      <c r="F225" s="21"/>
      <c r="G225" s="21"/>
      <c r="H225" s="21"/>
      <c r="I225" s="28"/>
      <c r="J225" s="29">
        <f>SUM(J223:J224)</f>
        <v>144.32</v>
      </c>
      <c r="K225" s="34">
        <f t="shared" si="12"/>
        <v>144.32</v>
      </c>
      <c r="L225" s="14"/>
    </row>
    <row r="226" spans="1:12">
      <c r="A226" s="8">
        <v>46042</v>
      </c>
      <c r="B226" s="9">
        <v>21896</v>
      </c>
      <c r="C226" s="10" t="s">
        <v>186</v>
      </c>
      <c r="D226" s="11" t="s">
        <v>124</v>
      </c>
      <c r="E226" s="3">
        <v>286193</v>
      </c>
      <c r="F226" s="12"/>
      <c r="G226" s="13" t="s">
        <v>114</v>
      </c>
      <c r="H226" s="13"/>
      <c r="I226" s="24"/>
      <c r="J226" s="25">
        <v>350</v>
      </c>
      <c r="K226" s="26">
        <f t="shared" si="12"/>
        <v>350</v>
      </c>
      <c r="L226" s="8">
        <v>46041</v>
      </c>
    </row>
    <row r="227" spans="1:12">
      <c r="A227" s="14"/>
      <c r="B227" s="15"/>
      <c r="C227" s="16"/>
      <c r="D227" s="17" t="s">
        <v>125</v>
      </c>
      <c r="E227" s="7"/>
      <c r="F227" s="18"/>
      <c r="G227" s="19" t="s">
        <v>114</v>
      </c>
      <c r="H227" s="19"/>
      <c r="I227" s="27"/>
      <c r="J227" s="25">
        <v>-85.5</v>
      </c>
      <c r="K227" s="26">
        <f t="shared" si="12"/>
        <v>-85.5</v>
      </c>
      <c r="L227" s="14"/>
    </row>
    <row r="228" spans="1:12">
      <c r="A228" s="20" t="s">
        <v>126</v>
      </c>
      <c r="B228" s="21"/>
      <c r="C228" s="21"/>
      <c r="D228" s="21"/>
      <c r="E228" s="21"/>
      <c r="F228" s="21"/>
      <c r="G228" s="21"/>
      <c r="H228" s="21"/>
      <c r="I228" s="28"/>
      <c r="J228" s="29">
        <f>SUM(J226:J227)</f>
        <v>264.5</v>
      </c>
      <c r="K228" s="34">
        <f t="shared" si="12"/>
        <v>264.5</v>
      </c>
      <c r="L228" s="14"/>
    </row>
    <row r="229" spans="1:12">
      <c r="A229" s="8">
        <v>46042</v>
      </c>
      <c r="B229" s="9">
        <v>21896</v>
      </c>
      <c r="C229" s="10" t="s">
        <v>187</v>
      </c>
      <c r="D229" s="11" t="s">
        <v>124</v>
      </c>
      <c r="E229" s="3">
        <v>285354</v>
      </c>
      <c r="F229" s="12"/>
      <c r="G229" s="13" t="s">
        <v>114</v>
      </c>
      <c r="H229" s="13"/>
      <c r="I229" s="24"/>
      <c r="J229" s="25">
        <v>200</v>
      </c>
      <c r="K229" s="26">
        <f t="shared" si="12"/>
        <v>200</v>
      </c>
      <c r="L229" s="8">
        <v>46041</v>
      </c>
    </row>
    <row r="230" spans="1:12">
      <c r="A230" s="14"/>
      <c r="B230" s="15"/>
      <c r="C230" s="16"/>
      <c r="D230" s="17" t="s">
        <v>125</v>
      </c>
      <c r="E230" s="7"/>
      <c r="F230" s="18"/>
      <c r="G230" s="19" t="s">
        <v>114</v>
      </c>
      <c r="H230" s="19"/>
      <c r="I230" s="27"/>
      <c r="J230" s="25">
        <v>-49.33</v>
      </c>
      <c r="K230" s="26">
        <f t="shared" si="12"/>
        <v>-49.33</v>
      </c>
      <c r="L230" s="14"/>
    </row>
    <row r="231" spans="1:12">
      <c r="A231" s="20" t="s">
        <v>126</v>
      </c>
      <c r="B231" s="21"/>
      <c r="C231" s="21"/>
      <c r="D231" s="21"/>
      <c r="E231" s="21"/>
      <c r="F231" s="21"/>
      <c r="G231" s="21"/>
      <c r="H231" s="21"/>
      <c r="I231" s="28"/>
      <c r="J231" s="29">
        <f>SUM(J229:J230)</f>
        <v>150.67</v>
      </c>
      <c r="K231" s="34">
        <f t="shared" si="12"/>
        <v>150.67</v>
      </c>
      <c r="L231" s="14"/>
    </row>
    <row r="232" spans="1:12">
      <c r="A232" s="8">
        <v>46042</v>
      </c>
      <c r="B232" s="9">
        <v>21896</v>
      </c>
      <c r="C232" s="10" t="s">
        <v>188</v>
      </c>
      <c r="D232" s="11" t="s">
        <v>124</v>
      </c>
      <c r="E232" s="3">
        <v>286554</v>
      </c>
      <c r="F232" s="12"/>
      <c r="G232" s="13" t="s">
        <v>114</v>
      </c>
      <c r="H232" s="13"/>
      <c r="I232" s="24"/>
      <c r="J232" s="25">
        <v>400</v>
      </c>
      <c r="K232" s="26">
        <f t="shared" si="12"/>
        <v>400</v>
      </c>
      <c r="L232" s="8">
        <v>46041</v>
      </c>
    </row>
    <row r="233" spans="1:12">
      <c r="A233" s="14"/>
      <c r="B233" s="15"/>
      <c r="C233" s="16"/>
      <c r="D233" s="17" t="s">
        <v>125</v>
      </c>
      <c r="E233" s="7"/>
      <c r="F233" s="18"/>
      <c r="G233" s="19" t="s">
        <v>114</v>
      </c>
      <c r="H233" s="19"/>
      <c r="I233" s="27"/>
      <c r="J233" s="25">
        <v>-89.78</v>
      </c>
      <c r="K233" s="26">
        <f t="shared" si="12"/>
        <v>-89.78</v>
      </c>
      <c r="L233" s="14"/>
    </row>
    <row r="234" spans="1:12">
      <c r="A234" s="20" t="s">
        <v>126</v>
      </c>
      <c r="B234" s="21"/>
      <c r="C234" s="21"/>
      <c r="D234" s="21"/>
      <c r="E234" s="21"/>
      <c r="F234" s="21"/>
      <c r="G234" s="21"/>
      <c r="H234" s="21"/>
      <c r="I234" s="28"/>
      <c r="J234" s="29">
        <f>SUM(J232:J233)</f>
        <v>310.22</v>
      </c>
      <c r="K234" s="34">
        <f t="shared" si="12"/>
        <v>310.22</v>
      </c>
      <c r="L234" s="14"/>
    </row>
    <row r="235" spans="1:12">
      <c r="A235" s="8">
        <v>46042</v>
      </c>
      <c r="B235" s="9">
        <v>21896</v>
      </c>
      <c r="C235" s="10" t="s">
        <v>189</v>
      </c>
      <c r="D235" s="11" t="s">
        <v>124</v>
      </c>
      <c r="E235" s="3">
        <v>286836</v>
      </c>
      <c r="F235" s="12"/>
      <c r="G235" s="13" t="s">
        <v>114</v>
      </c>
      <c r="H235" s="13"/>
      <c r="I235" s="24"/>
      <c r="J235" s="25">
        <v>200</v>
      </c>
      <c r="K235" s="26">
        <f t="shared" si="12"/>
        <v>200</v>
      </c>
      <c r="L235" s="8">
        <v>46041</v>
      </c>
    </row>
    <row r="236" spans="1:12">
      <c r="A236" s="14"/>
      <c r="B236" s="15"/>
      <c r="C236" s="16"/>
      <c r="D236" s="17" t="s">
        <v>125</v>
      </c>
      <c r="E236" s="7"/>
      <c r="F236" s="18"/>
      <c r="G236" s="19" t="s">
        <v>114</v>
      </c>
      <c r="H236" s="19"/>
      <c r="I236" s="27"/>
      <c r="J236" s="25">
        <v>-48.24</v>
      </c>
      <c r="K236" s="26">
        <f t="shared" si="12"/>
        <v>-48.24</v>
      </c>
      <c r="L236" s="14"/>
    </row>
    <row r="237" spans="1:12">
      <c r="A237" s="20" t="s">
        <v>126</v>
      </c>
      <c r="B237" s="21"/>
      <c r="C237" s="21"/>
      <c r="D237" s="21"/>
      <c r="E237" s="21"/>
      <c r="F237" s="21"/>
      <c r="G237" s="21"/>
      <c r="H237" s="21"/>
      <c r="I237" s="28"/>
      <c r="J237" s="29">
        <f>SUM(J235:J236)</f>
        <v>151.76</v>
      </c>
      <c r="K237" s="34">
        <f t="shared" si="12"/>
        <v>151.76</v>
      </c>
      <c r="L237" s="14"/>
    </row>
    <row r="238" spans="1:12">
      <c r="A238" s="8">
        <v>46042</v>
      </c>
      <c r="B238" s="9">
        <v>21896</v>
      </c>
      <c r="C238" s="10" t="s">
        <v>190</v>
      </c>
      <c r="D238" s="11" t="s">
        <v>124</v>
      </c>
      <c r="E238" s="3">
        <v>286745</v>
      </c>
      <c r="F238" s="12"/>
      <c r="G238" s="13" t="s">
        <v>114</v>
      </c>
      <c r="H238" s="13"/>
      <c r="I238" s="24"/>
      <c r="J238" s="25">
        <v>200</v>
      </c>
      <c r="K238" s="26">
        <f t="shared" si="12"/>
        <v>200</v>
      </c>
      <c r="L238" s="8">
        <v>46041</v>
      </c>
    </row>
    <row r="239" spans="1:12">
      <c r="A239" s="14"/>
      <c r="B239" s="15"/>
      <c r="C239" s="16"/>
      <c r="D239" s="17" t="s">
        <v>125</v>
      </c>
      <c r="E239" s="7"/>
      <c r="F239" s="18"/>
      <c r="G239" s="19" t="s">
        <v>114</v>
      </c>
      <c r="H239" s="19"/>
      <c r="I239" s="27"/>
      <c r="J239" s="25">
        <v>-56.53</v>
      </c>
      <c r="K239" s="26">
        <f t="shared" si="12"/>
        <v>-56.53</v>
      </c>
      <c r="L239" s="14"/>
    </row>
    <row r="240" spans="1:12">
      <c r="A240" s="20" t="s">
        <v>126</v>
      </c>
      <c r="B240" s="21"/>
      <c r="C240" s="21"/>
      <c r="D240" s="21"/>
      <c r="E240" s="21"/>
      <c r="F240" s="21"/>
      <c r="G240" s="21"/>
      <c r="H240" s="21"/>
      <c r="I240" s="28"/>
      <c r="J240" s="29">
        <f>SUM(J238:J239)</f>
        <v>143.47</v>
      </c>
      <c r="K240" s="34">
        <f t="shared" si="12"/>
        <v>143.47</v>
      </c>
      <c r="L240" s="14"/>
    </row>
    <row r="241" spans="1:12">
      <c r="A241" s="8">
        <v>46042</v>
      </c>
      <c r="B241" s="9">
        <v>21896</v>
      </c>
      <c r="C241" s="10" t="s">
        <v>191</v>
      </c>
      <c r="D241" s="11" t="s">
        <v>124</v>
      </c>
      <c r="E241" s="3">
        <v>286541</v>
      </c>
      <c r="F241" s="12"/>
      <c r="G241" s="13" t="s">
        <v>114</v>
      </c>
      <c r="H241" s="13"/>
      <c r="I241" s="24"/>
      <c r="J241" s="25">
        <v>400</v>
      </c>
      <c r="K241" s="26">
        <f t="shared" si="12"/>
        <v>400</v>
      </c>
      <c r="L241" s="8">
        <v>46041</v>
      </c>
    </row>
    <row r="242" spans="1:12">
      <c r="A242" s="14"/>
      <c r="B242" s="15"/>
      <c r="C242" s="16"/>
      <c r="D242" s="17" t="s">
        <v>125</v>
      </c>
      <c r="E242" s="7"/>
      <c r="F242" s="18"/>
      <c r="G242" s="19" t="s">
        <v>114</v>
      </c>
      <c r="H242" s="19"/>
      <c r="I242" s="27"/>
      <c r="J242" s="25">
        <v>-90.62</v>
      </c>
      <c r="K242" s="26">
        <f t="shared" si="12"/>
        <v>-90.62</v>
      </c>
      <c r="L242" s="14"/>
    </row>
    <row r="243" spans="1:12">
      <c r="A243" s="20" t="s">
        <v>126</v>
      </c>
      <c r="B243" s="21"/>
      <c r="C243" s="21"/>
      <c r="D243" s="21"/>
      <c r="E243" s="21"/>
      <c r="F243" s="21"/>
      <c r="G243" s="21"/>
      <c r="H243" s="21"/>
      <c r="I243" s="28"/>
      <c r="J243" s="29">
        <f>SUM(J241:J242)</f>
        <v>309.38</v>
      </c>
      <c r="K243" s="34">
        <f t="shared" si="12"/>
        <v>309.38</v>
      </c>
      <c r="L243" s="14"/>
    </row>
    <row r="244" spans="1:12">
      <c r="A244" s="8">
        <v>46042</v>
      </c>
      <c r="B244" s="9">
        <v>21896</v>
      </c>
      <c r="C244" s="10" t="s">
        <v>192</v>
      </c>
      <c r="D244" s="11" t="s">
        <v>124</v>
      </c>
      <c r="E244" s="3">
        <v>286553</v>
      </c>
      <c r="F244" s="12"/>
      <c r="G244" s="13" t="s">
        <v>114</v>
      </c>
      <c r="H244" s="13"/>
      <c r="I244" s="24"/>
      <c r="J244" s="25">
        <v>200</v>
      </c>
      <c r="K244" s="26">
        <f t="shared" si="12"/>
        <v>200</v>
      </c>
      <c r="L244" s="8">
        <v>46041</v>
      </c>
    </row>
    <row r="245" spans="1:12">
      <c r="A245" s="14"/>
      <c r="B245" s="15"/>
      <c r="C245" s="16"/>
      <c r="D245" s="17" t="s">
        <v>125</v>
      </c>
      <c r="E245" s="7"/>
      <c r="F245" s="18"/>
      <c r="G245" s="19" t="s">
        <v>114</v>
      </c>
      <c r="H245" s="19"/>
      <c r="I245" s="27"/>
      <c r="J245" s="25">
        <v>-55.68</v>
      </c>
      <c r="K245" s="26">
        <f t="shared" si="12"/>
        <v>-55.68</v>
      </c>
      <c r="L245" s="14"/>
    </row>
    <row r="246" spans="1:12">
      <c r="A246" s="20" t="s">
        <v>126</v>
      </c>
      <c r="B246" s="21"/>
      <c r="C246" s="21"/>
      <c r="D246" s="21"/>
      <c r="E246" s="21"/>
      <c r="F246" s="21"/>
      <c r="G246" s="21"/>
      <c r="H246" s="21"/>
      <c r="I246" s="28"/>
      <c r="J246" s="29">
        <f>SUM(J244:J245)</f>
        <v>144.32</v>
      </c>
      <c r="K246" s="34">
        <f t="shared" si="12"/>
        <v>144.32</v>
      </c>
      <c r="L246" s="14"/>
    </row>
    <row r="247" spans="1:12">
      <c r="A247" s="8">
        <v>46042</v>
      </c>
      <c r="B247" s="9">
        <v>21896</v>
      </c>
      <c r="C247" s="10" t="s">
        <v>193</v>
      </c>
      <c r="D247" s="11" t="s">
        <v>124</v>
      </c>
      <c r="E247" s="3">
        <v>286191</v>
      </c>
      <c r="F247" s="12"/>
      <c r="G247" s="13" t="s">
        <v>114</v>
      </c>
      <c r="H247" s="13"/>
      <c r="I247" s="24"/>
      <c r="J247" s="25">
        <v>200</v>
      </c>
      <c r="K247" s="26">
        <f t="shared" si="12"/>
        <v>200</v>
      </c>
      <c r="L247" s="8">
        <v>46041</v>
      </c>
    </row>
    <row r="248" spans="1:12">
      <c r="A248" s="14"/>
      <c r="B248" s="15"/>
      <c r="C248" s="16"/>
      <c r="D248" s="17" t="s">
        <v>125</v>
      </c>
      <c r="E248" s="7"/>
      <c r="F248" s="18"/>
      <c r="G248" s="19" t="s">
        <v>114</v>
      </c>
      <c r="H248" s="19"/>
      <c r="I248" s="27"/>
      <c r="J248" s="25">
        <v>-49.11</v>
      </c>
      <c r="K248" s="26">
        <f t="shared" si="12"/>
        <v>-49.11</v>
      </c>
      <c r="L248" s="14"/>
    </row>
    <row r="249" spans="1:12">
      <c r="A249" s="20" t="s">
        <v>126</v>
      </c>
      <c r="B249" s="21"/>
      <c r="C249" s="21"/>
      <c r="D249" s="21"/>
      <c r="E249" s="21"/>
      <c r="F249" s="21"/>
      <c r="G249" s="21"/>
      <c r="H249" s="21"/>
      <c r="I249" s="28"/>
      <c r="J249" s="29">
        <f>SUM(J247:J248)</f>
        <v>150.89</v>
      </c>
      <c r="K249" s="34">
        <f t="shared" si="12"/>
        <v>150.89</v>
      </c>
      <c r="L249" s="14"/>
    </row>
    <row r="250" spans="1:12">
      <c r="A250" s="8">
        <v>46042</v>
      </c>
      <c r="B250" s="9">
        <v>21896</v>
      </c>
      <c r="C250" s="10" t="s">
        <v>194</v>
      </c>
      <c r="D250" s="11" t="s">
        <v>124</v>
      </c>
      <c r="E250" s="3">
        <v>286192</v>
      </c>
      <c r="F250" s="12"/>
      <c r="G250" s="13" t="s">
        <v>114</v>
      </c>
      <c r="H250" s="13"/>
      <c r="I250" s="24"/>
      <c r="J250" s="25">
        <v>1100</v>
      </c>
      <c r="K250" s="26">
        <f t="shared" si="12"/>
        <v>1100</v>
      </c>
      <c r="L250" s="8">
        <v>46041</v>
      </c>
    </row>
    <row r="251" spans="1:12">
      <c r="A251" s="14"/>
      <c r="B251" s="15"/>
      <c r="C251" s="16"/>
      <c r="D251" s="17" t="s">
        <v>125</v>
      </c>
      <c r="E251" s="7"/>
      <c r="F251" s="18"/>
      <c r="G251" s="19" t="s">
        <v>114</v>
      </c>
      <c r="H251" s="19"/>
      <c r="I251" s="27"/>
      <c r="J251" s="25">
        <v>-238.14</v>
      </c>
      <c r="K251" s="26">
        <f t="shared" si="12"/>
        <v>-238.14</v>
      </c>
      <c r="L251" s="14"/>
    </row>
    <row r="252" spans="1:12">
      <c r="A252" s="20" t="s">
        <v>126</v>
      </c>
      <c r="B252" s="21"/>
      <c r="C252" s="21"/>
      <c r="D252" s="21"/>
      <c r="E252" s="21"/>
      <c r="F252" s="21"/>
      <c r="G252" s="21"/>
      <c r="H252" s="21"/>
      <c r="I252" s="28"/>
      <c r="J252" s="29">
        <f>SUM(J250:J251)</f>
        <v>861.86</v>
      </c>
      <c r="K252" s="34">
        <f t="shared" si="12"/>
        <v>861.86</v>
      </c>
      <c r="L252" s="14"/>
    </row>
    <row r="253" spans="1:12">
      <c r="A253" s="8">
        <v>46042</v>
      </c>
      <c r="B253" s="9">
        <v>21896</v>
      </c>
      <c r="C253" s="10" t="s">
        <v>195</v>
      </c>
      <c r="D253" s="11" t="s">
        <v>124</v>
      </c>
      <c r="E253" s="3">
        <v>286189</v>
      </c>
      <c r="F253" s="12"/>
      <c r="G253" s="13" t="s">
        <v>114</v>
      </c>
      <c r="H253" s="13"/>
      <c r="I253" s="24"/>
      <c r="J253" s="25">
        <v>600</v>
      </c>
      <c r="K253" s="26">
        <f t="shared" si="12"/>
        <v>600</v>
      </c>
      <c r="L253" s="8">
        <v>46041</v>
      </c>
    </row>
    <row r="254" spans="1:12">
      <c r="A254" s="14"/>
      <c r="B254" s="15"/>
      <c r="C254" s="16"/>
      <c r="D254" s="17" t="s">
        <v>125</v>
      </c>
      <c r="E254" s="7"/>
      <c r="F254" s="18"/>
      <c r="G254" s="19" t="s">
        <v>114</v>
      </c>
      <c r="H254" s="19"/>
      <c r="I254" s="27"/>
      <c r="J254" s="25">
        <v>-141.71</v>
      </c>
      <c r="K254" s="26">
        <f t="shared" si="12"/>
        <v>-141.71</v>
      </c>
      <c r="L254" s="14"/>
    </row>
    <row r="255" spans="1:12">
      <c r="A255" s="20" t="s">
        <v>126</v>
      </c>
      <c r="B255" s="21"/>
      <c r="C255" s="21"/>
      <c r="D255" s="21"/>
      <c r="E255" s="21"/>
      <c r="F255" s="21"/>
      <c r="G255" s="21"/>
      <c r="H255" s="21"/>
      <c r="I255" s="28"/>
      <c r="J255" s="29">
        <f>SUM(J253:J254)</f>
        <v>458.29</v>
      </c>
      <c r="K255" s="34">
        <f t="shared" si="12"/>
        <v>458.29</v>
      </c>
      <c r="L255" s="14"/>
    </row>
    <row r="256" spans="1:12">
      <c r="A256" s="8">
        <v>46042</v>
      </c>
      <c r="B256" s="9">
        <v>21896</v>
      </c>
      <c r="C256" s="10" t="s">
        <v>196</v>
      </c>
      <c r="D256" s="11" t="s">
        <v>124</v>
      </c>
      <c r="E256" s="3">
        <v>286186</v>
      </c>
      <c r="F256" s="12"/>
      <c r="G256" s="13" t="s">
        <v>114</v>
      </c>
      <c r="H256" s="13"/>
      <c r="I256" s="24"/>
      <c r="J256" s="25">
        <v>200</v>
      </c>
      <c r="K256" s="26">
        <f t="shared" si="12"/>
        <v>200</v>
      </c>
      <c r="L256" s="8">
        <v>46041</v>
      </c>
    </row>
    <row r="257" spans="1:12">
      <c r="A257" s="14"/>
      <c r="B257" s="15"/>
      <c r="C257" s="16"/>
      <c r="D257" s="17" t="s">
        <v>125</v>
      </c>
      <c r="E257" s="7"/>
      <c r="F257" s="18"/>
      <c r="G257" s="19" t="s">
        <v>114</v>
      </c>
      <c r="H257" s="19"/>
      <c r="I257" s="27"/>
      <c r="J257" s="25">
        <v>-48.24</v>
      </c>
      <c r="K257" s="26">
        <f t="shared" ref="K257:K267" si="13">J257+F257</f>
        <v>-48.24</v>
      </c>
      <c r="L257" s="14"/>
    </row>
    <row r="258" spans="1:12">
      <c r="A258" s="20" t="s">
        <v>126</v>
      </c>
      <c r="B258" s="21"/>
      <c r="C258" s="21"/>
      <c r="D258" s="21"/>
      <c r="E258" s="21"/>
      <c r="F258" s="21"/>
      <c r="G258" s="21"/>
      <c r="H258" s="21"/>
      <c r="I258" s="28"/>
      <c r="J258" s="29">
        <f>SUM(J256:J257)</f>
        <v>151.76</v>
      </c>
      <c r="K258" s="34">
        <f t="shared" si="13"/>
        <v>151.76</v>
      </c>
      <c r="L258" s="14"/>
    </row>
    <row r="259" spans="1:12">
      <c r="A259" s="8">
        <v>46042</v>
      </c>
      <c r="B259" s="9">
        <v>21896</v>
      </c>
      <c r="C259" s="10" t="s">
        <v>197</v>
      </c>
      <c r="D259" s="11" t="s">
        <v>124</v>
      </c>
      <c r="E259" s="3">
        <v>285914</v>
      </c>
      <c r="F259" s="12"/>
      <c r="G259" s="13" t="s">
        <v>114</v>
      </c>
      <c r="H259" s="13"/>
      <c r="I259" s="24"/>
      <c r="J259" s="25">
        <v>450</v>
      </c>
      <c r="K259" s="26">
        <f t="shared" si="13"/>
        <v>450</v>
      </c>
      <c r="L259" s="8">
        <v>46041</v>
      </c>
    </row>
    <row r="260" spans="1:12">
      <c r="A260" s="14"/>
      <c r="B260" s="15"/>
      <c r="C260" s="16"/>
      <c r="D260" s="17" t="s">
        <v>125</v>
      </c>
      <c r="E260" s="7"/>
      <c r="F260" s="18"/>
      <c r="G260" s="19" t="s">
        <v>114</v>
      </c>
      <c r="H260" s="19"/>
      <c r="I260" s="27"/>
      <c r="J260" s="25">
        <v>-119.04</v>
      </c>
      <c r="K260" s="26">
        <f t="shared" si="13"/>
        <v>-119.04</v>
      </c>
      <c r="L260" s="14"/>
    </row>
    <row r="261" spans="1:12">
      <c r="A261" s="20" t="s">
        <v>126</v>
      </c>
      <c r="B261" s="21"/>
      <c r="C261" s="21"/>
      <c r="D261" s="21"/>
      <c r="E261" s="21"/>
      <c r="F261" s="21"/>
      <c r="G261" s="21"/>
      <c r="H261" s="21"/>
      <c r="I261" s="28"/>
      <c r="J261" s="29">
        <f>SUM(J259:J260)</f>
        <v>330.96</v>
      </c>
      <c r="K261" s="34">
        <f t="shared" si="13"/>
        <v>330.96</v>
      </c>
      <c r="L261" s="14"/>
    </row>
    <row r="262" spans="1:12">
      <c r="A262" s="8">
        <v>46042</v>
      </c>
      <c r="B262" s="9">
        <v>21896</v>
      </c>
      <c r="C262" s="10" t="s">
        <v>198</v>
      </c>
      <c r="D262" s="11" t="s">
        <v>124</v>
      </c>
      <c r="E262" s="3">
        <v>286032</v>
      </c>
      <c r="F262" s="12"/>
      <c r="G262" s="13" t="s">
        <v>114</v>
      </c>
      <c r="H262" s="13"/>
      <c r="I262" s="24"/>
      <c r="J262" s="25">
        <v>200</v>
      </c>
      <c r="K262" s="26">
        <f t="shared" si="13"/>
        <v>200</v>
      </c>
      <c r="L262" s="8">
        <v>46041</v>
      </c>
    </row>
    <row r="263" spans="1:12">
      <c r="A263" s="14"/>
      <c r="B263" s="15"/>
      <c r="C263" s="16"/>
      <c r="D263" s="17" t="s">
        <v>125</v>
      </c>
      <c r="E263" s="7"/>
      <c r="F263" s="18"/>
      <c r="G263" s="19" t="s">
        <v>114</v>
      </c>
      <c r="H263" s="19"/>
      <c r="I263" s="27"/>
      <c r="J263" s="25">
        <v>-48.15</v>
      </c>
      <c r="K263" s="26">
        <f t="shared" si="13"/>
        <v>-48.15</v>
      </c>
      <c r="L263" s="14"/>
    </row>
    <row r="264" spans="1:12">
      <c r="A264" s="20" t="s">
        <v>126</v>
      </c>
      <c r="B264" s="21"/>
      <c r="C264" s="21"/>
      <c r="D264" s="21"/>
      <c r="E264" s="21"/>
      <c r="F264" s="21"/>
      <c r="G264" s="21"/>
      <c r="H264" s="21"/>
      <c r="I264" s="28"/>
      <c r="J264" s="29">
        <f>SUM(J262:J263)</f>
        <v>151.85</v>
      </c>
      <c r="K264" s="34">
        <f t="shared" si="13"/>
        <v>151.85</v>
      </c>
      <c r="L264" s="14"/>
    </row>
    <row r="265" spans="1:12">
      <c r="A265" s="8">
        <v>46042</v>
      </c>
      <c r="B265" s="9">
        <v>21896</v>
      </c>
      <c r="C265" s="22" t="s">
        <v>144</v>
      </c>
      <c r="D265" s="11" t="s">
        <v>124</v>
      </c>
      <c r="E265" s="3"/>
      <c r="F265" s="12"/>
      <c r="G265" s="13" t="s">
        <v>114</v>
      </c>
      <c r="H265" s="13"/>
      <c r="I265" s="24"/>
      <c r="J265" s="25">
        <v>-133</v>
      </c>
      <c r="K265" s="26">
        <f t="shared" si="13"/>
        <v>-133</v>
      </c>
      <c r="L265" s="8">
        <v>46041</v>
      </c>
    </row>
    <row r="266" spans="1:12">
      <c r="A266" s="14"/>
      <c r="B266" s="15"/>
      <c r="C266" s="16"/>
      <c r="D266" s="17" t="s">
        <v>125</v>
      </c>
      <c r="E266" s="7"/>
      <c r="F266" s="18"/>
      <c r="G266" s="19" t="s">
        <v>114</v>
      </c>
      <c r="H266" s="19"/>
      <c r="I266" s="27"/>
      <c r="J266" s="25"/>
      <c r="K266" s="26">
        <f t="shared" si="13"/>
        <v>0</v>
      </c>
      <c r="L266" s="14"/>
    </row>
    <row r="267" spans="1:12">
      <c r="A267" s="20" t="s">
        <v>126</v>
      </c>
      <c r="B267" s="21"/>
      <c r="C267" s="21"/>
      <c r="D267" s="21"/>
      <c r="E267" s="21"/>
      <c r="F267" s="21"/>
      <c r="G267" s="21"/>
      <c r="H267" s="21"/>
      <c r="I267" s="28"/>
      <c r="J267" s="30">
        <f>SUM(J265:J266)</f>
        <v>-133</v>
      </c>
      <c r="K267" s="34">
        <f t="shared" si="13"/>
        <v>-133</v>
      </c>
      <c r="L267" s="14"/>
    </row>
    <row r="268" ht="10.5" spans="1:10">
      <c r="A268" s="2"/>
      <c r="I268" s="31" t="s">
        <v>145</v>
      </c>
      <c r="J268" s="32">
        <f>SUM(J195,J198,J201,J204,J207,J210,J213,J216,J219,J222,J225,J228,J231,J234,J237,J240,J243,J246,J249,J252,J255,J258,J261,J264,J267)</f>
        <v>7658.95</v>
      </c>
    </row>
    <row r="269" ht="10.5" spans="1:10">
      <c r="A269" s="2"/>
      <c r="I269" s="31"/>
      <c r="J269" s="32"/>
    </row>
    <row r="270" ht="10.5" spans="1:10">
      <c r="A270" s="2" t="s">
        <v>23</v>
      </c>
      <c r="D270" s="2" t="s">
        <v>24</v>
      </c>
      <c r="I270" s="33"/>
      <c r="J270" s="32"/>
    </row>
    <row r="271" spans="1:1">
      <c r="A271" s="2"/>
    </row>
    <row r="272" spans="1:1">
      <c r="A272" s="2"/>
    </row>
    <row r="273" spans="1:4">
      <c r="A273" s="2" t="s">
        <v>26</v>
      </c>
      <c r="D273" s="2" t="s">
        <v>27</v>
      </c>
    </row>
    <row r="274" spans="1:4">
      <c r="A274" s="1" t="s">
        <v>29</v>
      </c>
      <c r="D274" s="1" t="s">
        <v>30</v>
      </c>
    </row>
    <row r="284" spans="1:1">
      <c r="A284" s="2" t="s">
        <v>0</v>
      </c>
    </row>
    <row r="285" spans="1:1">
      <c r="A285" s="2" t="s">
        <v>33</v>
      </c>
    </row>
    <row r="287" spans="1:12">
      <c r="A287" s="3" t="s">
        <v>2</v>
      </c>
      <c r="B287" s="3" t="s">
        <v>3</v>
      </c>
      <c r="C287" s="3" t="s">
        <v>4</v>
      </c>
      <c r="D287" s="3" t="s">
        <v>5</v>
      </c>
      <c r="E287" s="3" t="s">
        <v>122</v>
      </c>
      <c r="F287" s="3" t="s">
        <v>7</v>
      </c>
      <c r="G287" s="4" t="s">
        <v>8</v>
      </c>
      <c r="H287" s="5"/>
      <c r="I287" s="5"/>
      <c r="J287" s="23"/>
      <c r="K287" s="3" t="s">
        <v>9</v>
      </c>
      <c r="L287" s="3" t="s">
        <v>10</v>
      </c>
    </row>
    <row r="288" spans="1:12">
      <c r="A288" s="6"/>
      <c r="B288" s="6"/>
      <c r="C288" s="6"/>
      <c r="D288" s="6"/>
      <c r="E288" s="6"/>
      <c r="F288" s="6"/>
      <c r="G288" s="3" t="s">
        <v>11</v>
      </c>
      <c r="H288" s="3" t="s">
        <v>12</v>
      </c>
      <c r="I288" s="3" t="s">
        <v>13</v>
      </c>
      <c r="J288" s="3" t="s">
        <v>14</v>
      </c>
      <c r="K288" s="6"/>
      <c r="L288" s="6"/>
    </row>
    <row r="289" spans="1:1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</row>
    <row r="290" spans="1:12">
      <c r="A290" s="8">
        <v>46048</v>
      </c>
      <c r="B290" s="9">
        <v>21908</v>
      </c>
      <c r="C290" s="10" t="s">
        <v>199</v>
      </c>
      <c r="D290" s="11" t="s">
        <v>124</v>
      </c>
      <c r="E290" s="3">
        <v>287693</v>
      </c>
      <c r="F290" s="12"/>
      <c r="G290" s="13" t="s">
        <v>114</v>
      </c>
      <c r="H290" s="13"/>
      <c r="I290" s="24"/>
      <c r="J290" s="25">
        <v>1100</v>
      </c>
      <c r="K290" s="26">
        <f t="shared" ref="K290:K294" si="14">J290</f>
        <v>1100</v>
      </c>
      <c r="L290" s="8">
        <v>46048</v>
      </c>
    </row>
    <row r="291" spans="1:12">
      <c r="A291" s="14"/>
      <c r="B291" s="15"/>
      <c r="C291" s="16"/>
      <c r="D291" s="17" t="s">
        <v>125</v>
      </c>
      <c r="E291" s="7"/>
      <c r="F291" s="18"/>
      <c r="G291" s="19" t="s">
        <v>114</v>
      </c>
      <c r="H291" s="19"/>
      <c r="I291" s="27"/>
      <c r="J291" s="25">
        <v>-241.65</v>
      </c>
      <c r="K291" s="26">
        <f t="shared" si="14"/>
        <v>-241.65</v>
      </c>
      <c r="L291" s="14"/>
    </row>
    <row r="292" spans="1:12">
      <c r="A292" s="20" t="s">
        <v>126</v>
      </c>
      <c r="B292" s="21"/>
      <c r="C292" s="21"/>
      <c r="D292" s="21"/>
      <c r="E292" s="21"/>
      <c r="F292" s="21"/>
      <c r="G292" s="21"/>
      <c r="H292" s="21"/>
      <c r="I292" s="28"/>
      <c r="J292" s="29">
        <f>SUM(J290:J291)</f>
        <v>858.35</v>
      </c>
      <c r="K292" s="29">
        <f>SUM(K290:K291)</f>
        <v>858.35</v>
      </c>
      <c r="L292" s="14"/>
    </row>
    <row r="293" spans="1:12">
      <c r="A293" s="8">
        <v>46048</v>
      </c>
      <c r="B293" s="9">
        <v>21908</v>
      </c>
      <c r="C293" s="10" t="s">
        <v>200</v>
      </c>
      <c r="D293" s="11" t="s">
        <v>124</v>
      </c>
      <c r="E293" s="3">
        <v>286983</v>
      </c>
      <c r="F293" s="12"/>
      <c r="G293" s="13" t="s">
        <v>114</v>
      </c>
      <c r="H293" s="13"/>
      <c r="I293" s="24"/>
      <c r="J293" s="25">
        <v>350</v>
      </c>
      <c r="K293" s="26">
        <f t="shared" ref="K293:K297" si="15">J293</f>
        <v>350</v>
      </c>
      <c r="L293" s="8">
        <v>46048</v>
      </c>
    </row>
    <row r="294" spans="1:12">
      <c r="A294" s="14"/>
      <c r="B294" s="15"/>
      <c r="C294" s="16"/>
      <c r="D294" s="17" t="s">
        <v>125</v>
      </c>
      <c r="E294" s="7"/>
      <c r="F294" s="18"/>
      <c r="G294" s="19" t="s">
        <v>114</v>
      </c>
      <c r="H294" s="19"/>
      <c r="I294" s="27"/>
      <c r="J294" s="25">
        <v>-87.16</v>
      </c>
      <c r="K294" s="26">
        <f t="shared" si="15"/>
        <v>-87.16</v>
      </c>
      <c r="L294" s="14"/>
    </row>
    <row r="295" spans="1:12">
      <c r="A295" s="20" t="s">
        <v>126</v>
      </c>
      <c r="B295" s="21"/>
      <c r="C295" s="21"/>
      <c r="D295" s="21"/>
      <c r="E295" s="21"/>
      <c r="F295" s="21"/>
      <c r="G295" s="21"/>
      <c r="H295" s="21"/>
      <c r="I295" s="28"/>
      <c r="J295" s="29">
        <f>SUM(J293:J294)</f>
        <v>262.84</v>
      </c>
      <c r="K295" s="29">
        <f>SUM(K293:K294)</f>
        <v>262.84</v>
      </c>
      <c r="L295" s="14"/>
    </row>
    <row r="296" spans="1:12">
      <c r="A296" s="8">
        <v>46048</v>
      </c>
      <c r="B296" s="9">
        <v>21908</v>
      </c>
      <c r="C296" s="10" t="s">
        <v>201</v>
      </c>
      <c r="D296" s="11" t="s">
        <v>124</v>
      </c>
      <c r="E296" s="3">
        <v>287592</v>
      </c>
      <c r="F296" s="12"/>
      <c r="G296" s="13" t="s">
        <v>114</v>
      </c>
      <c r="H296" s="13"/>
      <c r="I296" s="24"/>
      <c r="J296" s="25">
        <v>1100</v>
      </c>
      <c r="K296" s="26">
        <f t="shared" si="15"/>
        <v>1100</v>
      </c>
      <c r="L296" s="8">
        <v>46048</v>
      </c>
    </row>
    <row r="297" spans="1:12">
      <c r="A297" s="14"/>
      <c r="B297" s="15"/>
      <c r="C297" s="16"/>
      <c r="D297" s="17" t="s">
        <v>125</v>
      </c>
      <c r="E297" s="7"/>
      <c r="F297" s="18"/>
      <c r="G297" s="19" t="s">
        <v>114</v>
      </c>
      <c r="H297" s="19"/>
      <c r="I297" s="27"/>
      <c r="J297" s="25">
        <v>-239.76</v>
      </c>
      <c r="K297" s="26">
        <f t="shared" si="15"/>
        <v>-239.76</v>
      </c>
      <c r="L297" s="14"/>
    </row>
    <row r="298" spans="1:12">
      <c r="A298" s="20" t="s">
        <v>126</v>
      </c>
      <c r="B298" s="21"/>
      <c r="C298" s="21"/>
      <c r="D298" s="21"/>
      <c r="E298" s="21"/>
      <c r="F298" s="21"/>
      <c r="G298" s="21"/>
      <c r="H298" s="21"/>
      <c r="I298" s="28"/>
      <c r="J298" s="29">
        <f>SUM(J296:J297)</f>
        <v>860.24</v>
      </c>
      <c r="K298" s="29">
        <f>SUM(K296:K297)</f>
        <v>860.24</v>
      </c>
      <c r="L298" s="14"/>
    </row>
    <row r="299" spans="1:12">
      <c r="A299" s="8">
        <v>46048</v>
      </c>
      <c r="B299" s="9">
        <v>21908</v>
      </c>
      <c r="C299" s="10" t="s">
        <v>202</v>
      </c>
      <c r="D299" s="11" t="s">
        <v>124</v>
      </c>
      <c r="E299" s="3">
        <v>287692</v>
      </c>
      <c r="F299" s="12"/>
      <c r="G299" s="13" t="s">
        <v>114</v>
      </c>
      <c r="H299" s="13"/>
      <c r="I299" s="24"/>
      <c r="J299" s="25">
        <v>200</v>
      </c>
      <c r="K299" s="26">
        <f t="shared" ref="K299:K303" si="16">J299</f>
        <v>200</v>
      </c>
      <c r="L299" s="8">
        <v>46048</v>
      </c>
    </row>
    <row r="300" spans="1:12">
      <c r="A300" s="14"/>
      <c r="B300" s="15"/>
      <c r="C300" s="16"/>
      <c r="D300" s="17" t="s">
        <v>125</v>
      </c>
      <c r="E300" s="7"/>
      <c r="F300" s="18"/>
      <c r="G300" s="19" t="s">
        <v>114</v>
      </c>
      <c r="H300" s="19"/>
      <c r="I300" s="27"/>
      <c r="J300" s="25">
        <v>-47.39</v>
      </c>
      <c r="K300" s="26">
        <f t="shared" si="16"/>
        <v>-47.39</v>
      </c>
      <c r="L300" s="14"/>
    </row>
    <row r="301" spans="1:12">
      <c r="A301" s="20" t="s">
        <v>126</v>
      </c>
      <c r="B301" s="21"/>
      <c r="C301" s="21"/>
      <c r="D301" s="21"/>
      <c r="E301" s="21"/>
      <c r="F301" s="21"/>
      <c r="G301" s="21"/>
      <c r="H301" s="21"/>
      <c r="I301" s="28"/>
      <c r="J301" s="29">
        <f>SUM(J299:J300)</f>
        <v>152.61</v>
      </c>
      <c r="K301" s="29">
        <f>SUM(K299:K300)</f>
        <v>152.61</v>
      </c>
      <c r="L301" s="14"/>
    </row>
    <row r="302" spans="1:12">
      <c r="A302" s="8">
        <v>46048</v>
      </c>
      <c r="B302" s="9">
        <v>21908</v>
      </c>
      <c r="C302" s="10" t="s">
        <v>203</v>
      </c>
      <c r="D302" s="11" t="s">
        <v>124</v>
      </c>
      <c r="E302" s="3">
        <v>287813</v>
      </c>
      <c r="F302" s="12"/>
      <c r="G302" s="13" t="s">
        <v>114</v>
      </c>
      <c r="H302" s="13"/>
      <c r="I302" s="24"/>
      <c r="J302" s="25">
        <v>200</v>
      </c>
      <c r="K302" s="26">
        <f t="shared" si="16"/>
        <v>200</v>
      </c>
      <c r="L302" s="8">
        <v>46048</v>
      </c>
    </row>
    <row r="303" spans="1:12">
      <c r="A303" s="14"/>
      <c r="B303" s="15"/>
      <c r="C303" s="16"/>
      <c r="D303" s="17" t="s">
        <v>125</v>
      </c>
      <c r="E303" s="7"/>
      <c r="F303" s="18"/>
      <c r="G303" s="19" t="s">
        <v>114</v>
      </c>
      <c r="H303" s="19"/>
      <c r="I303" s="27"/>
      <c r="J303" s="25">
        <v>-47.39</v>
      </c>
      <c r="K303" s="26">
        <f t="shared" si="16"/>
        <v>-47.39</v>
      </c>
      <c r="L303" s="14"/>
    </row>
    <row r="304" spans="1:12">
      <c r="A304" s="20" t="s">
        <v>126</v>
      </c>
      <c r="B304" s="21"/>
      <c r="C304" s="21"/>
      <c r="D304" s="21"/>
      <c r="E304" s="21"/>
      <c r="F304" s="21"/>
      <c r="G304" s="21"/>
      <c r="H304" s="21"/>
      <c r="I304" s="28"/>
      <c r="J304" s="29">
        <f>SUM(J302:J303)</f>
        <v>152.61</v>
      </c>
      <c r="K304" s="29">
        <f>SUM(K302:K303)</f>
        <v>152.61</v>
      </c>
      <c r="L304" s="14"/>
    </row>
    <row r="305" spans="1:12">
      <c r="A305" s="8">
        <v>46048</v>
      </c>
      <c r="B305" s="9">
        <v>21908</v>
      </c>
      <c r="C305" s="10" t="s">
        <v>204</v>
      </c>
      <c r="D305" s="11" t="s">
        <v>124</v>
      </c>
      <c r="E305" s="3">
        <v>287435</v>
      </c>
      <c r="F305" s="12"/>
      <c r="G305" s="13" t="s">
        <v>114</v>
      </c>
      <c r="H305" s="13"/>
      <c r="I305" s="24"/>
      <c r="J305" s="25">
        <v>1100</v>
      </c>
      <c r="K305" s="26">
        <f t="shared" ref="K305:K309" si="17">J305</f>
        <v>1100</v>
      </c>
      <c r="L305" s="8">
        <v>46048</v>
      </c>
    </row>
    <row r="306" spans="1:12">
      <c r="A306" s="14"/>
      <c r="B306" s="15"/>
      <c r="C306" s="16"/>
      <c r="D306" s="17" t="s">
        <v>125</v>
      </c>
      <c r="E306" s="7"/>
      <c r="F306" s="18"/>
      <c r="G306" s="19" t="s">
        <v>114</v>
      </c>
      <c r="H306" s="19"/>
      <c r="I306" s="27"/>
      <c r="J306" s="25">
        <v>-254.96</v>
      </c>
      <c r="K306" s="26">
        <f t="shared" si="17"/>
        <v>-254.96</v>
      </c>
      <c r="L306" s="14"/>
    </row>
    <row r="307" spans="1:12">
      <c r="A307" s="20" t="s">
        <v>126</v>
      </c>
      <c r="B307" s="21"/>
      <c r="C307" s="21"/>
      <c r="D307" s="21"/>
      <c r="E307" s="21"/>
      <c r="F307" s="21"/>
      <c r="G307" s="21"/>
      <c r="H307" s="21"/>
      <c r="I307" s="28"/>
      <c r="J307" s="29">
        <f>SUM(J305:J306)</f>
        <v>845.04</v>
      </c>
      <c r="K307" s="29">
        <f>SUM(K305:K306)</f>
        <v>845.04</v>
      </c>
      <c r="L307" s="14"/>
    </row>
    <row r="308" spans="1:12">
      <c r="A308" s="8">
        <v>46048</v>
      </c>
      <c r="B308" s="9">
        <v>21908</v>
      </c>
      <c r="C308" s="10" t="s">
        <v>205</v>
      </c>
      <c r="D308" s="11" t="s">
        <v>124</v>
      </c>
      <c r="E308" s="3">
        <v>287433</v>
      </c>
      <c r="F308" s="12"/>
      <c r="G308" s="13" t="s">
        <v>114</v>
      </c>
      <c r="H308" s="13"/>
      <c r="I308" s="24"/>
      <c r="J308" s="25">
        <v>200</v>
      </c>
      <c r="K308" s="26">
        <f t="shared" si="17"/>
        <v>200</v>
      </c>
      <c r="L308" s="8">
        <v>46048</v>
      </c>
    </row>
    <row r="309" spans="1:12">
      <c r="A309" s="14"/>
      <c r="B309" s="15"/>
      <c r="C309" s="16"/>
      <c r="D309" s="17" t="s">
        <v>125</v>
      </c>
      <c r="E309" s="7"/>
      <c r="F309" s="18"/>
      <c r="G309" s="19" t="s">
        <v>114</v>
      </c>
      <c r="H309" s="19"/>
      <c r="I309" s="27"/>
      <c r="J309" s="25">
        <v>-47.39</v>
      </c>
      <c r="K309" s="26">
        <f t="shared" si="17"/>
        <v>-47.39</v>
      </c>
      <c r="L309" s="14"/>
    </row>
    <row r="310" spans="1:12">
      <c r="A310" s="20" t="s">
        <v>126</v>
      </c>
      <c r="B310" s="21"/>
      <c r="C310" s="21"/>
      <c r="D310" s="21"/>
      <c r="E310" s="21"/>
      <c r="F310" s="21"/>
      <c r="G310" s="21"/>
      <c r="H310" s="21"/>
      <c r="I310" s="28"/>
      <c r="J310" s="29">
        <f>SUM(J308:J309)</f>
        <v>152.61</v>
      </c>
      <c r="K310" s="29">
        <f>SUM(K308:K309)</f>
        <v>152.61</v>
      </c>
      <c r="L310" s="14"/>
    </row>
    <row r="311" spans="1:12">
      <c r="A311" s="8">
        <v>46048</v>
      </c>
      <c r="B311" s="9">
        <v>21908</v>
      </c>
      <c r="C311" s="10" t="s">
        <v>206</v>
      </c>
      <c r="D311" s="11" t="s">
        <v>124</v>
      </c>
      <c r="E311" s="3">
        <v>287437</v>
      </c>
      <c r="F311" s="12"/>
      <c r="G311" s="13" t="s">
        <v>114</v>
      </c>
      <c r="H311" s="13"/>
      <c r="I311" s="24"/>
      <c r="J311" s="25">
        <v>200</v>
      </c>
      <c r="K311" s="26">
        <f t="shared" ref="K311:K315" si="18">J311</f>
        <v>200</v>
      </c>
      <c r="L311" s="8">
        <v>46048</v>
      </c>
    </row>
    <row r="312" spans="1:12">
      <c r="A312" s="14"/>
      <c r="B312" s="15"/>
      <c r="C312" s="16"/>
      <c r="D312" s="17" t="s">
        <v>125</v>
      </c>
      <c r="E312" s="7"/>
      <c r="F312" s="18"/>
      <c r="G312" s="19" t="s">
        <v>114</v>
      </c>
      <c r="H312" s="19"/>
      <c r="I312" s="27"/>
      <c r="J312" s="25">
        <v>-50.29</v>
      </c>
      <c r="K312" s="26">
        <f t="shared" si="18"/>
        <v>-50.29</v>
      </c>
      <c r="L312" s="14"/>
    </row>
    <row r="313" spans="1:12">
      <c r="A313" s="20" t="s">
        <v>126</v>
      </c>
      <c r="B313" s="21"/>
      <c r="C313" s="21"/>
      <c r="D313" s="21"/>
      <c r="E313" s="21"/>
      <c r="F313" s="21"/>
      <c r="G313" s="21"/>
      <c r="H313" s="21"/>
      <c r="I313" s="28"/>
      <c r="J313" s="29">
        <f>SUM(J311:J312)</f>
        <v>149.71</v>
      </c>
      <c r="K313" s="29">
        <f>SUM(K311:K312)</f>
        <v>149.71</v>
      </c>
      <c r="L313" s="14"/>
    </row>
    <row r="314" spans="1:12">
      <c r="A314" s="8">
        <v>46048</v>
      </c>
      <c r="B314" s="9">
        <v>21908</v>
      </c>
      <c r="C314" s="10" t="s">
        <v>207</v>
      </c>
      <c r="D314" s="11" t="s">
        <v>124</v>
      </c>
      <c r="E314" s="3">
        <v>287293</v>
      </c>
      <c r="F314" s="12"/>
      <c r="G314" s="13" t="s">
        <v>114</v>
      </c>
      <c r="H314" s="13"/>
      <c r="I314" s="24"/>
      <c r="J314" s="25">
        <v>200</v>
      </c>
      <c r="K314" s="26">
        <f t="shared" si="18"/>
        <v>200</v>
      </c>
      <c r="L314" s="8">
        <v>46048</v>
      </c>
    </row>
    <row r="315" spans="1:12">
      <c r="A315" s="14"/>
      <c r="B315" s="15"/>
      <c r="C315" s="16"/>
      <c r="D315" s="17" t="s">
        <v>125</v>
      </c>
      <c r="E315" s="7"/>
      <c r="F315" s="18"/>
      <c r="G315" s="19" t="s">
        <v>114</v>
      </c>
      <c r="H315" s="19"/>
      <c r="I315" s="27"/>
      <c r="J315" s="25">
        <v>-51.14</v>
      </c>
      <c r="K315" s="26">
        <f t="shared" si="18"/>
        <v>-51.14</v>
      </c>
      <c r="L315" s="14"/>
    </row>
    <row r="316" spans="1:12">
      <c r="A316" s="20" t="s">
        <v>126</v>
      </c>
      <c r="B316" s="21"/>
      <c r="C316" s="21"/>
      <c r="D316" s="21"/>
      <c r="E316" s="21"/>
      <c r="F316" s="21"/>
      <c r="G316" s="21"/>
      <c r="H316" s="21"/>
      <c r="I316" s="28"/>
      <c r="J316" s="29">
        <f>SUM(J314:J315)</f>
        <v>148.86</v>
      </c>
      <c r="K316" s="29">
        <f>SUM(K314:K315)</f>
        <v>148.86</v>
      </c>
      <c r="L316" s="14"/>
    </row>
    <row r="317" spans="1:12">
      <c r="A317" s="8">
        <v>46048</v>
      </c>
      <c r="B317" s="9">
        <v>21908</v>
      </c>
      <c r="C317" s="10" t="s">
        <v>208</v>
      </c>
      <c r="D317" s="11" t="s">
        <v>124</v>
      </c>
      <c r="E317" s="3">
        <v>287284</v>
      </c>
      <c r="F317" s="12"/>
      <c r="G317" s="13" t="s">
        <v>114</v>
      </c>
      <c r="H317" s="13"/>
      <c r="I317" s="24"/>
      <c r="J317" s="25">
        <v>400</v>
      </c>
      <c r="K317" s="26">
        <f t="shared" ref="K317:K321" si="19">J317</f>
        <v>400</v>
      </c>
      <c r="L317" s="8">
        <v>46048</v>
      </c>
    </row>
    <row r="318" spans="1:12">
      <c r="A318" s="14"/>
      <c r="B318" s="15"/>
      <c r="C318" s="16"/>
      <c r="D318" s="17" t="s">
        <v>125</v>
      </c>
      <c r="E318" s="7"/>
      <c r="F318" s="18"/>
      <c r="G318" s="19" t="s">
        <v>114</v>
      </c>
      <c r="H318" s="19"/>
      <c r="I318" s="27"/>
      <c r="J318" s="25">
        <v>-89.78</v>
      </c>
      <c r="K318" s="26">
        <f t="shared" si="19"/>
        <v>-89.78</v>
      </c>
      <c r="L318" s="14"/>
    </row>
    <row r="319" spans="1:12">
      <c r="A319" s="20" t="s">
        <v>126</v>
      </c>
      <c r="B319" s="21"/>
      <c r="C319" s="21"/>
      <c r="D319" s="21"/>
      <c r="E319" s="21"/>
      <c r="F319" s="21"/>
      <c r="G319" s="21"/>
      <c r="H319" s="21"/>
      <c r="I319" s="28"/>
      <c r="J319" s="29">
        <f>SUM(J317:J318)</f>
        <v>310.22</v>
      </c>
      <c r="K319" s="29">
        <f>SUM(K317:K318)</f>
        <v>310.22</v>
      </c>
      <c r="L319" s="14"/>
    </row>
    <row r="320" spans="1:12">
      <c r="A320" s="8">
        <v>46048</v>
      </c>
      <c r="B320" s="9">
        <v>21908</v>
      </c>
      <c r="C320" s="10" t="s">
        <v>209</v>
      </c>
      <c r="D320" s="11" t="s">
        <v>124</v>
      </c>
      <c r="E320" s="3">
        <v>287294</v>
      </c>
      <c r="F320" s="12"/>
      <c r="G320" s="13" t="s">
        <v>114</v>
      </c>
      <c r="H320" s="13"/>
      <c r="I320" s="24"/>
      <c r="J320" s="25">
        <v>200</v>
      </c>
      <c r="K320" s="26">
        <f t="shared" si="19"/>
        <v>200</v>
      </c>
      <c r="L320" s="8">
        <v>46048</v>
      </c>
    </row>
    <row r="321" spans="1:12">
      <c r="A321" s="14"/>
      <c r="B321" s="15"/>
      <c r="C321" s="16"/>
      <c r="D321" s="17" t="s">
        <v>125</v>
      </c>
      <c r="E321" s="7"/>
      <c r="F321" s="18"/>
      <c r="G321" s="19" t="s">
        <v>114</v>
      </c>
      <c r="H321" s="19"/>
      <c r="I321" s="27"/>
      <c r="J321" s="25">
        <v>-47.39</v>
      </c>
      <c r="K321" s="26">
        <f t="shared" si="19"/>
        <v>-47.39</v>
      </c>
      <c r="L321" s="14"/>
    </row>
    <row r="322" spans="1:12">
      <c r="A322" s="20" t="s">
        <v>126</v>
      </c>
      <c r="B322" s="21"/>
      <c r="C322" s="21"/>
      <c r="D322" s="21"/>
      <c r="E322" s="21"/>
      <c r="F322" s="21"/>
      <c r="G322" s="21"/>
      <c r="H322" s="21"/>
      <c r="I322" s="28"/>
      <c r="J322" s="29">
        <f>SUM(J320:J321)</f>
        <v>152.61</v>
      </c>
      <c r="K322" s="29">
        <f>SUM(K320:K321)</f>
        <v>152.61</v>
      </c>
      <c r="L322" s="14"/>
    </row>
    <row r="323" spans="1:12">
      <c r="A323" s="8">
        <v>46048</v>
      </c>
      <c r="B323" s="9">
        <v>21908</v>
      </c>
      <c r="C323" s="10" t="s">
        <v>210</v>
      </c>
      <c r="D323" s="11" t="s">
        <v>124</v>
      </c>
      <c r="E323" s="3">
        <v>286739</v>
      </c>
      <c r="F323" s="12"/>
      <c r="G323" s="13" t="s">
        <v>114</v>
      </c>
      <c r="H323" s="13"/>
      <c r="I323" s="24"/>
      <c r="J323" s="25">
        <v>350</v>
      </c>
      <c r="K323" s="26">
        <f t="shared" ref="K323:K327" si="20">J323</f>
        <v>350</v>
      </c>
      <c r="L323" s="8">
        <v>46048</v>
      </c>
    </row>
    <row r="324" spans="1:12">
      <c r="A324" s="14"/>
      <c r="B324" s="15"/>
      <c r="C324" s="16"/>
      <c r="D324" s="17" t="s">
        <v>125</v>
      </c>
      <c r="E324" s="7"/>
      <c r="F324" s="18"/>
      <c r="G324" s="19" t="s">
        <v>114</v>
      </c>
      <c r="H324" s="19"/>
      <c r="I324" s="27"/>
      <c r="J324" s="25">
        <v>-79.59</v>
      </c>
      <c r="K324" s="26">
        <f t="shared" si="20"/>
        <v>-79.59</v>
      </c>
      <c r="L324" s="14"/>
    </row>
    <row r="325" spans="1:12">
      <c r="A325" s="20" t="s">
        <v>126</v>
      </c>
      <c r="B325" s="21"/>
      <c r="C325" s="21"/>
      <c r="D325" s="21"/>
      <c r="E325" s="21"/>
      <c r="F325" s="21"/>
      <c r="G325" s="21"/>
      <c r="H325" s="21"/>
      <c r="I325" s="28"/>
      <c r="J325" s="29">
        <f>SUM(J323:J324)</f>
        <v>270.41</v>
      </c>
      <c r="K325" s="29">
        <f>SUM(K323:K324)</f>
        <v>270.41</v>
      </c>
      <c r="L325" s="14"/>
    </row>
    <row r="326" spans="1:12">
      <c r="A326" s="8">
        <v>46048</v>
      </c>
      <c r="B326" s="9">
        <v>21908</v>
      </c>
      <c r="C326" s="10" t="s">
        <v>211</v>
      </c>
      <c r="D326" s="11" t="s">
        <v>124</v>
      </c>
      <c r="E326" s="3">
        <v>287106</v>
      </c>
      <c r="F326" s="12"/>
      <c r="G326" s="13" t="s">
        <v>114</v>
      </c>
      <c r="H326" s="13"/>
      <c r="I326" s="24"/>
      <c r="J326" s="25">
        <v>1100</v>
      </c>
      <c r="K326" s="26">
        <f t="shared" si="20"/>
        <v>1100</v>
      </c>
      <c r="L326" s="8">
        <v>46048</v>
      </c>
    </row>
    <row r="327" spans="1:12">
      <c r="A327" s="14"/>
      <c r="B327" s="15"/>
      <c r="C327" s="16"/>
      <c r="D327" s="17" t="s">
        <v>125</v>
      </c>
      <c r="E327" s="7"/>
      <c r="F327" s="18"/>
      <c r="G327" s="19" t="s">
        <v>114</v>
      </c>
      <c r="H327" s="19"/>
      <c r="I327" s="27"/>
      <c r="J327" s="25">
        <v>-254.96</v>
      </c>
      <c r="K327" s="26">
        <f t="shared" si="20"/>
        <v>-254.96</v>
      </c>
      <c r="L327" s="14"/>
    </row>
    <row r="328" spans="1:12">
      <c r="A328" s="20" t="s">
        <v>126</v>
      </c>
      <c r="B328" s="21"/>
      <c r="C328" s="21"/>
      <c r="D328" s="21"/>
      <c r="E328" s="21"/>
      <c r="F328" s="21"/>
      <c r="G328" s="21"/>
      <c r="H328" s="21"/>
      <c r="I328" s="28"/>
      <c r="J328" s="29">
        <f>SUM(J326:J327)</f>
        <v>845.04</v>
      </c>
      <c r="K328" s="29">
        <f>SUM(K326:K327)</f>
        <v>845.04</v>
      </c>
      <c r="L328" s="14"/>
    </row>
    <row r="329" spans="1:12">
      <c r="A329" s="8">
        <v>46048</v>
      </c>
      <c r="B329" s="9">
        <v>21908</v>
      </c>
      <c r="C329" s="10" t="s">
        <v>212</v>
      </c>
      <c r="D329" s="11" t="s">
        <v>124</v>
      </c>
      <c r="E329" s="3">
        <v>286746</v>
      </c>
      <c r="F329" s="12"/>
      <c r="G329" s="13" t="s">
        <v>114</v>
      </c>
      <c r="H329" s="13"/>
      <c r="I329" s="24"/>
      <c r="J329" s="25">
        <v>200</v>
      </c>
      <c r="K329" s="26">
        <f t="shared" ref="K329:K333" si="21">J329</f>
        <v>200</v>
      </c>
      <c r="L329" s="8">
        <v>46048</v>
      </c>
    </row>
    <row r="330" spans="1:12">
      <c r="A330" s="14"/>
      <c r="B330" s="15"/>
      <c r="C330" s="16"/>
      <c r="D330" s="17" t="s">
        <v>125</v>
      </c>
      <c r="E330" s="7"/>
      <c r="F330" s="18"/>
      <c r="G330" s="19" t="s">
        <v>114</v>
      </c>
      <c r="H330" s="19"/>
      <c r="I330" s="27"/>
      <c r="J330" s="25">
        <v>-50.63</v>
      </c>
      <c r="K330" s="26">
        <f t="shared" si="21"/>
        <v>-50.63</v>
      </c>
      <c r="L330" s="14"/>
    </row>
    <row r="331" spans="1:12">
      <c r="A331" s="20" t="s">
        <v>126</v>
      </c>
      <c r="B331" s="21"/>
      <c r="C331" s="21"/>
      <c r="D331" s="21"/>
      <c r="E331" s="21"/>
      <c r="F331" s="21"/>
      <c r="G331" s="21"/>
      <c r="H331" s="21"/>
      <c r="I331" s="28"/>
      <c r="J331" s="29">
        <f>SUM(J329:J330)</f>
        <v>149.37</v>
      </c>
      <c r="K331" s="29">
        <f>SUM(K329:K330)</f>
        <v>149.37</v>
      </c>
      <c r="L331" s="14"/>
    </row>
    <row r="332" spans="1:12">
      <c r="A332" s="8">
        <v>46048</v>
      </c>
      <c r="B332" s="9">
        <v>21908</v>
      </c>
      <c r="C332" s="10" t="s">
        <v>213</v>
      </c>
      <c r="D332" s="11" t="s">
        <v>124</v>
      </c>
      <c r="E332" s="3">
        <v>287074</v>
      </c>
      <c r="F332" s="12"/>
      <c r="G332" s="13" t="s">
        <v>114</v>
      </c>
      <c r="H332" s="13"/>
      <c r="I332" s="24"/>
      <c r="J332" s="25">
        <v>200</v>
      </c>
      <c r="K332" s="26">
        <f t="shared" si="21"/>
        <v>200</v>
      </c>
      <c r="L332" s="8">
        <v>46048</v>
      </c>
    </row>
    <row r="333" spans="1:12">
      <c r="A333" s="14"/>
      <c r="B333" s="15"/>
      <c r="C333" s="16"/>
      <c r="D333" s="17" t="s">
        <v>125</v>
      </c>
      <c r="E333" s="7"/>
      <c r="F333" s="18"/>
      <c r="G333" s="19" t="s">
        <v>114</v>
      </c>
      <c r="H333" s="19"/>
      <c r="I333" s="27"/>
      <c r="J333" s="25">
        <v>-50.29</v>
      </c>
      <c r="K333" s="26">
        <f t="shared" si="21"/>
        <v>-50.29</v>
      </c>
      <c r="L333" s="14"/>
    </row>
    <row r="334" spans="1:12">
      <c r="A334" s="20" t="s">
        <v>126</v>
      </c>
      <c r="B334" s="21"/>
      <c r="C334" s="21"/>
      <c r="D334" s="21"/>
      <c r="E334" s="21"/>
      <c r="F334" s="21"/>
      <c r="G334" s="21"/>
      <c r="H334" s="21"/>
      <c r="I334" s="28"/>
      <c r="J334" s="29">
        <f>SUM(J332:J333)</f>
        <v>149.71</v>
      </c>
      <c r="K334" s="29">
        <f>SUM(K332:K333)</f>
        <v>149.71</v>
      </c>
      <c r="L334" s="14"/>
    </row>
    <row r="335" spans="1:12">
      <c r="A335" s="8">
        <v>46048</v>
      </c>
      <c r="B335" s="9">
        <v>21908</v>
      </c>
      <c r="C335" s="22" t="s">
        <v>146</v>
      </c>
      <c r="D335" s="11" t="s">
        <v>124</v>
      </c>
      <c r="E335" s="3"/>
      <c r="F335" s="12"/>
      <c r="G335" s="13" t="s">
        <v>114</v>
      </c>
      <c r="H335" s="13"/>
      <c r="I335" s="24"/>
      <c r="J335" s="25">
        <v>-72.57</v>
      </c>
      <c r="K335" s="26">
        <f t="shared" ref="K335:K339" si="22">J335</f>
        <v>-72.57</v>
      </c>
      <c r="L335" s="8">
        <v>46048</v>
      </c>
    </row>
    <row r="336" spans="1:12">
      <c r="A336" s="14"/>
      <c r="B336" s="15"/>
      <c r="C336" s="16"/>
      <c r="D336" s="17" t="s">
        <v>125</v>
      </c>
      <c r="E336" s="7"/>
      <c r="F336" s="18"/>
      <c r="G336" s="19" t="s">
        <v>114</v>
      </c>
      <c r="H336" s="19"/>
      <c r="I336" s="27"/>
      <c r="J336" s="25"/>
      <c r="K336" s="26">
        <f t="shared" si="22"/>
        <v>0</v>
      </c>
      <c r="L336" s="14"/>
    </row>
    <row r="337" spans="1:12">
      <c r="A337" s="20" t="s">
        <v>126</v>
      </c>
      <c r="B337" s="21"/>
      <c r="C337" s="21"/>
      <c r="D337" s="21"/>
      <c r="E337" s="21"/>
      <c r="F337" s="21"/>
      <c r="G337" s="21"/>
      <c r="H337" s="21"/>
      <c r="I337" s="28"/>
      <c r="J337" s="29">
        <f>SUM(J335:J336)</f>
        <v>-72.57</v>
      </c>
      <c r="K337" s="29">
        <f>SUM(K335:K336)</f>
        <v>-72.57</v>
      </c>
      <c r="L337" s="14"/>
    </row>
    <row r="338" spans="1:12">
      <c r="A338" s="8">
        <v>46048</v>
      </c>
      <c r="B338" s="9">
        <v>21908</v>
      </c>
      <c r="C338" s="10" t="s">
        <v>214</v>
      </c>
      <c r="D338" s="11" t="s">
        <v>124</v>
      </c>
      <c r="E338" s="3">
        <v>287288</v>
      </c>
      <c r="F338" s="12"/>
      <c r="G338" s="13" t="s">
        <v>114</v>
      </c>
      <c r="H338" s="13"/>
      <c r="I338" s="24"/>
      <c r="J338" s="25">
        <v>200</v>
      </c>
      <c r="K338" s="26">
        <f t="shared" si="22"/>
        <v>200</v>
      </c>
      <c r="L338" s="8">
        <v>46048</v>
      </c>
    </row>
    <row r="339" spans="1:12">
      <c r="A339" s="14"/>
      <c r="B339" s="15"/>
      <c r="C339" s="16"/>
      <c r="D339" s="17" t="s">
        <v>125</v>
      </c>
      <c r="E339" s="7"/>
      <c r="F339" s="18"/>
      <c r="G339" s="19" t="s">
        <v>114</v>
      </c>
      <c r="H339" s="19"/>
      <c r="I339" s="27"/>
      <c r="J339" s="25">
        <v>-47.39</v>
      </c>
      <c r="K339" s="26">
        <f t="shared" si="22"/>
        <v>-47.39</v>
      </c>
      <c r="L339" s="14"/>
    </row>
    <row r="340" spans="1:12">
      <c r="A340" s="20" t="s">
        <v>126</v>
      </c>
      <c r="B340" s="21"/>
      <c r="C340" s="21"/>
      <c r="D340" s="21"/>
      <c r="E340" s="21"/>
      <c r="F340" s="21"/>
      <c r="G340" s="21"/>
      <c r="H340" s="21"/>
      <c r="I340" s="28"/>
      <c r="J340" s="29">
        <f>SUM(J338:J339)</f>
        <v>152.61</v>
      </c>
      <c r="K340" s="29">
        <f>SUM(K338:K339)</f>
        <v>152.61</v>
      </c>
      <c r="L340" s="14"/>
    </row>
    <row r="341" spans="1:12">
      <c r="A341" s="8">
        <v>46048</v>
      </c>
      <c r="B341" s="9">
        <v>21908</v>
      </c>
      <c r="C341" s="10" t="s">
        <v>215</v>
      </c>
      <c r="D341" s="11" t="s">
        <v>124</v>
      </c>
      <c r="E341" s="3">
        <v>286038</v>
      </c>
      <c r="F341" s="12"/>
      <c r="G341" s="13" t="s">
        <v>114</v>
      </c>
      <c r="H341" s="13"/>
      <c r="I341" s="24"/>
      <c r="J341" s="25">
        <v>1100</v>
      </c>
      <c r="K341" s="26">
        <f t="shared" ref="K341:K345" si="23">J341</f>
        <v>1100</v>
      </c>
      <c r="L341" s="8">
        <v>46048</v>
      </c>
    </row>
    <row r="342" spans="1:12">
      <c r="A342" s="14"/>
      <c r="B342" s="15"/>
      <c r="C342" s="16"/>
      <c r="D342" s="17" t="s">
        <v>125</v>
      </c>
      <c r="E342" s="7"/>
      <c r="F342" s="18"/>
      <c r="G342" s="19" t="s">
        <v>114</v>
      </c>
      <c r="H342" s="19"/>
      <c r="I342" s="27"/>
      <c r="J342" s="25">
        <v>-255.99</v>
      </c>
      <c r="K342" s="26">
        <f t="shared" si="23"/>
        <v>-255.99</v>
      </c>
      <c r="L342" s="14"/>
    </row>
    <row r="343" spans="1:12">
      <c r="A343" s="20" t="s">
        <v>126</v>
      </c>
      <c r="B343" s="21"/>
      <c r="C343" s="21"/>
      <c r="D343" s="21"/>
      <c r="E343" s="21"/>
      <c r="F343" s="21"/>
      <c r="G343" s="21"/>
      <c r="H343" s="21"/>
      <c r="I343" s="28"/>
      <c r="J343" s="29">
        <f>SUM(J341:J342)</f>
        <v>844.01</v>
      </c>
      <c r="K343" s="29">
        <f>SUM(K341:K342)</f>
        <v>844.01</v>
      </c>
      <c r="L343" s="14"/>
    </row>
    <row r="344" spans="1:12">
      <c r="A344" s="8">
        <v>46048</v>
      </c>
      <c r="B344" s="9">
        <v>21908</v>
      </c>
      <c r="C344" s="10" t="s">
        <v>216</v>
      </c>
      <c r="D344" s="11" t="s">
        <v>124</v>
      </c>
      <c r="E344" s="3">
        <v>287080</v>
      </c>
      <c r="F344" s="12"/>
      <c r="G344" s="13" t="s">
        <v>114</v>
      </c>
      <c r="H344" s="13"/>
      <c r="I344" s="24"/>
      <c r="J344" s="25">
        <v>200</v>
      </c>
      <c r="K344" s="26">
        <f t="shared" si="23"/>
        <v>200</v>
      </c>
      <c r="L344" s="8">
        <v>46048</v>
      </c>
    </row>
    <row r="345" spans="1:12">
      <c r="A345" s="14"/>
      <c r="B345" s="15"/>
      <c r="C345" s="16"/>
      <c r="D345" s="17" t="s">
        <v>125</v>
      </c>
      <c r="E345" s="7"/>
      <c r="F345" s="18"/>
      <c r="G345" s="19" t="s">
        <v>114</v>
      </c>
      <c r="H345" s="19"/>
      <c r="I345" s="27"/>
      <c r="J345" s="25">
        <v>-47.39</v>
      </c>
      <c r="K345" s="26">
        <f t="shared" si="23"/>
        <v>-47.39</v>
      </c>
      <c r="L345" s="14"/>
    </row>
    <row r="346" spans="1:12">
      <c r="A346" s="20" t="s">
        <v>126</v>
      </c>
      <c r="B346" s="21"/>
      <c r="C346" s="21"/>
      <c r="D346" s="21"/>
      <c r="E346" s="21"/>
      <c r="F346" s="21"/>
      <c r="G346" s="21"/>
      <c r="H346" s="21"/>
      <c r="I346" s="28"/>
      <c r="J346" s="29">
        <f>SUM(J344:J345)</f>
        <v>152.61</v>
      </c>
      <c r="K346" s="29">
        <f>SUM(K344:K345)</f>
        <v>152.61</v>
      </c>
      <c r="L346" s="14"/>
    </row>
    <row r="347" spans="1:12">
      <c r="A347" s="8">
        <v>46048</v>
      </c>
      <c r="B347" s="9">
        <v>21908</v>
      </c>
      <c r="C347" s="10" t="s">
        <v>217</v>
      </c>
      <c r="D347" s="11" t="s">
        <v>124</v>
      </c>
      <c r="E347" s="3">
        <v>286302</v>
      </c>
      <c r="F347" s="12"/>
      <c r="G347" s="13" t="s">
        <v>114</v>
      </c>
      <c r="H347" s="13"/>
      <c r="I347" s="24"/>
      <c r="J347" s="25">
        <v>1100</v>
      </c>
      <c r="K347" s="26">
        <f t="shared" ref="K347:K351" si="24">J347</f>
        <v>1100</v>
      </c>
      <c r="L347" s="8">
        <v>46048</v>
      </c>
    </row>
    <row r="348" spans="1:12">
      <c r="A348" s="14"/>
      <c r="B348" s="15"/>
      <c r="C348" s="16"/>
      <c r="D348" s="17" t="s">
        <v>125</v>
      </c>
      <c r="E348" s="7"/>
      <c r="F348" s="18"/>
      <c r="G348" s="19" t="s">
        <v>114</v>
      </c>
      <c r="H348" s="19"/>
      <c r="I348" s="27"/>
      <c r="J348" s="25">
        <v>-254.67</v>
      </c>
      <c r="K348" s="26">
        <f t="shared" si="24"/>
        <v>-254.67</v>
      </c>
      <c r="L348" s="14"/>
    </row>
    <row r="349" spans="1:12">
      <c r="A349" s="20" t="s">
        <v>126</v>
      </c>
      <c r="B349" s="21"/>
      <c r="C349" s="21"/>
      <c r="D349" s="21"/>
      <c r="E349" s="21"/>
      <c r="F349" s="21"/>
      <c r="G349" s="21"/>
      <c r="H349" s="21"/>
      <c r="I349" s="28"/>
      <c r="J349" s="29">
        <f>SUM(J347:J348)</f>
        <v>845.33</v>
      </c>
      <c r="K349" s="29">
        <f>SUM(K347:K348)</f>
        <v>845.33</v>
      </c>
      <c r="L349" s="14"/>
    </row>
    <row r="350" spans="1:12">
      <c r="A350" s="8">
        <v>46048</v>
      </c>
      <c r="B350" s="9">
        <v>21908</v>
      </c>
      <c r="C350" s="10" t="s">
        <v>218</v>
      </c>
      <c r="D350" s="11" t="s">
        <v>124</v>
      </c>
      <c r="E350" s="3">
        <v>286740</v>
      </c>
      <c r="F350" s="12"/>
      <c r="G350" s="13" t="s">
        <v>114</v>
      </c>
      <c r="H350" s="13"/>
      <c r="I350" s="24"/>
      <c r="J350" s="25">
        <v>400</v>
      </c>
      <c r="K350" s="26">
        <f t="shared" si="24"/>
        <v>400</v>
      </c>
      <c r="L350" s="8">
        <v>46048</v>
      </c>
    </row>
    <row r="351" spans="1:12">
      <c r="A351" s="14"/>
      <c r="B351" s="15"/>
      <c r="C351" s="16"/>
      <c r="D351" s="17" t="s">
        <v>125</v>
      </c>
      <c r="E351" s="7"/>
      <c r="F351" s="18"/>
      <c r="G351" s="19" t="s">
        <v>114</v>
      </c>
      <c r="H351" s="19"/>
      <c r="I351" s="27"/>
      <c r="J351" s="25">
        <v>-96.14</v>
      </c>
      <c r="K351" s="26">
        <f t="shared" si="24"/>
        <v>-96.14</v>
      </c>
      <c r="L351" s="14"/>
    </row>
    <row r="352" spans="1:12">
      <c r="A352" s="20" t="s">
        <v>126</v>
      </c>
      <c r="B352" s="21"/>
      <c r="C352" s="21"/>
      <c r="D352" s="21"/>
      <c r="E352" s="21"/>
      <c r="F352" s="21"/>
      <c r="G352" s="21"/>
      <c r="H352" s="21"/>
      <c r="I352" s="28"/>
      <c r="J352" s="29">
        <f>SUM(J350:J351)</f>
        <v>303.86</v>
      </c>
      <c r="K352" s="29">
        <f>SUM(K350:K351)</f>
        <v>303.86</v>
      </c>
      <c r="L352" s="14"/>
    </row>
    <row r="353" spans="1:12">
      <c r="A353" s="8">
        <v>46048</v>
      </c>
      <c r="B353" s="9">
        <v>21908</v>
      </c>
      <c r="C353" s="10" t="s">
        <v>219</v>
      </c>
      <c r="D353" s="11" t="s">
        <v>124</v>
      </c>
      <c r="E353" s="3">
        <v>285543</v>
      </c>
      <c r="F353" s="12"/>
      <c r="G353" s="13" t="s">
        <v>114</v>
      </c>
      <c r="H353" s="13"/>
      <c r="I353" s="24"/>
      <c r="J353" s="25">
        <v>550</v>
      </c>
      <c r="K353" s="26">
        <f>J353</f>
        <v>550</v>
      </c>
      <c r="L353" s="8">
        <v>46048</v>
      </c>
    </row>
    <row r="354" spans="1:12">
      <c r="A354" s="14"/>
      <c r="B354" s="15"/>
      <c r="C354" s="16"/>
      <c r="D354" s="17" t="s">
        <v>125</v>
      </c>
      <c r="E354" s="7"/>
      <c r="F354" s="18"/>
      <c r="G354" s="19" t="s">
        <v>114</v>
      </c>
      <c r="H354" s="19"/>
      <c r="I354" s="27"/>
      <c r="J354" s="25">
        <v>-128.91</v>
      </c>
      <c r="K354" s="26">
        <f>J354</f>
        <v>-128.91</v>
      </c>
      <c r="L354" s="14"/>
    </row>
    <row r="355" spans="1:12">
      <c r="A355" s="20" t="s">
        <v>126</v>
      </c>
      <c r="B355" s="21"/>
      <c r="C355" s="21"/>
      <c r="D355" s="21"/>
      <c r="E355" s="21"/>
      <c r="F355" s="21"/>
      <c r="G355" s="21"/>
      <c r="H355" s="21"/>
      <c r="I355" s="28"/>
      <c r="J355" s="29">
        <f>SUM(J353:J354)</f>
        <v>421.09</v>
      </c>
      <c r="K355" s="29">
        <f>SUM(K353:K354)</f>
        <v>421.09</v>
      </c>
      <c r="L355" s="14"/>
    </row>
    <row r="356" spans="1:12">
      <c r="A356" s="8">
        <v>46048</v>
      </c>
      <c r="B356" s="9">
        <v>21908</v>
      </c>
      <c r="C356" s="22" t="s">
        <v>144</v>
      </c>
      <c r="D356" s="11" t="s">
        <v>124</v>
      </c>
      <c r="E356" s="3"/>
      <c r="F356" s="12"/>
      <c r="G356" s="13" t="s">
        <v>114</v>
      </c>
      <c r="H356" s="13"/>
      <c r="I356" s="24"/>
      <c r="J356" s="25">
        <v>-34.5</v>
      </c>
      <c r="K356" s="26">
        <f>J356</f>
        <v>-34.5</v>
      </c>
      <c r="L356" s="8">
        <v>46048</v>
      </c>
    </row>
    <row r="357" spans="1:12">
      <c r="A357" s="14"/>
      <c r="B357" s="15"/>
      <c r="C357" s="16"/>
      <c r="D357" s="17" t="s">
        <v>125</v>
      </c>
      <c r="E357" s="7"/>
      <c r="F357" s="18"/>
      <c r="G357" s="19" t="s">
        <v>114</v>
      </c>
      <c r="H357" s="19"/>
      <c r="I357" s="27"/>
      <c r="J357" s="25"/>
      <c r="K357" s="26">
        <f>J357</f>
        <v>0</v>
      </c>
      <c r="L357" s="14"/>
    </row>
    <row r="358" spans="1:12">
      <c r="A358" s="20" t="s">
        <v>126</v>
      </c>
      <c r="B358" s="21"/>
      <c r="C358" s="21"/>
      <c r="D358" s="21"/>
      <c r="E358" s="21"/>
      <c r="F358" s="21"/>
      <c r="G358" s="21"/>
      <c r="H358" s="21"/>
      <c r="I358" s="28"/>
      <c r="J358" s="30">
        <f>SUM(J356:J357)</f>
        <v>-34.5</v>
      </c>
      <c r="K358" s="29">
        <f>SUM(K356:K357)</f>
        <v>-34.5</v>
      </c>
      <c r="L358" s="14"/>
    </row>
    <row r="359" ht="10.5" spans="1:10">
      <c r="A359" s="2"/>
      <c r="I359" s="31" t="s">
        <v>145</v>
      </c>
      <c r="J359" s="32">
        <f>SUM(J292,J295,J298,J301,J304,J307,J310,J313,J316,J319,J322,J325,J328,J331,J334,J337,J340,J343,J346,J349,J352,J355,J358)</f>
        <v>8072.67</v>
      </c>
    </row>
    <row r="361" ht="10.5" spans="1:10">
      <c r="A361" s="2" t="s">
        <v>23</v>
      </c>
      <c r="D361" s="2" t="s">
        <v>24</v>
      </c>
      <c r="I361" s="33"/>
      <c r="J361" s="32"/>
    </row>
    <row r="362" spans="1:1">
      <c r="A362" s="2"/>
    </row>
    <row r="363" spans="1:1">
      <c r="A363" s="2"/>
    </row>
    <row r="364" spans="1:4">
      <c r="A364" s="2" t="s">
        <v>26</v>
      </c>
      <c r="D364" s="2" t="s">
        <v>27</v>
      </c>
    </row>
    <row r="365" spans="1:4">
      <c r="A365" s="1" t="s">
        <v>29</v>
      </c>
      <c r="D365" s="1" t="s">
        <v>30</v>
      </c>
    </row>
    <row r="372" spans="1:1">
      <c r="A372" s="2" t="s">
        <v>0</v>
      </c>
    </row>
    <row r="373" spans="1:1">
      <c r="A373" s="2" t="s">
        <v>33</v>
      </c>
    </row>
    <row r="375" spans="1:12">
      <c r="A375" s="3" t="s">
        <v>2</v>
      </c>
      <c r="B375" s="3" t="s">
        <v>3</v>
      </c>
      <c r="C375" s="3" t="s">
        <v>4</v>
      </c>
      <c r="D375" s="3" t="s">
        <v>5</v>
      </c>
      <c r="E375" s="3" t="s">
        <v>122</v>
      </c>
      <c r="F375" s="3" t="s">
        <v>7</v>
      </c>
      <c r="G375" s="4" t="s">
        <v>8</v>
      </c>
      <c r="H375" s="5"/>
      <c r="I375" s="5"/>
      <c r="J375" s="23"/>
      <c r="K375" s="3" t="s">
        <v>9</v>
      </c>
      <c r="L375" s="3" t="s">
        <v>10</v>
      </c>
    </row>
    <row r="376" spans="1:12">
      <c r="A376" s="6"/>
      <c r="B376" s="6"/>
      <c r="C376" s="6"/>
      <c r="D376" s="6"/>
      <c r="E376" s="6"/>
      <c r="F376" s="6"/>
      <c r="G376" s="3" t="s">
        <v>11</v>
      </c>
      <c r="H376" s="3" t="s">
        <v>12</v>
      </c>
      <c r="I376" s="3" t="s">
        <v>13</v>
      </c>
      <c r="J376" s="3" t="s">
        <v>14</v>
      </c>
      <c r="K376" s="6"/>
      <c r="L376" s="6"/>
    </row>
    <row r="377" spans="1:12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</row>
    <row r="378" spans="1:12">
      <c r="A378" s="8">
        <v>46020</v>
      </c>
      <c r="B378" s="9">
        <v>21863</v>
      </c>
      <c r="C378" s="10" t="s">
        <v>220</v>
      </c>
      <c r="D378" s="11" t="s">
        <v>124</v>
      </c>
      <c r="E378" s="3">
        <v>284670</v>
      </c>
      <c r="F378" s="12"/>
      <c r="G378" s="13" t="s">
        <v>114</v>
      </c>
      <c r="H378" s="13"/>
      <c r="I378" s="24"/>
      <c r="J378" s="25">
        <v>350</v>
      </c>
      <c r="K378" s="26">
        <f t="shared" ref="K378:K382" si="25">J378</f>
        <v>350</v>
      </c>
      <c r="L378" s="8">
        <v>46020</v>
      </c>
    </row>
    <row r="379" spans="1:12">
      <c r="A379" s="14"/>
      <c r="B379" s="15"/>
      <c r="C379" s="16"/>
      <c r="D379" s="17" t="s">
        <v>125</v>
      </c>
      <c r="E379" s="7"/>
      <c r="F379" s="18"/>
      <c r="G379" s="19" t="s">
        <v>114</v>
      </c>
      <c r="H379" s="19"/>
      <c r="I379" s="27"/>
      <c r="J379" s="25">
        <v>-80.03</v>
      </c>
      <c r="K379" s="26">
        <f t="shared" si="25"/>
        <v>-80.03</v>
      </c>
      <c r="L379" s="14"/>
    </row>
    <row r="380" spans="1:12">
      <c r="A380" s="20" t="s">
        <v>126</v>
      </c>
      <c r="B380" s="21"/>
      <c r="C380" s="21"/>
      <c r="D380" s="21"/>
      <c r="E380" s="21"/>
      <c r="F380" s="21"/>
      <c r="G380" s="21"/>
      <c r="H380" s="21"/>
      <c r="I380" s="28"/>
      <c r="J380" s="29">
        <f>SUM(J378:J379)</f>
        <v>269.97</v>
      </c>
      <c r="K380" s="29">
        <f>SUM(K378:K379)</f>
        <v>269.97</v>
      </c>
      <c r="L380" s="14"/>
    </row>
    <row r="381" spans="1:12">
      <c r="A381" s="8">
        <v>46020</v>
      </c>
      <c r="B381" s="9">
        <v>21863</v>
      </c>
      <c r="C381" s="10" t="s">
        <v>221</v>
      </c>
      <c r="D381" s="11" t="s">
        <v>124</v>
      </c>
      <c r="E381" s="3">
        <v>283091</v>
      </c>
      <c r="F381" s="12"/>
      <c r="G381" s="13" t="s">
        <v>114</v>
      </c>
      <c r="H381" s="13"/>
      <c r="I381" s="24"/>
      <c r="J381" s="25">
        <v>1100</v>
      </c>
      <c r="K381" s="26">
        <f t="shared" si="25"/>
        <v>1100</v>
      </c>
      <c r="L381" s="8">
        <v>46020</v>
      </c>
    </row>
    <row r="382" spans="1:12">
      <c r="A382" s="14"/>
      <c r="B382" s="15"/>
      <c r="C382" s="16"/>
      <c r="D382" s="17" t="s">
        <v>125</v>
      </c>
      <c r="E382" s="7"/>
      <c r="F382" s="18"/>
      <c r="G382" s="19" t="s">
        <v>114</v>
      </c>
      <c r="H382" s="19"/>
      <c r="I382" s="27"/>
      <c r="J382" s="25">
        <v>-244.42</v>
      </c>
      <c r="K382" s="26">
        <f t="shared" si="25"/>
        <v>-244.42</v>
      </c>
      <c r="L382" s="14"/>
    </row>
    <row r="383" spans="1:12">
      <c r="A383" s="20" t="s">
        <v>126</v>
      </c>
      <c r="B383" s="21"/>
      <c r="C383" s="21"/>
      <c r="D383" s="21"/>
      <c r="E383" s="21"/>
      <c r="F383" s="21"/>
      <c r="G383" s="21"/>
      <c r="H383" s="21"/>
      <c r="I383" s="28"/>
      <c r="J383" s="29">
        <f>SUM(J381:J382)</f>
        <v>855.58</v>
      </c>
      <c r="K383" s="29">
        <f>SUM(K381:K382)</f>
        <v>855.58</v>
      </c>
      <c r="L383" s="14"/>
    </row>
    <row r="384" spans="1:12">
      <c r="A384" s="8">
        <v>46020</v>
      </c>
      <c r="B384" s="9">
        <v>21863</v>
      </c>
      <c r="C384" s="10" t="s">
        <v>222</v>
      </c>
      <c r="D384" s="11" t="s">
        <v>124</v>
      </c>
      <c r="E384" s="3">
        <v>284248</v>
      </c>
      <c r="F384" s="12"/>
      <c r="G384" s="13" t="s">
        <v>114</v>
      </c>
      <c r="H384" s="13"/>
      <c r="I384" s="24"/>
      <c r="J384" s="25">
        <v>1100</v>
      </c>
      <c r="K384" s="26">
        <f t="shared" ref="K384:K388" si="26">J384</f>
        <v>1100</v>
      </c>
      <c r="L384" s="8">
        <v>46020</v>
      </c>
    </row>
    <row r="385" spans="1:12">
      <c r="A385" s="14"/>
      <c r="B385" s="15"/>
      <c r="C385" s="16"/>
      <c r="D385" s="17" t="s">
        <v>125</v>
      </c>
      <c r="E385" s="7"/>
      <c r="F385" s="18"/>
      <c r="G385" s="19" t="s">
        <v>114</v>
      </c>
      <c r="H385" s="19"/>
      <c r="I385" s="27"/>
      <c r="J385" s="25">
        <v>-249.99</v>
      </c>
      <c r="K385" s="26">
        <f t="shared" si="26"/>
        <v>-249.99</v>
      </c>
      <c r="L385" s="14"/>
    </row>
    <row r="386" spans="1:12">
      <c r="A386" s="20" t="s">
        <v>126</v>
      </c>
      <c r="B386" s="21"/>
      <c r="C386" s="21"/>
      <c r="D386" s="21"/>
      <c r="E386" s="21"/>
      <c r="F386" s="21"/>
      <c r="G386" s="21"/>
      <c r="H386" s="21"/>
      <c r="I386" s="28"/>
      <c r="J386" s="29">
        <f>SUM(J384:J385)</f>
        <v>850.01</v>
      </c>
      <c r="K386" s="29">
        <f>SUM(K384:K385)</f>
        <v>850.01</v>
      </c>
      <c r="L386" s="14"/>
    </row>
    <row r="387" spans="1:12">
      <c r="A387" s="8">
        <v>46020</v>
      </c>
      <c r="B387" s="9">
        <v>21863</v>
      </c>
      <c r="C387" s="10" t="s">
        <v>223</v>
      </c>
      <c r="D387" s="11" t="s">
        <v>124</v>
      </c>
      <c r="E387" s="3">
        <v>284666</v>
      </c>
      <c r="F387" s="12"/>
      <c r="G387" s="13" t="s">
        <v>114</v>
      </c>
      <c r="H387" s="13"/>
      <c r="I387" s="24"/>
      <c r="J387" s="25">
        <v>1100</v>
      </c>
      <c r="K387" s="26">
        <f t="shared" si="26"/>
        <v>1100</v>
      </c>
      <c r="L387" s="8">
        <v>46020</v>
      </c>
    </row>
    <row r="388" spans="1:12">
      <c r="A388" s="14"/>
      <c r="B388" s="15"/>
      <c r="C388" s="16"/>
      <c r="D388" s="17" t="s">
        <v>125</v>
      </c>
      <c r="E388" s="7"/>
      <c r="F388" s="18"/>
      <c r="G388" s="19" t="s">
        <v>114</v>
      </c>
      <c r="H388" s="19"/>
      <c r="I388" s="27"/>
      <c r="J388" s="25">
        <v>-250.14</v>
      </c>
      <c r="K388" s="26">
        <f t="shared" si="26"/>
        <v>-250.14</v>
      </c>
      <c r="L388" s="14"/>
    </row>
    <row r="389" spans="1:12">
      <c r="A389" s="20" t="s">
        <v>126</v>
      </c>
      <c r="B389" s="21"/>
      <c r="C389" s="21"/>
      <c r="D389" s="21"/>
      <c r="E389" s="21"/>
      <c r="F389" s="21"/>
      <c r="G389" s="21"/>
      <c r="H389" s="21"/>
      <c r="I389" s="28"/>
      <c r="J389" s="29">
        <f>SUM(J387:J388)</f>
        <v>849.86</v>
      </c>
      <c r="K389" s="29">
        <f>SUM(K387:K388)</f>
        <v>849.86</v>
      </c>
      <c r="L389" s="14"/>
    </row>
    <row r="390" spans="1:12">
      <c r="A390" s="8">
        <v>46020</v>
      </c>
      <c r="B390" s="9">
        <v>21863</v>
      </c>
      <c r="C390" s="10" t="s">
        <v>224</v>
      </c>
      <c r="D390" s="11" t="s">
        <v>124</v>
      </c>
      <c r="E390" s="3">
        <v>283089</v>
      </c>
      <c r="F390" s="12"/>
      <c r="G390" s="13" t="s">
        <v>114</v>
      </c>
      <c r="H390" s="13"/>
      <c r="I390" s="24"/>
      <c r="J390" s="25">
        <v>700</v>
      </c>
      <c r="K390" s="26">
        <f t="shared" ref="K390:K394" si="27">J390</f>
        <v>700</v>
      </c>
      <c r="L390" s="8">
        <v>46020</v>
      </c>
    </row>
    <row r="391" spans="1:12">
      <c r="A391" s="14"/>
      <c r="B391" s="15"/>
      <c r="C391" s="16"/>
      <c r="D391" s="17" t="s">
        <v>125</v>
      </c>
      <c r="E391" s="7"/>
      <c r="F391" s="18"/>
      <c r="G391" s="19" t="s">
        <v>114</v>
      </c>
      <c r="H391" s="19"/>
      <c r="I391" s="27"/>
      <c r="J391" s="25">
        <v>-165.42</v>
      </c>
      <c r="K391" s="26">
        <f t="shared" si="27"/>
        <v>-165.42</v>
      </c>
      <c r="L391" s="14"/>
    </row>
    <row r="392" spans="1:12">
      <c r="A392" s="20" t="s">
        <v>126</v>
      </c>
      <c r="B392" s="21"/>
      <c r="C392" s="21"/>
      <c r="D392" s="21"/>
      <c r="E392" s="21"/>
      <c r="F392" s="21"/>
      <c r="G392" s="21"/>
      <c r="H392" s="21"/>
      <c r="I392" s="28"/>
      <c r="J392" s="29">
        <f>SUM(J390:J391)</f>
        <v>534.58</v>
      </c>
      <c r="K392" s="29">
        <f>SUM(K390:K391)</f>
        <v>534.58</v>
      </c>
      <c r="L392" s="14"/>
    </row>
    <row r="393" spans="1:12">
      <c r="A393" s="8">
        <v>46020</v>
      </c>
      <c r="B393" s="9">
        <v>21863</v>
      </c>
      <c r="C393" s="10" t="s">
        <v>225</v>
      </c>
      <c r="D393" s="11" t="s">
        <v>124</v>
      </c>
      <c r="E393" s="3">
        <v>284955</v>
      </c>
      <c r="F393" s="12"/>
      <c r="G393" s="13" t="s">
        <v>114</v>
      </c>
      <c r="H393" s="13"/>
      <c r="I393" s="24"/>
      <c r="J393" s="25">
        <v>600</v>
      </c>
      <c r="K393" s="26">
        <f t="shared" si="27"/>
        <v>600</v>
      </c>
      <c r="L393" s="8">
        <v>46020</v>
      </c>
    </row>
    <row r="394" spans="1:12">
      <c r="A394" s="14"/>
      <c r="B394" s="15"/>
      <c r="C394" s="16"/>
      <c r="D394" s="17" t="s">
        <v>125</v>
      </c>
      <c r="E394" s="7"/>
      <c r="F394" s="18"/>
      <c r="G394" s="19" t="s">
        <v>114</v>
      </c>
      <c r="H394" s="19"/>
      <c r="I394" s="27"/>
      <c r="J394" s="25">
        <v>-133.01</v>
      </c>
      <c r="K394" s="26">
        <f t="shared" si="27"/>
        <v>-133.01</v>
      </c>
      <c r="L394" s="14"/>
    </row>
    <row r="395" spans="1:12">
      <c r="A395" s="20" t="s">
        <v>126</v>
      </c>
      <c r="B395" s="21"/>
      <c r="C395" s="21"/>
      <c r="D395" s="21"/>
      <c r="E395" s="21"/>
      <c r="F395" s="21"/>
      <c r="G395" s="21"/>
      <c r="H395" s="21"/>
      <c r="I395" s="28"/>
      <c r="J395" s="29">
        <f>SUM(J393:J394)</f>
        <v>466.99</v>
      </c>
      <c r="K395" s="29">
        <f>SUM(K393:K394)</f>
        <v>466.99</v>
      </c>
      <c r="L395" s="14"/>
    </row>
    <row r="396" spans="1:12">
      <c r="A396" s="8">
        <v>46020</v>
      </c>
      <c r="B396" s="9">
        <v>21863</v>
      </c>
      <c r="C396" s="10" t="s">
        <v>226</v>
      </c>
      <c r="D396" s="11" t="s">
        <v>124</v>
      </c>
      <c r="E396" s="3">
        <v>284943</v>
      </c>
      <c r="F396" s="12"/>
      <c r="G396" s="13" t="s">
        <v>114</v>
      </c>
      <c r="H396" s="13"/>
      <c r="I396" s="24"/>
      <c r="J396" s="25">
        <v>200</v>
      </c>
      <c r="K396" s="26">
        <f t="shared" ref="K396:K400" si="28">J396</f>
        <v>200</v>
      </c>
      <c r="L396" s="8">
        <v>46020</v>
      </c>
    </row>
    <row r="397" spans="1:12">
      <c r="A397" s="14"/>
      <c r="B397" s="15"/>
      <c r="C397" s="16"/>
      <c r="D397" s="17" t="s">
        <v>125</v>
      </c>
      <c r="E397" s="7"/>
      <c r="F397" s="18"/>
      <c r="G397" s="19" t="s">
        <v>114</v>
      </c>
      <c r="H397" s="19"/>
      <c r="I397" s="27"/>
      <c r="J397" s="25">
        <v>-55.68</v>
      </c>
      <c r="K397" s="26">
        <f t="shared" si="28"/>
        <v>-55.68</v>
      </c>
      <c r="L397" s="14"/>
    </row>
    <row r="398" spans="1:12">
      <c r="A398" s="20" t="s">
        <v>126</v>
      </c>
      <c r="B398" s="21"/>
      <c r="C398" s="21"/>
      <c r="D398" s="21"/>
      <c r="E398" s="21"/>
      <c r="F398" s="21"/>
      <c r="G398" s="21"/>
      <c r="H398" s="21"/>
      <c r="I398" s="28"/>
      <c r="J398" s="29">
        <f>SUM(J396:J397)</f>
        <v>144.32</v>
      </c>
      <c r="K398" s="29">
        <f>SUM(K396:K397)</f>
        <v>144.32</v>
      </c>
      <c r="L398" s="14"/>
    </row>
    <row r="399" spans="1:12">
      <c r="A399" s="8">
        <v>46020</v>
      </c>
      <c r="B399" s="9">
        <v>21863</v>
      </c>
      <c r="C399" s="10" t="s">
        <v>227</v>
      </c>
      <c r="D399" s="11" t="s">
        <v>124</v>
      </c>
      <c r="E399" s="3">
        <v>284358</v>
      </c>
      <c r="F399" s="12"/>
      <c r="G399" s="13" t="s">
        <v>114</v>
      </c>
      <c r="H399" s="13"/>
      <c r="I399" s="24"/>
      <c r="J399" s="25">
        <v>900</v>
      </c>
      <c r="K399" s="26">
        <f t="shared" si="28"/>
        <v>900</v>
      </c>
      <c r="L399" s="8">
        <v>46020</v>
      </c>
    </row>
    <row r="400" spans="1:12">
      <c r="A400" s="14"/>
      <c r="B400" s="15"/>
      <c r="C400" s="16"/>
      <c r="D400" s="17" t="s">
        <v>125</v>
      </c>
      <c r="E400" s="7"/>
      <c r="F400" s="18"/>
      <c r="G400" s="19" t="s">
        <v>114</v>
      </c>
      <c r="H400" s="19"/>
      <c r="I400" s="27"/>
      <c r="J400" s="25">
        <v>-210.64</v>
      </c>
      <c r="K400" s="26">
        <f t="shared" si="28"/>
        <v>-210.64</v>
      </c>
      <c r="L400" s="14"/>
    </row>
    <row r="401" spans="1:12">
      <c r="A401" s="20" t="s">
        <v>126</v>
      </c>
      <c r="B401" s="21"/>
      <c r="C401" s="21"/>
      <c r="D401" s="21"/>
      <c r="E401" s="21"/>
      <c r="F401" s="21"/>
      <c r="G401" s="21"/>
      <c r="H401" s="21"/>
      <c r="I401" s="28"/>
      <c r="J401" s="29">
        <f>SUM(J399:J400)</f>
        <v>689.36</v>
      </c>
      <c r="K401" s="29">
        <f>SUM(K399:K400)</f>
        <v>689.36</v>
      </c>
      <c r="L401" s="14"/>
    </row>
    <row r="402" spans="1:12">
      <c r="A402" s="8">
        <v>46020</v>
      </c>
      <c r="B402" s="9">
        <v>21863</v>
      </c>
      <c r="C402" s="10" t="s">
        <v>228</v>
      </c>
      <c r="D402" s="11" t="s">
        <v>124</v>
      </c>
      <c r="E402" s="3">
        <v>284764</v>
      </c>
      <c r="F402" s="12"/>
      <c r="G402" s="13" t="s">
        <v>114</v>
      </c>
      <c r="H402" s="13"/>
      <c r="I402" s="24"/>
      <c r="J402" s="25">
        <v>1100</v>
      </c>
      <c r="K402" s="26">
        <f t="shared" ref="K402:K406" si="29">J402</f>
        <v>1100</v>
      </c>
      <c r="L402" s="8">
        <v>46020</v>
      </c>
    </row>
    <row r="403" spans="1:12">
      <c r="A403" s="14"/>
      <c r="B403" s="15"/>
      <c r="C403" s="16"/>
      <c r="D403" s="17" t="s">
        <v>125</v>
      </c>
      <c r="E403" s="7"/>
      <c r="F403" s="18"/>
      <c r="G403" s="19" t="s">
        <v>114</v>
      </c>
      <c r="H403" s="19"/>
      <c r="I403" s="27"/>
      <c r="J403" s="25">
        <v>-299.54</v>
      </c>
      <c r="K403" s="26">
        <f t="shared" si="29"/>
        <v>-299.54</v>
      </c>
      <c r="L403" s="14"/>
    </row>
    <row r="404" spans="1:12">
      <c r="A404" s="20" t="s">
        <v>126</v>
      </c>
      <c r="B404" s="21"/>
      <c r="C404" s="21"/>
      <c r="D404" s="21"/>
      <c r="E404" s="21"/>
      <c r="F404" s="21"/>
      <c r="G404" s="21"/>
      <c r="H404" s="21"/>
      <c r="I404" s="28"/>
      <c r="J404" s="29">
        <f>SUM(J402:J403)</f>
        <v>800.46</v>
      </c>
      <c r="K404" s="29">
        <f>SUM(K402:K403)</f>
        <v>800.46</v>
      </c>
      <c r="L404" s="14"/>
    </row>
    <row r="405" spans="1:12">
      <c r="A405" s="8">
        <v>46020</v>
      </c>
      <c r="B405" s="9">
        <v>21863</v>
      </c>
      <c r="C405" s="10" t="s">
        <v>140</v>
      </c>
      <c r="D405" s="11" t="s">
        <v>124</v>
      </c>
      <c r="E405" s="3">
        <v>284020</v>
      </c>
      <c r="F405" s="12"/>
      <c r="G405" s="13" t="s">
        <v>114</v>
      </c>
      <c r="H405" s="13"/>
      <c r="I405" s="24"/>
      <c r="J405" s="25">
        <v>190</v>
      </c>
      <c r="K405" s="26">
        <f t="shared" si="29"/>
        <v>190</v>
      </c>
      <c r="L405" s="8">
        <v>46020</v>
      </c>
    </row>
    <row r="406" spans="1:12">
      <c r="A406" s="14"/>
      <c r="B406" s="15"/>
      <c r="C406" s="16"/>
      <c r="D406" s="17" t="s">
        <v>125</v>
      </c>
      <c r="E406" s="7"/>
      <c r="F406" s="18"/>
      <c r="G406" s="19" t="s">
        <v>114</v>
      </c>
      <c r="H406" s="19"/>
      <c r="I406" s="27"/>
      <c r="J406" s="25">
        <v>-21.37</v>
      </c>
      <c r="K406" s="26">
        <f t="shared" si="29"/>
        <v>-21.37</v>
      </c>
      <c r="L406" s="14"/>
    </row>
    <row r="407" spans="1:12">
      <c r="A407" s="20" t="s">
        <v>126</v>
      </c>
      <c r="B407" s="21"/>
      <c r="C407" s="21"/>
      <c r="D407" s="21"/>
      <c r="E407" s="21"/>
      <c r="F407" s="21"/>
      <c r="G407" s="21"/>
      <c r="H407" s="21"/>
      <c r="I407" s="28"/>
      <c r="J407" s="29">
        <f>SUM(J405:J406)</f>
        <v>168.63</v>
      </c>
      <c r="K407" s="29">
        <f>SUM(K405:K406)</f>
        <v>168.63</v>
      </c>
      <c r="L407" s="14"/>
    </row>
    <row r="408" spans="1:12">
      <c r="A408" s="8">
        <v>46020</v>
      </c>
      <c r="B408" s="9">
        <v>21863</v>
      </c>
      <c r="C408" s="10" t="s">
        <v>229</v>
      </c>
      <c r="D408" s="11" t="s">
        <v>124</v>
      </c>
      <c r="E408" s="3">
        <v>284536</v>
      </c>
      <c r="F408" s="12"/>
      <c r="G408" s="13" t="s">
        <v>114</v>
      </c>
      <c r="H408" s="13"/>
      <c r="I408" s="24"/>
      <c r="J408" s="25">
        <v>1100</v>
      </c>
      <c r="K408" s="26">
        <f t="shared" ref="K408:K412" si="30">J408</f>
        <v>1100</v>
      </c>
      <c r="L408" s="8">
        <v>46020</v>
      </c>
    </row>
    <row r="409" spans="1:12">
      <c r="A409" s="14"/>
      <c r="B409" s="15"/>
      <c r="C409" s="16"/>
      <c r="D409" s="17" t="s">
        <v>125</v>
      </c>
      <c r="E409" s="7"/>
      <c r="F409" s="18"/>
      <c r="G409" s="19" t="s">
        <v>114</v>
      </c>
      <c r="H409" s="19"/>
      <c r="I409" s="27"/>
      <c r="J409" s="25">
        <v>-242.49</v>
      </c>
      <c r="K409" s="26">
        <f t="shared" si="30"/>
        <v>-242.49</v>
      </c>
      <c r="L409" s="14"/>
    </row>
    <row r="410" spans="1:12">
      <c r="A410" s="20" t="s">
        <v>126</v>
      </c>
      <c r="B410" s="21"/>
      <c r="C410" s="21"/>
      <c r="D410" s="21"/>
      <c r="E410" s="21"/>
      <c r="F410" s="21"/>
      <c r="G410" s="21"/>
      <c r="H410" s="21"/>
      <c r="I410" s="28"/>
      <c r="J410" s="29">
        <f>SUM(J408:J409)</f>
        <v>857.51</v>
      </c>
      <c r="K410" s="29">
        <f>SUM(K408:K409)</f>
        <v>857.51</v>
      </c>
      <c r="L410" s="14"/>
    </row>
    <row r="411" spans="1:12">
      <c r="A411" s="8">
        <v>46020</v>
      </c>
      <c r="B411" s="9">
        <v>21863</v>
      </c>
      <c r="C411" s="10" t="s">
        <v>230</v>
      </c>
      <c r="D411" s="11" t="s">
        <v>124</v>
      </c>
      <c r="E411" s="3">
        <v>284767</v>
      </c>
      <c r="F411" s="12"/>
      <c r="G411" s="13" t="s">
        <v>114</v>
      </c>
      <c r="H411" s="13"/>
      <c r="I411" s="24"/>
      <c r="J411" s="25">
        <v>1100</v>
      </c>
      <c r="K411" s="26">
        <f t="shared" si="30"/>
        <v>1100</v>
      </c>
      <c r="L411" s="8">
        <v>46020</v>
      </c>
    </row>
    <row r="412" spans="1:12">
      <c r="A412" s="14"/>
      <c r="B412" s="15"/>
      <c r="C412" s="16"/>
      <c r="D412" s="17" t="s">
        <v>125</v>
      </c>
      <c r="E412" s="7"/>
      <c r="F412" s="18"/>
      <c r="G412" s="19" t="s">
        <v>114</v>
      </c>
      <c r="H412" s="19"/>
      <c r="I412" s="27"/>
      <c r="J412" s="25">
        <v>-254.96</v>
      </c>
      <c r="K412" s="26">
        <f t="shared" si="30"/>
        <v>-254.96</v>
      </c>
      <c r="L412" s="14"/>
    </row>
    <row r="413" spans="1:12">
      <c r="A413" s="20" t="s">
        <v>126</v>
      </c>
      <c r="B413" s="21"/>
      <c r="C413" s="21"/>
      <c r="D413" s="21"/>
      <c r="E413" s="21"/>
      <c r="F413" s="21"/>
      <c r="G413" s="21"/>
      <c r="H413" s="21"/>
      <c r="I413" s="28"/>
      <c r="J413" s="29">
        <f>SUM(J411:J412)</f>
        <v>845.04</v>
      </c>
      <c r="K413" s="29">
        <f>SUM(K411:K412)</f>
        <v>845.04</v>
      </c>
      <c r="L413" s="14"/>
    </row>
    <row r="414" spans="1:12">
      <c r="A414" s="8">
        <v>46020</v>
      </c>
      <c r="B414" s="9">
        <v>21863</v>
      </c>
      <c r="C414" s="10" t="s">
        <v>231</v>
      </c>
      <c r="D414" s="11" t="s">
        <v>124</v>
      </c>
      <c r="E414" s="3">
        <v>284766</v>
      </c>
      <c r="F414" s="12"/>
      <c r="G414" s="13" t="s">
        <v>114</v>
      </c>
      <c r="H414" s="13"/>
      <c r="I414" s="24"/>
      <c r="J414" s="25">
        <v>1100</v>
      </c>
      <c r="K414" s="26">
        <f t="shared" ref="K414:K418" si="31">J414</f>
        <v>1100</v>
      </c>
      <c r="L414" s="8">
        <v>46020</v>
      </c>
    </row>
    <row r="415" spans="1:12">
      <c r="A415" s="14"/>
      <c r="B415" s="15"/>
      <c r="C415" s="16"/>
      <c r="D415" s="17" t="s">
        <v>125</v>
      </c>
      <c r="E415" s="7"/>
      <c r="F415" s="18"/>
      <c r="G415" s="19" t="s">
        <v>114</v>
      </c>
      <c r="H415" s="19"/>
      <c r="I415" s="27"/>
      <c r="J415" s="25">
        <v>-252.38</v>
      </c>
      <c r="K415" s="26">
        <f t="shared" si="31"/>
        <v>-252.38</v>
      </c>
      <c r="L415" s="14"/>
    </row>
    <row r="416" spans="1:12">
      <c r="A416" s="20" t="s">
        <v>126</v>
      </c>
      <c r="B416" s="21"/>
      <c r="C416" s="21"/>
      <c r="D416" s="21"/>
      <c r="E416" s="21"/>
      <c r="F416" s="21"/>
      <c r="G416" s="21"/>
      <c r="H416" s="21"/>
      <c r="I416" s="28"/>
      <c r="J416" s="29">
        <f>SUM(J414:J415)</f>
        <v>847.62</v>
      </c>
      <c r="K416" s="29">
        <f>SUM(K414:K415)</f>
        <v>847.62</v>
      </c>
      <c r="L416" s="14"/>
    </row>
    <row r="417" spans="1:12">
      <c r="A417" s="8">
        <v>46020</v>
      </c>
      <c r="B417" s="9">
        <v>21863</v>
      </c>
      <c r="C417" s="10" t="s">
        <v>232</v>
      </c>
      <c r="D417" s="11" t="s">
        <v>124</v>
      </c>
      <c r="E417" s="3">
        <v>283561</v>
      </c>
      <c r="F417" s="12"/>
      <c r="G417" s="13" t="s">
        <v>114</v>
      </c>
      <c r="H417" s="13"/>
      <c r="I417" s="24"/>
      <c r="J417" s="25">
        <v>200</v>
      </c>
      <c r="K417" s="26">
        <f t="shared" si="31"/>
        <v>200</v>
      </c>
      <c r="L417" s="8">
        <v>46020</v>
      </c>
    </row>
    <row r="418" spans="1:12">
      <c r="A418" s="14"/>
      <c r="B418" s="15"/>
      <c r="C418" s="16"/>
      <c r="D418" s="17" t="s">
        <v>125</v>
      </c>
      <c r="E418" s="7"/>
      <c r="F418" s="18"/>
      <c r="G418" s="19" t="s">
        <v>114</v>
      </c>
      <c r="H418" s="19"/>
      <c r="I418" s="27"/>
      <c r="J418" s="25">
        <v>-47.39</v>
      </c>
      <c r="K418" s="26">
        <f t="shared" si="31"/>
        <v>-47.39</v>
      </c>
      <c r="L418" s="14"/>
    </row>
    <row r="419" spans="1:12">
      <c r="A419" s="20" t="s">
        <v>126</v>
      </c>
      <c r="B419" s="21"/>
      <c r="C419" s="21"/>
      <c r="D419" s="21"/>
      <c r="E419" s="21"/>
      <c r="F419" s="21"/>
      <c r="G419" s="21"/>
      <c r="H419" s="21"/>
      <c r="I419" s="28"/>
      <c r="J419" s="29">
        <f>SUM(J417:J418)</f>
        <v>152.61</v>
      </c>
      <c r="K419" s="29">
        <f>SUM(K417:K418)</f>
        <v>152.61</v>
      </c>
      <c r="L419" s="14"/>
    </row>
    <row r="420" spans="1:12">
      <c r="A420" s="8">
        <v>46020</v>
      </c>
      <c r="B420" s="9">
        <v>21863</v>
      </c>
      <c r="C420" s="10" t="s">
        <v>233</v>
      </c>
      <c r="D420" s="11" t="s">
        <v>124</v>
      </c>
      <c r="E420" s="3">
        <v>284356</v>
      </c>
      <c r="F420" s="12"/>
      <c r="G420" s="13" t="s">
        <v>114</v>
      </c>
      <c r="H420" s="13"/>
      <c r="I420" s="24"/>
      <c r="J420" s="25">
        <v>1100</v>
      </c>
      <c r="K420" s="26">
        <f t="shared" ref="K420:K424" si="32">J420</f>
        <v>1100</v>
      </c>
      <c r="L420" s="8">
        <v>46020</v>
      </c>
    </row>
    <row r="421" spans="1:12">
      <c r="A421" s="14"/>
      <c r="B421" s="15"/>
      <c r="C421" s="16"/>
      <c r="D421" s="17" t="s">
        <v>125</v>
      </c>
      <c r="E421" s="7"/>
      <c r="F421" s="18"/>
      <c r="G421" s="19" t="s">
        <v>114</v>
      </c>
      <c r="H421" s="19"/>
      <c r="I421" s="27"/>
      <c r="J421" s="25">
        <v>-254.98</v>
      </c>
      <c r="K421" s="26">
        <f t="shared" si="32"/>
        <v>-254.98</v>
      </c>
      <c r="L421" s="14"/>
    </row>
    <row r="422" spans="1:12">
      <c r="A422" s="20" t="s">
        <v>126</v>
      </c>
      <c r="B422" s="21"/>
      <c r="C422" s="21"/>
      <c r="D422" s="21"/>
      <c r="E422" s="21"/>
      <c r="F422" s="21"/>
      <c r="G422" s="21"/>
      <c r="H422" s="21"/>
      <c r="I422" s="28"/>
      <c r="J422" s="29">
        <f>SUM(J420:J421)</f>
        <v>845.02</v>
      </c>
      <c r="K422" s="29">
        <f>SUM(K420:K421)</f>
        <v>845.02</v>
      </c>
      <c r="L422" s="14"/>
    </row>
    <row r="423" spans="1:12">
      <c r="A423" s="8">
        <v>46020</v>
      </c>
      <c r="B423" s="9">
        <v>21863</v>
      </c>
      <c r="C423" s="10" t="s">
        <v>234</v>
      </c>
      <c r="D423" s="11" t="s">
        <v>124</v>
      </c>
      <c r="E423" s="3">
        <v>284302</v>
      </c>
      <c r="F423" s="12"/>
      <c r="G423" s="13" t="s">
        <v>114</v>
      </c>
      <c r="H423" s="13"/>
      <c r="I423" s="24"/>
      <c r="J423" s="25">
        <v>200</v>
      </c>
      <c r="K423" s="26">
        <f t="shared" si="32"/>
        <v>200</v>
      </c>
      <c r="L423" s="8">
        <v>46020</v>
      </c>
    </row>
    <row r="424" spans="1:12">
      <c r="A424" s="14"/>
      <c r="B424" s="15"/>
      <c r="C424" s="16"/>
      <c r="D424" s="17" t="s">
        <v>125</v>
      </c>
      <c r="E424" s="7"/>
      <c r="F424" s="18"/>
      <c r="G424" s="19" t="s">
        <v>114</v>
      </c>
      <c r="H424" s="19"/>
      <c r="I424" s="27"/>
      <c r="J424" s="25">
        <v>-48.84</v>
      </c>
      <c r="K424" s="26">
        <f t="shared" si="32"/>
        <v>-48.84</v>
      </c>
      <c r="L424" s="14"/>
    </row>
    <row r="425" spans="1:12">
      <c r="A425" s="20" t="s">
        <v>126</v>
      </c>
      <c r="B425" s="21"/>
      <c r="C425" s="21"/>
      <c r="D425" s="21"/>
      <c r="E425" s="21"/>
      <c r="F425" s="21"/>
      <c r="G425" s="21"/>
      <c r="H425" s="21"/>
      <c r="I425" s="28"/>
      <c r="J425" s="29">
        <f>SUM(J423:J424)</f>
        <v>151.16</v>
      </c>
      <c r="K425" s="29">
        <f>SUM(K423:K424)</f>
        <v>151.16</v>
      </c>
      <c r="L425" s="14"/>
    </row>
    <row r="426" spans="1:12">
      <c r="A426" s="8">
        <v>46020</v>
      </c>
      <c r="B426" s="9">
        <v>21863</v>
      </c>
      <c r="C426" s="10" t="s">
        <v>235</v>
      </c>
      <c r="D426" s="11" t="s">
        <v>124</v>
      </c>
      <c r="E426" s="3">
        <v>283763</v>
      </c>
      <c r="F426" s="12"/>
      <c r="G426" s="13" t="s">
        <v>114</v>
      </c>
      <c r="H426" s="13"/>
      <c r="I426" s="24"/>
      <c r="J426" s="25">
        <v>1100</v>
      </c>
      <c r="K426" s="26">
        <f t="shared" ref="K426:K430" si="33">J426</f>
        <v>1100</v>
      </c>
      <c r="L426" s="8">
        <v>46020</v>
      </c>
    </row>
    <row r="427" spans="1:12">
      <c r="A427" s="14"/>
      <c r="B427" s="15"/>
      <c r="C427" s="16"/>
      <c r="D427" s="17" t="s">
        <v>125</v>
      </c>
      <c r="E427" s="7"/>
      <c r="F427" s="18"/>
      <c r="G427" s="19" t="s">
        <v>114</v>
      </c>
      <c r="H427" s="19"/>
      <c r="I427" s="27"/>
      <c r="J427" s="25">
        <v>-255.73</v>
      </c>
      <c r="K427" s="26">
        <f t="shared" si="33"/>
        <v>-255.73</v>
      </c>
      <c r="L427" s="14"/>
    </row>
    <row r="428" spans="1:12">
      <c r="A428" s="20" t="s">
        <v>126</v>
      </c>
      <c r="B428" s="21"/>
      <c r="C428" s="21"/>
      <c r="D428" s="21"/>
      <c r="E428" s="21"/>
      <c r="F428" s="21"/>
      <c r="G428" s="21"/>
      <c r="H428" s="21"/>
      <c r="I428" s="28"/>
      <c r="J428" s="29">
        <f>SUM(J426:J427)</f>
        <v>844.27</v>
      </c>
      <c r="K428" s="29">
        <f>SUM(K426:K427)</f>
        <v>844.27</v>
      </c>
      <c r="L428" s="14"/>
    </row>
    <row r="429" spans="1:12">
      <c r="A429" s="8">
        <v>46020</v>
      </c>
      <c r="B429" s="9">
        <v>21863</v>
      </c>
      <c r="C429" s="10" t="s">
        <v>236</v>
      </c>
      <c r="D429" s="11" t="s">
        <v>124</v>
      </c>
      <c r="E429" s="3">
        <v>283563</v>
      </c>
      <c r="F429" s="12"/>
      <c r="G429" s="13" t="s">
        <v>114</v>
      </c>
      <c r="H429" s="13"/>
      <c r="I429" s="24"/>
      <c r="J429" s="25">
        <v>200</v>
      </c>
      <c r="K429" s="26">
        <f t="shared" si="33"/>
        <v>200</v>
      </c>
      <c r="L429" s="8">
        <v>46020</v>
      </c>
    </row>
    <row r="430" spans="1:12">
      <c r="A430" s="14"/>
      <c r="B430" s="15"/>
      <c r="C430" s="16"/>
      <c r="D430" s="17" t="s">
        <v>125</v>
      </c>
      <c r="E430" s="7"/>
      <c r="F430" s="18"/>
      <c r="G430" s="19" t="s">
        <v>114</v>
      </c>
      <c r="H430" s="19"/>
      <c r="I430" s="27"/>
      <c r="J430" s="25">
        <v>-50.19</v>
      </c>
      <c r="K430" s="26">
        <f t="shared" si="33"/>
        <v>-50.19</v>
      </c>
      <c r="L430" s="14"/>
    </row>
    <row r="431" spans="1:12">
      <c r="A431" s="20" t="s">
        <v>126</v>
      </c>
      <c r="B431" s="21"/>
      <c r="C431" s="21"/>
      <c r="D431" s="21"/>
      <c r="E431" s="21"/>
      <c r="F431" s="21"/>
      <c r="G431" s="21"/>
      <c r="H431" s="21"/>
      <c r="I431" s="28"/>
      <c r="J431" s="29">
        <f>SUM(J429:J430)</f>
        <v>149.81</v>
      </c>
      <c r="K431" s="29">
        <f>SUM(K429:K430)</f>
        <v>149.81</v>
      </c>
      <c r="L431" s="14"/>
    </row>
    <row r="432" spans="1:12">
      <c r="A432" s="8">
        <v>46020</v>
      </c>
      <c r="B432" s="9">
        <v>21863</v>
      </c>
      <c r="C432" s="22" t="s">
        <v>144</v>
      </c>
      <c r="D432" s="11" t="s">
        <v>124</v>
      </c>
      <c r="E432" s="3"/>
      <c r="F432" s="12"/>
      <c r="G432" s="13" t="s">
        <v>114</v>
      </c>
      <c r="H432" s="13"/>
      <c r="I432" s="24"/>
      <c r="J432" s="25">
        <v>-164.5</v>
      </c>
      <c r="K432" s="26">
        <f>J432</f>
        <v>-164.5</v>
      </c>
      <c r="L432" s="8">
        <v>46020</v>
      </c>
    </row>
    <row r="433" spans="1:12">
      <c r="A433" s="14"/>
      <c r="B433" s="15"/>
      <c r="C433" s="16"/>
      <c r="D433" s="17" t="s">
        <v>125</v>
      </c>
      <c r="E433" s="7"/>
      <c r="F433" s="18"/>
      <c r="G433" s="19" t="s">
        <v>114</v>
      </c>
      <c r="H433" s="19"/>
      <c r="I433" s="27"/>
      <c r="J433" s="25"/>
      <c r="K433" s="26">
        <f>J433</f>
        <v>0</v>
      </c>
      <c r="L433" s="14"/>
    </row>
    <row r="434" spans="1:12">
      <c r="A434" s="20" t="s">
        <v>126</v>
      </c>
      <c r="B434" s="21"/>
      <c r="C434" s="21"/>
      <c r="D434" s="21"/>
      <c r="E434" s="21"/>
      <c r="F434" s="21"/>
      <c r="G434" s="21"/>
      <c r="H434" s="21"/>
      <c r="I434" s="28"/>
      <c r="J434" s="30">
        <f>SUM(J432:J433)</f>
        <v>-164.5</v>
      </c>
      <c r="K434" s="29">
        <f>SUM(K432:K433)</f>
        <v>-164.5</v>
      </c>
      <c r="L434" s="14"/>
    </row>
    <row r="435" ht="10.5" spans="1:10">
      <c r="A435" s="2"/>
      <c r="I435" s="31" t="s">
        <v>145</v>
      </c>
      <c r="J435" s="32">
        <f>SUM(J380,J383,J386,J389,J392,J395,J398,J401,J404,J407,J410,J413,J416,J419,J422,J425,J428,J431,J434)</f>
        <v>10158.3</v>
      </c>
    </row>
    <row r="437" ht="10.5" spans="1:10">
      <c r="A437" s="2" t="s">
        <v>23</v>
      </c>
      <c r="D437" s="2" t="s">
        <v>24</v>
      </c>
      <c r="I437" s="33"/>
      <c r="J437" s="32"/>
    </row>
    <row r="438" spans="1:1">
      <c r="A438" s="2"/>
    </row>
    <row r="439" spans="1:1">
      <c r="A439" s="2"/>
    </row>
    <row r="440" spans="1:4">
      <c r="A440" s="2" t="s">
        <v>26</v>
      </c>
      <c r="D440" s="2" t="s">
        <v>27</v>
      </c>
    </row>
    <row r="441" spans="1:4">
      <c r="A441" s="1" t="s">
        <v>29</v>
      </c>
      <c r="D441" s="1" t="s">
        <v>30</v>
      </c>
    </row>
  </sheetData>
  <mergeCells count="299">
    <mergeCell ref="G4:J4"/>
    <mergeCell ref="A9:I9"/>
    <mergeCell ref="A12:I12"/>
    <mergeCell ref="A15:I15"/>
    <mergeCell ref="A18:I18"/>
    <mergeCell ref="A21:I21"/>
    <mergeCell ref="A24:I24"/>
    <mergeCell ref="A27:I27"/>
    <mergeCell ref="A30:I30"/>
    <mergeCell ref="A33:I33"/>
    <mergeCell ref="A36:I36"/>
    <mergeCell ref="A39:I39"/>
    <mergeCell ref="A42:I42"/>
    <mergeCell ref="A45:I45"/>
    <mergeCell ref="A48:I48"/>
    <mergeCell ref="A51:I51"/>
    <mergeCell ref="A54:I54"/>
    <mergeCell ref="A57:I57"/>
    <mergeCell ref="A60:I60"/>
    <mergeCell ref="A63:I63"/>
    <mergeCell ref="G79:J79"/>
    <mergeCell ref="A84:I84"/>
    <mergeCell ref="A87:I87"/>
    <mergeCell ref="A90:I90"/>
    <mergeCell ref="A93:I93"/>
    <mergeCell ref="A96:I96"/>
    <mergeCell ref="A99:I99"/>
    <mergeCell ref="A102:I102"/>
    <mergeCell ref="A105:I105"/>
    <mergeCell ref="A108:I108"/>
    <mergeCell ref="A111:I111"/>
    <mergeCell ref="A114:I114"/>
    <mergeCell ref="A117:I117"/>
    <mergeCell ref="A120:I120"/>
    <mergeCell ref="A123:I123"/>
    <mergeCell ref="A126:I126"/>
    <mergeCell ref="A129:I129"/>
    <mergeCell ref="A132:I132"/>
    <mergeCell ref="A135:I135"/>
    <mergeCell ref="A138:I138"/>
    <mergeCell ref="A141:I141"/>
    <mergeCell ref="A144:I144"/>
    <mergeCell ref="A147:I147"/>
    <mergeCell ref="A150:I150"/>
    <mergeCell ref="A153:I153"/>
    <mergeCell ref="A156:I156"/>
    <mergeCell ref="A159:I159"/>
    <mergeCell ref="A162:I162"/>
    <mergeCell ref="A165:I165"/>
    <mergeCell ref="A168:I168"/>
    <mergeCell ref="A171:I171"/>
    <mergeCell ref="A174:I174"/>
    <mergeCell ref="G190:J190"/>
    <mergeCell ref="A195:I195"/>
    <mergeCell ref="A198:I198"/>
    <mergeCell ref="A201:I201"/>
    <mergeCell ref="A204:I204"/>
    <mergeCell ref="A207:I207"/>
    <mergeCell ref="A210:I210"/>
    <mergeCell ref="A213:I213"/>
    <mergeCell ref="A216:I216"/>
    <mergeCell ref="A219:I219"/>
    <mergeCell ref="A222:I222"/>
    <mergeCell ref="A225:I225"/>
    <mergeCell ref="A228:I228"/>
    <mergeCell ref="A231:I231"/>
    <mergeCell ref="A234:I234"/>
    <mergeCell ref="A237:I237"/>
    <mergeCell ref="A240:I240"/>
    <mergeCell ref="A243:I243"/>
    <mergeCell ref="A246:I246"/>
    <mergeCell ref="A249:I249"/>
    <mergeCell ref="A252:I252"/>
    <mergeCell ref="A255:I255"/>
    <mergeCell ref="A258:I258"/>
    <mergeCell ref="A261:I261"/>
    <mergeCell ref="A264:I264"/>
    <mergeCell ref="A267:I267"/>
    <mergeCell ref="G287:J287"/>
    <mergeCell ref="A292:I292"/>
    <mergeCell ref="A295:I295"/>
    <mergeCell ref="A298:I298"/>
    <mergeCell ref="A301:I301"/>
    <mergeCell ref="A304:I304"/>
    <mergeCell ref="A307:I307"/>
    <mergeCell ref="A310:I310"/>
    <mergeCell ref="A313:I313"/>
    <mergeCell ref="A316:I316"/>
    <mergeCell ref="A319:I319"/>
    <mergeCell ref="A322:I322"/>
    <mergeCell ref="A325:I325"/>
    <mergeCell ref="A328:I328"/>
    <mergeCell ref="A331:I331"/>
    <mergeCell ref="A334:I334"/>
    <mergeCell ref="A337:I337"/>
    <mergeCell ref="A340:I340"/>
    <mergeCell ref="A343:I343"/>
    <mergeCell ref="A346:I346"/>
    <mergeCell ref="A349:I349"/>
    <mergeCell ref="A352:I352"/>
    <mergeCell ref="A355:I355"/>
    <mergeCell ref="A358:I358"/>
    <mergeCell ref="G375:J375"/>
    <mergeCell ref="A380:I380"/>
    <mergeCell ref="A383:I383"/>
    <mergeCell ref="A386:I386"/>
    <mergeCell ref="A389:I389"/>
    <mergeCell ref="A392:I392"/>
    <mergeCell ref="A395:I395"/>
    <mergeCell ref="A398:I398"/>
    <mergeCell ref="A401:I401"/>
    <mergeCell ref="A404:I404"/>
    <mergeCell ref="A407:I407"/>
    <mergeCell ref="A410:I410"/>
    <mergeCell ref="A413:I413"/>
    <mergeCell ref="A416:I416"/>
    <mergeCell ref="A419:I419"/>
    <mergeCell ref="A422:I422"/>
    <mergeCell ref="A425:I425"/>
    <mergeCell ref="A428:I428"/>
    <mergeCell ref="A431:I431"/>
    <mergeCell ref="A434:I434"/>
    <mergeCell ref="A4:A6"/>
    <mergeCell ref="A79:A81"/>
    <mergeCell ref="A190:A192"/>
    <mergeCell ref="A287:A289"/>
    <mergeCell ref="A375:A377"/>
    <mergeCell ref="B4:B6"/>
    <mergeCell ref="B79:B81"/>
    <mergeCell ref="B190:B192"/>
    <mergeCell ref="B287:B289"/>
    <mergeCell ref="B375:B377"/>
    <mergeCell ref="C4:C6"/>
    <mergeCell ref="C79:C81"/>
    <mergeCell ref="C190:C192"/>
    <mergeCell ref="C287:C289"/>
    <mergeCell ref="C375:C377"/>
    <mergeCell ref="D4:D6"/>
    <mergeCell ref="D79:D81"/>
    <mergeCell ref="D190:D192"/>
    <mergeCell ref="D287:D289"/>
    <mergeCell ref="D375:D377"/>
    <mergeCell ref="E4:E6"/>
    <mergeCell ref="E7:E8"/>
    <mergeCell ref="E10:E11"/>
    <mergeCell ref="E13:E14"/>
    <mergeCell ref="E16:E17"/>
    <mergeCell ref="E19:E20"/>
    <mergeCell ref="E22:E23"/>
    <mergeCell ref="E25:E26"/>
    <mergeCell ref="E28:E29"/>
    <mergeCell ref="E31:E32"/>
    <mergeCell ref="E34:E35"/>
    <mergeCell ref="E37:E38"/>
    <mergeCell ref="E40:E41"/>
    <mergeCell ref="E43:E44"/>
    <mergeCell ref="E46:E47"/>
    <mergeCell ref="E49:E50"/>
    <mergeCell ref="E52:E53"/>
    <mergeCell ref="E55:E56"/>
    <mergeCell ref="E58:E59"/>
    <mergeCell ref="E61:E62"/>
    <mergeCell ref="E79:E81"/>
    <mergeCell ref="E82:E83"/>
    <mergeCell ref="E85:E86"/>
    <mergeCell ref="E88:E89"/>
    <mergeCell ref="E91:E92"/>
    <mergeCell ref="E94:E95"/>
    <mergeCell ref="E97:E98"/>
    <mergeCell ref="E100:E101"/>
    <mergeCell ref="E103:E104"/>
    <mergeCell ref="E106:E107"/>
    <mergeCell ref="E109:E110"/>
    <mergeCell ref="E112:E113"/>
    <mergeCell ref="E115:E116"/>
    <mergeCell ref="E118:E119"/>
    <mergeCell ref="E121:E122"/>
    <mergeCell ref="E124:E125"/>
    <mergeCell ref="E127:E128"/>
    <mergeCell ref="E130:E131"/>
    <mergeCell ref="E133:E134"/>
    <mergeCell ref="E136:E137"/>
    <mergeCell ref="E139:E140"/>
    <mergeCell ref="E142:E143"/>
    <mergeCell ref="E145:E146"/>
    <mergeCell ref="E148:E149"/>
    <mergeCell ref="E151:E152"/>
    <mergeCell ref="E154:E155"/>
    <mergeCell ref="E157:E158"/>
    <mergeCell ref="E160:E161"/>
    <mergeCell ref="E163:E164"/>
    <mergeCell ref="E166:E167"/>
    <mergeCell ref="E169:E170"/>
    <mergeCell ref="E172:E173"/>
    <mergeCell ref="E190:E192"/>
    <mergeCell ref="E193:E194"/>
    <mergeCell ref="E196:E197"/>
    <mergeCell ref="E199:E200"/>
    <mergeCell ref="E202:E203"/>
    <mergeCell ref="E205:E206"/>
    <mergeCell ref="E208:E209"/>
    <mergeCell ref="E211:E212"/>
    <mergeCell ref="E214:E215"/>
    <mergeCell ref="E217:E218"/>
    <mergeCell ref="E220:E221"/>
    <mergeCell ref="E223:E224"/>
    <mergeCell ref="E226:E227"/>
    <mergeCell ref="E229:E230"/>
    <mergeCell ref="E232:E233"/>
    <mergeCell ref="E235:E236"/>
    <mergeCell ref="E238:E239"/>
    <mergeCell ref="E241:E242"/>
    <mergeCell ref="E244:E245"/>
    <mergeCell ref="E247:E248"/>
    <mergeCell ref="E250:E251"/>
    <mergeCell ref="E253:E254"/>
    <mergeCell ref="E256:E257"/>
    <mergeCell ref="E259:E260"/>
    <mergeCell ref="E262:E263"/>
    <mergeCell ref="E265:E266"/>
    <mergeCell ref="E287:E289"/>
    <mergeCell ref="E290:E291"/>
    <mergeCell ref="E293:E294"/>
    <mergeCell ref="E296:E297"/>
    <mergeCell ref="E299:E300"/>
    <mergeCell ref="E302:E303"/>
    <mergeCell ref="E305:E306"/>
    <mergeCell ref="E308:E309"/>
    <mergeCell ref="E311:E312"/>
    <mergeCell ref="E314:E315"/>
    <mergeCell ref="E317:E318"/>
    <mergeCell ref="E320:E321"/>
    <mergeCell ref="E323:E324"/>
    <mergeCell ref="E326:E327"/>
    <mergeCell ref="E329:E330"/>
    <mergeCell ref="E332:E333"/>
    <mergeCell ref="E335:E336"/>
    <mergeCell ref="E338:E339"/>
    <mergeCell ref="E341:E342"/>
    <mergeCell ref="E344:E345"/>
    <mergeCell ref="E347:E348"/>
    <mergeCell ref="E350:E351"/>
    <mergeCell ref="E353:E354"/>
    <mergeCell ref="E356:E357"/>
    <mergeCell ref="E375:E377"/>
    <mergeCell ref="E378:E379"/>
    <mergeCell ref="E381:E382"/>
    <mergeCell ref="E384:E385"/>
    <mergeCell ref="E387:E388"/>
    <mergeCell ref="E390:E391"/>
    <mergeCell ref="E393:E394"/>
    <mergeCell ref="E396:E397"/>
    <mergeCell ref="E399:E400"/>
    <mergeCell ref="E402:E403"/>
    <mergeCell ref="E405:E406"/>
    <mergeCell ref="E408:E409"/>
    <mergeCell ref="E411:E412"/>
    <mergeCell ref="E414:E415"/>
    <mergeCell ref="E417:E418"/>
    <mergeCell ref="E420:E421"/>
    <mergeCell ref="E423:E424"/>
    <mergeCell ref="E426:E427"/>
    <mergeCell ref="E429:E430"/>
    <mergeCell ref="E432:E433"/>
    <mergeCell ref="F4:F6"/>
    <mergeCell ref="F79:F81"/>
    <mergeCell ref="F190:F192"/>
    <mergeCell ref="F287:F289"/>
    <mergeCell ref="F375:F377"/>
    <mergeCell ref="G5:G6"/>
    <mergeCell ref="G80:G81"/>
    <mergeCell ref="G191:G192"/>
    <mergeCell ref="G288:G289"/>
    <mergeCell ref="G376:G377"/>
    <mergeCell ref="H5:H6"/>
    <mergeCell ref="H80:H81"/>
    <mergeCell ref="H191:H192"/>
    <mergeCell ref="H288:H289"/>
    <mergeCell ref="H376:H377"/>
    <mergeCell ref="I5:I6"/>
    <mergeCell ref="I80:I81"/>
    <mergeCell ref="I191:I192"/>
    <mergeCell ref="I288:I289"/>
    <mergeCell ref="I376:I377"/>
    <mergeCell ref="J5:J6"/>
    <mergeCell ref="J80:J81"/>
    <mergeCell ref="J191:J192"/>
    <mergeCell ref="J288:J289"/>
    <mergeCell ref="J376:J377"/>
    <mergeCell ref="K4:K6"/>
    <mergeCell ref="K79:K81"/>
    <mergeCell ref="K190:K192"/>
    <mergeCell ref="K287:K289"/>
    <mergeCell ref="K375:K377"/>
    <mergeCell ref="L4:L6"/>
    <mergeCell ref="L79:L81"/>
    <mergeCell ref="L190:L192"/>
    <mergeCell ref="L287:L289"/>
    <mergeCell ref="L375:L377"/>
  </mergeCells>
  <pageMargins left="0.354166666666667" right="0.25" top="0.196527777777778" bottom="0.118055555555556" header="0.118055555555556" footer="0.0784722222222222"/>
  <pageSetup paperSize="9" scale="78" orientation="landscape" verticalDpi="72"/>
  <headerFooter alignWithMargins="0"/>
  <rowBreaks count="2" manualBreakCount="2">
    <brk id="71" max="16383" man="1"/>
    <brk id="7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zoomScale="130" zoomScaleNormal="130" workbookViewId="0">
      <selection activeCell="A1" sqref="$A1:$XFD29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46020</v>
      </c>
      <c r="B7" s="15">
        <v>22299</v>
      </c>
      <c r="C7" s="16" t="s">
        <v>45</v>
      </c>
      <c r="D7" s="17" t="s">
        <v>44</v>
      </c>
      <c r="E7" s="15">
        <v>60750</v>
      </c>
      <c r="F7" s="36"/>
      <c r="G7" s="19" t="s">
        <v>46</v>
      </c>
      <c r="H7" s="19">
        <v>3122396037</v>
      </c>
      <c r="I7" s="14">
        <v>46010</v>
      </c>
      <c r="J7" s="36">
        <v>185403.7</v>
      </c>
      <c r="K7" s="25">
        <f>F7+J7</f>
        <v>185403.7</v>
      </c>
      <c r="L7" s="14">
        <v>46024</v>
      </c>
      <c r="M7" s="2" t="s">
        <v>47</v>
      </c>
    </row>
    <row r="8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pans="6:11">
      <c r="F9" s="37">
        <f t="shared" ref="F9:K9" si="0">SUM(F7:F8)</f>
        <v>0</v>
      </c>
      <c r="G9" s="2"/>
      <c r="H9" s="2"/>
      <c r="I9" s="2"/>
      <c r="J9" s="38">
        <f t="shared" si="0"/>
        <v>185403.7</v>
      </c>
      <c r="K9" s="37">
        <f t="shared" si="0"/>
        <v>185403.7</v>
      </c>
    </row>
    <row r="10" spans="6:11">
      <c r="F10" s="37"/>
      <c r="G10" s="2"/>
      <c r="H10" s="2"/>
      <c r="I10" s="2"/>
      <c r="J10" s="37"/>
      <c r="K10" s="37"/>
    </row>
    <row r="11" spans="6:11">
      <c r="F11" s="37"/>
      <c r="I11" s="1" t="s">
        <v>13</v>
      </c>
      <c r="K11" s="37"/>
    </row>
    <row r="12" spans="8:10">
      <c r="H12" s="2" t="s">
        <v>19</v>
      </c>
      <c r="J12" s="39" t="s">
        <v>20</v>
      </c>
    </row>
    <row r="13" spans="11:11">
      <c r="K13" s="39" t="s">
        <v>21</v>
      </c>
    </row>
    <row r="14" spans="7:11">
      <c r="G14" s="2" t="s">
        <v>22</v>
      </c>
      <c r="I14" s="40">
        <v>1000</v>
      </c>
      <c r="J14" s="41"/>
      <c r="K14" s="42">
        <f t="shared" ref="K14:K25" si="1">J14*I14</f>
        <v>0</v>
      </c>
    </row>
    <row r="15" spans="1:11">
      <c r="A15" s="2" t="s">
        <v>23</v>
      </c>
      <c r="D15" s="2" t="s">
        <v>24</v>
      </c>
      <c r="G15" s="2"/>
      <c r="I15" s="40">
        <v>500</v>
      </c>
      <c r="J15" s="41"/>
      <c r="K15" s="42">
        <f t="shared" si="1"/>
        <v>0</v>
      </c>
    </row>
    <row r="16" spans="1:11">
      <c r="A16" s="2"/>
      <c r="G16" s="2"/>
      <c r="I16" s="40">
        <v>200</v>
      </c>
      <c r="J16" s="41"/>
      <c r="K16" s="42">
        <f t="shared" si="1"/>
        <v>0</v>
      </c>
    </row>
    <row r="17" spans="1:11">
      <c r="A17" s="2"/>
      <c r="G17" s="2" t="s">
        <v>25</v>
      </c>
      <c r="I17" s="40">
        <v>100</v>
      </c>
      <c r="J17" s="41"/>
      <c r="K17" s="42">
        <f t="shared" si="1"/>
        <v>0</v>
      </c>
    </row>
    <row r="18" spans="1:11">
      <c r="A18" s="2" t="s">
        <v>26</v>
      </c>
      <c r="D18" s="2" t="s">
        <v>27</v>
      </c>
      <c r="G18" s="1" t="s">
        <v>28</v>
      </c>
      <c r="I18" s="40">
        <v>50</v>
      </c>
      <c r="J18" s="41"/>
      <c r="K18" s="42">
        <f t="shared" si="1"/>
        <v>0</v>
      </c>
    </row>
    <row r="19" spans="1:11">
      <c r="A19" s="1" t="s">
        <v>29</v>
      </c>
      <c r="D19" s="1" t="s">
        <v>30</v>
      </c>
      <c r="I19" s="40">
        <v>20</v>
      </c>
      <c r="J19" s="41"/>
      <c r="K19" s="42">
        <f t="shared" si="1"/>
        <v>0</v>
      </c>
    </row>
    <row r="20" spans="9:11">
      <c r="I20" s="40">
        <v>10</v>
      </c>
      <c r="J20" s="41"/>
      <c r="K20" s="42">
        <f t="shared" si="1"/>
        <v>0</v>
      </c>
    </row>
    <row r="21" spans="9:11">
      <c r="I21" s="40">
        <v>5</v>
      </c>
      <c r="J21" s="41"/>
      <c r="K21" s="42">
        <f t="shared" si="1"/>
        <v>0</v>
      </c>
    </row>
    <row r="22" spans="9:11">
      <c r="I22" s="40">
        <v>1</v>
      </c>
      <c r="J22" s="41"/>
      <c r="K22" s="42">
        <f t="shared" si="1"/>
        <v>0</v>
      </c>
    </row>
    <row r="23" spans="9:11">
      <c r="I23" s="40">
        <v>0.25</v>
      </c>
      <c r="J23" s="41"/>
      <c r="K23" s="42">
        <f t="shared" si="1"/>
        <v>0</v>
      </c>
    </row>
    <row r="24" spans="9:11">
      <c r="I24" s="40">
        <v>0.1</v>
      </c>
      <c r="J24" s="41"/>
      <c r="K24" s="42">
        <f t="shared" si="1"/>
        <v>0</v>
      </c>
    </row>
    <row r="25" spans="9:11">
      <c r="I25" s="43">
        <v>0.05</v>
      </c>
      <c r="J25" s="41"/>
      <c r="K25" s="44">
        <f t="shared" si="1"/>
        <v>0</v>
      </c>
    </row>
    <row r="26" spans="9:11">
      <c r="I26" s="2" t="s">
        <v>31</v>
      </c>
      <c r="K26" s="45">
        <f>SUM(K14:K25)</f>
        <v>0</v>
      </c>
    </row>
    <row r="27" spans="9:11">
      <c r="I27" s="2" t="s">
        <v>32</v>
      </c>
      <c r="K27" s="46">
        <f>J9</f>
        <v>185403.7</v>
      </c>
    </row>
    <row r="28" ht="9.75" spans="11:11">
      <c r="K28" s="47">
        <f>SUM(K26:K27)</f>
        <v>185403.7</v>
      </c>
    </row>
    <row r="29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zoomScale="130" zoomScaleNormal="130" topLeftCell="A14" workbookViewId="0">
      <selection activeCell="C32" sqref="C32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48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49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15" customHeight="1" spans="1:12">
      <c r="A6" s="7"/>
      <c r="B6" s="50"/>
      <c r="C6" s="7"/>
      <c r="D6" s="7"/>
      <c r="E6" s="7"/>
      <c r="F6" s="7"/>
      <c r="G6" s="7"/>
      <c r="H6" s="7"/>
      <c r="I6" s="7"/>
      <c r="J6" s="7"/>
      <c r="K6" s="7"/>
      <c r="L6" s="7"/>
    </row>
    <row r="7" ht="10.15" customHeight="1" spans="1:13">
      <c r="A7" s="14">
        <v>46027</v>
      </c>
      <c r="B7" s="15" t="s">
        <v>48</v>
      </c>
      <c r="C7" s="16" t="s">
        <v>49</v>
      </c>
      <c r="D7" s="17" t="s">
        <v>16</v>
      </c>
      <c r="E7" s="15" t="s">
        <v>50</v>
      </c>
      <c r="F7" s="36">
        <v>17696.3</v>
      </c>
      <c r="G7" s="19"/>
      <c r="H7" s="19"/>
      <c r="I7" s="14"/>
      <c r="J7" s="36"/>
      <c r="K7" s="25">
        <f>J7+F7</f>
        <v>17696.3</v>
      </c>
      <c r="L7" s="14">
        <v>46027</v>
      </c>
      <c r="M7" s="2"/>
    </row>
    <row r="8" ht="9.95" customHeigh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pans="6:11">
      <c r="F9" s="37">
        <f>SUM(F4:F8)</f>
        <v>17696.3</v>
      </c>
      <c r="G9" s="2"/>
      <c r="H9" s="2"/>
      <c r="I9" s="2"/>
      <c r="J9" s="37">
        <f>SUM(J7:J8)</f>
        <v>0</v>
      </c>
      <c r="K9" s="37">
        <f>SUM(K7:K8)</f>
        <v>17696.3</v>
      </c>
    </row>
    <row r="10" spans="9:9">
      <c r="I10" s="1" t="s">
        <v>13</v>
      </c>
    </row>
    <row r="11" spans="8:11">
      <c r="H11" s="2" t="s">
        <v>19</v>
      </c>
      <c r="J11" s="39" t="s">
        <v>20</v>
      </c>
      <c r="K11" s="39" t="s">
        <v>21</v>
      </c>
    </row>
    <row r="12" spans="11:11">
      <c r="K12" s="2"/>
    </row>
    <row r="13" spans="1:11">
      <c r="A13" s="2" t="s">
        <v>23</v>
      </c>
      <c r="D13" s="2" t="s">
        <v>24</v>
      </c>
      <c r="G13" s="2" t="s">
        <v>22</v>
      </c>
      <c r="I13" s="40">
        <v>1000</v>
      </c>
      <c r="J13" s="41">
        <v>17</v>
      </c>
      <c r="K13" s="42">
        <f t="shared" ref="K13:K23" si="0">J13*I13</f>
        <v>17000</v>
      </c>
    </row>
    <row r="14" spans="1:11">
      <c r="A14" s="2"/>
      <c r="G14" s="2"/>
      <c r="I14" s="40">
        <v>500</v>
      </c>
      <c r="J14" s="41">
        <v>1</v>
      </c>
      <c r="K14" s="42">
        <f t="shared" si="0"/>
        <v>500</v>
      </c>
    </row>
    <row r="15" spans="1:11">
      <c r="A15" s="2"/>
      <c r="G15" s="2"/>
      <c r="I15" s="40">
        <v>200</v>
      </c>
      <c r="J15" s="41"/>
      <c r="K15" s="42">
        <f t="shared" si="0"/>
        <v>0</v>
      </c>
    </row>
    <row r="16" spans="1:11">
      <c r="A16" s="2" t="s">
        <v>26</v>
      </c>
      <c r="D16" s="2" t="s">
        <v>27</v>
      </c>
      <c r="G16" s="2" t="s">
        <v>25</v>
      </c>
      <c r="I16" s="40">
        <v>100</v>
      </c>
      <c r="J16" s="41">
        <v>1</v>
      </c>
      <c r="K16" s="42">
        <f t="shared" si="0"/>
        <v>100</v>
      </c>
    </row>
    <row r="17" spans="1:11">
      <c r="A17" s="1" t="s">
        <v>29</v>
      </c>
      <c r="D17" s="1" t="s">
        <v>30</v>
      </c>
      <c r="G17" s="1" t="s">
        <v>28</v>
      </c>
      <c r="I17" s="40">
        <v>50</v>
      </c>
      <c r="J17" s="41">
        <v>1</v>
      </c>
      <c r="K17" s="42">
        <f t="shared" si="0"/>
        <v>50</v>
      </c>
    </row>
    <row r="18" spans="9:11">
      <c r="I18" s="40">
        <v>20</v>
      </c>
      <c r="J18" s="41">
        <v>2</v>
      </c>
      <c r="K18" s="42">
        <f t="shared" si="0"/>
        <v>40</v>
      </c>
    </row>
    <row r="19" spans="9:11">
      <c r="I19" s="40">
        <v>10</v>
      </c>
      <c r="J19" s="41"/>
      <c r="K19" s="42">
        <f t="shared" si="0"/>
        <v>0</v>
      </c>
    </row>
    <row r="20" spans="9:11">
      <c r="I20" s="40">
        <v>5</v>
      </c>
      <c r="J20" s="41">
        <v>1</v>
      </c>
      <c r="K20" s="42">
        <f t="shared" si="0"/>
        <v>5</v>
      </c>
    </row>
    <row r="21" spans="9:11">
      <c r="I21" s="40">
        <v>1</v>
      </c>
      <c r="J21" s="41">
        <v>1</v>
      </c>
      <c r="K21" s="42">
        <f t="shared" si="0"/>
        <v>1</v>
      </c>
    </row>
    <row r="22" spans="9:11">
      <c r="I22" s="40">
        <v>0.25</v>
      </c>
      <c r="J22" s="41">
        <v>1</v>
      </c>
      <c r="K22" s="42">
        <f t="shared" si="0"/>
        <v>0.25</v>
      </c>
    </row>
    <row r="23" spans="9:11">
      <c r="I23" s="43">
        <v>0.05</v>
      </c>
      <c r="J23" s="41">
        <v>1</v>
      </c>
      <c r="K23" s="42">
        <f t="shared" si="0"/>
        <v>0.05</v>
      </c>
    </row>
    <row r="24" spans="9:11">
      <c r="I24" s="2" t="s">
        <v>31</v>
      </c>
      <c r="K24" s="51">
        <f>SUM(K13:K23)</f>
        <v>17696.3</v>
      </c>
    </row>
    <row r="25" spans="9:11">
      <c r="I25" s="2" t="s">
        <v>32</v>
      </c>
      <c r="K25" s="46">
        <f>J9</f>
        <v>0</v>
      </c>
    </row>
    <row r="26" ht="9.75" spans="11:11">
      <c r="K26" s="47">
        <f>SUM(K24:K25)</f>
        <v>17696.3</v>
      </c>
    </row>
    <row r="27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zoomScale="130" zoomScaleNormal="130" workbookViewId="0">
      <selection activeCell="E33" sqref="E33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46028</v>
      </c>
      <c r="B7" s="15">
        <v>21865</v>
      </c>
      <c r="C7" s="16" t="s">
        <v>51</v>
      </c>
      <c r="D7" s="17" t="s">
        <v>16</v>
      </c>
      <c r="E7" s="15">
        <v>60602</v>
      </c>
      <c r="F7" s="36">
        <v>50000</v>
      </c>
      <c r="G7" s="19"/>
      <c r="H7" s="19"/>
      <c r="I7" s="14"/>
      <c r="J7" s="36">
        <v>0</v>
      </c>
      <c r="K7" s="25">
        <f t="shared" ref="K7:K11" si="0">F7+J7</f>
        <v>50000</v>
      </c>
      <c r="L7" s="14">
        <v>46028</v>
      </c>
      <c r="M7" s="2"/>
    </row>
    <row r="8" s="1" customFormat="1" spans="1:13">
      <c r="A8" s="14">
        <v>46028</v>
      </c>
      <c r="B8" s="15">
        <v>21866</v>
      </c>
      <c r="C8" s="16" t="s">
        <v>52</v>
      </c>
      <c r="D8" s="17" t="s">
        <v>16</v>
      </c>
      <c r="E8" s="15">
        <v>60667</v>
      </c>
      <c r="F8" s="36">
        <v>5946.5</v>
      </c>
      <c r="G8" s="19"/>
      <c r="H8" s="19"/>
      <c r="I8" s="14"/>
      <c r="J8" s="36">
        <v>0</v>
      </c>
      <c r="K8" s="25">
        <f t="shared" si="0"/>
        <v>5946.5</v>
      </c>
      <c r="L8" s="14">
        <v>46021</v>
      </c>
      <c r="M8" s="2"/>
    </row>
    <row r="9" s="1" customFormat="1" spans="1:13">
      <c r="A9" s="14">
        <v>46028</v>
      </c>
      <c r="B9" s="15">
        <v>21867</v>
      </c>
      <c r="C9" s="16" t="s">
        <v>53</v>
      </c>
      <c r="D9" s="17" t="s">
        <v>16</v>
      </c>
      <c r="E9" s="15">
        <v>60753</v>
      </c>
      <c r="F9" s="36">
        <v>2355</v>
      </c>
      <c r="G9" s="19"/>
      <c r="H9" s="19"/>
      <c r="I9" s="14"/>
      <c r="J9" s="36">
        <v>0</v>
      </c>
      <c r="K9" s="25">
        <f t="shared" si="0"/>
        <v>2355</v>
      </c>
      <c r="L9" s="14">
        <v>46028</v>
      </c>
      <c r="M9" s="2"/>
    </row>
    <row r="10" s="1" customFormat="1" spans="1:13">
      <c r="A10" s="14">
        <v>46028</v>
      </c>
      <c r="B10" s="15">
        <v>21868</v>
      </c>
      <c r="C10" s="16" t="s">
        <v>54</v>
      </c>
      <c r="D10" s="17" t="s">
        <v>16</v>
      </c>
      <c r="E10" s="15">
        <v>60745</v>
      </c>
      <c r="F10" s="36">
        <v>51212.2</v>
      </c>
      <c r="G10" s="19"/>
      <c r="H10" s="19"/>
      <c r="I10" s="14"/>
      <c r="J10" s="36">
        <v>0</v>
      </c>
      <c r="K10" s="25">
        <f t="shared" si="0"/>
        <v>51212.2</v>
      </c>
      <c r="L10" s="14">
        <v>46028</v>
      </c>
      <c r="M10" s="2"/>
    </row>
    <row r="11" s="1" customFormat="1" spans="1:13">
      <c r="A11" s="14">
        <v>46028</v>
      </c>
      <c r="B11" s="15">
        <v>21869</v>
      </c>
      <c r="C11" s="16" t="s">
        <v>55</v>
      </c>
      <c r="D11" s="17" t="s">
        <v>44</v>
      </c>
      <c r="E11" s="15">
        <v>60754</v>
      </c>
      <c r="F11" s="36">
        <v>21593</v>
      </c>
      <c r="G11" s="19"/>
      <c r="H11" s="19"/>
      <c r="I11" s="14"/>
      <c r="J11" s="36">
        <v>0</v>
      </c>
      <c r="K11" s="25">
        <f t="shared" si="0"/>
        <v>21593</v>
      </c>
      <c r="L11" s="14">
        <v>46028</v>
      </c>
      <c r="M11" s="2"/>
    </row>
    <row r="12" s="1" customFormat="1" spans="6:11">
      <c r="F12" s="37">
        <f t="shared" ref="F12:K12" si="1">SUM(F7:F11)</f>
        <v>131106.7</v>
      </c>
      <c r="G12" s="2"/>
      <c r="H12" s="2"/>
      <c r="I12" s="2"/>
      <c r="J12" s="38">
        <f t="shared" si="1"/>
        <v>0</v>
      </c>
      <c r="K12" s="37">
        <f t="shared" si="1"/>
        <v>131106.7</v>
      </c>
    </row>
    <row r="13" s="1" customFormat="1" spans="6:11">
      <c r="F13" s="37"/>
      <c r="G13" s="2"/>
      <c r="H13" s="2"/>
      <c r="I13" s="2"/>
      <c r="J13" s="37"/>
      <c r="K13" s="37"/>
    </row>
    <row r="14" s="1" customFormat="1" spans="6:6">
      <c r="F14" s="37"/>
    </row>
    <row r="18" s="1" customFormat="1" spans="1:4">
      <c r="A18" s="2" t="s">
        <v>23</v>
      </c>
      <c r="D18" s="2" t="s">
        <v>24</v>
      </c>
    </row>
    <row r="19" s="1" customFormat="1" spans="1:1">
      <c r="A19" s="2"/>
    </row>
    <row r="20" s="1" customFormat="1" spans="1:1">
      <c r="A20" s="2"/>
    </row>
    <row r="21" s="1" customFormat="1" spans="1:4">
      <c r="A21" s="2" t="s">
        <v>26</v>
      </c>
      <c r="D21" s="2" t="s">
        <v>27</v>
      </c>
    </row>
    <row r="22" s="1" customFormat="1" spans="1:4">
      <c r="A22" s="1" t="s">
        <v>29</v>
      </c>
      <c r="D22" s="1" t="s">
        <v>30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zoomScale="130" zoomScaleNormal="130" workbookViewId="0">
      <selection activeCell="C26" sqref="C26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46029</v>
      </c>
      <c r="B7" s="15">
        <v>21870</v>
      </c>
      <c r="C7" s="16" t="s">
        <v>56</v>
      </c>
      <c r="D7" s="17" t="s">
        <v>16</v>
      </c>
      <c r="E7" s="15">
        <v>60756</v>
      </c>
      <c r="F7" s="36">
        <v>132997.2</v>
      </c>
      <c r="G7" s="19"/>
      <c r="H7" s="19"/>
      <c r="I7" s="14"/>
      <c r="J7" s="36">
        <v>0</v>
      </c>
      <c r="K7" s="25">
        <f>F7+J7</f>
        <v>132997.2</v>
      </c>
      <c r="L7" s="14">
        <v>46028</v>
      </c>
      <c r="M7" s="2"/>
    </row>
    <row r="8" s="1" customFormat="1" spans="1:13">
      <c r="A8" s="14">
        <v>46029</v>
      </c>
      <c r="B8" s="15">
        <v>21871</v>
      </c>
      <c r="C8" s="16" t="s">
        <v>57</v>
      </c>
      <c r="D8" s="17" t="s">
        <v>44</v>
      </c>
      <c r="E8" s="15">
        <v>60759</v>
      </c>
      <c r="F8" s="36">
        <v>20876.2</v>
      </c>
      <c r="G8" s="19"/>
      <c r="H8" s="19"/>
      <c r="I8" s="14"/>
      <c r="J8" s="36">
        <v>0</v>
      </c>
      <c r="K8" s="25">
        <f>F8+J8</f>
        <v>20876.2</v>
      </c>
      <c r="L8" s="14">
        <v>46029</v>
      </c>
      <c r="M8" s="2"/>
    </row>
    <row r="9" s="1" customFormat="1" spans="1:13">
      <c r="A9" s="14">
        <v>46029</v>
      </c>
      <c r="B9" s="15">
        <v>21872</v>
      </c>
      <c r="C9" s="16" t="s">
        <v>58</v>
      </c>
      <c r="D9" s="17" t="s">
        <v>16</v>
      </c>
      <c r="E9" s="15">
        <v>60830</v>
      </c>
      <c r="F9" s="36">
        <v>15000</v>
      </c>
      <c r="G9" s="19"/>
      <c r="H9" s="19"/>
      <c r="I9" s="14"/>
      <c r="J9" s="36">
        <v>0</v>
      </c>
      <c r="K9" s="25">
        <f>F9+J9</f>
        <v>15000</v>
      </c>
      <c r="L9" s="14">
        <v>46029</v>
      </c>
      <c r="M9" s="2"/>
    </row>
    <row r="10" s="1" customFormat="1" spans="1:13">
      <c r="A10" s="14">
        <v>46029</v>
      </c>
      <c r="B10" s="15">
        <v>21873</v>
      </c>
      <c r="C10" s="16" t="s">
        <v>59</v>
      </c>
      <c r="D10" s="17" t="s">
        <v>16</v>
      </c>
      <c r="E10" s="15">
        <v>60755</v>
      </c>
      <c r="F10" s="36">
        <v>186693</v>
      </c>
      <c r="G10" s="19"/>
      <c r="H10" s="19"/>
      <c r="I10" s="14"/>
      <c r="J10" s="36">
        <v>0</v>
      </c>
      <c r="K10" s="25">
        <f>F10+J10</f>
        <v>186693</v>
      </c>
      <c r="L10" s="14">
        <v>46029</v>
      </c>
      <c r="M10" s="2"/>
    </row>
    <row r="11" s="1" customFormat="1" spans="6:11">
      <c r="F11" s="37">
        <f>SUM(F7:F10)</f>
        <v>355566.4</v>
      </c>
      <c r="G11" s="2"/>
      <c r="H11" s="2"/>
      <c r="I11" s="2"/>
      <c r="J11" s="38">
        <f>SUM(J7:J10)</f>
        <v>0</v>
      </c>
      <c r="K11" s="37">
        <f>SUM(K7:K10)</f>
        <v>355566.4</v>
      </c>
    </row>
    <row r="12" s="1" customFormat="1" spans="6:11">
      <c r="F12" s="37"/>
      <c r="G12" s="2"/>
      <c r="H12" s="2"/>
      <c r="I12" s="2"/>
      <c r="J12" s="37"/>
      <c r="K12" s="37"/>
    </row>
    <row r="13" s="1" customFormat="1" spans="6:6">
      <c r="F13" s="37"/>
    </row>
    <row r="17" s="1" customFormat="1" spans="1:4">
      <c r="A17" s="2" t="s">
        <v>23</v>
      </c>
      <c r="D17" s="2" t="s">
        <v>24</v>
      </c>
    </row>
    <row r="18" s="1" customFormat="1" spans="1:1">
      <c r="A18" s="2"/>
    </row>
    <row r="19" s="1" customFormat="1" spans="1:1">
      <c r="A19" s="2"/>
    </row>
    <row r="20" s="1" customFormat="1" spans="1:4">
      <c r="A20" s="2" t="s">
        <v>26</v>
      </c>
      <c r="D20" s="2" t="s">
        <v>27</v>
      </c>
    </row>
    <row r="21" s="1" customFormat="1" spans="1:4">
      <c r="A21" s="1" t="s">
        <v>29</v>
      </c>
      <c r="D21" s="1" t="s">
        <v>30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zoomScale="130" zoomScaleNormal="130" workbookViewId="0">
      <selection activeCell="A1" sqref="$A1:$XFD25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46031</v>
      </c>
      <c r="B7" s="15">
        <v>21874</v>
      </c>
      <c r="C7" s="16" t="s">
        <v>60</v>
      </c>
      <c r="D7" s="17" t="s">
        <v>16</v>
      </c>
      <c r="E7" s="15">
        <v>60588</v>
      </c>
      <c r="F7" s="36"/>
      <c r="G7" s="19"/>
      <c r="H7" s="19"/>
      <c r="I7" s="14"/>
      <c r="J7" s="36">
        <v>12876.2</v>
      </c>
      <c r="K7" s="25">
        <f t="shared" ref="K7:K11" si="0">F7+J7</f>
        <v>12876.2</v>
      </c>
      <c r="L7" s="14">
        <v>46029</v>
      </c>
      <c r="M7" s="2"/>
    </row>
    <row r="8" s="1" customFormat="1" spans="1:13">
      <c r="A8" s="14">
        <v>46031</v>
      </c>
      <c r="B8" s="15">
        <v>21875</v>
      </c>
      <c r="C8" s="16" t="s">
        <v>61</v>
      </c>
      <c r="D8" s="17" t="s">
        <v>16</v>
      </c>
      <c r="E8" s="15">
        <v>60752</v>
      </c>
      <c r="F8" s="36">
        <v>10496.5</v>
      </c>
      <c r="G8" s="19"/>
      <c r="H8" s="19"/>
      <c r="I8" s="14"/>
      <c r="J8" s="36">
        <v>0</v>
      </c>
      <c r="K8" s="25">
        <f t="shared" si="0"/>
        <v>10496.5</v>
      </c>
      <c r="L8" s="14">
        <v>46030</v>
      </c>
      <c r="M8" s="2"/>
    </row>
    <row r="9" s="1" customFormat="1" spans="1:13">
      <c r="A9" s="14">
        <v>46031</v>
      </c>
      <c r="B9" s="15">
        <v>21875</v>
      </c>
      <c r="C9" s="16" t="s">
        <v>61</v>
      </c>
      <c r="D9" s="17" t="s">
        <v>16</v>
      </c>
      <c r="E9" s="15">
        <v>60758</v>
      </c>
      <c r="F9" s="36">
        <v>1795</v>
      </c>
      <c r="G9" s="19"/>
      <c r="H9" s="19"/>
      <c r="I9" s="14"/>
      <c r="J9" s="36">
        <v>0</v>
      </c>
      <c r="K9" s="25">
        <f t="shared" si="0"/>
        <v>1795</v>
      </c>
      <c r="L9" s="14">
        <v>46030</v>
      </c>
      <c r="M9" s="2"/>
    </row>
    <row r="10" s="1" customFormat="1" spans="1:13">
      <c r="A10" s="14">
        <v>46031</v>
      </c>
      <c r="B10" s="15">
        <v>21876</v>
      </c>
      <c r="C10" s="16" t="s">
        <v>56</v>
      </c>
      <c r="D10" s="17" t="s">
        <v>16</v>
      </c>
      <c r="E10" s="15">
        <v>60831</v>
      </c>
      <c r="F10" s="36">
        <v>16200</v>
      </c>
      <c r="G10" s="19"/>
      <c r="H10" s="19"/>
      <c r="I10" s="14"/>
      <c r="J10" s="36">
        <v>0</v>
      </c>
      <c r="K10" s="25">
        <f t="shared" si="0"/>
        <v>16200</v>
      </c>
      <c r="L10" s="14">
        <v>46030</v>
      </c>
      <c r="M10" s="2"/>
    </row>
    <row r="11" s="1" customFormat="1" spans="1:13">
      <c r="A11" s="14">
        <v>46031</v>
      </c>
      <c r="B11" s="15">
        <v>21877</v>
      </c>
      <c r="C11" s="16" t="s">
        <v>62</v>
      </c>
      <c r="D11" s="17" t="s">
        <v>16</v>
      </c>
      <c r="E11" s="15">
        <v>60762</v>
      </c>
      <c r="F11" s="36">
        <v>76764.3</v>
      </c>
      <c r="G11" s="19"/>
      <c r="H11" s="19"/>
      <c r="I11" s="14"/>
      <c r="J11" s="36">
        <v>0</v>
      </c>
      <c r="K11" s="25">
        <f t="shared" si="0"/>
        <v>76764.3</v>
      </c>
      <c r="L11" s="14">
        <v>46030</v>
      </c>
      <c r="M11" s="2"/>
    </row>
    <row r="12" s="1" customFormat="1" spans="6:11">
      <c r="F12" s="37">
        <f>SUM(F7:F11)</f>
        <v>105255.8</v>
      </c>
      <c r="G12" s="2"/>
      <c r="H12" s="2"/>
      <c r="I12" s="2"/>
      <c r="J12" s="38">
        <f>SUM(J7:J11)</f>
        <v>12876.2</v>
      </c>
      <c r="K12" s="37">
        <f>SUM(K7:K11)</f>
        <v>118132</v>
      </c>
    </row>
    <row r="13" s="1" customFormat="1" spans="6:11">
      <c r="F13" s="37"/>
      <c r="G13" s="2"/>
      <c r="H13" s="2"/>
      <c r="I13" s="2"/>
      <c r="J13" s="37"/>
      <c r="K13" s="37"/>
    </row>
    <row r="14" s="1" customFormat="1" spans="6:6">
      <c r="F14" s="37"/>
    </row>
    <row r="18" s="1" customFormat="1" spans="1:4">
      <c r="A18" s="2" t="s">
        <v>23</v>
      </c>
      <c r="D18" s="2" t="s">
        <v>24</v>
      </c>
    </row>
    <row r="19" s="1" customFormat="1" spans="1:1">
      <c r="A19" s="2"/>
    </row>
    <row r="20" s="1" customFormat="1" spans="1:1">
      <c r="A20" s="2"/>
    </row>
    <row r="21" s="1" customFormat="1" spans="1:4">
      <c r="A21" s="2" t="s">
        <v>26</v>
      </c>
      <c r="D21" s="2" t="s">
        <v>27</v>
      </c>
    </row>
    <row r="22" s="1" customFormat="1" spans="1:4">
      <c r="A22" s="1" t="s">
        <v>29</v>
      </c>
      <c r="D22" s="1" t="s">
        <v>30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5"/>
  <sheetViews>
    <sheetView zoomScale="130" zoomScaleNormal="130" topLeftCell="A28" workbookViewId="0">
      <selection activeCell="K45" sqref="K45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46030</v>
      </c>
      <c r="B7" s="15">
        <v>18946</v>
      </c>
      <c r="C7" s="16" t="s">
        <v>63</v>
      </c>
      <c r="D7" s="17" t="s">
        <v>16</v>
      </c>
      <c r="E7" s="15">
        <v>60719</v>
      </c>
      <c r="F7" s="36"/>
      <c r="G7" s="19" t="s">
        <v>64</v>
      </c>
      <c r="H7" s="19">
        <v>4367103</v>
      </c>
      <c r="I7" s="14">
        <v>46008</v>
      </c>
      <c r="J7" s="36">
        <v>70416.4</v>
      </c>
      <c r="K7" s="25">
        <f>F7+J7</f>
        <v>70416.4</v>
      </c>
      <c r="L7" s="14">
        <v>46034</v>
      </c>
      <c r="M7" s="2"/>
    </row>
    <row r="8" spans="1:13">
      <c r="A8" s="14">
        <v>46030</v>
      </c>
      <c r="B8" s="15">
        <v>18947</v>
      </c>
      <c r="C8" s="16" t="s">
        <v>65</v>
      </c>
      <c r="D8" s="17" t="s">
        <v>16</v>
      </c>
      <c r="E8" s="15">
        <v>60695</v>
      </c>
      <c r="F8" s="36"/>
      <c r="G8" s="19" t="s">
        <v>46</v>
      </c>
      <c r="H8" s="19">
        <v>352048</v>
      </c>
      <c r="I8" s="14">
        <v>46013</v>
      </c>
      <c r="J8" s="36">
        <v>2166.3</v>
      </c>
      <c r="K8" s="25">
        <f>F8+J8</f>
        <v>2166.3</v>
      </c>
      <c r="L8" s="14">
        <v>46034</v>
      </c>
      <c r="M8" s="2"/>
    </row>
    <row r="9" spans="6:11">
      <c r="F9" s="37">
        <f>SUM(F7:F8)</f>
        <v>0</v>
      </c>
      <c r="G9" s="2"/>
      <c r="H9" s="2"/>
      <c r="I9" s="2"/>
      <c r="J9" s="38">
        <f>SUM(J7:J8)</f>
        <v>72582.7</v>
      </c>
      <c r="K9" s="37">
        <f>SUM(K7:K8)</f>
        <v>72582.7</v>
      </c>
    </row>
    <row r="10" spans="6:11">
      <c r="F10" s="37"/>
      <c r="G10" s="2"/>
      <c r="H10" s="2"/>
      <c r="I10" s="2"/>
      <c r="J10" s="37"/>
      <c r="K10" s="37"/>
    </row>
    <row r="11" spans="6:11">
      <c r="F11" s="37"/>
      <c r="I11" s="1" t="s">
        <v>13</v>
      </c>
      <c r="K11" s="37"/>
    </row>
    <row r="12" spans="8:10">
      <c r="H12" s="2" t="s">
        <v>19</v>
      </c>
      <c r="J12" s="39" t="s">
        <v>20</v>
      </c>
    </row>
    <row r="13" spans="11:11">
      <c r="K13" s="39" t="s">
        <v>21</v>
      </c>
    </row>
    <row r="14" spans="7:11">
      <c r="G14" s="2" t="s">
        <v>22</v>
      </c>
      <c r="I14" s="40">
        <v>1000</v>
      </c>
      <c r="J14" s="41"/>
      <c r="K14" s="42">
        <f t="shared" ref="K14:K25" si="0">J14*I14</f>
        <v>0</v>
      </c>
    </row>
    <row r="15" spans="1:11">
      <c r="A15" s="2" t="s">
        <v>23</v>
      </c>
      <c r="D15" s="2" t="s">
        <v>24</v>
      </c>
      <c r="G15" s="2"/>
      <c r="I15" s="40">
        <v>500</v>
      </c>
      <c r="J15" s="41"/>
      <c r="K15" s="42">
        <f t="shared" si="0"/>
        <v>0</v>
      </c>
    </row>
    <row r="16" spans="1:11">
      <c r="A16" s="2"/>
      <c r="G16" s="2"/>
      <c r="I16" s="40">
        <v>200</v>
      </c>
      <c r="J16" s="41"/>
      <c r="K16" s="42">
        <f t="shared" si="0"/>
        <v>0</v>
      </c>
    </row>
    <row r="17" spans="1:11">
      <c r="A17" s="2"/>
      <c r="G17" s="2" t="s">
        <v>25</v>
      </c>
      <c r="I17" s="40">
        <v>100</v>
      </c>
      <c r="J17" s="41"/>
      <c r="K17" s="42">
        <f t="shared" si="0"/>
        <v>0</v>
      </c>
    </row>
    <row r="18" spans="1:11">
      <c r="A18" s="2" t="s">
        <v>26</v>
      </c>
      <c r="D18" s="2" t="s">
        <v>27</v>
      </c>
      <c r="G18" s="1" t="s">
        <v>28</v>
      </c>
      <c r="I18" s="40">
        <v>50</v>
      </c>
      <c r="J18" s="41"/>
      <c r="K18" s="42">
        <f t="shared" si="0"/>
        <v>0</v>
      </c>
    </row>
    <row r="19" spans="1:11">
      <c r="A19" s="1" t="s">
        <v>29</v>
      </c>
      <c r="D19" s="1" t="s">
        <v>30</v>
      </c>
      <c r="I19" s="40">
        <v>20</v>
      </c>
      <c r="J19" s="41"/>
      <c r="K19" s="42">
        <f t="shared" si="0"/>
        <v>0</v>
      </c>
    </row>
    <row r="20" spans="9:11">
      <c r="I20" s="40">
        <v>10</v>
      </c>
      <c r="J20" s="41"/>
      <c r="K20" s="42">
        <f t="shared" si="0"/>
        <v>0</v>
      </c>
    </row>
    <row r="21" spans="9:11">
      <c r="I21" s="40">
        <v>5</v>
      </c>
      <c r="J21" s="41"/>
      <c r="K21" s="42">
        <f t="shared" si="0"/>
        <v>0</v>
      </c>
    </row>
    <row r="22" spans="9:11">
      <c r="I22" s="40">
        <v>1</v>
      </c>
      <c r="J22" s="41"/>
      <c r="K22" s="42">
        <f t="shared" si="0"/>
        <v>0</v>
      </c>
    </row>
    <row r="23" spans="9:11">
      <c r="I23" s="40">
        <v>0.25</v>
      </c>
      <c r="J23" s="41"/>
      <c r="K23" s="42">
        <f t="shared" si="0"/>
        <v>0</v>
      </c>
    </row>
    <row r="24" spans="9:11">
      <c r="I24" s="40">
        <v>0.1</v>
      </c>
      <c r="J24" s="41"/>
      <c r="K24" s="42">
        <f t="shared" si="0"/>
        <v>0</v>
      </c>
    </row>
    <row r="25" spans="9:11">
      <c r="I25" s="43">
        <v>0.05</v>
      </c>
      <c r="J25" s="41"/>
      <c r="K25" s="44">
        <f t="shared" si="0"/>
        <v>0</v>
      </c>
    </row>
    <row r="26" spans="9:11">
      <c r="I26" s="2" t="s">
        <v>31</v>
      </c>
      <c r="K26" s="45">
        <f>SUM(K14:K25)</f>
        <v>0</v>
      </c>
    </row>
    <row r="27" spans="9:11">
      <c r="I27" s="2" t="s">
        <v>32</v>
      </c>
      <c r="K27" s="46">
        <f>J9</f>
        <v>72582.7</v>
      </c>
    </row>
    <row r="28" ht="9.75" spans="11:11">
      <c r="K28" s="47">
        <f>SUM(K26:K27)</f>
        <v>72582.7</v>
      </c>
    </row>
    <row r="29" ht="9.75"/>
    <row r="33" s="1" customFormat="1" spans="1:1">
      <c r="A33" s="2" t="s">
        <v>0</v>
      </c>
    </row>
    <row r="34" s="1" customFormat="1" spans="1:1">
      <c r="A34" s="2" t="s">
        <v>33</v>
      </c>
    </row>
    <row r="36" s="1" customFormat="1" spans="1:12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3"/>
      <c r="K36" s="3" t="s">
        <v>9</v>
      </c>
      <c r="L36" s="3" t="s">
        <v>10</v>
      </c>
    </row>
    <row r="37" s="1" customFormat="1" spans="1:12">
      <c r="A37" s="6"/>
      <c r="B37" s="6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s="1" customFormat="1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="1" customFormat="1" spans="1:13">
      <c r="A39" s="14">
        <v>46034</v>
      </c>
      <c r="B39" s="15">
        <v>21879</v>
      </c>
      <c r="C39" s="16" t="s">
        <v>66</v>
      </c>
      <c r="D39" s="17" t="s">
        <v>16</v>
      </c>
      <c r="E39" s="15">
        <v>60723</v>
      </c>
      <c r="F39" s="36">
        <v>8995</v>
      </c>
      <c r="G39" s="19"/>
      <c r="H39" s="19"/>
      <c r="I39" s="14"/>
      <c r="J39" s="36">
        <v>0</v>
      </c>
      <c r="K39" s="25">
        <f t="shared" ref="K39:K44" si="1">F39+J39</f>
        <v>8995</v>
      </c>
      <c r="L39" s="14">
        <v>46031</v>
      </c>
      <c r="M39" s="2"/>
    </row>
    <row r="40" s="1" customFormat="1" spans="1:13">
      <c r="A40" s="14">
        <v>46034</v>
      </c>
      <c r="B40" s="15">
        <v>21879</v>
      </c>
      <c r="C40" s="16" t="s">
        <v>66</v>
      </c>
      <c r="D40" s="17" t="s">
        <v>67</v>
      </c>
      <c r="E40" s="15"/>
      <c r="F40" s="36">
        <v>12900</v>
      </c>
      <c r="G40" s="19"/>
      <c r="H40" s="19"/>
      <c r="I40" s="14"/>
      <c r="J40" s="36">
        <v>0</v>
      </c>
      <c r="K40" s="25">
        <f t="shared" si="1"/>
        <v>12900</v>
      </c>
      <c r="L40" s="14">
        <v>46031</v>
      </c>
      <c r="M40" s="2"/>
    </row>
    <row r="41" s="1" customFormat="1" spans="1:13">
      <c r="A41" s="14">
        <v>46034</v>
      </c>
      <c r="B41" s="15">
        <v>21880</v>
      </c>
      <c r="C41" s="16" t="s">
        <v>56</v>
      </c>
      <c r="D41" s="17" t="s">
        <v>16</v>
      </c>
      <c r="E41" s="15">
        <v>60763</v>
      </c>
      <c r="F41" s="36">
        <v>26871.25</v>
      </c>
      <c r="G41" s="19"/>
      <c r="H41" s="19"/>
      <c r="I41" s="14"/>
      <c r="J41" s="36">
        <v>0</v>
      </c>
      <c r="K41" s="25">
        <f t="shared" si="1"/>
        <v>26871.25</v>
      </c>
      <c r="L41" s="14">
        <v>46031</v>
      </c>
      <c r="M41" s="2"/>
    </row>
    <row r="42" s="1" customFormat="1" spans="1:13">
      <c r="A42" s="14">
        <v>46034</v>
      </c>
      <c r="B42" s="15">
        <v>21880</v>
      </c>
      <c r="C42" s="16" t="s">
        <v>56</v>
      </c>
      <c r="D42" s="17" t="s">
        <v>16</v>
      </c>
      <c r="E42" s="15">
        <v>60832</v>
      </c>
      <c r="F42" s="36">
        <v>8100</v>
      </c>
      <c r="G42" s="19"/>
      <c r="H42" s="19"/>
      <c r="I42" s="14"/>
      <c r="J42" s="36">
        <v>0</v>
      </c>
      <c r="K42" s="25">
        <f t="shared" si="1"/>
        <v>8100</v>
      </c>
      <c r="L42" s="14">
        <v>46031</v>
      </c>
      <c r="M42" s="2"/>
    </row>
    <row r="43" s="1" customFormat="1" spans="1:13">
      <c r="A43" s="14">
        <v>46034</v>
      </c>
      <c r="B43" s="15">
        <v>21881</v>
      </c>
      <c r="C43" s="16" t="s">
        <v>68</v>
      </c>
      <c r="D43" s="17" t="s">
        <v>44</v>
      </c>
      <c r="E43" s="15">
        <v>60764</v>
      </c>
      <c r="F43" s="36">
        <v>11096.5</v>
      </c>
      <c r="G43" s="19"/>
      <c r="H43" s="19"/>
      <c r="I43" s="14"/>
      <c r="J43" s="36">
        <v>0</v>
      </c>
      <c r="K43" s="25">
        <f t="shared" si="1"/>
        <v>11096.5</v>
      </c>
      <c r="L43" s="14">
        <v>46031</v>
      </c>
      <c r="M43" s="2"/>
    </row>
    <row r="44" s="1" customFormat="1" spans="1:13">
      <c r="A44" s="14">
        <v>46034</v>
      </c>
      <c r="B44" s="15">
        <v>21882</v>
      </c>
      <c r="C44" s="16" t="s">
        <v>69</v>
      </c>
      <c r="D44" s="17" t="s">
        <v>16</v>
      </c>
      <c r="E44" s="15">
        <v>60833</v>
      </c>
      <c r="F44" s="36">
        <v>24400</v>
      </c>
      <c r="G44" s="19"/>
      <c r="H44" s="19"/>
      <c r="I44" s="14"/>
      <c r="J44" s="36">
        <v>0</v>
      </c>
      <c r="K44" s="25">
        <f t="shared" si="1"/>
        <v>24400</v>
      </c>
      <c r="L44" s="14">
        <v>46034</v>
      </c>
      <c r="M44" s="2"/>
    </row>
    <row r="45" s="1" customFormat="1" spans="6:11">
      <c r="F45" s="37">
        <f>SUM(F39:F44)</f>
        <v>92362.75</v>
      </c>
      <c r="G45" s="2"/>
      <c r="H45" s="2"/>
      <c r="I45" s="2"/>
      <c r="J45" s="38">
        <f>SUM(J39:J44)</f>
        <v>0</v>
      </c>
      <c r="K45" s="37">
        <f>SUM(K39:K44)</f>
        <v>92362.75</v>
      </c>
    </row>
    <row r="46" s="1" customFormat="1" spans="6:11">
      <c r="F46" s="37"/>
      <c r="G46" s="2"/>
      <c r="H46" s="2"/>
      <c r="I46" s="2"/>
      <c r="J46" s="37"/>
      <c r="K46" s="37"/>
    </row>
    <row r="47" s="1" customFormat="1" spans="6:6">
      <c r="F47" s="37"/>
    </row>
    <row r="51" s="1" customFormat="1" spans="1:4">
      <c r="A51" s="2" t="s">
        <v>23</v>
      </c>
      <c r="D51" s="2" t="s">
        <v>24</v>
      </c>
    </row>
    <row r="52" s="1" customFormat="1" spans="1:1">
      <c r="A52" s="2"/>
    </row>
    <row r="53" s="1" customFormat="1" spans="1:1">
      <c r="A53" s="2"/>
    </row>
    <row r="54" s="1" customFormat="1" spans="1:4">
      <c r="A54" s="2" t="s">
        <v>26</v>
      </c>
      <c r="D54" s="2" t="s">
        <v>27</v>
      </c>
    </row>
    <row r="55" s="1" customFormat="1" spans="1:4">
      <c r="A55" s="1" t="s">
        <v>29</v>
      </c>
      <c r="D55" s="1" t="s">
        <v>30</v>
      </c>
    </row>
  </sheetData>
  <mergeCells count="26">
    <mergeCell ref="G4:J4"/>
    <mergeCell ref="G36:J36"/>
    <mergeCell ref="A4:A6"/>
    <mergeCell ref="A36:A38"/>
    <mergeCell ref="B4:B6"/>
    <mergeCell ref="B36:B38"/>
    <mergeCell ref="C4:C6"/>
    <mergeCell ref="C36:C38"/>
    <mergeCell ref="D4:D6"/>
    <mergeCell ref="D36:D38"/>
    <mergeCell ref="E4:E6"/>
    <mergeCell ref="E36:E38"/>
    <mergeCell ref="F4:F6"/>
    <mergeCell ref="F36:F38"/>
    <mergeCell ref="G5:G6"/>
    <mergeCell ref="G37:G38"/>
    <mergeCell ref="H5:H6"/>
    <mergeCell ref="H37:H38"/>
    <mergeCell ref="I5:I6"/>
    <mergeCell ref="I37:I38"/>
    <mergeCell ref="J5:J6"/>
    <mergeCell ref="J37:J38"/>
    <mergeCell ref="K4:K6"/>
    <mergeCell ref="K36:K38"/>
    <mergeCell ref="L4:L6"/>
    <mergeCell ref="L36:L38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5"/>
  <sheetViews>
    <sheetView zoomScale="130" zoomScaleNormal="130" workbookViewId="0">
      <selection activeCell="E62" sqref="E62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48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49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15" customHeight="1" spans="1:12">
      <c r="A6" s="7"/>
      <c r="B6" s="50"/>
      <c r="C6" s="7"/>
      <c r="D6" s="7"/>
      <c r="E6" s="7"/>
      <c r="F6" s="7"/>
      <c r="G6" s="7"/>
      <c r="H6" s="7"/>
      <c r="I6" s="7"/>
      <c r="J6" s="7"/>
      <c r="K6" s="7"/>
      <c r="L6" s="7"/>
    </row>
    <row r="7" ht="10.15" customHeight="1" spans="1:13">
      <c r="A7" s="14">
        <v>46035</v>
      </c>
      <c r="B7" s="15" t="s">
        <v>70</v>
      </c>
      <c r="C7" s="16" t="s">
        <v>71</v>
      </c>
      <c r="D7" s="17" t="s">
        <v>16</v>
      </c>
      <c r="E7" s="15" t="s">
        <v>72</v>
      </c>
      <c r="F7" s="36">
        <v>3029.3</v>
      </c>
      <c r="G7" s="19"/>
      <c r="H7" s="19"/>
      <c r="I7" s="14"/>
      <c r="J7" s="36"/>
      <c r="K7" s="25">
        <f>J7+F7</f>
        <v>3029.3</v>
      </c>
      <c r="L7" s="14">
        <v>46036</v>
      </c>
      <c r="M7" s="2"/>
    </row>
    <row r="8" ht="9.95" customHeigh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pans="6:11">
      <c r="F9" s="37">
        <f>SUM(F4:F8)</f>
        <v>3029.3</v>
      </c>
      <c r="G9" s="2"/>
      <c r="H9" s="2"/>
      <c r="I9" s="2"/>
      <c r="J9" s="37">
        <f>SUM(J7:J8)</f>
        <v>0</v>
      </c>
      <c r="K9" s="37">
        <f>SUM(K7:K8)</f>
        <v>3029.3</v>
      </c>
    </row>
    <row r="10" spans="9:9">
      <c r="I10" s="1" t="s">
        <v>13</v>
      </c>
    </row>
    <row r="11" spans="8:11">
      <c r="H11" s="2" t="s">
        <v>19</v>
      </c>
      <c r="J11" s="39" t="s">
        <v>20</v>
      </c>
      <c r="K11" s="39" t="s">
        <v>21</v>
      </c>
    </row>
    <row r="12" spans="11:11">
      <c r="K12" s="2"/>
    </row>
    <row r="13" spans="1:11">
      <c r="A13" s="2" t="s">
        <v>23</v>
      </c>
      <c r="D13" s="2" t="s">
        <v>24</v>
      </c>
      <c r="G13" s="2" t="s">
        <v>22</v>
      </c>
      <c r="I13" s="40">
        <v>1000</v>
      </c>
      <c r="J13" s="41">
        <v>3</v>
      </c>
      <c r="K13" s="42">
        <f t="shared" ref="K13:K23" si="0">J13*I13</f>
        <v>3000</v>
      </c>
    </row>
    <row r="14" spans="1:11">
      <c r="A14" s="2"/>
      <c r="G14" s="2"/>
      <c r="I14" s="40">
        <v>500</v>
      </c>
      <c r="J14" s="41"/>
      <c r="K14" s="42">
        <f t="shared" si="0"/>
        <v>0</v>
      </c>
    </row>
    <row r="15" spans="1:11">
      <c r="A15" s="2"/>
      <c r="G15" s="2"/>
      <c r="I15" s="40">
        <v>200</v>
      </c>
      <c r="J15" s="41"/>
      <c r="K15" s="42">
        <f t="shared" si="0"/>
        <v>0</v>
      </c>
    </row>
    <row r="16" spans="1:11">
      <c r="A16" s="2" t="s">
        <v>26</v>
      </c>
      <c r="D16" s="2" t="s">
        <v>27</v>
      </c>
      <c r="G16" s="2" t="s">
        <v>25</v>
      </c>
      <c r="I16" s="40">
        <v>100</v>
      </c>
      <c r="J16" s="41"/>
      <c r="K16" s="42">
        <f t="shared" si="0"/>
        <v>0</v>
      </c>
    </row>
    <row r="17" spans="1:11">
      <c r="A17" s="1" t="s">
        <v>29</v>
      </c>
      <c r="D17" s="1" t="s">
        <v>30</v>
      </c>
      <c r="G17" s="1" t="s">
        <v>28</v>
      </c>
      <c r="I17" s="40">
        <v>50</v>
      </c>
      <c r="J17" s="41"/>
      <c r="K17" s="42">
        <f t="shared" si="0"/>
        <v>0</v>
      </c>
    </row>
    <row r="18" spans="9:11">
      <c r="I18" s="40">
        <v>20</v>
      </c>
      <c r="J18" s="41">
        <v>1</v>
      </c>
      <c r="K18" s="42">
        <f t="shared" si="0"/>
        <v>20</v>
      </c>
    </row>
    <row r="19" spans="9:11">
      <c r="I19" s="40">
        <v>10</v>
      </c>
      <c r="J19" s="41"/>
      <c r="K19" s="42">
        <f t="shared" si="0"/>
        <v>0</v>
      </c>
    </row>
    <row r="20" spans="9:11">
      <c r="I20" s="40">
        <v>5</v>
      </c>
      <c r="J20" s="41">
        <v>1</v>
      </c>
      <c r="K20" s="42">
        <f t="shared" si="0"/>
        <v>5</v>
      </c>
    </row>
    <row r="21" spans="9:11">
      <c r="I21" s="40">
        <v>1</v>
      </c>
      <c r="J21" s="41">
        <v>4</v>
      </c>
      <c r="K21" s="42">
        <f t="shared" si="0"/>
        <v>4</v>
      </c>
    </row>
    <row r="22" spans="9:11">
      <c r="I22" s="40">
        <v>0.25</v>
      </c>
      <c r="J22" s="41">
        <v>1</v>
      </c>
      <c r="K22" s="42">
        <f t="shared" si="0"/>
        <v>0.25</v>
      </c>
    </row>
    <row r="23" spans="9:11">
      <c r="I23" s="43">
        <v>0.05</v>
      </c>
      <c r="J23" s="41">
        <v>1</v>
      </c>
      <c r="K23" s="42">
        <f t="shared" si="0"/>
        <v>0.05</v>
      </c>
    </row>
    <row r="24" spans="9:11">
      <c r="I24" s="2" t="s">
        <v>31</v>
      </c>
      <c r="K24" s="51">
        <f>SUM(K13:K23)</f>
        <v>3029.3</v>
      </c>
    </row>
    <row r="25" spans="9:11">
      <c r="I25" s="2" t="s">
        <v>32</v>
      </c>
      <c r="K25" s="46">
        <f>J9</f>
        <v>0</v>
      </c>
    </row>
    <row r="26" ht="9.75" spans="11:11">
      <c r="K26" s="47">
        <f>SUM(K24:K25)</f>
        <v>3029.3</v>
      </c>
    </row>
    <row r="27" ht="9.75"/>
    <row r="33" s="1" customFormat="1" spans="1:1">
      <c r="A33" s="2" t="s">
        <v>0</v>
      </c>
    </row>
    <row r="34" s="1" customFormat="1" spans="1:1">
      <c r="A34" s="2" t="s">
        <v>33</v>
      </c>
    </row>
    <row r="36" s="1" customFormat="1" spans="1:12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3"/>
      <c r="K36" s="3" t="s">
        <v>9</v>
      </c>
      <c r="L36" s="3" t="s">
        <v>10</v>
      </c>
    </row>
    <row r="37" s="1" customFormat="1" spans="1:12">
      <c r="A37" s="6"/>
      <c r="B37" s="6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s="1" customFormat="1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="1" customFormat="1" spans="1:13">
      <c r="A39" s="14">
        <v>46035</v>
      </c>
      <c r="B39" s="15">
        <v>21884</v>
      </c>
      <c r="C39" s="16" t="s">
        <v>73</v>
      </c>
      <c r="D39" s="17" t="s">
        <v>16</v>
      </c>
      <c r="E39" s="15">
        <v>60771</v>
      </c>
      <c r="F39" s="36"/>
      <c r="G39" s="19"/>
      <c r="H39" s="19"/>
      <c r="I39" s="14"/>
      <c r="J39" s="36">
        <v>134144.89</v>
      </c>
      <c r="K39" s="25">
        <f t="shared" ref="K39:K44" si="1">F39+J39</f>
        <v>134144.89</v>
      </c>
      <c r="L39" s="14">
        <v>46034</v>
      </c>
      <c r="M39" s="2" t="s">
        <v>74</v>
      </c>
    </row>
    <row r="40" s="1" customFormat="1" spans="1:13">
      <c r="A40" s="14">
        <v>46035</v>
      </c>
      <c r="B40" s="15">
        <v>21885</v>
      </c>
      <c r="C40" s="16" t="s">
        <v>75</v>
      </c>
      <c r="D40" s="17" t="s">
        <v>16</v>
      </c>
      <c r="E40" s="15">
        <v>60765</v>
      </c>
      <c r="F40" s="36">
        <v>20276.2</v>
      </c>
      <c r="G40" s="19"/>
      <c r="H40" s="19"/>
      <c r="I40" s="14"/>
      <c r="J40" s="36">
        <v>0</v>
      </c>
      <c r="K40" s="25">
        <f t="shared" si="1"/>
        <v>20276.2</v>
      </c>
      <c r="L40" s="14">
        <v>46035</v>
      </c>
      <c r="M40" s="2"/>
    </row>
    <row r="41" s="1" customFormat="1" spans="1:13">
      <c r="A41" s="14">
        <v>46035</v>
      </c>
      <c r="B41" s="15">
        <v>21886</v>
      </c>
      <c r="C41" s="16" t="s">
        <v>76</v>
      </c>
      <c r="D41" s="17" t="s">
        <v>16</v>
      </c>
      <c r="E41" s="15">
        <v>60768</v>
      </c>
      <c r="F41" s="36">
        <v>16496.2</v>
      </c>
      <c r="G41" s="19"/>
      <c r="H41" s="19"/>
      <c r="I41" s="14"/>
      <c r="J41" s="36">
        <v>0</v>
      </c>
      <c r="K41" s="25">
        <f t="shared" si="1"/>
        <v>16496.2</v>
      </c>
      <c r="L41" s="14">
        <v>46035</v>
      </c>
      <c r="M41" s="2"/>
    </row>
    <row r="42" s="1" customFormat="1" spans="1:13">
      <c r="A42" s="14">
        <v>46035</v>
      </c>
      <c r="B42" s="15">
        <v>21886</v>
      </c>
      <c r="C42" s="16" t="s">
        <v>76</v>
      </c>
      <c r="D42" s="17" t="s">
        <v>77</v>
      </c>
      <c r="E42" s="15">
        <v>60768</v>
      </c>
      <c r="F42" s="36">
        <v>0.8</v>
      </c>
      <c r="G42" s="19"/>
      <c r="H42" s="19"/>
      <c r="I42" s="14"/>
      <c r="J42" s="36">
        <v>0</v>
      </c>
      <c r="K42" s="25">
        <f t="shared" si="1"/>
        <v>0.8</v>
      </c>
      <c r="L42" s="14">
        <v>46035</v>
      </c>
      <c r="M42" s="2"/>
    </row>
    <row r="43" s="1" customFormat="1" spans="1:13">
      <c r="A43" s="14">
        <v>46035</v>
      </c>
      <c r="B43" s="15">
        <v>21887</v>
      </c>
      <c r="C43" s="16" t="s">
        <v>78</v>
      </c>
      <c r="D43" s="17" t="s">
        <v>44</v>
      </c>
      <c r="E43" s="15">
        <v>60625</v>
      </c>
      <c r="F43" s="36">
        <v>61468.6</v>
      </c>
      <c r="G43" s="19"/>
      <c r="H43" s="19"/>
      <c r="I43" s="14"/>
      <c r="J43" s="36">
        <v>0</v>
      </c>
      <c r="K43" s="25">
        <f t="shared" si="1"/>
        <v>61468.6</v>
      </c>
      <c r="L43" s="14">
        <v>46036</v>
      </c>
      <c r="M43" s="2"/>
    </row>
    <row r="44" s="1" customFormat="1" spans="1:13">
      <c r="A44" s="14">
        <v>46035</v>
      </c>
      <c r="B44" s="15">
        <v>21888</v>
      </c>
      <c r="C44" s="16" t="s">
        <v>79</v>
      </c>
      <c r="D44" s="17" t="s">
        <v>16</v>
      </c>
      <c r="E44" s="15">
        <v>60773</v>
      </c>
      <c r="F44" s="36">
        <v>31052.45</v>
      </c>
      <c r="G44" s="19"/>
      <c r="H44" s="19"/>
      <c r="I44" s="14"/>
      <c r="J44" s="36">
        <v>0</v>
      </c>
      <c r="K44" s="25">
        <f t="shared" si="1"/>
        <v>31052.45</v>
      </c>
      <c r="L44" s="14">
        <v>46035</v>
      </c>
      <c r="M44" s="2" t="s">
        <v>80</v>
      </c>
    </row>
    <row r="45" s="1" customFormat="1" spans="6:11">
      <c r="F45" s="38">
        <f>SUM(F39:F44)</f>
        <v>129294.25</v>
      </c>
      <c r="G45" s="2"/>
      <c r="H45" s="2"/>
      <c r="I45" s="2"/>
      <c r="J45" s="38">
        <f>SUM(J39:J44)</f>
        <v>134144.89</v>
      </c>
      <c r="K45" s="37">
        <f>SUM(K39:K44)</f>
        <v>263439.14</v>
      </c>
    </row>
    <row r="46" s="1" customFormat="1" spans="6:11">
      <c r="F46" s="37"/>
      <c r="G46" s="2"/>
      <c r="H46" s="2"/>
      <c r="I46" s="2"/>
      <c r="J46" s="37"/>
      <c r="K46" s="37"/>
    </row>
    <row r="47" s="1" customFormat="1" spans="6:6">
      <c r="F47" s="37"/>
    </row>
    <row r="51" s="1" customFormat="1" spans="1:4">
      <c r="A51" s="2" t="s">
        <v>23</v>
      </c>
      <c r="D51" s="2" t="s">
        <v>24</v>
      </c>
    </row>
    <row r="52" s="1" customFormat="1" spans="1:1">
      <c r="A52" s="2"/>
    </row>
    <row r="53" s="1" customFormat="1" spans="1:1">
      <c r="A53" s="2"/>
    </row>
    <row r="54" s="1" customFormat="1" spans="1:4">
      <c r="A54" s="2" t="s">
        <v>26</v>
      </c>
      <c r="D54" s="2" t="s">
        <v>27</v>
      </c>
    </row>
    <row r="55" s="1" customFormat="1" spans="1:4">
      <c r="A55" s="1" t="s">
        <v>29</v>
      </c>
      <c r="D55" s="1" t="s">
        <v>30</v>
      </c>
    </row>
  </sheetData>
  <mergeCells count="26">
    <mergeCell ref="G4:J4"/>
    <mergeCell ref="G36:J36"/>
    <mergeCell ref="A4:A6"/>
    <mergeCell ref="A36:A38"/>
    <mergeCell ref="B4:B6"/>
    <mergeCell ref="B36:B38"/>
    <mergeCell ref="C4:C6"/>
    <mergeCell ref="C36:C38"/>
    <mergeCell ref="D4:D6"/>
    <mergeCell ref="D36:D38"/>
    <mergeCell ref="E4:E6"/>
    <mergeCell ref="E36:E38"/>
    <mergeCell ref="F4:F6"/>
    <mergeCell ref="F36:F38"/>
    <mergeCell ref="G5:G6"/>
    <mergeCell ref="G37:G38"/>
    <mergeCell ref="H5:H6"/>
    <mergeCell ref="H37:H38"/>
    <mergeCell ref="I5:I6"/>
    <mergeCell ref="I37:I38"/>
    <mergeCell ref="J5:J6"/>
    <mergeCell ref="J37:J38"/>
    <mergeCell ref="K4:K6"/>
    <mergeCell ref="K36:K38"/>
    <mergeCell ref="L4:L6"/>
    <mergeCell ref="L36:L38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zoomScale="130" zoomScaleNormal="130" workbookViewId="0">
      <selection activeCell="A1" sqref="$A1:$XFD29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46037</v>
      </c>
      <c r="B7" s="15">
        <v>21889</v>
      </c>
      <c r="C7" s="16" t="s">
        <v>51</v>
      </c>
      <c r="D7" s="17" t="s">
        <v>81</v>
      </c>
      <c r="E7" s="15">
        <v>60602</v>
      </c>
      <c r="F7" s="36">
        <v>12080.96</v>
      </c>
      <c r="G7" s="19"/>
      <c r="H7" s="19"/>
      <c r="I7" s="14"/>
      <c r="J7" s="36">
        <v>0</v>
      </c>
      <c r="K7" s="25">
        <f t="shared" ref="K7:K12" si="0">F7+J7</f>
        <v>12080.96</v>
      </c>
      <c r="L7" s="14">
        <v>46037</v>
      </c>
      <c r="M7" s="2"/>
    </row>
    <row r="8" s="1" customFormat="1" spans="1:13">
      <c r="A8" s="14">
        <v>46037</v>
      </c>
      <c r="B8" s="15">
        <v>21890</v>
      </c>
      <c r="C8" s="16" t="s">
        <v>82</v>
      </c>
      <c r="D8" s="17" t="s">
        <v>16</v>
      </c>
      <c r="E8" s="15">
        <v>60760</v>
      </c>
      <c r="F8" s="36"/>
      <c r="G8" s="19"/>
      <c r="H8" s="19"/>
      <c r="I8" s="14"/>
      <c r="J8" s="36">
        <v>17656</v>
      </c>
      <c r="K8" s="25">
        <f t="shared" si="0"/>
        <v>17656</v>
      </c>
      <c r="L8" s="14">
        <v>46037</v>
      </c>
      <c r="M8" s="2"/>
    </row>
    <row r="9" s="1" customFormat="1" spans="1:13">
      <c r="A9" s="14">
        <v>46037</v>
      </c>
      <c r="B9" s="15">
        <v>21891</v>
      </c>
      <c r="C9" s="16" t="s">
        <v>83</v>
      </c>
      <c r="D9" s="17" t="s">
        <v>16</v>
      </c>
      <c r="E9" s="15">
        <v>60775</v>
      </c>
      <c r="F9" s="36"/>
      <c r="G9" s="19"/>
      <c r="H9" s="19"/>
      <c r="I9" s="14"/>
      <c r="J9" s="36">
        <v>12309.1</v>
      </c>
      <c r="K9" s="25">
        <f t="shared" si="0"/>
        <v>12309.1</v>
      </c>
      <c r="L9" s="14">
        <v>46036</v>
      </c>
      <c r="M9" s="2"/>
    </row>
    <row r="10" s="1" customFormat="1" spans="1:13">
      <c r="A10" s="14">
        <v>46037</v>
      </c>
      <c r="B10" s="15">
        <v>21892</v>
      </c>
      <c r="C10" s="16" t="s">
        <v>84</v>
      </c>
      <c r="D10" s="17" t="s">
        <v>16</v>
      </c>
      <c r="E10" s="15">
        <v>60776</v>
      </c>
      <c r="F10" s="36">
        <v>19194.6</v>
      </c>
      <c r="G10" s="19"/>
      <c r="H10" s="19"/>
      <c r="I10" s="14"/>
      <c r="J10" s="36">
        <v>0</v>
      </c>
      <c r="K10" s="25">
        <f t="shared" si="0"/>
        <v>19194.6</v>
      </c>
      <c r="L10" s="14">
        <v>46036</v>
      </c>
      <c r="M10" s="2"/>
    </row>
    <row r="11" s="1" customFormat="1" spans="1:13">
      <c r="A11" s="14">
        <v>46037</v>
      </c>
      <c r="B11" s="15">
        <v>21893</v>
      </c>
      <c r="C11" s="16" t="s">
        <v>85</v>
      </c>
      <c r="D11" s="17" t="s">
        <v>44</v>
      </c>
      <c r="E11" s="15">
        <v>60777</v>
      </c>
      <c r="F11" s="36">
        <v>66108.8</v>
      </c>
      <c r="G11" s="19"/>
      <c r="H11" s="19"/>
      <c r="I11" s="14"/>
      <c r="J11" s="36">
        <v>0</v>
      </c>
      <c r="K11" s="25">
        <f t="shared" si="0"/>
        <v>66108.8</v>
      </c>
      <c r="L11" s="14">
        <v>46037</v>
      </c>
      <c r="M11" s="2"/>
    </row>
    <row r="12" s="1" customFormat="1" spans="1:13">
      <c r="A12" s="14">
        <v>46037</v>
      </c>
      <c r="B12" s="15">
        <v>21893</v>
      </c>
      <c r="C12" s="16" t="s">
        <v>85</v>
      </c>
      <c r="D12" s="17" t="s">
        <v>77</v>
      </c>
      <c r="E12" s="15">
        <v>60777</v>
      </c>
      <c r="F12" s="36">
        <v>91.2</v>
      </c>
      <c r="G12" s="19"/>
      <c r="H12" s="19"/>
      <c r="I12" s="14"/>
      <c r="J12" s="36">
        <v>0</v>
      </c>
      <c r="K12" s="25">
        <f t="shared" si="0"/>
        <v>91.2</v>
      </c>
      <c r="L12" s="14">
        <v>46037</v>
      </c>
      <c r="M12" s="2"/>
    </row>
    <row r="13" s="1" customFormat="1" spans="6:11">
      <c r="F13" s="38">
        <f>SUM(F7:F12)</f>
        <v>97475.56</v>
      </c>
      <c r="G13" s="2"/>
      <c r="H13" s="2"/>
      <c r="I13" s="2"/>
      <c r="J13" s="38">
        <f>SUM(J7:J12)</f>
        <v>29965.1</v>
      </c>
      <c r="K13" s="37">
        <f>SUM(K7:K12)</f>
        <v>127440.66</v>
      </c>
    </row>
    <row r="14" s="1" customFormat="1" spans="6:11">
      <c r="F14" s="37"/>
      <c r="G14" s="2"/>
      <c r="H14" s="2"/>
      <c r="I14" s="2"/>
      <c r="J14" s="37"/>
      <c r="K14" s="37"/>
    </row>
    <row r="15" s="1" customFormat="1" spans="6:6">
      <c r="F15" s="37"/>
    </row>
    <row r="19" s="1" customFormat="1" spans="1:4">
      <c r="A19" s="2" t="s">
        <v>23</v>
      </c>
      <c r="D19" s="2" t="s">
        <v>24</v>
      </c>
    </row>
    <row r="20" s="1" customFormat="1" spans="1:1">
      <c r="A20" s="2"/>
    </row>
    <row r="21" s="1" customFormat="1" spans="1:1">
      <c r="A21" s="2"/>
    </row>
    <row r="22" s="1" customFormat="1" spans="1:4">
      <c r="A22" s="2" t="s">
        <v>26</v>
      </c>
      <c r="D22" s="2" t="s">
        <v>27</v>
      </c>
    </row>
    <row r="23" s="1" customFormat="1" spans="1:4">
      <c r="A23" s="1" t="s">
        <v>29</v>
      </c>
      <c r="D23" s="1" t="s">
        <v>30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sample</vt:lpstr>
      <vt:lpstr>JAN 2</vt:lpstr>
      <vt:lpstr>JAN 5</vt:lpstr>
      <vt:lpstr>JAN 6</vt:lpstr>
      <vt:lpstr>JAN 7</vt:lpstr>
      <vt:lpstr>JAN 9</vt:lpstr>
      <vt:lpstr>JAN 12</vt:lpstr>
      <vt:lpstr>JAN 13</vt:lpstr>
      <vt:lpstr>JAN 15</vt:lpstr>
      <vt:lpstr>JAN 16</vt:lpstr>
      <vt:lpstr>JAN 22</vt:lpstr>
      <vt:lpstr>JAN 23</vt:lpstr>
      <vt:lpstr>JAN 26</vt:lpstr>
      <vt:lpstr>JAN  27</vt:lpstr>
      <vt:lpstr>JAN 28</vt:lpstr>
      <vt:lpstr>LAZADA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2026-01-01T23:56:00Z</dcterms:created>
  <dcterms:modified xsi:type="dcterms:W3CDTF">2026-01-29T01:29:55Z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22AC555CBEE248C89D842246C40ADBBB_11</vt:lpwstr>
  </property>
  <property fmtid="{D5CDD505-2E9C-101B-9397-08002B2CF9AE}" pid="3" name="KSOProductBuildVer">
    <vt:lpwstr>1033-12.2.0.20795</vt:lpwstr>
  </property>
</Properties>
</file>