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47"/>
  </bookViews>
  <sheets>
    <sheet name="FEB 2" sheetId="5" r:id="rId1"/>
    <sheet name="FEB 4" sheetId="3" r:id="rId2"/>
    <sheet name="FEB 5" sheetId="6" r:id="rId3"/>
    <sheet name="FEB 6" sheetId="7" r:id="rId4"/>
    <sheet name="FEB 10" sheetId="8" r:id="rId5"/>
    <sheet name="FEB 11" sheetId="9" r:id="rId6"/>
    <sheet name="FEB 12" sheetId="2" r:id="rId7"/>
    <sheet name="FEB 13" sheetId="10" r:id="rId8"/>
    <sheet name="FEB 16" sheetId="11" r:id="rId9"/>
    <sheet name="FEB 18" sheetId="12" r:id="rId10"/>
    <sheet name="FEB 19" sheetId="15" r:id="rId11"/>
    <sheet name="FEB 20" sheetId="14" r:id="rId12"/>
    <sheet name="FEB 23" sheetId="13" r:id="rId13"/>
    <sheet name="FEB 24" sheetId="17" r:id="rId14"/>
    <sheet name="FEB 25" sheetId="16" r:id="rId15"/>
    <sheet name="FEB 26" sheetId="19" r:id="rId16"/>
    <sheet name="FEB 27" sheetId="18" r:id="rId17"/>
    <sheet name="LAZADA" sheetId="4" r:id="rId18"/>
  </sheets>
  <definedNames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'FEB 12'!$A$32:$M$57</definedName>
    <definedName name="_1_JAN_2024" localSheetId="1">#REF!</definedName>
    <definedName name="_2_JAN_2024" localSheetId="1">#REF!</definedName>
    <definedName name="_6_Jan_2020" localSheetId="1">#REF!</definedName>
    <definedName name="_xlnm.Print_Area" localSheetId="1">'FEB 4'!$A$59:$L$85</definedName>
    <definedName name="_1_JAN_2024" localSheetId="17">#REF!</definedName>
    <definedName name="_2_JAN_2024" localSheetId="17">#REF!</definedName>
    <definedName name="_6_Jan_2020" localSheetId="17">#REF!</definedName>
    <definedName name="_xlnm.Print_Area" localSheetId="17">LAZADA!$A$304:$L$386</definedName>
    <definedName name="_1_JAN_2024" localSheetId="0">#REF!</definedName>
    <definedName name="_2_JAN_2024" localSheetId="0">#REF!</definedName>
    <definedName name="_6_Jan_2020" localSheetId="0">#REF!</definedName>
    <definedName name="_xlnm.Print_Area" localSheetId="0">'FEB 2'!$A$1:$M$21</definedName>
    <definedName name="_1_JAN_2024" localSheetId="2">#REF!</definedName>
    <definedName name="_2_JAN_2024" localSheetId="2">#REF!</definedName>
    <definedName name="_6_Jan_2020" localSheetId="2">#REF!</definedName>
    <definedName name="_xlnm.Print_Area" localSheetId="2">'FEB 5'!$A$66:$L$95</definedName>
    <definedName name="_1_JAN_2024" localSheetId="3">#REF!</definedName>
    <definedName name="_2_JAN_2024" localSheetId="3">#REF!</definedName>
    <definedName name="_6_Jan_2020" localSheetId="3">#REF!</definedName>
    <definedName name="_xlnm.Print_Area" localSheetId="3">'FEB 6'!$A$30:$M$59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'FEB 10'!$A$34:$M$63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'FEB 11'!$A$70:$L$100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'FEB 13'!$A$1:$L$27</definedName>
    <definedName name="_1_JAN_2024" localSheetId="8">#REF!</definedName>
    <definedName name="_2_JAN_2024" localSheetId="8">#REF!</definedName>
    <definedName name="_6_Jan_2020" localSheetId="8">#REF!</definedName>
    <definedName name="_xlnm.Print_Area" localSheetId="8">'FEB 16'!$A$1:$L$21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'FEB 18'!$A$1:$M$23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'FEB 23'!$A$98:$M$122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'FEB 20'!$A$36:$L$59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'FEB 19'!$A$1:$L$22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'FEB 25'!$A$1:$L$29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'FEB 24'!$A$31:$L$56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'FEB 27'!$A$127:$L$156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'FEB 26'!$A$1:$K$23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<sst xmlns="http://schemas.openxmlformats.org/spreadsheetml/2006/main" count="1989" uniqueCount="273">
  <si>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</si>
  <si>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</si>
  <si>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</si>
  <si>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</si>
  <si>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</si>
  <si>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</si>
  <si>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</si>
  <si>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</si>
  <si>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</si>
  <si>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</si>
  <si>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</si>
  <si>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</si>
  <si>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</si>
  <si>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</si>
  <si>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</si>
  <si>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CARMELITA ABELLO</t>
  </si>
  <si>
    <t>UNIT</t>
  </si>
  <si>
    <t>GOODLIFE INDUSTRIAL SUPPLIES</t>
  </si>
  <si>
    <t>RIVERDALE CONFECTIONERY INDUSTRY INC.</t>
  </si>
  <si>
    <t>UNIT &amp; DL</t>
  </si>
  <si>
    <t>EWT 1812.90</t>
  </si>
  <si>
    <t>JOHN REEDD S. RAMOS</t>
  </si>
  <si>
    <t>Prepared By:</t>
  </si>
  <si>
    <t>Noted By:</t>
  </si>
  <si>
    <t>JANELLEN LIM</t>
  </si>
  <si>
    <t>MART NATHANIEL R. FLORES</t>
  </si>
  <si>
    <t>KMI Assistant</t>
  </si>
  <si>
    <t>KMI- Supervisor</t>
  </si>
  <si>
    <t>KMI H.O. SERIES (ALFREDO)</t>
  </si>
  <si>
    <t>PAN DE MANILA FOOD CO., INC.</t>
  </si>
  <si>
    <t>BDO</t>
  </si>
  <si>
    <t>EWT 195.47</t>
  </si>
  <si>
    <t>Cash Breakdown</t>
  </si>
  <si>
    <t>PCS</t>
  </si>
  <si>
    <t>AMOUNT</t>
  </si>
  <si>
    <t>Received by:</t>
  </si>
  <si>
    <t>PRINCESS CALPE</t>
  </si>
  <si>
    <t>Finance-Treasury</t>
  </si>
  <si>
    <t xml:space="preserve"> </t>
  </si>
  <si>
    <t>Total Coins &amp; Bills</t>
  </si>
  <si>
    <t>Total Checks</t>
  </si>
  <si>
    <t>ATTY. PETER SUCHIANCO</t>
  </si>
  <si>
    <t>LANDBANK</t>
  </si>
  <si>
    <t>KMI AR#</t>
  </si>
  <si>
    <t>KM6180</t>
  </si>
  <si>
    <t>ALBEN BERMEO</t>
  </si>
  <si>
    <t>BS10814</t>
  </si>
  <si>
    <t>RODESSA MANAS</t>
  </si>
  <si>
    <t>Accounting Clerk</t>
  </si>
  <si>
    <t>BIR TRECE</t>
  </si>
  <si>
    <t>OVERPAYMENT</t>
  </si>
  <si>
    <t>ANAKO PHILIPPINES CORPORATION</t>
  </si>
  <si>
    <t>BAGONG KINABUKASAN FOUNDATION, INC.</t>
  </si>
  <si>
    <t>MA. ANA ELENA R. REYES</t>
  </si>
  <si>
    <t>RICHARD GO</t>
  </si>
  <si>
    <t>ORCHARD INDUSTRIAL CORP. / KELVIN OR</t>
  </si>
  <si>
    <t>JULIUS RAMOS</t>
  </si>
  <si>
    <t>GERALD GARCIA</t>
  </si>
  <si>
    <t>CARINA (CARRIE) GO</t>
  </si>
  <si>
    <t>UNIT UPGRADE (KPII)</t>
  </si>
  <si>
    <t>UNIT FP</t>
  </si>
  <si>
    <t>KMI H.O. SERIES (ROLAND)</t>
  </si>
  <si>
    <t>RHODORA GASPAR</t>
  </si>
  <si>
    <t>RODESSA MAÑAS</t>
  </si>
  <si>
    <t>JOHN CHRISTOPHER CHONGSON</t>
  </si>
  <si>
    <t>JAC TORRES</t>
  </si>
  <si>
    <t>LARRY CHENG</t>
  </si>
  <si>
    <t>JOSEFINA M. BARTOLOME</t>
  </si>
  <si>
    <t>SCOTT VINCENT SIA</t>
  </si>
  <si>
    <t>ANCHORPOINT PORT AGENCIES INC.</t>
  </si>
  <si>
    <t>ROEL TUQUIB</t>
  </si>
  <si>
    <t>FL PRO SOLUTIONS INC</t>
  </si>
  <si>
    <t>PEACHES N CREAM TRAVEL LODGE</t>
  </si>
  <si>
    <t>ICCT COLLEGES</t>
  </si>
  <si>
    <t>PBB</t>
  </si>
  <si>
    <t>EWT 93.72</t>
  </si>
  <si>
    <t>DIVISORIA KING CHOW INC.</t>
  </si>
  <si>
    <t>EWT 188.18</t>
  </si>
  <si>
    <t>IMMACULATE CONCEPTION ACADEMY OF MANILA</t>
  </si>
  <si>
    <t>NAVAL DEFENSE COMMAND</t>
  </si>
  <si>
    <t>PONCIANO RANIDO</t>
  </si>
  <si>
    <t>GREATECH PHILIPPINES, INC.</t>
  </si>
  <si>
    <t>EWT 161.61</t>
  </si>
  <si>
    <t>EDMON BAUTISTA</t>
  </si>
  <si>
    <t>VON LESTER MARANAN</t>
  </si>
  <si>
    <t>BUDGETEL CORP.</t>
  </si>
  <si>
    <t>ARLO ALUMINUM CO., INC.</t>
  </si>
  <si>
    <t>CBC</t>
  </si>
  <si>
    <t>EWT 199.61</t>
  </si>
  <si>
    <t>S &amp; H ELECTRICAL CONSTRUCTION CORPORATION</t>
  </si>
  <si>
    <t>MBTC</t>
  </si>
  <si>
    <t>MONACO MANUFACTURING CORP.</t>
  </si>
  <si>
    <t>EWT 383.93</t>
  </si>
  <si>
    <t>ALOYSIUS B. CAPISONDA</t>
  </si>
  <si>
    <t>GOODMANAGEMENT CORPORATION</t>
  </si>
  <si>
    <t>EWT 4939.26</t>
  </si>
  <si>
    <t>JOAQUIN TAN</t>
  </si>
  <si>
    <r>
      <rPr>
        <sz val="7"/>
        <rFont val="Tahoma"/>
        <charset val="134"/>
      </rPr>
      <t xml:space="preserve">UNIT </t>
    </r>
    <r>
      <rPr>
        <b/>
        <sz val="7"/>
        <color rgb="FFFF0000"/>
        <rFont val="Tahoma"/>
        <charset val="134"/>
      </rPr>
      <t>(KPII)</t>
    </r>
  </si>
  <si>
    <t>LAKEPOWER CONVERTER INC.</t>
  </si>
  <si>
    <t>EWT 219.04</t>
  </si>
  <si>
    <t>MIGUEL MENDOZA III / JENNIFER SALAMAT</t>
  </si>
  <si>
    <t>ERWIN MENDOZA</t>
  </si>
  <si>
    <t>HECTOR SANTOS</t>
  </si>
  <si>
    <t>BDO EDSA KALAYAAN AVE. BRANCH</t>
  </si>
  <si>
    <t>UNIT DP</t>
  </si>
  <si>
    <t>CASES COLLECTION MANAGEMENT INC.</t>
  </si>
  <si>
    <t>MARLON M. MAGDAONG</t>
  </si>
  <si>
    <t>WINDMILLS AND RAINFOREST GALLERIES INC.</t>
  </si>
  <si>
    <t>INSTALLATION</t>
  </si>
  <si>
    <t>KPII</t>
  </si>
  <si>
    <t>INOCENCIO TAN</t>
  </si>
  <si>
    <t>ALICE ZARA</t>
  </si>
  <si>
    <t>D&amp;J MULTISKILLED HOME REPAIR AND MAINT. SVC</t>
  </si>
  <si>
    <t>N-GOOD ENTERPRISE</t>
  </si>
  <si>
    <t>AZIA SUITES AND RESIDENCES INC.</t>
  </si>
  <si>
    <t>EWT 309.75</t>
  </si>
  <si>
    <t>ERICK TORRENTE EFFECTS INC.</t>
  </si>
  <si>
    <t>SHASHA LYNE SANDOVAL</t>
  </si>
  <si>
    <t>JOSE VALDEZ</t>
  </si>
  <si>
    <t>GKG REALTY CORP</t>
  </si>
  <si>
    <t>BDO EDSA KALAYAAN AVENUE BRANCH</t>
  </si>
  <si>
    <t>2495053 DEVELOPMENT INC.</t>
  </si>
  <si>
    <t>VAL SIY</t>
  </si>
  <si>
    <t>KM6182</t>
  </si>
  <si>
    <t>BS10825</t>
  </si>
  <si>
    <t>MARK CHRISTIAN SOLIS</t>
  </si>
  <si>
    <t>BORLAND DEVELOPMENT CORP</t>
  </si>
  <si>
    <t>UNIONBANK</t>
  </si>
  <si>
    <t>EWT 140.00</t>
  </si>
  <si>
    <t>RAMON AGUIRRE</t>
  </si>
  <si>
    <t>VANESSA VINCUÑA</t>
  </si>
  <si>
    <t>MELGENE AIRCON MKTG AND SERVICES</t>
  </si>
  <si>
    <t>MERVIN YAPSON</t>
  </si>
  <si>
    <t xml:space="preserve">D&amp;J MULTISKILLED HOME REPAIR </t>
  </si>
  <si>
    <t>LOU ADRIAN DINOY</t>
  </si>
  <si>
    <t>BRYAN ATIENZA</t>
  </si>
  <si>
    <t>ANGEL ORNIDO</t>
  </si>
  <si>
    <t>ELOISA ESPINAS</t>
  </si>
  <si>
    <t>JOHN MARTIN DE ASIS</t>
  </si>
  <si>
    <t>CHIELO BRACAMONTE</t>
  </si>
  <si>
    <t>JOVELYN SY LEE</t>
  </si>
  <si>
    <t>UNIT DP - 30%</t>
  </si>
  <si>
    <t>MARICEL ARTUZ</t>
  </si>
  <si>
    <t>AUELLI RETAIL INC.</t>
  </si>
  <si>
    <t>SENEN LAO</t>
  </si>
  <si>
    <t>CLINIC SYSTEMS, INC.</t>
  </si>
  <si>
    <t>EWT 310.61</t>
  </si>
  <si>
    <t>TECHNOMED INTERNATIONAL INC.</t>
  </si>
  <si>
    <t>EWT 1628.72</t>
  </si>
  <si>
    <t>KM6183</t>
  </si>
  <si>
    <t>OLIVER FILOTEO/PAOLO FABIAN</t>
  </si>
  <si>
    <t>BS10832</t>
  </si>
  <si>
    <t>JERICO MANAIG</t>
  </si>
  <si>
    <t>NANCY ANG</t>
  </si>
  <si>
    <t>EWT 115.15</t>
  </si>
  <si>
    <t>MA. CHRISTINA C. ALCANTARA</t>
  </si>
  <si>
    <t>DELIVERY</t>
  </si>
  <si>
    <t>ROBERT CHANCO</t>
  </si>
  <si>
    <t>AR6153</t>
  </si>
  <si>
    <t>BS10275</t>
  </si>
  <si>
    <t>BS10276</t>
  </si>
  <si>
    <t>BS10278</t>
  </si>
  <si>
    <t>BS10279</t>
  </si>
  <si>
    <t>BS10280</t>
  </si>
  <si>
    <t>BS10281</t>
  </si>
  <si>
    <t>BS10282</t>
  </si>
  <si>
    <t>BS10283</t>
  </si>
  <si>
    <t>DARYL ONG</t>
  </si>
  <si>
    <r>
      <rPr>
        <sz val="7"/>
        <rFont val="Tahoma"/>
        <charset val="134"/>
      </rPr>
      <t xml:space="preserve">UNIT DP </t>
    </r>
    <r>
      <rPr>
        <sz val="7"/>
        <color rgb="FFFF0000"/>
        <rFont val="Tahoma"/>
        <charset val="134"/>
      </rPr>
      <t>(KPII)</t>
    </r>
  </si>
  <si>
    <t>SJR#</t>
  </si>
  <si>
    <t>REHAN SALCEDO</t>
  </si>
  <si>
    <t>SOP</t>
  </si>
  <si>
    <t>BPI</t>
  </si>
  <si>
    <t>LAZADA FEE</t>
  </si>
  <si>
    <t xml:space="preserve">TOTAL AMOUNT: </t>
  </si>
  <si>
    <t>JOS SNEL</t>
  </si>
  <si>
    <t>EDWARD JUNE HERRADA</t>
  </si>
  <si>
    <t>CHERELL SANSAET</t>
  </si>
  <si>
    <t>RONELO CAPUNO</t>
  </si>
  <si>
    <t>LYYWLYN BALALLO</t>
  </si>
  <si>
    <t>AXEL JEANPIERRE</t>
  </si>
  <si>
    <t>PAMELA MAE L. PULLANTES</t>
  </si>
  <si>
    <t>CARLA SALAS BASAS</t>
  </si>
  <si>
    <t xml:space="preserve">EWT </t>
  </si>
  <si>
    <t>NICO RAPISORA</t>
  </si>
  <si>
    <t>MARK CABIE</t>
  </si>
  <si>
    <t>TIN NALUZ</t>
  </si>
  <si>
    <t>JONATHAN TY</t>
  </si>
  <si>
    <t>MICHAEL R. MONTELIBANO</t>
  </si>
  <si>
    <t>JOAN ALLAS TAMPILIC</t>
  </si>
  <si>
    <t>PENALTY (LATE DELIVERY)</t>
  </si>
  <si>
    <t>TOTAL:</t>
  </si>
  <si>
    <t>ANN BARUNO</t>
  </si>
  <si>
    <t>DAVIS DELUGAR</t>
  </si>
  <si>
    <t>JULIUS YERRO</t>
  </si>
  <si>
    <t>CHRISTIAN SALIM</t>
  </si>
  <si>
    <t>JERALDINE DUNGCA</t>
  </si>
  <si>
    <t>289409 &amp; 289341</t>
  </si>
  <si>
    <t>REYNANTE LITUANAS</t>
  </si>
  <si>
    <t>MICHAEL ANGELO VALDEZ</t>
  </si>
  <si>
    <t>MICHAEL VINCENT HILARIO</t>
  </si>
  <si>
    <t>RICHMON LOPEZ</t>
  </si>
  <si>
    <t>JOHN MARK MAANO</t>
  </si>
  <si>
    <t>JOHN PAUL LIGUTAN</t>
  </si>
  <si>
    <t>MARY GRACE V. GUTIERREZ</t>
  </si>
  <si>
    <t>JORDAN ARAGONES</t>
  </si>
  <si>
    <t>JASON DANGAN</t>
  </si>
  <si>
    <t>JULIUS LIM</t>
  </si>
  <si>
    <t>JOHN JASPER GUCE</t>
  </si>
  <si>
    <t>CHARBELLE DEMANO</t>
  </si>
  <si>
    <t>LHANDER JAY PINILI</t>
  </si>
  <si>
    <t>JUSTIN BRAVO</t>
  </si>
  <si>
    <t>MA. LOURDES LIPALAM</t>
  </si>
  <si>
    <t>JV DITONA</t>
  </si>
  <si>
    <t>SONY SAÑEZ</t>
  </si>
  <si>
    <t>JERRYVIENNE KIM TAN</t>
  </si>
  <si>
    <t>MELVIN JAY SABALE</t>
  </si>
  <si>
    <t>LIAN ROBIN CASTILLO</t>
  </si>
  <si>
    <t>VIEL ADRIAN BALANE/ARNEL BALANE</t>
  </si>
  <si>
    <t>ZION SARSALEJO</t>
  </si>
  <si>
    <t>VINCE RIZZO</t>
  </si>
  <si>
    <t>EDUARDO YREZABAL</t>
  </si>
  <si>
    <t>SHEANNE LOU GINEA SANTOS</t>
  </si>
  <si>
    <t>MELISSA ARANETA</t>
  </si>
  <si>
    <t>JOYSEN GARCIA</t>
  </si>
  <si>
    <t>NIKKI DE GUZMAN</t>
  </si>
  <si>
    <t>BRYAN JOHN T. DANAO</t>
  </si>
  <si>
    <t>JACKY LKX</t>
  </si>
  <si>
    <t>VINCENT N. LOBETE</t>
  </si>
  <si>
    <t>SAMPANG, CEDRICK</t>
  </si>
  <si>
    <t>TOMMY NULUD</t>
  </si>
  <si>
    <t>HUGH ROBERTS</t>
  </si>
  <si>
    <t>RAMOS, MICHAEL</t>
  </si>
  <si>
    <t>GLEN ESPAÑO</t>
  </si>
  <si>
    <t>MARISSA QUIAMBAO</t>
  </si>
  <si>
    <t>JERRY YAO</t>
  </si>
  <si>
    <t>RJ ZUNIGA</t>
  </si>
  <si>
    <t>PAT DOMINGO</t>
  </si>
  <si>
    <t>GUERRERO DUMLAO</t>
  </si>
  <si>
    <t>MARWIN ESPINOSA</t>
  </si>
  <si>
    <t>JP CASTRILLO</t>
  </si>
  <si>
    <t>REGUYAL, NORIEL</t>
  </si>
  <si>
    <t>REX SACE</t>
  </si>
  <si>
    <t>GERIANDRE PIQUERO</t>
  </si>
  <si>
    <t>MAUREEN GALVEZ</t>
  </si>
  <si>
    <t>CUYEGKENG, JUAN IGNACIO</t>
  </si>
  <si>
    <t>BARTE, ROSALIE</t>
  </si>
  <si>
    <t>MARK LOUIE B. DELA CRUZ</t>
  </si>
  <si>
    <t>KARL MALIBIRAN</t>
  </si>
  <si>
    <t>MARK LOUIE ARABACA</t>
  </si>
  <si>
    <t>CRIZEL MANABAT</t>
  </si>
  <si>
    <t>DR. SUSAN DAMOLE</t>
  </si>
  <si>
    <t>MARIE JEANNE VERA</t>
  </si>
  <si>
    <t>BETH NATIVIDAD</t>
  </si>
  <si>
    <t>RONALD SORIANO</t>
  </si>
  <si>
    <t>LECAROS, ROMUALDO</t>
  </si>
  <si>
    <t>DINO FERNANDEZ</t>
  </si>
  <si>
    <t>MICHAEL GUTIERREZ</t>
  </si>
  <si>
    <t>MARY GRACE ADEZER</t>
  </si>
  <si>
    <t>MONTERON, JOHN MICHAEL</t>
  </si>
  <si>
    <t>DEQUITO, JOEBERT</t>
  </si>
  <si>
    <t>CY PEREZ</t>
  </si>
  <si>
    <t>VILLANUEVA, CEDRICK</t>
  </si>
  <si>
    <t>ATTY. ABEL ALEGRE</t>
  </si>
  <si>
    <t>MYLENE LEANO</t>
  </si>
  <si>
    <t>JESSIRLYN JOVELLANO</t>
  </si>
  <si>
    <t xml:space="preserve">(RETURNED) RR: HO-00004894 </t>
  </si>
  <si>
    <t>REUEL BUCHAN BALILI</t>
  </si>
  <si>
    <t>DUNHILL PLASTIC INDUSTRIES INC</t>
  </si>
  <si>
    <t>ANGELI SHANE PUGAO</t>
  </si>
  <si>
    <t>RAMOS, ANDREW STEPHEN</t>
  </si>
  <si>
    <t>ODEJAR, TRICIA ANNE</t>
  </si>
  <si>
    <t>ESPARRAGUERRA, JIE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</si>
</sst>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  <numFmt numFmtId="178" formatCode="d\-mmm\-yyyy;@"/>
    <numFmt numFmtId="179" formatCode="_(* #,##0.00_);_(* \(#,##0.00\);_(* \-??_);_(@_)"/>
  </numFmts>
  <fonts count="26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7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177" fontId="3" fillId="2" borderId="6" xfId="1" applyNumberFormat="1" applyFont="1" applyFill="1" applyBorder="1" applyAlignment="1"/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wrapText="1"/>
    </xf>
    <xf numFmtId="177" fontId="2" fillId="0" borderId="8" xfId="1" applyNumberFormat="1" applyFont="1" applyBorder="1" applyAlignment="1">
      <alignment horizontal="center"/>
    </xf>
    <xf numFmtId="177" fontId="2" fillId="0" borderId="0" xfId="1" applyNumberFormat="1" applyFont="1" applyAlignment="1">
      <alignment horizontal="left" vertical="center"/>
    </xf>
    <xf numFmtId="0" fontId="5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1" fillId="0" borderId="0" xfId="49" applyFont="1" applyFill="1" applyAlignment="1"/>
    <xf numFmtId="178" fontId="1" fillId="0" borderId="10" xfId="49" applyNumberFormat="1" applyFont="1" applyFill="1" applyBorder="1" applyAlignment="1">
      <alignment horizontal="center" wrapText="1"/>
    </xf>
    <xf numFmtId="0" fontId="1" fillId="0" borderId="10" xfId="49" applyFont="1" applyFill="1" applyBorder="1" applyAlignment="1">
      <alignment horizontal="center"/>
    </xf>
    <xf numFmtId="0" fontId="1" fillId="0" borderId="10" xfId="49" applyFont="1" applyFill="1" applyBorder="1" applyAlignment="1">
      <alignment horizontal="left"/>
    </xf>
    <xf numFmtId="0" fontId="1" fillId="0" borderId="11" xfId="49" applyFont="1" applyFill="1" applyBorder="1" applyAlignment="1">
      <alignment horizontal="center" wrapText="1"/>
    </xf>
    <xf numFmtId="0" fontId="1" fillId="0" borderId="10" xfId="49" applyFont="1" applyFill="1" applyBorder="1" applyAlignment="1">
      <alignment horizontal="center" vertical="center" wrapText="1"/>
    </xf>
    <xf numFmtId="179" fontId="1" fillId="0" borderId="0" xfId="1" applyNumberFormat="1" applyFont="1" applyFill="1" applyBorder="1" applyAlignment="1" applyProtection="1">
      <alignment vertical="center"/>
    </xf>
    <xf numFmtId="0" fontId="2" fillId="0" borderId="0" xfId="49" applyFont="1" applyFill="1" applyAlignment="1"/>
    <xf numFmtId="179" fontId="1" fillId="0" borderId="11" xfId="1" applyNumberFormat="1" applyFont="1" applyFill="1" applyBorder="1" applyAlignment="1" applyProtection="1">
      <alignment horizontal="center" vertical="center"/>
    </xf>
    <xf numFmtId="179" fontId="1" fillId="0" borderId="10" xfId="1" applyNumberFormat="1" applyFont="1" applyFill="1" applyBorder="1" applyAlignment="1" applyProtection="1"/>
    <xf numFmtId="0" fontId="2" fillId="0" borderId="0" xfId="49" applyFont="1" applyFill="1" applyAlignment="1">
      <alignment horizontal="center"/>
    </xf>
    <xf numFmtId="4" fontId="2" fillId="0" borderId="0" xfId="49" applyNumberFormat="1" applyFont="1" applyFill="1" applyAlignment="1"/>
    <xf numFmtId="0" fontId="1" fillId="0" borderId="0" xfId="49" applyFont="1" applyFill="1" applyAlignment="1">
      <alignment horizontal="center"/>
    </xf>
    <xf numFmtId="179" fontId="2" fillId="0" borderId="0" xfId="1" applyNumberFormat="1" applyFont="1" applyFill="1" applyBorder="1" applyAlignment="1" applyProtection="1">
      <alignment horizontal="center"/>
    </xf>
    <xf numFmtId="4" fontId="2" fillId="0" borderId="12" xfId="49" applyNumberFormat="1" applyFont="1" applyFill="1" applyBorder="1" applyAlignment="1"/>
    <xf numFmtId="179" fontId="2" fillId="0" borderId="12" xfId="1" applyNumberFormat="1" applyFont="1" applyFill="1" applyBorder="1" applyAlignment="1" applyProtection="1">
      <alignment horizontal="center"/>
    </xf>
    <xf numFmtId="179" fontId="2" fillId="0" borderId="0" xfId="1" applyNumberFormat="1" applyFont="1" applyFill="1" applyBorder="1" applyAlignment="1" applyProtection="1">
      <alignment horizontal="left" vertical="center"/>
    </xf>
    <xf numFmtId="179" fontId="2" fillId="0" borderId="0" xfId="1" applyNumberFormat="1" applyFont="1" applyFill="1" applyBorder="1" applyAlignment="1" applyProtection="1">
      <alignment vertical="center"/>
    </xf>
    <xf numFmtId="4" fontId="2" fillId="0" borderId="13" xfId="49" applyNumberFormat="1" applyFont="1" applyFill="1" applyBorder="1" applyAlignme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tabSelected="1" zoomScale="130" zoomScaleNormal="130" topLeftCell="A58" workbookViewId="0">
      <selection activeCell="C76" sqref="C7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46055</v>
      </c>
      <c r="B7" s="15">
        <v>21922</v>
      </c>
      <c r="C7" s="16" t="s">
        <v>15</v>
      </c>
      <c r="D7" s="17" t="s">
        <v>16</v>
      </c>
      <c r="E7" s="15">
        <v>60835</v>
      </c>
      <c r="F7" s="38">
        <v>50000</v>
      </c>
      <c r="G7" s="19"/>
      <c r="H7" s="19"/>
      <c r="I7" s="14"/>
      <c r="J7" s="38">
        <v>0</v>
      </c>
      <c r="K7" s="25">
        <f>F7+J7</f>
        <v>50000</v>
      </c>
      <c r="L7" s="14">
        <v>46055</v>
      </c>
      <c r="M7" s="2"/>
    </row>
    <row r="8" spans="1:13">
      <c r="A8" s="14">
        <v>46055</v>
      </c>
      <c r="B8" s="15">
        <v>21923</v>
      </c>
      <c r="C8" s="16" t="s">
        <v>17</v>
      </c>
      <c r="D8" s="17" t="s">
        <v>16</v>
      </c>
      <c r="E8" s="15">
        <v>61196</v>
      </c>
      <c r="F8" s="38">
        <v>5946.5</v>
      </c>
      <c r="G8" s="19"/>
      <c r="H8" s="19"/>
      <c r="I8" s="14"/>
      <c r="J8" s="38">
        <v>0</v>
      </c>
      <c r="K8" s="25">
        <f>F8+J8</f>
        <v>5946.5</v>
      </c>
      <c r="L8" s="14">
        <v>46055</v>
      </c>
      <c r="M8" s="2"/>
    </row>
    <row r="9" spans="1:13">
      <c r="A9" s="14">
        <v>46055</v>
      </c>
      <c r="B9" s="15">
        <v>21924</v>
      </c>
      <c r="C9" s="16" t="s">
        <v>18</v>
      </c>
      <c r="D9" s="17" t="s">
        <v>19</v>
      </c>
      <c r="E9" s="15">
        <v>61193</v>
      </c>
      <c r="F9" s="38"/>
      <c r="G9" s="19"/>
      <c r="H9" s="19"/>
      <c r="I9" s="14"/>
      <c r="J9" s="38">
        <v>200631.9</v>
      </c>
      <c r="K9" s="25">
        <f>F9+J9</f>
        <v>200631.9</v>
      </c>
      <c r="L9" s="14">
        <v>46055</v>
      </c>
      <c r="M9" s="2" t="s">
        <v>20</v>
      </c>
    </row>
    <row r="10" spans="1:13">
      <c r="A10" s="14">
        <v>46055</v>
      </c>
      <c r="B10" s="15">
        <v>21925</v>
      </c>
      <c r="C10" s="16" t="s">
        <v>21</v>
      </c>
      <c r="D10" s="17" t="s">
        <v>16</v>
      </c>
      <c r="E10" s="15">
        <v>60658</v>
      </c>
      <c r="F10" s="38">
        <v>10000</v>
      </c>
      <c r="G10" s="19"/>
      <c r="H10" s="19"/>
      <c r="I10" s="14"/>
      <c r="J10" s="38">
        <v>0</v>
      </c>
      <c r="K10" s="25">
        <f>F10+J10</f>
        <v>10000</v>
      </c>
      <c r="L10" s="14">
        <v>46055</v>
      </c>
      <c r="M10" s="2"/>
    </row>
    <row r="11" spans="6:11">
      <c r="F11" s="39">
        <f>SUM(F7:F10)</f>
        <v>65946.5</v>
      </c>
      <c r="G11" s="2"/>
      <c r="H11" s="2"/>
      <c r="I11" s="2"/>
      <c r="J11" s="48">
        <f>SUM(J7:J10)</f>
        <v>200631.9</v>
      </c>
      <c r="K11" s="39">
        <f>SUM(K7:K10)</f>
        <v>266578.4</v>
      </c>
    </row>
    <row r="12" spans="6:11">
      <c r="F12" s="39"/>
      <c r="G12" s="2"/>
      <c r="H12" s="2"/>
      <c r="I12" s="2"/>
      <c r="J12" s="39"/>
      <c r="K12" s="39"/>
    </row>
    <row r="13" spans="6:6">
      <c r="F13" s="39"/>
    </row>
    <row r="17" spans="1:4">
      <c r="A17" s="2" t="s">
        <v>22</v>
      </c>
      <c r="D17" s="2" t="s">
        <v>23</v>
      </c>
    </row>
    <row r="18" spans="1:1">
      <c r="A18" s="2"/>
    </row>
    <row r="19" spans="1:1">
      <c r="A19" s="2"/>
    </row>
    <row r="20" spans="1:4">
      <c r="A20" s="2" t="s">
        <v>24</v>
      </c>
      <c r="D20" s="2" t="s">
        <v>25</v>
      </c>
    </row>
    <row r="21" spans="1:4">
      <c r="A21" s="1" t="s">
        <v>26</v>
      </c>
      <c r="D21" s="1" t="s">
        <v>27</v>
      </c>
    </row>
    <row r="28" s="1" customFormat="1" spans="1:1">
      <c r="A28" s="2" t="s">
        <v>0</v>
      </c>
    </row>
    <row r="29" s="1" customFormat="1" spans="1:1">
      <c r="A29" s="2" t="s">
        <v>28</v>
      </c>
    </row>
    <row r="31" s="1" customFormat="1" spans="1:12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" t="s">
        <v>8</v>
      </c>
      <c r="H31" s="5"/>
      <c r="I31" s="5"/>
      <c r="J31" s="23"/>
      <c r="K31" s="3" t="s">
        <v>9</v>
      </c>
      <c r="L31" s="3" t="s">
        <v>10</v>
      </c>
    </row>
    <row r="32" s="1" customFormat="1" spans="1:12">
      <c r="A32" s="6"/>
      <c r="B32" s="6"/>
      <c r="C32" s="6"/>
      <c r="D32" s="6"/>
      <c r="E32" s="6"/>
      <c r="F32" s="6"/>
      <c r="G32" s="3" t="s">
        <v>11</v>
      </c>
      <c r="H32" s="3" t="s">
        <v>12</v>
      </c>
      <c r="I32" s="3" t="s">
        <v>13</v>
      </c>
      <c r="J32" s="3" t="s">
        <v>14</v>
      </c>
      <c r="K32" s="6"/>
      <c r="L32" s="6"/>
    </row>
    <row r="33" s="1" customFormat="1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="1" customFormat="1" spans="1:13">
      <c r="A34" s="55">
        <v>46052</v>
      </c>
      <c r="B34" s="56">
        <v>21163</v>
      </c>
      <c r="C34" s="57" t="s">
        <v>29</v>
      </c>
      <c r="D34" s="58" t="s">
        <v>16</v>
      </c>
      <c r="E34" s="56">
        <v>60781</v>
      </c>
      <c r="F34" s="38"/>
      <c r="G34" s="59" t="s">
        <v>30</v>
      </c>
      <c r="H34" s="59">
        <v>114182</v>
      </c>
      <c r="I34" s="55">
        <v>46044</v>
      </c>
      <c r="J34" s="62">
        <v>21697.03</v>
      </c>
      <c r="K34" s="63">
        <f>F34+J34</f>
        <v>21697.03</v>
      </c>
      <c r="L34" s="55">
        <v>46055</v>
      </c>
      <c r="M34" s="61" t="s">
        <v>31</v>
      </c>
    </row>
    <row r="35" s="1" customFormat="1" spans="1:13">
      <c r="A35" s="55">
        <v>46052</v>
      </c>
      <c r="B35" s="56">
        <v>21164</v>
      </c>
      <c r="C35" s="57" t="s">
        <v>29</v>
      </c>
      <c r="D35" s="58" t="s">
        <v>16</v>
      </c>
      <c r="E35" s="56">
        <v>60782</v>
      </c>
      <c r="F35" s="38"/>
      <c r="G35" s="59" t="s">
        <v>30</v>
      </c>
      <c r="H35" s="59">
        <v>114181</v>
      </c>
      <c r="I35" s="55">
        <v>46044</v>
      </c>
      <c r="J35" s="62">
        <v>21697.03</v>
      </c>
      <c r="K35" s="63">
        <f>F35+J35</f>
        <v>21697.03</v>
      </c>
      <c r="L35" s="55">
        <v>46055</v>
      </c>
      <c r="M35" s="61" t="s">
        <v>31</v>
      </c>
    </row>
    <row r="36" s="1" customFormat="1" spans="6:11">
      <c r="F36" s="39">
        <f>SUM(F34:F35)</f>
        <v>0</v>
      </c>
      <c r="G36" s="2"/>
      <c r="H36" s="2"/>
      <c r="I36" s="2"/>
      <c r="J36" s="48">
        <f>SUM(J34:J35)</f>
        <v>43394.06</v>
      </c>
      <c r="K36" s="39">
        <f>SUM(K34:K35)</f>
        <v>43394.06</v>
      </c>
    </row>
    <row r="37" s="1" customFormat="1" spans="6:11">
      <c r="F37" s="39"/>
      <c r="G37" s="2"/>
      <c r="H37" s="2"/>
      <c r="I37" s="2"/>
      <c r="J37" s="39"/>
      <c r="K37" s="39"/>
    </row>
    <row r="38" s="54" customFormat="1" spans="6:11">
      <c r="F38" s="60"/>
      <c r="I38" s="54" t="s">
        <v>13</v>
      </c>
      <c r="K38" s="60"/>
    </row>
    <row r="39" s="54" customFormat="1" spans="8:10">
      <c r="H39" s="61" t="s">
        <v>32</v>
      </c>
      <c r="J39" s="64" t="s">
        <v>33</v>
      </c>
    </row>
    <row r="40" s="54" customFormat="1" spans="11:11">
      <c r="K40" s="64" t="s">
        <v>34</v>
      </c>
    </row>
    <row r="41" s="54" customFormat="1" spans="7:11">
      <c r="G41" s="61" t="s">
        <v>35</v>
      </c>
      <c r="I41" s="65">
        <v>1000</v>
      </c>
      <c r="J41" s="66"/>
      <c r="K41" s="67">
        <f t="shared" ref="K41:K52" si="0">J41*I41</f>
        <v>0</v>
      </c>
    </row>
    <row r="42" s="54" customFormat="1" spans="1:11">
      <c r="A42" s="61" t="s">
        <v>22</v>
      </c>
      <c r="D42" s="61" t="s">
        <v>23</v>
      </c>
      <c r="G42" s="61"/>
      <c r="I42" s="65">
        <v>500</v>
      </c>
      <c r="J42" s="66"/>
      <c r="K42" s="67">
        <f t="shared" si="0"/>
        <v>0</v>
      </c>
    </row>
    <row r="43" s="54" customFormat="1" spans="1:11">
      <c r="A43" s="61"/>
      <c r="G43" s="61"/>
      <c r="I43" s="65">
        <v>200</v>
      </c>
      <c r="J43" s="66"/>
      <c r="K43" s="67">
        <f t="shared" si="0"/>
        <v>0</v>
      </c>
    </row>
    <row r="44" s="54" customFormat="1" spans="1:11">
      <c r="A44" s="61"/>
      <c r="G44" s="61" t="s">
        <v>36</v>
      </c>
      <c r="I44" s="65">
        <v>100</v>
      </c>
      <c r="J44" s="66"/>
      <c r="K44" s="67">
        <f t="shared" si="0"/>
        <v>0</v>
      </c>
    </row>
    <row r="45" s="54" customFormat="1" spans="1:11">
      <c r="A45" s="61" t="s">
        <v>24</v>
      </c>
      <c r="D45" s="61" t="s">
        <v>25</v>
      </c>
      <c r="G45" s="54" t="s">
        <v>37</v>
      </c>
      <c r="I45" s="65">
        <v>50</v>
      </c>
      <c r="J45" s="66"/>
      <c r="K45" s="67">
        <f t="shared" si="0"/>
        <v>0</v>
      </c>
    </row>
    <row r="46" s="54" customFormat="1" spans="1:11">
      <c r="A46" s="54" t="s">
        <v>26</v>
      </c>
      <c r="D46" s="54" t="s">
        <v>27</v>
      </c>
      <c r="I46" s="65">
        <v>20</v>
      </c>
      <c r="J46" s="66"/>
      <c r="K46" s="67">
        <f t="shared" si="0"/>
        <v>0</v>
      </c>
    </row>
    <row r="47" s="54" customFormat="1" spans="9:11">
      <c r="I47" s="65">
        <v>10</v>
      </c>
      <c r="J47" s="66"/>
      <c r="K47" s="67">
        <f t="shared" si="0"/>
        <v>0</v>
      </c>
    </row>
    <row r="48" s="54" customFormat="1" spans="9:11">
      <c r="I48" s="65">
        <v>5</v>
      </c>
      <c r="J48" s="66"/>
      <c r="K48" s="67">
        <f t="shared" si="0"/>
        <v>0</v>
      </c>
    </row>
    <row r="49" s="54" customFormat="1" spans="9:11">
      <c r="I49" s="65">
        <v>1</v>
      </c>
      <c r="J49" s="66"/>
      <c r="K49" s="67">
        <f t="shared" si="0"/>
        <v>0</v>
      </c>
    </row>
    <row r="50" s="54" customFormat="1" spans="9:11">
      <c r="I50" s="65">
        <v>0.25</v>
      </c>
      <c r="J50" s="66"/>
      <c r="K50" s="67">
        <f t="shared" si="0"/>
        <v>0</v>
      </c>
    </row>
    <row r="51" s="54" customFormat="1" spans="3:11">
      <c r="C51" s="54" t="s">
        <v>38</v>
      </c>
      <c r="I51" s="65">
        <v>0.1</v>
      </c>
      <c r="J51" s="66"/>
      <c r="K51" s="67">
        <f t="shared" si="0"/>
        <v>0</v>
      </c>
    </row>
    <row r="52" s="54" customFormat="1" spans="9:11">
      <c r="I52" s="68">
        <v>0.05</v>
      </c>
      <c r="J52" s="66"/>
      <c r="K52" s="69">
        <f t="shared" si="0"/>
        <v>0</v>
      </c>
    </row>
    <row r="53" s="54" customFormat="1" spans="9:11">
      <c r="I53" s="61" t="s">
        <v>39</v>
      </c>
      <c r="K53" s="70">
        <f>SUM(K41:K52)</f>
        <v>0</v>
      </c>
    </row>
    <row r="54" s="54" customFormat="1" spans="9:11">
      <c r="I54" s="61" t="s">
        <v>40</v>
      </c>
      <c r="K54" s="71">
        <f>J36</f>
        <v>43394.06</v>
      </c>
    </row>
    <row r="55" s="54" customFormat="1" ht="9.75" spans="11:11">
      <c r="K55" s="72">
        <f>SUM(K53:K54)</f>
        <v>43394.06</v>
      </c>
    </row>
    <row r="56" ht="9.75"/>
    <row r="61" s="1" customFormat="1" spans="1:1">
      <c r="A61" s="2" t="s">
        <v>0</v>
      </c>
    </row>
    <row r="62" s="1" customFormat="1" spans="1:1">
      <c r="A62" s="2" t="s">
        <v>28</v>
      </c>
    </row>
    <row r="64" s="1" customFormat="1" spans="1:12">
      <c r="A64" s="3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4" t="s">
        <v>8</v>
      </c>
      <c r="H64" s="5"/>
      <c r="I64" s="5"/>
      <c r="J64" s="23"/>
      <c r="K64" s="3" t="s">
        <v>9</v>
      </c>
      <c r="L64" s="3" t="s">
        <v>10</v>
      </c>
    </row>
    <row r="65" s="1" customFormat="1" spans="1:12">
      <c r="A65" s="6"/>
      <c r="B65" s="6"/>
      <c r="C65" s="6"/>
      <c r="D65" s="6"/>
      <c r="E65" s="6"/>
      <c r="F65" s="6"/>
      <c r="G65" s="3" t="s">
        <v>11</v>
      </c>
      <c r="H65" s="3" t="s">
        <v>12</v>
      </c>
      <c r="I65" s="3" t="s">
        <v>13</v>
      </c>
      <c r="J65" s="3" t="s">
        <v>14</v>
      </c>
      <c r="K65" s="6"/>
      <c r="L65" s="6"/>
    </row>
    <row r="66" s="1" customFormat="1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="1" customFormat="1" spans="1:13">
      <c r="A67" s="55">
        <v>46055</v>
      </c>
      <c r="B67" s="56">
        <v>21665</v>
      </c>
      <c r="C67" s="57" t="s">
        <v>41</v>
      </c>
      <c r="D67" s="58" t="s">
        <v>16</v>
      </c>
      <c r="E67" s="56">
        <v>60770</v>
      </c>
      <c r="F67" s="38"/>
      <c r="G67" s="59" t="s">
        <v>42</v>
      </c>
      <c r="H67" s="59">
        <v>18879</v>
      </c>
      <c r="I67" s="55">
        <v>46052</v>
      </c>
      <c r="J67" s="62">
        <v>32356.2</v>
      </c>
      <c r="K67" s="63">
        <f>F67+J67</f>
        <v>32356.2</v>
      </c>
      <c r="L67" s="55">
        <v>46056</v>
      </c>
      <c r="M67" s="61"/>
    </row>
    <row r="68" s="1" customFormat="1" spans="1:13">
      <c r="A68" s="55"/>
      <c r="B68" s="56"/>
      <c r="C68" s="57"/>
      <c r="D68" s="58"/>
      <c r="E68" s="56"/>
      <c r="F68" s="38"/>
      <c r="G68" s="59"/>
      <c r="H68" s="59"/>
      <c r="I68" s="55"/>
      <c r="J68" s="62"/>
      <c r="K68" s="63"/>
      <c r="L68" s="55"/>
      <c r="M68" s="61"/>
    </row>
    <row r="69" s="1" customFormat="1" spans="6:11">
      <c r="F69" s="39">
        <f t="shared" ref="F69:K69" si="1">SUM(F67:F68)</f>
        <v>0</v>
      </c>
      <c r="G69" s="2"/>
      <c r="H69" s="2"/>
      <c r="I69" s="2"/>
      <c r="J69" s="48">
        <f t="shared" si="1"/>
        <v>32356.2</v>
      </c>
      <c r="K69" s="39">
        <f t="shared" si="1"/>
        <v>32356.2</v>
      </c>
    </row>
    <row r="70" s="1" customFormat="1" spans="6:11">
      <c r="F70" s="39"/>
      <c r="G70" s="2"/>
      <c r="H70" s="2"/>
      <c r="I70" s="2"/>
      <c r="J70" s="39"/>
      <c r="K70" s="39"/>
    </row>
    <row r="71" s="54" customFormat="1" spans="6:11">
      <c r="F71" s="60"/>
      <c r="I71" s="54" t="s">
        <v>13</v>
      </c>
      <c r="K71" s="60"/>
    </row>
    <row r="72" s="54" customFormat="1" spans="8:10">
      <c r="H72" s="61" t="s">
        <v>32</v>
      </c>
      <c r="J72" s="64" t="s">
        <v>33</v>
      </c>
    </row>
    <row r="73" s="54" customFormat="1" spans="11:11">
      <c r="K73" s="64" t="s">
        <v>34</v>
      </c>
    </row>
    <row r="74" s="54" customFormat="1" spans="7:11">
      <c r="G74" s="61" t="s">
        <v>35</v>
      </c>
      <c r="I74" s="65">
        <v>1000</v>
      </c>
      <c r="J74" s="66"/>
      <c r="K74" s="67">
        <f t="shared" ref="K74:K85" si="2">J74*I74</f>
        <v>0</v>
      </c>
    </row>
    <row r="75" s="54" customFormat="1" spans="1:11">
      <c r="A75" s="61" t="s">
        <v>22</v>
      </c>
      <c r="D75" s="61" t="s">
        <v>23</v>
      </c>
      <c r="G75" s="61"/>
      <c r="I75" s="65">
        <v>500</v>
      </c>
      <c r="J75" s="66"/>
      <c r="K75" s="67">
        <f t="shared" si="2"/>
        <v>0</v>
      </c>
    </row>
    <row r="76" s="54" customFormat="1" spans="1:11">
      <c r="A76" s="61"/>
      <c r="G76" s="61"/>
      <c r="I76" s="65">
        <v>200</v>
      </c>
      <c r="J76" s="66"/>
      <c r="K76" s="67">
        <f t="shared" si="2"/>
        <v>0</v>
      </c>
    </row>
    <row r="77" s="54" customFormat="1" spans="1:11">
      <c r="A77" s="61"/>
      <c r="G77" s="61" t="s">
        <v>36</v>
      </c>
      <c r="I77" s="65">
        <v>100</v>
      </c>
      <c r="J77" s="66"/>
      <c r="K77" s="67">
        <f t="shared" si="2"/>
        <v>0</v>
      </c>
    </row>
    <row r="78" s="54" customFormat="1" spans="1:11">
      <c r="A78" s="61" t="s">
        <v>24</v>
      </c>
      <c r="D78" s="61" t="s">
        <v>25</v>
      </c>
      <c r="G78" s="54" t="s">
        <v>37</v>
      </c>
      <c r="I78" s="65">
        <v>50</v>
      </c>
      <c r="J78" s="66"/>
      <c r="K78" s="67">
        <f t="shared" si="2"/>
        <v>0</v>
      </c>
    </row>
    <row r="79" s="54" customFormat="1" spans="1:11">
      <c r="A79" s="54" t="s">
        <v>26</v>
      </c>
      <c r="D79" s="54" t="s">
        <v>27</v>
      </c>
      <c r="I79" s="65">
        <v>20</v>
      </c>
      <c r="J79" s="66"/>
      <c r="K79" s="67">
        <f t="shared" si="2"/>
        <v>0</v>
      </c>
    </row>
    <row r="80" s="54" customFormat="1" spans="9:11">
      <c r="I80" s="65">
        <v>10</v>
      </c>
      <c r="J80" s="66"/>
      <c r="K80" s="67">
        <f t="shared" si="2"/>
        <v>0</v>
      </c>
    </row>
    <row r="81" s="54" customFormat="1" spans="9:11">
      <c r="I81" s="65">
        <v>5</v>
      </c>
      <c r="J81" s="66"/>
      <c r="K81" s="67">
        <f t="shared" si="2"/>
        <v>0</v>
      </c>
    </row>
    <row r="82" s="54" customFormat="1" ht="10" customHeight="1" spans="9:11">
      <c r="I82" s="65">
        <v>1</v>
      </c>
      <c r="J82" s="66"/>
      <c r="K82" s="67">
        <f t="shared" si="2"/>
        <v>0</v>
      </c>
    </row>
    <row r="83" s="54" customFormat="1" spans="9:11">
      <c r="I83" s="65">
        <v>0.25</v>
      </c>
      <c r="J83" s="66"/>
      <c r="K83" s="67">
        <f t="shared" si="2"/>
        <v>0</v>
      </c>
    </row>
    <row r="84" s="54" customFormat="1" spans="3:11">
      <c r="C84" s="54" t="s">
        <v>38</v>
      </c>
      <c r="I84" s="65">
        <v>0.1</v>
      </c>
      <c r="J84" s="66"/>
      <c r="K84" s="67">
        <f t="shared" si="2"/>
        <v>0</v>
      </c>
    </row>
    <row r="85" s="54" customFormat="1" spans="9:11">
      <c r="I85" s="68">
        <v>0.05</v>
      </c>
      <c r="J85" s="66"/>
      <c r="K85" s="69">
        <f t="shared" si="2"/>
        <v>0</v>
      </c>
    </row>
    <row r="86" s="54" customFormat="1" spans="9:11">
      <c r="I86" s="61" t="s">
        <v>39</v>
      </c>
      <c r="K86" s="70">
        <f>SUM(K74:K85)</f>
        <v>0</v>
      </c>
    </row>
    <row r="87" s="54" customFormat="1" spans="9:11">
      <c r="I87" s="61" t="s">
        <v>40</v>
      </c>
      <c r="K87" s="71">
        <f>J69</f>
        <v>32356.2</v>
      </c>
    </row>
    <row r="88" s="54" customFormat="1" ht="9.75" spans="11:11">
      <c r="K88" s="72">
        <f>SUM(K86:K87)</f>
        <v>32356.2</v>
      </c>
    </row>
    <row r="89" ht="9.75"/>
  </sheetData>
  <mergeCells count="39">
    <mergeCell ref="G4:J4"/>
    <mergeCell ref="G31:J31"/>
    <mergeCell ref="G64:J64"/>
    <mergeCell ref="A4:A6"/>
    <mergeCell ref="A31:A33"/>
    <mergeCell ref="A64:A66"/>
    <mergeCell ref="B4:B6"/>
    <mergeCell ref="B31:B33"/>
    <mergeCell ref="B64:B66"/>
    <mergeCell ref="C4:C6"/>
    <mergeCell ref="C31:C33"/>
    <mergeCell ref="C64:C66"/>
    <mergeCell ref="D4:D6"/>
    <mergeCell ref="D31:D33"/>
    <mergeCell ref="D64:D66"/>
    <mergeCell ref="E4:E6"/>
    <mergeCell ref="E31:E33"/>
    <mergeCell ref="E64:E66"/>
    <mergeCell ref="F4:F6"/>
    <mergeCell ref="F31:F33"/>
    <mergeCell ref="F64:F66"/>
    <mergeCell ref="G5:G6"/>
    <mergeCell ref="G32:G33"/>
    <mergeCell ref="G65:G66"/>
    <mergeCell ref="H5:H6"/>
    <mergeCell ref="H32:H33"/>
    <mergeCell ref="H65:H66"/>
    <mergeCell ref="I5:I6"/>
    <mergeCell ref="I32:I33"/>
    <mergeCell ref="I65:I66"/>
    <mergeCell ref="J5:J6"/>
    <mergeCell ref="J32:J33"/>
    <mergeCell ref="J65:J66"/>
    <mergeCell ref="K4:K6"/>
    <mergeCell ref="K31:K33"/>
    <mergeCell ref="K64:K66"/>
    <mergeCell ref="L4:L6"/>
    <mergeCell ref="L31:L33"/>
    <mergeCell ref="L64:L6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30" zoomScaleNormal="130" topLeftCell="A43" workbookViewId="0">
      <selection activeCell="E18" sqref="E1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46071</v>
      </c>
      <c r="B7" s="15">
        <v>21974</v>
      </c>
      <c r="C7" s="16" t="s">
        <v>112</v>
      </c>
      <c r="D7" s="17" t="s">
        <v>16</v>
      </c>
      <c r="E7" s="15">
        <v>61285</v>
      </c>
      <c r="F7" s="38">
        <v>20736.2</v>
      </c>
      <c r="G7" s="19"/>
      <c r="H7" s="19"/>
      <c r="I7" s="14"/>
      <c r="J7" s="38">
        <v>0</v>
      </c>
      <c r="K7" s="25">
        <f t="shared" ref="K7:K12" si="0">F7+J7</f>
        <v>20736.2</v>
      </c>
      <c r="L7" s="14">
        <v>46071</v>
      </c>
      <c r="M7" s="2"/>
    </row>
    <row r="8" s="1" customFormat="1" spans="1:13">
      <c r="A8" s="14">
        <v>46071</v>
      </c>
      <c r="B8" s="15">
        <v>21975</v>
      </c>
      <c r="C8" s="16" t="s">
        <v>113</v>
      </c>
      <c r="D8" s="17" t="s">
        <v>19</v>
      </c>
      <c r="E8" s="15">
        <v>61282</v>
      </c>
      <c r="F8" s="38">
        <v>32356.2</v>
      </c>
      <c r="G8" s="19"/>
      <c r="H8" s="19"/>
      <c r="I8" s="14"/>
      <c r="J8" s="38">
        <v>0</v>
      </c>
      <c r="K8" s="25">
        <f t="shared" si="0"/>
        <v>32356.2</v>
      </c>
      <c r="L8" s="14">
        <v>46069</v>
      </c>
      <c r="M8" s="2"/>
    </row>
    <row r="9" s="1" customFormat="1" spans="1:13">
      <c r="A9" s="14">
        <v>46071</v>
      </c>
      <c r="B9" s="15">
        <v>21976</v>
      </c>
      <c r="C9" s="16" t="s">
        <v>114</v>
      </c>
      <c r="D9" s="17" t="s">
        <v>16</v>
      </c>
      <c r="E9" s="15">
        <v>61281</v>
      </c>
      <c r="F9" s="38"/>
      <c r="G9" s="19"/>
      <c r="H9" s="19"/>
      <c r="I9" s="14"/>
      <c r="J9" s="38">
        <v>34382.65</v>
      </c>
      <c r="K9" s="25">
        <f t="shared" si="0"/>
        <v>34382.65</v>
      </c>
      <c r="L9" s="14">
        <v>46069</v>
      </c>
      <c r="M9" s="2" t="s">
        <v>115</v>
      </c>
    </row>
    <row r="10" s="1" customFormat="1" spans="1:13">
      <c r="A10" s="14">
        <v>46071</v>
      </c>
      <c r="B10" s="15">
        <v>21977</v>
      </c>
      <c r="C10" s="16" t="s">
        <v>116</v>
      </c>
      <c r="D10" s="17" t="s">
        <v>19</v>
      </c>
      <c r="E10" s="15">
        <v>61283</v>
      </c>
      <c r="F10" s="38">
        <v>224912.4</v>
      </c>
      <c r="G10" s="19"/>
      <c r="H10" s="19"/>
      <c r="I10" s="14"/>
      <c r="J10" s="38">
        <v>0</v>
      </c>
      <c r="K10" s="25">
        <f t="shared" si="0"/>
        <v>224912.4</v>
      </c>
      <c r="L10" s="14">
        <v>46071</v>
      </c>
      <c r="M10" s="2"/>
    </row>
    <row r="11" s="1" customFormat="1" spans="1:13">
      <c r="A11" s="14">
        <v>46071</v>
      </c>
      <c r="B11" s="15">
        <v>21978</v>
      </c>
      <c r="C11" s="16" t="s">
        <v>117</v>
      </c>
      <c r="D11" s="17" t="s">
        <v>16</v>
      </c>
      <c r="E11" s="15">
        <v>60839</v>
      </c>
      <c r="F11" s="38">
        <v>14000</v>
      </c>
      <c r="G11" s="19"/>
      <c r="H11" s="19"/>
      <c r="I11" s="14"/>
      <c r="J11" s="38">
        <v>0</v>
      </c>
      <c r="K11" s="25">
        <f t="shared" si="0"/>
        <v>14000</v>
      </c>
      <c r="L11" s="14">
        <v>46071</v>
      </c>
      <c r="M11" s="2"/>
    </row>
    <row r="12" s="1" customFormat="1" spans="1:13">
      <c r="A12" s="14">
        <v>46071</v>
      </c>
      <c r="B12" s="15">
        <v>21979</v>
      </c>
      <c r="C12" s="16" t="s">
        <v>15</v>
      </c>
      <c r="D12" s="17" t="s">
        <v>104</v>
      </c>
      <c r="E12" s="15">
        <v>61279</v>
      </c>
      <c r="F12" s="38">
        <v>50000</v>
      </c>
      <c r="G12" s="19"/>
      <c r="H12" s="19"/>
      <c r="I12" s="14"/>
      <c r="J12" s="38">
        <v>0</v>
      </c>
      <c r="K12" s="25">
        <f t="shared" si="0"/>
        <v>50000</v>
      </c>
      <c r="L12" s="14">
        <v>46071</v>
      </c>
      <c r="M12" s="2"/>
    </row>
    <row r="13" s="1" customFormat="1" spans="6:11">
      <c r="F13" s="39">
        <f>SUM(F7:F12)</f>
        <v>342004.8</v>
      </c>
      <c r="G13" s="2"/>
      <c r="H13" s="2"/>
      <c r="I13" s="2"/>
      <c r="J13" s="48">
        <f>SUM(J7:J12)</f>
        <v>34382.65</v>
      </c>
      <c r="K13" s="39">
        <f>SUM(K7:K12)</f>
        <v>376387.45</v>
      </c>
    </row>
    <row r="14" s="1" customFormat="1" spans="6:11">
      <c r="F14" s="39"/>
      <c r="G14" s="2"/>
      <c r="H14" s="2"/>
      <c r="I14" s="2"/>
      <c r="J14" s="39"/>
      <c r="K14" s="39"/>
    </row>
    <row r="15" s="1" customFormat="1" spans="6:6">
      <c r="F15" s="39"/>
    </row>
    <row r="19" s="1" customFormat="1" spans="1:4">
      <c r="A19" s="2" t="s">
        <v>22</v>
      </c>
      <c r="D19" s="2" t="s">
        <v>23</v>
      </c>
    </row>
    <row r="20" s="1" customFormat="1" spans="1:1">
      <c r="A20" s="2"/>
    </row>
    <row r="21" s="1" customFormat="1" spans="1:1">
      <c r="A21" s="2"/>
    </row>
    <row r="22" s="1" customFormat="1" spans="1:4">
      <c r="A22" s="2" t="s">
        <v>24</v>
      </c>
      <c r="D22" s="2" t="s">
        <v>25</v>
      </c>
    </row>
    <row r="23" s="1" customFormat="1" spans="1:4">
      <c r="A23" s="1" t="s">
        <v>26</v>
      </c>
      <c r="D23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30" zoomScaleNormal="130" topLeftCell="A40" workbookViewId="0">
      <selection activeCell="F15" sqref="F1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46072</v>
      </c>
      <c r="B7" s="15">
        <v>21980</v>
      </c>
      <c r="C7" s="16" t="s">
        <v>15</v>
      </c>
      <c r="D7" s="17" t="s">
        <v>60</v>
      </c>
      <c r="E7" s="15">
        <v>61279</v>
      </c>
      <c r="F7" s="38">
        <v>8008.6</v>
      </c>
      <c r="G7" s="19"/>
      <c r="H7" s="19"/>
      <c r="I7" s="14"/>
      <c r="J7" s="38">
        <v>0</v>
      </c>
      <c r="K7" s="25">
        <f>F7+J7</f>
        <v>8008.6</v>
      </c>
      <c r="L7" s="14">
        <v>46072</v>
      </c>
      <c r="M7" s="2"/>
    </row>
    <row r="8" s="1" customFormat="1" spans="1:13">
      <c r="A8" s="14">
        <v>46072</v>
      </c>
      <c r="B8" s="15">
        <v>21980</v>
      </c>
      <c r="C8" s="16" t="s">
        <v>15</v>
      </c>
      <c r="D8" s="17" t="s">
        <v>50</v>
      </c>
      <c r="E8" s="15">
        <v>61279</v>
      </c>
      <c r="F8" s="38">
        <v>0.4</v>
      </c>
      <c r="G8" s="19"/>
      <c r="H8" s="19"/>
      <c r="I8" s="14"/>
      <c r="J8" s="38">
        <v>0</v>
      </c>
      <c r="K8" s="25">
        <f>F8+J8</f>
        <v>0.4</v>
      </c>
      <c r="L8" s="14">
        <v>46072</v>
      </c>
      <c r="M8" s="2"/>
    </row>
    <row r="9" s="1" customFormat="1" spans="1:13">
      <c r="A9" s="14">
        <v>46072</v>
      </c>
      <c r="B9" s="15">
        <v>21981</v>
      </c>
      <c r="C9" s="16" t="s">
        <v>118</v>
      </c>
      <c r="D9" s="17" t="s">
        <v>16</v>
      </c>
      <c r="E9" s="15">
        <v>61286</v>
      </c>
      <c r="F9" s="38">
        <v>19936.2</v>
      </c>
      <c r="G9" s="19"/>
      <c r="H9" s="19"/>
      <c r="I9" s="14"/>
      <c r="J9" s="38">
        <v>0</v>
      </c>
      <c r="K9" s="25">
        <f>F9+J9</f>
        <v>19936.2</v>
      </c>
      <c r="L9" s="14">
        <v>46071</v>
      </c>
      <c r="M9" s="2"/>
    </row>
    <row r="10" s="1" customFormat="1" spans="6:11">
      <c r="F10" s="39">
        <f>SUM(F7:F9)</f>
        <v>27945.2</v>
      </c>
      <c r="G10" s="2"/>
      <c r="H10" s="2"/>
      <c r="I10" s="2"/>
      <c r="J10" s="48">
        <f>SUM(J7:J9)</f>
        <v>0</v>
      </c>
      <c r="K10" s="39">
        <f>SUM(K7:K9)</f>
        <v>27945.2</v>
      </c>
    </row>
    <row r="11" s="1" customFormat="1" spans="6:11">
      <c r="F11" s="39"/>
      <c r="G11" s="2"/>
      <c r="H11" s="2"/>
      <c r="I11" s="2"/>
      <c r="J11" s="39"/>
      <c r="K11" s="39"/>
    </row>
    <row r="12" s="1" customFormat="1" spans="6:6">
      <c r="F12" s="39"/>
    </row>
    <row r="16" s="1" customFormat="1" spans="1:4">
      <c r="A16" s="2" t="s">
        <v>22</v>
      </c>
      <c r="D16" s="2" t="s">
        <v>23</v>
      </c>
    </row>
    <row r="17" s="1" customFormat="1" spans="1:1">
      <c r="A17" s="2"/>
    </row>
    <row r="18" s="1" customFormat="1" spans="1:1">
      <c r="A18" s="2"/>
    </row>
    <row r="19" s="1" customFormat="1" spans="1:4">
      <c r="A19" s="2" t="s">
        <v>24</v>
      </c>
      <c r="D19" s="2" t="s">
        <v>25</v>
      </c>
    </row>
    <row r="20" s="1" customFormat="1" spans="1:4">
      <c r="A20" s="1" t="s">
        <v>26</v>
      </c>
      <c r="D20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topLeftCell="A62" workbookViewId="0">
      <selection activeCell="E23" sqref="E2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28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46073</v>
      </c>
      <c r="B7" s="15">
        <v>21671</v>
      </c>
      <c r="C7" s="16" t="s">
        <v>119</v>
      </c>
      <c r="D7" s="17" t="s">
        <v>16</v>
      </c>
      <c r="E7" s="15">
        <v>60761</v>
      </c>
      <c r="F7" s="38"/>
      <c r="G7" s="19" t="s">
        <v>30</v>
      </c>
      <c r="H7" s="19">
        <v>126294</v>
      </c>
      <c r="I7" s="14">
        <v>46063</v>
      </c>
      <c r="J7" s="38">
        <v>45436.2</v>
      </c>
      <c r="K7" s="25">
        <f>F7+J7</f>
        <v>45436.2</v>
      </c>
      <c r="L7" s="14">
        <v>46076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8">
        <f t="shared" si="0"/>
        <v>45436.2</v>
      </c>
      <c r="K9" s="39">
        <f t="shared" si="0"/>
        <v>45436.2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32</v>
      </c>
      <c r="J12" s="40" t="s">
        <v>33</v>
      </c>
    </row>
    <row r="13" spans="11:11">
      <c r="K13" s="40" t="s">
        <v>34</v>
      </c>
    </row>
    <row r="14" spans="7:11">
      <c r="G14" s="2" t="s">
        <v>35</v>
      </c>
      <c r="I14" s="41">
        <v>1000</v>
      </c>
      <c r="J14" s="42"/>
      <c r="K14" s="43">
        <f t="shared" ref="K14:K25" si="1">J14*I14</f>
        <v>0</v>
      </c>
    </row>
    <row r="15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36</v>
      </c>
      <c r="I17" s="41">
        <v>100</v>
      </c>
      <c r="J17" s="42"/>
      <c r="K17" s="43">
        <f t="shared" si="1"/>
        <v>0</v>
      </c>
    </row>
    <row r="18" spans="1:11">
      <c r="A18" s="2" t="s">
        <v>24</v>
      </c>
      <c r="D18" s="2" t="s">
        <v>25</v>
      </c>
      <c r="G18" s="1" t="s">
        <v>37</v>
      </c>
      <c r="I18" s="41">
        <v>50</v>
      </c>
      <c r="J18" s="42"/>
      <c r="K18" s="43">
        <f t="shared" si="1"/>
        <v>0</v>
      </c>
    </row>
    <row r="19" spans="1:11">
      <c r="A19" s="1" t="s">
        <v>26</v>
      </c>
      <c r="D19" s="1" t="s">
        <v>27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/>
      <c r="K21" s="43">
        <f t="shared" si="1"/>
        <v>0</v>
      </c>
    </row>
    <row r="22" spans="9:11">
      <c r="I22" s="41">
        <v>1</v>
      </c>
      <c r="J22" s="42"/>
      <c r="K22" s="43">
        <f t="shared" si="1"/>
        <v>0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1">
        <v>0.1</v>
      </c>
      <c r="J24" s="42"/>
      <c r="K24" s="43">
        <f t="shared" si="1"/>
        <v>0</v>
      </c>
    </row>
    <row r="25" spans="9:11">
      <c r="I25" s="44">
        <v>0.05</v>
      </c>
      <c r="J25" s="42"/>
      <c r="K25" s="50">
        <f t="shared" si="1"/>
        <v>0</v>
      </c>
    </row>
    <row r="26" spans="9:11">
      <c r="I26" s="2" t="s">
        <v>39</v>
      </c>
      <c r="K26" s="51">
        <f>SUM(K14:K25)</f>
        <v>0</v>
      </c>
    </row>
    <row r="27" spans="9:11">
      <c r="I27" s="2" t="s">
        <v>40</v>
      </c>
      <c r="K27" s="46">
        <f>J9</f>
        <v>45436.2</v>
      </c>
    </row>
    <row r="28" ht="9.75" spans="11:11">
      <c r="K28" s="47">
        <f>SUM(K26:K27)</f>
        <v>45436.2</v>
      </c>
    </row>
    <row r="29" ht="9.75"/>
    <row r="37" s="1" customFormat="1" spans="1:1">
      <c r="A37" s="2" t="s">
        <v>0</v>
      </c>
    </row>
    <row r="38" s="1" customFormat="1" spans="1:1">
      <c r="A38" s="2" t="s">
        <v>1</v>
      </c>
    </row>
    <row r="40" s="1" customFormat="1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="1" customFormat="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="1" customForma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1" customFormat="1" spans="1:13">
      <c r="A43" s="14">
        <v>46073</v>
      </c>
      <c r="B43" s="15">
        <v>21982</v>
      </c>
      <c r="C43" s="16" t="s">
        <v>120</v>
      </c>
      <c r="D43" s="17" t="s">
        <v>60</v>
      </c>
      <c r="E43" s="15">
        <v>61268</v>
      </c>
      <c r="F43" s="38">
        <v>7292.4</v>
      </c>
      <c r="G43" s="19"/>
      <c r="H43" s="19"/>
      <c r="I43" s="14"/>
      <c r="J43" s="38">
        <v>0</v>
      </c>
      <c r="K43" s="25">
        <f t="shared" ref="K43:K46" si="2">F43+J43</f>
        <v>7292.4</v>
      </c>
      <c r="L43" s="14">
        <v>46066</v>
      </c>
      <c r="M43" s="2"/>
    </row>
    <row r="44" s="1" customFormat="1" spans="1:13">
      <c r="A44" s="14">
        <v>46073</v>
      </c>
      <c r="B44" s="15">
        <v>21982</v>
      </c>
      <c r="C44" s="16" t="s">
        <v>120</v>
      </c>
      <c r="D44" s="17" t="s">
        <v>50</v>
      </c>
      <c r="E44" s="15">
        <v>61268</v>
      </c>
      <c r="F44" s="38">
        <v>532</v>
      </c>
      <c r="G44" s="19"/>
      <c r="H44" s="19"/>
      <c r="I44" s="14"/>
      <c r="J44" s="38">
        <v>0</v>
      </c>
      <c r="K44" s="25">
        <f t="shared" si="2"/>
        <v>532</v>
      </c>
      <c r="L44" s="14">
        <v>46066</v>
      </c>
      <c r="M44" s="2"/>
    </row>
    <row r="45" s="1" customFormat="1" spans="1:13">
      <c r="A45" s="14">
        <v>46073</v>
      </c>
      <c r="B45" s="15">
        <v>21983</v>
      </c>
      <c r="C45" s="16" t="s">
        <v>121</v>
      </c>
      <c r="D45" s="17" t="s">
        <v>16</v>
      </c>
      <c r="E45" s="15">
        <v>61289</v>
      </c>
      <c r="F45" s="38"/>
      <c r="G45" s="19"/>
      <c r="H45" s="19"/>
      <c r="I45" s="14"/>
      <c r="J45" s="38">
        <v>20276.2</v>
      </c>
      <c r="K45" s="25">
        <f t="shared" si="2"/>
        <v>20276.2</v>
      </c>
      <c r="L45" s="14">
        <v>46071</v>
      </c>
      <c r="M45" s="2"/>
    </row>
    <row r="46" s="1" customFormat="1" spans="1:13">
      <c r="A46" s="14">
        <v>46073</v>
      </c>
      <c r="B46" s="15">
        <v>21984</v>
      </c>
      <c r="C46" s="16" t="s">
        <v>122</v>
      </c>
      <c r="D46" s="17" t="s">
        <v>16</v>
      </c>
      <c r="E46" s="15">
        <v>61259</v>
      </c>
      <c r="F46" s="38"/>
      <c r="G46" s="19"/>
      <c r="H46" s="19"/>
      <c r="I46" s="14"/>
      <c r="J46" s="38">
        <v>31756.2</v>
      </c>
      <c r="K46" s="25">
        <f t="shared" si="2"/>
        <v>31756.2</v>
      </c>
      <c r="L46" s="14">
        <v>46073</v>
      </c>
      <c r="M46" s="2"/>
    </row>
    <row r="47" s="1" customFormat="1" spans="6:11">
      <c r="F47" s="39">
        <f>SUM(F43:F46)</f>
        <v>7824.4</v>
      </c>
      <c r="G47" s="2"/>
      <c r="H47" s="2"/>
      <c r="I47" s="2"/>
      <c r="J47" s="48">
        <f>SUM(J43:J46)</f>
        <v>52032.4</v>
      </c>
      <c r="K47" s="39">
        <f>SUM(K43:K46)</f>
        <v>59856.8</v>
      </c>
    </row>
    <row r="48" s="1" customFormat="1" spans="6:11">
      <c r="F48" s="39"/>
      <c r="G48" s="2"/>
      <c r="H48" s="2"/>
      <c r="I48" s="2"/>
      <c r="J48" s="39"/>
      <c r="K48" s="39"/>
    </row>
    <row r="49" s="1" customFormat="1" spans="6:6">
      <c r="F49" s="39"/>
    </row>
    <row r="53" s="1" customFormat="1" spans="1:4">
      <c r="A53" s="2" t="s">
        <v>22</v>
      </c>
      <c r="D53" s="2" t="s">
        <v>23</v>
      </c>
    </row>
    <row r="54" s="1" customFormat="1" spans="1:1">
      <c r="A54" s="2"/>
    </row>
    <row r="55" s="1" customFormat="1" spans="1:1">
      <c r="A55" s="2"/>
    </row>
    <row r="56" s="1" customFormat="1" spans="1:4">
      <c r="A56" s="2" t="s">
        <v>24</v>
      </c>
      <c r="D56" s="2" t="s">
        <v>25</v>
      </c>
    </row>
    <row r="57" s="1" customFormat="1" spans="1:4">
      <c r="A57" s="1" t="s">
        <v>26</v>
      </c>
      <c r="D57" s="1" t="s">
        <v>27</v>
      </c>
    </row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8"/>
  <sheetViews>
    <sheetView zoomScale="130" zoomScaleNormal="130" topLeftCell="A118" workbookViewId="0">
      <selection activeCell="F94" sqref="F9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3142857142857" style="1" customWidth="1"/>
    <col min="4" max="4" width="14.4952380952381" style="1" customWidth="1"/>
    <col min="5" max="5" width="8.45714285714286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5" t="s">
        <v>43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46076</v>
      </c>
      <c r="B7" s="15" t="s">
        <v>123</v>
      </c>
      <c r="C7" s="16" t="s">
        <v>45</v>
      </c>
      <c r="D7" s="17" t="s">
        <v>104</v>
      </c>
      <c r="E7" s="15" t="s">
        <v>124</v>
      </c>
      <c r="F7" s="38">
        <v>25316.3</v>
      </c>
      <c r="G7" s="19"/>
      <c r="H7" s="19"/>
      <c r="I7" s="14"/>
      <c r="J7" s="38"/>
      <c r="K7" s="25">
        <f>J7+F7</f>
        <v>25316.3</v>
      </c>
      <c r="L7" s="14">
        <v>46076</v>
      </c>
      <c r="M7" s="2"/>
    </row>
    <row r="8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>SUM(F4:F8)</f>
        <v>25316.3</v>
      </c>
      <c r="G9" s="2"/>
      <c r="H9" s="2"/>
      <c r="I9" s="2"/>
      <c r="J9" s="39">
        <f>SUM(J7:J8)</f>
        <v>0</v>
      </c>
      <c r="K9" s="39">
        <f>SUM(K7:K8)</f>
        <v>25316.3</v>
      </c>
    </row>
    <row r="10" spans="9:9">
      <c r="I10" s="1" t="s">
        <v>13</v>
      </c>
    </row>
    <row r="11" spans="8:11">
      <c r="H11" s="2" t="s">
        <v>32</v>
      </c>
      <c r="J11" s="40" t="s">
        <v>33</v>
      </c>
      <c r="K11" s="40" t="s">
        <v>34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35</v>
      </c>
      <c r="I13" s="41">
        <v>1000</v>
      </c>
      <c r="J13" s="42">
        <v>25</v>
      </c>
      <c r="K13" s="43">
        <f t="shared" ref="K13:K23" si="0">J13*I13</f>
        <v>25000</v>
      </c>
    </row>
    <row r="14" spans="1:11">
      <c r="A14" s="2"/>
      <c r="G14" s="2"/>
      <c r="I14" s="41">
        <v>500</v>
      </c>
      <c r="J14" s="42"/>
      <c r="K14" s="43">
        <f t="shared" si="0"/>
        <v>0</v>
      </c>
    </row>
    <row r="15" spans="1:11">
      <c r="A15" s="2"/>
      <c r="G15" s="2"/>
      <c r="I15" s="41">
        <v>200</v>
      </c>
      <c r="J15" s="42"/>
      <c r="K15" s="43">
        <f t="shared" si="0"/>
        <v>0</v>
      </c>
    </row>
    <row r="16" spans="1:11">
      <c r="A16" s="2" t="s">
        <v>24</v>
      </c>
      <c r="D16" s="2" t="s">
        <v>25</v>
      </c>
      <c r="G16" s="2" t="s">
        <v>63</v>
      </c>
      <c r="I16" s="41">
        <v>100</v>
      </c>
      <c r="J16" s="42">
        <v>3</v>
      </c>
      <c r="K16" s="43">
        <f t="shared" si="0"/>
        <v>300</v>
      </c>
    </row>
    <row r="17" spans="1:11">
      <c r="A17" s="1" t="s">
        <v>26</v>
      </c>
      <c r="D17" s="1" t="s">
        <v>27</v>
      </c>
      <c r="G17" s="1" t="s">
        <v>48</v>
      </c>
      <c r="I17" s="41">
        <v>50</v>
      </c>
      <c r="J17" s="42"/>
      <c r="K17" s="43">
        <f t="shared" si="0"/>
        <v>0</v>
      </c>
    </row>
    <row r="18" spans="9:11">
      <c r="I18" s="41">
        <v>20</v>
      </c>
      <c r="J18" s="42"/>
      <c r="K18" s="43">
        <f t="shared" si="0"/>
        <v>0</v>
      </c>
    </row>
    <row r="19" spans="9:11">
      <c r="I19" s="41">
        <v>10</v>
      </c>
      <c r="J19" s="42">
        <v>1</v>
      </c>
      <c r="K19" s="43">
        <f t="shared" si="0"/>
        <v>10</v>
      </c>
    </row>
    <row r="20" spans="9:11">
      <c r="I20" s="41">
        <v>5</v>
      </c>
      <c r="J20" s="42">
        <v>1</v>
      </c>
      <c r="K20" s="43">
        <f t="shared" si="0"/>
        <v>5</v>
      </c>
    </row>
    <row r="21" spans="9:11">
      <c r="I21" s="41">
        <v>1</v>
      </c>
      <c r="J21" s="42">
        <v>1</v>
      </c>
      <c r="K21" s="43">
        <f t="shared" si="0"/>
        <v>1</v>
      </c>
    </row>
    <row r="22" spans="9:11">
      <c r="I22" s="41">
        <v>0.25</v>
      </c>
      <c r="J22" s="42">
        <v>1</v>
      </c>
      <c r="K22" s="43">
        <f t="shared" si="0"/>
        <v>0.25</v>
      </c>
    </row>
    <row r="23" spans="9:11">
      <c r="I23" s="44">
        <v>0.05</v>
      </c>
      <c r="J23" s="42">
        <v>1</v>
      </c>
      <c r="K23" s="43">
        <f t="shared" si="0"/>
        <v>0.05</v>
      </c>
    </row>
    <row r="24" spans="9:11">
      <c r="I24" s="2" t="s">
        <v>39</v>
      </c>
      <c r="K24" s="45">
        <f>SUM(K13:K23)</f>
        <v>25316.3</v>
      </c>
    </row>
    <row r="25" spans="9:11">
      <c r="I25" s="2" t="s">
        <v>40</v>
      </c>
      <c r="K25" s="46">
        <f>J9</f>
        <v>0</v>
      </c>
    </row>
    <row r="26" ht="9.75" spans="11:11">
      <c r="K26" s="47">
        <f>SUM(K24:K25)</f>
        <v>25316.3</v>
      </c>
    </row>
    <row r="27" ht="9.75"/>
    <row r="32" s="1" customFormat="1" spans="1:1">
      <c r="A32" s="2" t="s">
        <v>0</v>
      </c>
    </row>
    <row r="33" s="1" customFormat="1" spans="1:1">
      <c r="A33" s="2" t="s">
        <v>1</v>
      </c>
    </row>
    <row r="35" s="1" customFormat="1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3"/>
      <c r="K35" s="3" t="s">
        <v>9</v>
      </c>
      <c r="L35" s="3" t="s">
        <v>10</v>
      </c>
    </row>
    <row r="36" s="1" customFormat="1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="1" customFormat="1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="1" customFormat="1" spans="1:13">
      <c r="A38" s="14">
        <v>46076</v>
      </c>
      <c r="B38" s="15">
        <v>21985</v>
      </c>
      <c r="C38" s="16" t="s">
        <v>125</v>
      </c>
      <c r="D38" s="17" t="s">
        <v>16</v>
      </c>
      <c r="E38" s="15">
        <v>61287</v>
      </c>
      <c r="F38" s="38">
        <v>12313</v>
      </c>
      <c r="G38" s="19"/>
      <c r="H38" s="19"/>
      <c r="I38" s="14"/>
      <c r="J38" s="38">
        <v>0</v>
      </c>
      <c r="K38" s="25">
        <f>F38+J38</f>
        <v>12313</v>
      </c>
      <c r="L38" s="14">
        <v>46077</v>
      </c>
      <c r="M38" s="2"/>
    </row>
    <row r="39" s="1" customFormat="1" spans="1:13">
      <c r="A39" s="14">
        <v>46076</v>
      </c>
      <c r="B39" s="15">
        <v>21986</v>
      </c>
      <c r="C39" s="16" t="s">
        <v>125</v>
      </c>
      <c r="D39" s="17" t="s">
        <v>16</v>
      </c>
      <c r="E39" s="15">
        <v>61293</v>
      </c>
      <c r="F39" s="38">
        <v>4286.3</v>
      </c>
      <c r="G39" s="19"/>
      <c r="H39" s="19"/>
      <c r="I39" s="14"/>
      <c r="J39" s="38">
        <v>0</v>
      </c>
      <c r="K39" s="25">
        <f>F39+J39</f>
        <v>4286.3</v>
      </c>
      <c r="L39" s="14">
        <v>46077</v>
      </c>
      <c r="M39" s="2"/>
    </row>
    <row r="40" s="1" customFormat="1" spans="6:11">
      <c r="F40" s="39">
        <f t="shared" ref="F40:K40" si="1">SUM(F38:F39)</f>
        <v>16599.3</v>
      </c>
      <c r="G40" s="2"/>
      <c r="H40" s="2"/>
      <c r="I40" s="2"/>
      <c r="J40" s="48">
        <f t="shared" si="1"/>
        <v>0</v>
      </c>
      <c r="K40" s="39">
        <f t="shared" si="1"/>
        <v>16599.3</v>
      </c>
    </row>
    <row r="41" s="1" customFormat="1" spans="6:11">
      <c r="F41" s="39"/>
      <c r="G41" s="2"/>
      <c r="H41" s="2"/>
      <c r="I41" s="2"/>
      <c r="J41" s="39"/>
      <c r="K41" s="39"/>
    </row>
    <row r="42" s="1" customFormat="1" spans="6:11">
      <c r="F42" s="39"/>
      <c r="I42" s="1" t="s">
        <v>13</v>
      </c>
      <c r="K42" s="39"/>
    </row>
    <row r="43" s="1" customFormat="1" spans="8:10">
      <c r="H43" s="2" t="s">
        <v>32</v>
      </c>
      <c r="J43" s="40" t="s">
        <v>33</v>
      </c>
    </row>
    <row r="44" s="1" customFormat="1" spans="11:11">
      <c r="K44" s="40" t="s">
        <v>34</v>
      </c>
    </row>
    <row r="45" s="1" customFormat="1" spans="7:11">
      <c r="G45" s="2" t="s">
        <v>35</v>
      </c>
      <c r="I45" s="41">
        <v>1000</v>
      </c>
      <c r="J45" s="42">
        <v>16</v>
      </c>
      <c r="K45" s="43">
        <f t="shared" ref="K45:K56" si="2">J45*I45</f>
        <v>16000</v>
      </c>
    </row>
    <row r="46" s="1" customFormat="1" spans="1:11">
      <c r="A46" s="2" t="s">
        <v>22</v>
      </c>
      <c r="D46" s="2" t="s">
        <v>23</v>
      </c>
      <c r="G46" s="2"/>
      <c r="I46" s="41">
        <v>500</v>
      </c>
      <c r="J46" s="42">
        <v>1</v>
      </c>
      <c r="K46" s="43">
        <f t="shared" si="2"/>
        <v>500</v>
      </c>
    </row>
    <row r="47" s="1" customFormat="1" spans="1:11">
      <c r="A47" s="2"/>
      <c r="G47" s="2"/>
      <c r="I47" s="41">
        <v>200</v>
      </c>
      <c r="J47" s="42"/>
      <c r="K47" s="43">
        <f t="shared" si="2"/>
        <v>0</v>
      </c>
    </row>
    <row r="48" s="1" customFormat="1" spans="1:11">
      <c r="A48" s="2"/>
      <c r="G48" s="2" t="s">
        <v>36</v>
      </c>
      <c r="I48" s="41">
        <v>100</v>
      </c>
      <c r="J48" s="42"/>
      <c r="K48" s="43">
        <f t="shared" si="2"/>
        <v>0</v>
      </c>
    </row>
    <row r="49" s="1" customFormat="1" spans="1:11">
      <c r="A49" s="2" t="s">
        <v>24</v>
      </c>
      <c r="D49" s="2" t="s">
        <v>25</v>
      </c>
      <c r="G49" s="1" t="s">
        <v>37</v>
      </c>
      <c r="I49" s="41">
        <v>50</v>
      </c>
      <c r="J49" s="42">
        <v>1</v>
      </c>
      <c r="K49" s="43">
        <f t="shared" si="2"/>
        <v>50</v>
      </c>
    </row>
    <row r="50" s="1" customFormat="1" spans="1:11">
      <c r="A50" s="1" t="s">
        <v>26</v>
      </c>
      <c r="D50" s="1" t="s">
        <v>27</v>
      </c>
      <c r="I50" s="41">
        <v>20</v>
      </c>
      <c r="J50" s="42">
        <v>2</v>
      </c>
      <c r="K50" s="43">
        <f t="shared" si="2"/>
        <v>40</v>
      </c>
    </row>
    <row r="51" s="1" customFormat="1" spans="9:11">
      <c r="I51" s="41">
        <v>10</v>
      </c>
      <c r="J51" s="42"/>
      <c r="K51" s="43">
        <f t="shared" si="2"/>
        <v>0</v>
      </c>
    </row>
    <row r="52" s="1" customFormat="1" spans="9:11">
      <c r="I52" s="41">
        <v>5</v>
      </c>
      <c r="J52" s="42">
        <v>1</v>
      </c>
      <c r="K52" s="43">
        <f t="shared" si="2"/>
        <v>5</v>
      </c>
    </row>
    <row r="53" s="1" customFormat="1" spans="9:11">
      <c r="I53" s="41">
        <v>1</v>
      </c>
      <c r="J53" s="42">
        <v>4</v>
      </c>
      <c r="K53" s="43">
        <f t="shared" si="2"/>
        <v>4</v>
      </c>
    </row>
    <row r="54" s="1" customFormat="1" spans="9:11">
      <c r="I54" s="41">
        <v>0.25</v>
      </c>
      <c r="J54" s="42">
        <v>1</v>
      </c>
      <c r="K54" s="43">
        <f t="shared" si="2"/>
        <v>0.25</v>
      </c>
    </row>
    <row r="55" s="1" customFormat="1" spans="9:11">
      <c r="I55" s="41">
        <v>0.1</v>
      </c>
      <c r="J55" s="42"/>
      <c r="K55" s="43">
        <f t="shared" si="2"/>
        <v>0</v>
      </c>
    </row>
    <row r="56" s="1" customFormat="1" spans="9:11">
      <c r="I56" s="44">
        <v>0.05</v>
      </c>
      <c r="J56" s="42">
        <v>1</v>
      </c>
      <c r="K56" s="50">
        <f t="shared" si="2"/>
        <v>0.05</v>
      </c>
    </row>
    <row r="57" s="1" customFormat="1" spans="9:11">
      <c r="I57" s="2" t="s">
        <v>39</v>
      </c>
      <c r="K57" s="51">
        <f>SUM(K45:K56)</f>
        <v>16599.3</v>
      </c>
    </row>
    <row r="58" s="1" customFormat="1" spans="9:11">
      <c r="I58" s="2" t="s">
        <v>40</v>
      </c>
      <c r="K58" s="46">
        <f>J40</f>
        <v>0</v>
      </c>
    </row>
    <row r="59" s="1" customFormat="1" ht="9.75" spans="11:11">
      <c r="K59" s="47">
        <f>SUM(K57:K58)</f>
        <v>16599.3</v>
      </c>
    </row>
    <row r="60" s="1" customFormat="1" ht="9.75"/>
    <row r="66" s="1" customFormat="1" spans="1:1">
      <c r="A66" s="2" t="s">
        <v>0</v>
      </c>
    </row>
    <row r="67" s="1" customFormat="1" spans="1:1">
      <c r="A67" s="2" t="s">
        <v>28</v>
      </c>
    </row>
    <row r="69" s="1" customFormat="1" spans="1:12">
      <c r="A69" s="3" t="s">
        <v>2</v>
      </c>
      <c r="B69" s="3" t="s">
        <v>3</v>
      </c>
      <c r="C69" s="3" t="s">
        <v>4</v>
      </c>
      <c r="D69" s="3" t="s">
        <v>5</v>
      </c>
      <c r="E69" s="3" t="s">
        <v>6</v>
      </c>
      <c r="F69" s="3" t="s">
        <v>7</v>
      </c>
      <c r="G69" s="4" t="s">
        <v>8</v>
      </c>
      <c r="H69" s="5"/>
      <c r="I69" s="5"/>
      <c r="J69" s="23"/>
      <c r="K69" s="3" t="s">
        <v>9</v>
      </c>
      <c r="L69" s="3" t="s">
        <v>10</v>
      </c>
    </row>
    <row r="70" s="1" customFormat="1" spans="1:12">
      <c r="A70" s="6"/>
      <c r="B70" s="6"/>
      <c r="C70" s="6"/>
      <c r="D70" s="6"/>
      <c r="E70" s="6"/>
      <c r="F70" s="6"/>
      <c r="G70" s="3" t="s">
        <v>11</v>
      </c>
      <c r="H70" s="3" t="s">
        <v>12</v>
      </c>
      <c r="I70" s="3" t="s">
        <v>13</v>
      </c>
      <c r="J70" s="3" t="s">
        <v>14</v>
      </c>
      <c r="K70" s="6"/>
      <c r="L70" s="6"/>
    </row>
    <row r="71" s="1" customFormat="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="1" customFormat="1" spans="1:13">
      <c r="A72" s="14">
        <v>46076</v>
      </c>
      <c r="B72" s="15">
        <v>21672</v>
      </c>
      <c r="C72" s="16" t="s">
        <v>126</v>
      </c>
      <c r="D72" s="17" t="s">
        <v>19</v>
      </c>
      <c r="E72" s="15">
        <v>61267</v>
      </c>
      <c r="F72" s="38"/>
      <c r="G72" s="19" t="s">
        <v>127</v>
      </c>
      <c r="H72" s="19">
        <v>1000005780</v>
      </c>
      <c r="I72" s="14">
        <v>46073</v>
      </c>
      <c r="J72" s="38">
        <v>15428.2</v>
      </c>
      <c r="K72" s="25">
        <f>F72+J72</f>
        <v>15428.2</v>
      </c>
      <c r="L72" s="14">
        <v>46077</v>
      </c>
      <c r="M72" s="2" t="s">
        <v>128</v>
      </c>
    </row>
    <row r="73" s="1" customFormat="1" spans="1:13">
      <c r="A73" s="14"/>
      <c r="B73" s="15"/>
      <c r="C73" s="16"/>
      <c r="D73" s="17"/>
      <c r="E73" s="15"/>
      <c r="F73" s="38"/>
      <c r="G73" s="19"/>
      <c r="H73" s="19"/>
      <c r="I73" s="14"/>
      <c r="J73" s="38"/>
      <c r="K73" s="25"/>
      <c r="L73" s="14"/>
      <c r="M73" s="2"/>
    </row>
    <row r="74" s="1" customFormat="1" spans="6:11">
      <c r="F74" s="39">
        <f t="shared" ref="F74:K74" si="3">SUM(F72:F73)</f>
        <v>0</v>
      </c>
      <c r="G74" s="2"/>
      <c r="H74" s="2"/>
      <c r="I74" s="2"/>
      <c r="J74" s="48">
        <f t="shared" si="3"/>
        <v>15428.2</v>
      </c>
      <c r="K74" s="39">
        <f t="shared" si="3"/>
        <v>15428.2</v>
      </c>
    </row>
    <row r="75" s="1" customFormat="1" spans="6:11">
      <c r="F75" s="39"/>
      <c r="G75" s="2"/>
      <c r="H75" s="2"/>
      <c r="I75" s="2"/>
      <c r="J75" s="39"/>
      <c r="K75" s="39"/>
    </row>
    <row r="76" s="1" customFormat="1" spans="6:11">
      <c r="F76" s="39"/>
      <c r="I76" s="1" t="s">
        <v>13</v>
      </c>
      <c r="K76" s="39"/>
    </row>
    <row r="77" s="1" customFormat="1" spans="8:10">
      <c r="H77" s="2" t="s">
        <v>32</v>
      </c>
      <c r="J77" s="40" t="s">
        <v>33</v>
      </c>
    </row>
    <row r="78" s="1" customFormat="1" spans="11:11">
      <c r="K78" s="40" t="s">
        <v>34</v>
      </c>
    </row>
    <row r="79" s="1" customFormat="1" spans="7:11">
      <c r="G79" s="2" t="s">
        <v>35</v>
      </c>
      <c r="I79" s="41">
        <v>1000</v>
      </c>
      <c r="J79" s="42"/>
      <c r="K79" s="43">
        <f t="shared" ref="K79:K90" si="4">J79*I79</f>
        <v>0</v>
      </c>
    </row>
    <row r="80" s="1" customFormat="1" spans="1:11">
      <c r="A80" s="2" t="s">
        <v>22</v>
      </c>
      <c r="D80" s="2" t="s">
        <v>23</v>
      </c>
      <c r="G80" s="2"/>
      <c r="I80" s="41">
        <v>500</v>
      </c>
      <c r="J80" s="42"/>
      <c r="K80" s="43">
        <f t="shared" si="4"/>
        <v>0</v>
      </c>
    </row>
    <row r="81" s="1" customFormat="1" spans="1:11">
      <c r="A81" s="2"/>
      <c r="G81" s="2"/>
      <c r="I81" s="41">
        <v>200</v>
      </c>
      <c r="J81" s="42"/>
      <c r="K81" s="43">
        <f t="shared" si="4"/>
        <v>0</v>
      </c>
    </row>
    <row r="82" s="1" customFormat="1" spans="1:11">
      <c r="A82" s="2"/>
      <c r="G82" s="2" t="s">
        <v>36</v>
      </c>
      <c r="I82" s="41">
        <v>100</v>
      </c>
      <c r="J82" s="42"/>
      <c r="K82" s="43">
        <f t="shared" si="4"/>
        <v>0</v>
      </c>
    </row>
    <row r="83" s="1" customFormat="1" spans="1:11">
      <c r="A83" s="2" t="s">
        <v>24</v>
      </c>
      <c r="D83" s="2" t="s">
        <v>25</v>
      </c>
      <c r="G83" s="1" t="s">
        <v>37</v>
      </c>
      <c r="I83" s="41">
        <v>50</v>
      </c>
      <c r="J83" s="42"/>
      <c r="K83" s="43">
        <f t="shared" si="4"/>
        <v>0</v>
      </c>
    </row>
    <row r="84" s="1" customFormat="1" spans="1:11">
      <c r="A84" s="1" t="s">
        <v>26</v>
      </c>
      <c r="D84" s="1" t="s">
        <v>27</v>
      </c>
      <c r="I84" s="41">
        <v>20</v>
      </c>
      <c r="J84" s="42"/>
      <c r="K84" s="43">
        <f t="shared" si="4"/>
        <v>0</v>
      </c>
    </row>
    <row r="85" s="1" customFormat="1" spans="9:11">
      <c r="I85" s="41">
        <v>10</v>
      </c>
      <c r="J85" s="42"/>
      <c r="K85" s="43">
        <f t="shared" si="4"/>
        <v>0</v>
      </c>
    </row>
    <row r="86" s="1" customFormat="1" spans="9:11">
      <c r="I86" s="41">
        <v>5</v>
      </c>
      <c r="J86" s="42"/>
      <c r="K86" s="43">
        <f t="shared" si="4"/>
        <v>0</v>
      </c>
    </row>
    <row r="87" s="1" customFormat="1" spans="9:11">
      <c r="I87" s="41">
        <v>1</v>
      </c>
      <c r="J87" s="42"/>
      <c r="K87" s="43">
        <f t="shared" si="4"/>
        <v>0</v>
      </c>
    </row>
    <row r="88" s="1" customFormat="1" spans="9:11">
      <c r="I88" s="41">
        <v>0.25</v>
      </c>
      <c r="J88" s="42"/>
      <c r="K88" s="43">
        <f t="shared" si="4"/>
        <v>0</v>
      </c>
    </row>
    <row r="89" s="1" customFormat="1" spans="9:11">
      <c r="I89" s="41">
        <v>0.1</v>
      </c>
      <c r="J89" s="42"/>
      <c r="K89" s="43">
        <f t="shared" si="4"/>
        <v>0</v>
      </c>
    </row>
    <row r="90" s="1" customFormat="1" spans="9:11">
      <c r="I90" s="44">
        <v>0.05</v>
      </c>
      <c r="J90" s="42"/>
      <c r="K90" s="50">
        <f t="shared" si="4"/>
        <v>0</v>
      </c>
    </row>
    <row r="91" s="1" customFormat="1" spans="9:11">
      <c r="I91" s="2" t="s">
        <v>39</v>
      </c>
      <c r="K91" s="51">
        <f>SUM(K79:K90)</f>
        <v>0</v>
      </c>
    </row>
    <row r="92" s="1" customFormat="1" spans="9:11">
      <c r="I92" s="2" t="s">
        <v>40</v>
      </c>
      <c r="K92" s="46">
        <f>J74</f>
        <v>15428.2</v>
      </c>
    </row>
    <row r="93" s="1" customFormat="1" ht="9.75" spans="11:11">
      <c r="K93" s="47">
        <f>SUM(K91:K92)</f>
        <v>15428.2</v>
      </c>
    </row>
    <row r="94" s="1" customFormat="1" ht="9.75"/>
    <row r="98" s="1" customFormat="1" spans="1:1">
      <c r="A98" s="2" t="s">
        <v>0</v>
      </c>
    </row>
    <row r="99" s="1" customFormat="1" spans="1:1">
      <c r="A99" s="2" t="s">
        <v>1</v>
      </c>
    </row>
    <row r="101" s="1" customFormat="1" spans="1:12">
      <c r="A101" s="3" t="s">
        <v>2</v>
      </c>
      <c r="B101" s="3" t="s">
        <v>3</v>
      </c>
      <c r="C101" s="3" t="s">
        <v>4</v>
      </c>
      <c r="D101" s="3" t="s">
        <v>5</v>
      </c>
      <c r="E101" s="3" t="s">
        <v>6</v>
      </c>
      <c r="F101" s="3" t="s">
        <v>7</v>
      </c>
      <c r="G101" s="4" t="s">
        <v>8</v>
      </c>
      <c r="H101" s="5"/>
      <c r="I101" s="5"/>
      <c r="J101" s="23"/>
      <c r="K101" s="3" t="s">
        <v>9</v>
      </c>
      <c r="L101" s="3" t="s">
        <v>10</v>
      </c>
    </row>
    <row r="102" s="1" customFormat="1" spans="1:12">
      <c r="A102" s="6"/>
      <c r="B102" s="6"/>
      <c r="C102" s="6"/>
      <c r="D102" s="6"/>
      <c r="E102" s="6"/>
      <c r="F102" s="6"/>
      <c r="G102" s="3" t="s">
        <v>11</v>
      </c>
      <c r="H102" s="3" t="s">
        <v>12</v>
      </c>
      <c r="I102" s="3" t="s">
        <v>13</v>
      </c>
      <c r="J102" s="3" t="s">
        <v>14</v>
      </c>
      <c r="K102" s="6"/>
      <c r="L102" s="6"/>
    </row>
    <row r="103" s="1" customFormat="1" spans="1:1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="1" customFormat="1" spans="1:13">
      <c r="A104" s="14">
        <v>46076</v>
      </c>
      <c r="B104" s="15">
        <v>21987</v>
      </c>
      <c r="C104" s="16" t="s">
        <v>129</v>
      </c>
      <c r="D104" s="17" t="s">
        <v>16</v>
      </c>
      <c r="E104" s="15">
        <v>61246</v>
      </c>
      <c r="F104" s="38">
        <v>47552.4</v>
      </c>
      <c r="G104" s="19"/>
      <c r="H104" s="19"/>
      <c r="I104" s="14"/>
      <c r="J104" s="38">
        <v>0</v>
      </c>
      <c r="K104" s="25">
        <f t="shared" ref="K104:K107" si="5">F104+J104</f>
        <v>47552.4</v>
      </c>
      <c r="L104" s="14">
        <v>46073</v>
      </c>
      <c r="M104" s="2"/>
    </row>
    <row r="105" s="1" customFormat="1" spans="1:13">
      <c r="A105" s="14">
        <v>46076</v>
      </c>
      <c r="B105" s="15">
        <v>21988</v>
      </c>
      <c r="C105" s="16" t="s">
        <v>15</v>
      </c>
      <c r="D105" s="17" t="s">
        <v>16</v>
      </c>
      <c r="E105" s="15">
        <v>61291</v>
      </c>
      <c r="F105" s="38">
        <v>24384</v>
      </c>
      <c r="G105" s="19"/>
      <c r="H105" s="19"/>
      <c r="I105" s="14"/>
      <c r="J105" s="38">
        <v>0</v>
      </c>
      <c r="K105" s="25">
        <f t="shared" si="5"/>
        <v>24384</v>
      </c>
      <c r="L105" s="14">
        <v>46076</v>
      </c>
      <c r="M105" s="2"/>
    </row>
    <row r="106" s="1" customFormat="1" spans="1:13">
      <c r="A106" s="14">
        <v>46076</v>
      </c>
      <c r="B106" s="15">
        <v>21989</v>
      </c>
      <c r="C106" s="16" t="s">
        <v>130</v>
      </c>
      <c r="D106" s="17" t="s">
        <v>19</v>
      </c>
      <c r="E106" s="15">
        <v>61292</v>
      </c>
      <c r="F106" s="38">
        <v>27176.2</v>
      </c>
      <c r="G106" s="19"/>
      <c r="H106" s="19"/>
      <c r="I106" s="14"/>
      <c r="J106" s="38">
        <v>0</v>
      </c>
      <c r="K106" s="25">
        <f t="shared" si="5"/>
        <v>27176.2</v>
      </c>
      <c r="L106" s="14">
        <v>46074</v>
      </c>
      <c r="M106" s="2"/>
    </row>
    <row r="107" s="1" customFormat="1" spans="1:13">
      <c r="A107" s="14">
        <v>46076</v>
      </c>
      <c r="B107" s="15">
        <v>21990</v>
      </c>
      <c r="C107" s="16" t="s">
        <v>131</v>
      </c>
      <c r="D107" s="17" t="s">
        <v>16</v>
      </c>
      <c r="E107" s="15">
        <v>61294</v>
      </c>
      <c r="F107" s="38"/>
      <c r="G107" s="19"/>
      <c r="H107" s="19"/>
      <c r="I107" s="14"/>
      <c r="J107" s="38">
        <v>21697.03</v>
      </c>
      <c r="K107" s="25">
        <f t="shared" si="5"/>
        <v>21697.03</v>
      </c>
      <c r="L107" s="14">
        <v>46073</v>
      </c>
      <c r="M107" s="2" t="s">
        <v>31</v>
      </c>
    </row>
    <row r="108" s="1" customFormat="1" spans="6:11">
      <c r="F108" s="39">
        <f t="shared" ref="F108:K108" si="6">SUM(F104:F107)</f>
        <v>99112.6</v>
      </c>
      <c r="G108" s="2"/>
      <c r="H108" s="2"/>
      <c r="I108" s="2"/>
      <c r="J108" s="48">
        <f t="shared" si="6"/>
        <v>21697.03</v>
      </c>
      <c r="K108" s="39">
        <f t="shared" si="6"/>
        <v>120809.63</v>
      </c>
    </row>
    <row r="109" s="1" customFormat="1" spans="6:11">
      <c r="F109" s="39"/>
      <c r="G109" s="2"/>
      <c r="H109" s="2"/>
      <c r="I109" s="2"/>
      <c r="J109" s="39"/>
      <c r="K109" s="39"/>
    </row>
    <row r="110" s="1" customFormat="1" spans="6:6">
      <c r="F110" s="39"/>
    </row>
    <row r="114" s="1" customFormat="1" spans="1:4">
      <c r="A114" s="2" t="s">
        <v>22</v>
      </c>
      <c r="D114" s="2" t="s">
        <v>23</v>
      </c>
    </row>
    <row r="115" s="1" customFormat="1" spans="1:1">
      <c r="A115" s="2"/>
    </row>
    <row r="116" s="1" customFormat="1" spans="1:1">
      <c r="A116" s="2"/>
    </row>
    <row r="117" s="1" customFormat="1" spans="1:4">
      <c r="A117" s="2" t="s">
        <v>24</v>
      </c>
      <c r="D117" s="2" t="s">
        <v>25</v>
      </c>
    </row>
    <row r="118" s="1" customFormat="1" spans="1:4">
      <c r="A118" s="1" t="s">
        <v>26</v>
      </c>
      <c r="D118" s="1" t="s">
        <v>27</v>
      </c>
    </row>
  </sheetData>
  <mergeCells count="52">
    <mergeCell ref="G4:J4"/>
    <mergeCell ref="G35:J35"/>
    <mergeCell ref="G69:J69"/>
    <mergeCell ref="G101:J101"/>
    <mergeCell ref="A4:A6"/>
    <mergeCell ref="A35:A37"/>
    <mergeCell ref="A69:A71"/>
    <mergeCell ref="A101:A103"/>
    <mergeCell ref="B4:B6"/>
    <mergeCell ref="B35:B37"/>
    <mergeCell ref="B69:B71"/>
    <mergeCell ref="B101:B103"/>
    <mergeCell ref="C4:C6"/>
    <mergeCell ref="C35:C37"/>
    <mergeCell ref="C69:C71"/>
    <mergeCell ref="C101:C103"/>
    <mergeCell ref="D4:D6"/>
    <mergeCell ref="D35:D37"/>
    <mergeCell ref="D69:D71"/>
    <mergeCell ref="D101:D103"/>
    <mergeCell ref="E4:E6"/>
    <mergeCell ref="E35:E37"/>
    <mergeCell ref="E69:E71"/>
    <mergeCell ref="E101:E103"/>
    <mergeCell ref="F4:F6"/>
    <mergeCell ref="F35:F37"/>
    <mergeCell ref="F69:F71"/>
    <mergeCell ref="F101:F103"/>
    <mergeCell ref="G5:G6"/>
    <mergeCell ref="G36:G37"/>
    <mergeCell ref="G70:G71"/>
    <mergeCell ref="G102:G103"/>
    <mergeCell ref="H5:H6"/>
    <mergeCell ref="H36:H37"/>
    <mergeCell ref="H70:H71"/>
    <mergeCell ref="H102:H103"/>
    <mergeCell ref="I5:I6"/>
    <mergeCell ref="I36:I37"/>
    <mergeCell ref="I70:I71"/>
    <mergeCell ref="I102:I103"/>
    <mergeCell ref="J5:J6"/>
    <mergeCell ref="J36:J37"/>
    <mergeCell ref="J70:J71"/>
    <mergeCell ref="J102:J103"/>
    <mergeCell ref="K4:K6"/>
    <mergeCell ref="K35:K37"/>
    <mergeCell ref="K69:K71"/>
    <mergeCell ref="K101:K103"/>
    <mergeCell ref="L4:L6"/>
    <mergeCell ref="L35:L37"/>
    <mergeCell ref="L69:L71"/>
    <mergeCell ref="L101:L103"/>
  </mergeCells>
  <pageMargins left="0.25" right="0.25" top="0.75" bottom="0.75" header="0.3" footer="0.3"/>
  <pageSetup paperSize="1" scale="80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23" workbookViewId="0">
      <selection activeCell="F34" sqref="F34:F3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46078</v>
      </c>
      <c r="B7" s="15">
        <v>21992</v>
      </c>
      <c r="C7" s="16" t="s">
        <v>132</v>
      </c>
      <c r="D7" s="17" t="s">
        <v>16</v>
      </c>
      <c r="E7" s="15">
        <v>61276</v>
      </c>
      <c r="F7" s="38">
        <v>23776.2</v>
      </c>
      <c r="G7" s="19"/>
      <c r="H7" s="19"/>
      <c r="I7" s="14"/>
      <c r="J7" s="38">
        <v>0</v>
      </c>
      <c r="K7" s="25">
        <f>F7+J7</f>
        <v>23776.2</v>
      </c>
      <c r="L7" s="14">
        <v>46077</v>
      </c>
      <c r="M7" s="2"/>
    </row>
    <row r="8" s="1" customFormat="1" spans="1:13">
      <c r="A8" s="14">
        <v>46078</v>
      </c>
      <c r="B8" s="15">
        <v>21992</v>
      </c>
      <c r="C8" s="16" t="s">
        <v>132</v>
      </c>
      <c r="D8" s="17" t="s">
        <v>108</v>
      </c>
      <c r="E8" s="15">
        <v>61276</v>
      </c>
      <c r="F8" s="38">
        <v>1200</v>
      </c>
      <c r="G8" s="19"/>
      <c r="H8" s="19"/>
      <c r="I8" s="14"/>
      <c r="J8" s="38">
        <v>0</v>
      </c>
      <c r="K8" s="25">
        <f>F8+J8</f>
        <v>1200</v>
      </c>
      <c r="L8" s="14">
        <v>46077</v>
      </c>
      <c r="M8" s="2"/>
    </row>
    <row r="9" s="1" customFormat="1" spans="1:13">
      <c r="A9" s="14">
        <v>46078</v>
      </c>
      <c r="B9" s="15">
        <v>21993</v>
      </c>
      <c r="C9" s="16" t="s">
        <v>133</v>
      </c>
      <c r="D9" s="17" t="s">
        <v>16</v>
      </c>
      <c r="E9" s="15">
        <v>61298</v>
      </c>
      <c r="F9" s="38">
        <v>23776.2</v>
      </c>
      <c r="G9" s="19"/>
      <c r="H9" s="19"/>
      <c r="I9" s="14"/>
      <c r="J9" s="38">
        <v>0</v>
      </c>
      <c r="K9" s="25">
        <f>F9+J9</f>
        <v>23776.2</v>
      </c>
      <c r="L9" s="14">
        <v>46078</v>
      </c>
      <c r="M9" s="2"/>
    </row>
    <row r="10" s="1" customFormat="1" spans="1:13">
      <c r="A10" s="14">
        <v>46078</v>
      </c>
      <c r="B10" s="15">
        <v>21994</v>
      </c>
      <c r="C10" s="16" t="s">
        <v>134</v>
      </c>
      <c r="D10" s="17" t="s">
        <v>16</v>
      </c>
      <c r="E10" s="15">
        <v>61296</v>
      </c>
      <c r="F10" s="38">
        <v>8995</v>
      </c>
      <c r="G10" s="19"/>
      <c r="H10" s="19"/>
      <c r="I10" s="14"/>
      <c r="J10" s="38">
        <v>0</v>
      </c>
      <c r="K10" s="25">
        <f>F10+J10</f>
        <v>8995</v>
      </c>
      <c r="L10" s="14">
        <v>46077</v>
      </c>
      <c r="M10" s="2"/>
    </row>
    <row r="11" s="1" customFormat="1" spans="1:13">
      <c r="A11" s="14">
        <v>46078</v>
      </c>
      <c r="B11" s="15">
        <v>21995</v>
      </c>
      <c r="C11" s="16" t="s">
        <v>135</v>
      </c>
      <c r="D11" s="17" t="s">
        <v>16</v>
      </c>
      <c r="E11" s="15">
        <v>61297</v>
      </c>
      <c r="F11" s="38">
        <v>16436</v>
      </c>
      <c r="G11" s="19"/>
      <c r="H11" s="19"/>
      <c r="I11" s="14"/>
      <c r="J11" s="38">
        <v>0</v>
      </c>
      <c r="K11" s="25">
        <f>F11+J11</f>
        <v>16436</v>
      </c>
      <c r="L11" s="14">
        <v>46078</v>
      </c>
      <c r="M11" s="2"/>
    </row>
    <row r="12" s="1" customFormat="1" spans="6:11">
      <c r="F12" s="39">
        <f>SUM(F7:F11)</f>
        <v>74183.4</v>
      </c>
      <c r="G12" s="2"/>
      <c r="H12" s="2"/>
      <c r="I12" s="2"/>
      <c r="J12" s="48">
        <f>SUM(J7:J11)</f>
        <v>0</v>
      </c>
      <c r="K12" s="39">
        <f>SUM(K7:K11)</f>
        <v>74183.4</v>
      </c>
    </row>
    <row r="13" s="1" customFormat="1" spans="6:11">
      <c r="F13" s="39"/>
      <c r="G13" s="2"/>
      <c r="H13" s="2"/>
      <c r="I13" s="2"/>
      <c r="J13" s="39"/>
      <c r="K13" s="39"/>
    </row>
    <row r="14" s="1" customFormat="1" spans="6:6">
      <c r="F14" s="39"/>
    </row>
    <row r="18" s="1" customFormat="1" spans="1:4">
      <c r="A18" s="2" t="s">
        <v>22</v>
      </c>
      <c r="D18" s="2" t="s">
        <v>23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24</v>
      </c>
      <c r="D21" s="2" t="s">
        <v>25</v>
      </c>
    </row>
    <row r="22" s="1" customFormat="1" spans="1:4">
      <c r="A22" s="1" t="s">
        <v>26</v>
      </c>
      <c r="D22" s="1" t="s">
        <v>27</v>
      </c>
    </row>
    <row r="31" s="1" customFormat="1" spans="1:1">
      <c r="A31" s="2" t="s">
        <v>0</v>
      </c>
    </row>
    <row r="32" s="1" customFormat="1" spans="1:1">
      <c r="A32" s="2" t="s">
        <v>1</v>
      </c>
    </row>
    <row r="34" s="1" customFormat="1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="1" customFormat="1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="1" customFormat="1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="1" customFormat="1" spans="1:13">
      <c r="A37" s="14">
        <v>46078</v>
      </c>
      <c r="B37" s="15">
        <v>21996</v>
      </c>
      <c r="C37" s="16" t="s">
        <v>136</v>
      </c>
      <c r="D37" s="17" t="s">
        <v>16</v>
      </c>
      <c r="E37" s="15">
        <v>61295</v>
      </c>
      <c r="F37" s="38">
        <v>7514.3</v>
      </c>
      <c r="G37" s="19"/>
      <c r="H37" s="19"/>
      <c r="I37" s="14"/>
      <c r="J37" s="38">
        <v>0</v>
      </c>
      <c r="K37" s="25">
        <f t="shared" ref="K37:K43" si="0">F37+J37</f>
        <v>7514.3</v>
      </c>
      <c r="L37" s="14">
        <v>46077</v>
      </c>
      <c r="M37" s="2"/>
    </row>
    <row r="38" s="1" customFormat="1" spans="1:13">
      <c r="A38" s="14">
        <v>46084</v>
      </c>
      <c r="B38" s="15">
        <v>21997</v>
      </c>
      <c r="C38" s="16" t="s">
        <v>137</v>
      </c>
      <c r="D38" s="17" t="s">
        <v>16</v>
      </c>
      <c r="E38" s="15">
        <v>60712</v>
      </c>
      <c r="F38" s="38">
        <v>3590</v>
      </c>
      <c r="G38" s="19"/>
      <c r="H38" s="19"/>
      <c r="I38" s="14"/>
      <c r="J38" s="38">
        <v>0</v>
      </c>
      <c r="K38" s="25">
        <f t="shared" si="0"/>
        <v>3590</v>
      </c>
      <c r="L38" s="14">
        <v>46077</v>
      </c>
      <c r="M38" s="2"/>
    </row>
    <row r="39" s="1" customFormat="1" spans="1:13">
      <c r="A39" s="14">
        <v>46084</v>
      </c>
      <c r="B39" s="15">
        <v>22302</v>
      </c>
      <c r="C39" s="16" t="s">
        <v>138</v>
      </c>
      <c r="D39" s="17" t="s">
        <v>16</v>
      </c>
      <c r="E39" s="15">
        <v>61355</v>
      </c>
      <c r="F39" s="38">
        <v>18196.2</v>
      </c>
      <c r="G39" s="19"/>
      <c r="H39" s="19"/>
      <c r="I39" s="14"/>
      <c r="J39" s="38">
        <v>0</v>
      </c>
      <c r="K39" s="25">
        <f t="shared" si="0"/>
        <v>18196.2</v>
      </c>
      <c r="L39" s="14">
        <v>46077</v>
      </c>
      <c r="M39" s="2"/>
    </row>
    <row r="40" s="1" customFormat="1" spans="1:13">
      <c r="A40" s="14">
        <v>46084</v>
      </c>
      <c r="B40" s="15">
        <v>22312</v>
      </c>
      <c r="C40" s="16" t="s">
        <v>139</v>
      </c>
      <c r="D40" s="17" t="s">
        <v>104</v>
      </c>
      <c r="E40" s="15">
        <v>61365</v>
      </c>
      <c r="F40" s="38">
        <v>16046.3</v>
      </c>
      <c r="G40" s="19"/>
      <c r="H40" s="19"/>
      <c r="I40" s="14"/>
      <c r="J40" s="38">
        <v>0</v>
      </c>
      <c r="K40" s="25">
        <f t="shared" si="0"/>
        <v>16046.3</v>
      </c>
      <c r="L40" s="14">
        <v>46077</v>
      </c>
      <c r="M40" s="2"/>
    </row>
    <row r="41" s="1" customFormat="1" spans="1:13">
      <c r="A41" s="14">
        <v>46084</v>
      </c>
      <c r="B41" s="15">
        <v>22313</v>
      </c>
      <c r="C41" s="16" t="s">
        <v>140</v>
      </c>
      <c r="D41" s="17" t="s">
        <v>141</v>
      </c>
      <c r="E41" s="15"/>
      <c r="F41" s="38"/>
      <c r="G41" s="19"/>
      <c r="H41" s="19"/>
      <c r="I41" s="14"/>
      <c r="J41" s="38">
        <v>35604.24</v>
      </c>
      <c r="K41" s="25">
        <f t="shared" si="0"/>
        <v>35604.24</v>
      </c>
      <c r="L41" s="14">
        <v>46080</v>
      </c>
      <c r="M41" s="2"/>
    </row>
    <row r="42" s="1" customFormat="1" spans="1:13">
      <c r="A42" s="14">
        <v>46087</v>
      </c>
      <c r="B42" s="15">
        <v>22325</v>
      </c>
      <c r="C42" s="16" t="s">
        <v>139</v>
      </c>
      <c r="D42" s="17" t="s">
        <v>60</v>
      </c>
      <c r="E42" s="15">
        <v>61365</v>
      </c>
      <c r="F42" s="38">
        <v>390</v>
      </c>
      <c r="G42" s="19"/>
      <c r="H42" s="19"/>
      <c r="I42" s="14"/>
      <c r="J42" s="38">
        <v>0</v>
      </c>
      <c r="K42" s="25">
        <f t="shared" si="0"/>
        <v>390</v>
      </c>
      <c r="L42" s="14">
        <v>46077</v>
      </c>
      <c r="M42" s="2"/>
    </row>
    <row r="43" s="1" customFormat="1" spans="1:13">
      <c r="A43" s="14">
        <v>46087</v>
      </c>
      <c r="B43" s="15">
        <v>22325</v>
      </c>
      <c r="C43" s="16" t="s">
        <v>139</v>
      </c>
      <c r="D43" s="17" t="s">
        <v>104</v>
      </c>
      <c r="E43" s="15">
        <v>61372</v>
      </c>
      <c r="F43" s="38">
        <v>7525.8</v>
      </c>
      <c r="G43" s="19"/>
      <c r="H43" s="19"/>
      <c r="I43" s="14"/>
      <c r="J43" s="38">
        <v>0</v>
      </c>
      <c r="K43" s="25">
        <f t="shared" si="0"/>
        <v>7525.8</v>
      </c>
      <c r="L43" s="14">
        <v>46077</v>
      </c>
      <c r="M43" s="2"/>
    </row>
    <row r="44" s="1" customFormat="1" spans="6:11">
      <c r="F44" s="39">
        <f>SUM(F37:F43)</f>
        <v>53262.6</v>
      </c>
      <c r="G44" s="2"/>
      <c r="H44" s="2"/>
      <c r="I44" s="2"/>
      <c r="J44" s="48">
        <f>SUM(J37:J43)</f>
        <v>35604.24</v>
      </c>
      <c r="K44" s="39">
        <f>SUM(K37:K43)</f>
        <v>88866.84</v>
      </c>
    </row>
    <row r="45" s="1" customFormat="1" spans="6:11">
      <c r="F45" s="39"/>
      <c r="G45" s="2"/>
      <c r="H45" s="2"/>
      <c r="I45" s="2"/>
      <c r="J45" s="39"/>
      <c r="K45" s="39"/>
    </row>
    <row r="46" s="1" customFormat="1" spans="6:6">
      <c r="F46" s="39"/>
    </row>
    <row r="50" s="1" customFormat="1" spans="1:4">
      <c r="A50" s="2" t="s">
        <v>22</v>
      </c>
      <c r="D50" s="2" t="s">
        <v>23</v>
      </c>
    </row>
    <row r="51" s="1" customFormat="1" spans="1:1">
      <c r="A51" s="2"/>
    </row>
    <row r="52" s="1" customFormat="1" spans="1:1">
      <c r="A52" s="2"/>
    </row>
    <row r="53" s="1" customFormat="1" spans="1:4">
      <c r="A53" s="2" t="s">
        <v>24</v>
      </c>
      <c r="D53" s="2" t="s">
        <v>25</v>
      </c>
    </row>
    <row r="54" s="1" customFormat="1" spans="1:4">
      <c r="A54" s="1" t="s">
        <v>26</v>
      </c>
      <c r="D54" s="1" t="s">
        <v>27</v>
      </c>
    </row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topLeftCell="A7" workbookViewId="0">
      <selection activeCell="D9" sqref="D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61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46078</v>
      </c>
      <c r="B7" s="15">
        <v>21155</v>
      </c>
      <c r="C7" s="16" t="s">
        <v>89</v>
      </c>
      <c r="D7" s="17" t="s">
        <v>16</v>
      </c>
      <c r="E7" s="15">
        <v>61290</v>
      </c>
      <c r="F7" s="38"/>
      <c r="G7" s="19" t="s">
        <v>90</v>
      </c>
      <c r="H7" s="19">
        <v>2403687</v>
      </c>
      <c r="I7" s="14">
        <v>46074</v>
      </c>
      <c r="J7" s="38">
        <v>23776.2</v>
      </c>
      <c r="K7" s="25">
        <f>F7+J7</f>
        <v>23776.2</v>
      </c>
      <c r="L7" s="14">
        <v>46079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8">
        <f t="shared" si="0"/>
        <v>23776.2</v>
      </c>
      <c r="K9" s="39">
        <f t="shared" si="0"/>
        <v>23776.2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32</v>
      </c>
      <c r="J12" s="40" t="s">
        <v>33</v>
      </c>
    </row>
    <row r="13" spans="11:11">
      <c r="K13" s="40" t="s">
        <v>34</v>
      </c>
    </row>
    <row r="14" spans="7:11">
      <c r="G14" s="2" t="s">
        <v>35</v>
      </c>
      <c r="I14" s="41">
        <v>1000</v>
      </c>
      <c r="J14" s="42"/>
      <c r="K14" s="43">
        <f t="shared" ref="K14:K25" si="1">J14*I14</f>
        <v>0</v>
      </c>
    </row>
    <row r="15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36</v>
      </c>
      <c r="I17" s="41">
        <v>100</v>
      </c>
      <c r="J17" s="42"/>
      <c r="K17" s="43">
        <f t="shared" si="1"/>
        <v>0</v>
      </c>
    </row>
    <row r="18" spans="1:11">
      <c r="A18" s="2" t="s">
        <v>24</v>
      </c>
      <c r="D18" s="2" t="s">
        <v>25</v>
      </c>
      <c r="G18" s="1" t="s">
        <v>37</v>
      </c>
      <c r="I18" s="41">
        <v>50</v>
      </c>
      <c r="J18" s="42"/>
      <c r="K18" s="43">
        <f t="shared" si="1"/>
        <v>0</v>
      </c>
    </row>
    <row r="19" spans="1:11">
      <c r="A19" s="1" t="s">
        <v>26</v>
      </c>
      <c r="D19" s="1" t="s">
        <v>27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/>
      <c r="K21" s="43">
        <f t="shared" si="1"/>
        <v>0</v>
      </c>
    </row>
    <row r="22" spans="9:11">
      <c r="I22" s="41">
        <v>1</v>
      </c>
      <c r="J22" s="42"/>
      <c r="K22" s="43">
        <f t="shared" si="1"/>
        <v>0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1">
        <v>0.1</v>
      </c>
      <c r="J24" s="42"/>
      <c r="K24" s="43">
        <f t="shared" si="1"/>
        <v>0</v>
      </c>
    </row>
    <row r="25" spans="9:11">
      <c r="I25" s="44">
        <v>0.05</v>
      </c>
      <c r="J25" s="42"/>
      <c r="K25" s="50">
        <f t="shared" si="1"/>
        <v>0</v>
      </c>
    </row>
    <row r="26" spans="9:11">
      <c r="I26" s="2" t="s">
        <v>39</v>
      </c>
      <c r="K26" s="51">
        <f>SUM(K14:K25)</f>
        <v>0</v>
      </c>
    </row>
    <row r="27" spans="9:11">
      <c r="I27" s="2" t="s">
        <v>40</v>
      </c>
      <c r="K27" s="46">
        <f>J9</f>
        <v>23776.2</v>
      </c>
    </row>
    <row r="28" ht="9.75" spans="11:11">
      <c r="K28" s="47">
        <f>SUM(K26:K27)</f>
        <v>23776.2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topLeftCell="A60" workbookViewId="0">
      <selection activeCell="F13" sqref="F1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46079</v>
      </c>
      <c r="B7" s="15">
        <v>21998</v>
      </c>
      <c r="C7" s="16" t="s">
        <v>142</v>
      </c>
      <c r="D7" s="17" t="s">
        <v>16</v>
      </c>
      <c r="E7" s="15">
        <v>61354</v>
      </c>
      <c r="F7" s="38">
        <v>26176.2</v>
      </c>
      <c r="G7" s="19"/>
      <c r="H7" s="19"/>
      <c r="I7" s="14"/>
      <c r="J7" s="38">
        <v>0</v>
      </c>
      <c r="K7" s="25">
        <f t="shared" ref="K7:K11" si="0">F7+J7</f>
        <v>26176.2</v>
      </c>
      <c r="L7" s="14">
        <v>46079</v>
      </c>
      <c r="M7" s="2"/>
    </row>
    <row r="8" s="1" customFormat="1" spans="1:13">
      <c r="A8" s="14">
        <v>46079</v>
      </c>
      <c r="B8" s="15">
        <v>21999</v>
      </c>
      <c r="C8" s="16" t="s">
        <v>143</v>
      </c>
      <c r="D8" s="17" t="s">
        <v>16</v>
      </c>
      <c r="E8" s="15">
        <v>61353</v>
      </c>
      <c r="F8" s="38">
        <v>201728.6</v>
      </c>
      <c r="G8" s="19"/>
      <c r="H8" s="19"/>
      <c r="I8" s="14"/>
      <c r="J8" s="38">
        <v>0</v>
      </c>
      <c r="K8" s="25">
        <f t="shared" si="0"/>
        <v>201728.6</v>
      </c>
      <c r="L8" s="14">
        <v>46079</v>
      </c>
      <c r="M8" s="2"/>
    </row>
    <row r="9" s="1" customFormat="1" spans="1:13">
      <c r="A9" s="14">
        <v>46079</v>
      </c>
      <c r="B9" s="15">
        <v>22000</v>
      </c>
      <c r="C9" s="16" t="s">
        <v>144</v>
      </c>
      <c r="D9" s="17" t="s">
        <v>16</v>
      </c>
      <c r="E9" s="15">
        <v>61351</v>
      </c>
      <c r="F9" s="38">
        <v>26916.2</v>
      </c>
      <c r="G9" s="19"/>
      <c r="H9" s="19"/>
      <c r="I9" s="14"/>
      <c r="J9" s="38">
        <v>0</v>
      </c>
      <c r="K9" s="25">
        <f t="shared" si="0"/>
        <v>26916.2</v>
      </c>
      <c r="L9" s="14">
        <v>46078</v>
      </c>
      <c r="M9" s="2"/>
    </row>
    <row r="10" s="1" customFormat="1" spans="1:13">
      <c r="A10" s="14">
        <v>46079</v>
      </c>
      <c r="B10" s="15">
        <v>22301</v>
      </c>
      <c r="C10" s="16" t="s">
        <v>145</v>
      </c>
      <c r="D10" s="17" t="s">
        <v>16</v>
      </c>
      <c r="E10" s="15">
        <v>61299</v>
      </c>
      <c r="F10" s="38">
        <v>35078.13</v>
      </c>
      <c r="G10" s="19"/>
      <c r="H10" s="19"/>
      <c r="I10" s="14"/>
      <c r="J10" s="38">
        <v>0</v>
      </c>
      <c r="K10" s="25">
        <f t="shared" si="0"/>
        <v>35078.13</v>
      </c>
      <c r="L10" s="14">
        <v>46078</v>
      </c>
      <c r="M10" s="2" t="s">
        <v>146</v>
      </c>
    </row>
    <row r="11" s="1" customFormat="1" spans="1:13">
      <c r="A11" s="14">
        <v>46079</v>
      </c>
      <c r="B11" s="15">
        <v>22303</v>
      </c>
      <c r="C11" s="16" t="s">
        <v>147</v>
      </c>
      <c r="D11" s="17" t="s">
        <v>19</v>
      </c>
      <c r="E11" s="15">
        <v>61352</v>
      </c>
      <c r="F11" s="38"/>
      <c r="G11" s="19"/>
      <c r="H11" s="19"/>
      <c r="I11" s="14"/>
      <c r="J11" s="38">
        <v>180716.08</v>
      </c>
      <c r="K11" s="25">
        <f t="shared" si="0"/>
        <v>180716.08</v>
      </c>
      <c r="L11" s="14">
        <v>46079</v>
      </c>
      <c r="M11" s="2" t="s">
        <v>148</v>
      </c>
    </row>
    <row r="12" s="1" customFormat="1" spans="6:11">
      <c r="F12" s="39">
        <f t="shared" ref="F12:K12" si="1">SUM(F7:F11)</f>
        <v>289899.13</v>
      </c>
      <c r="G12" s="2"/>
      <c r="H12" s="2"/>
      <c r="I12" s="2"/>
      <c r="J12" s="48">
        <f t="shared" si="1"/>
        <v>180716.08</v>
      </c>
      <c r="K12" s="39">
        <f t="shared" si="1"/>
        <v>470615.21</v>
      </c>
    </row>
    <row r="13" s="1" customFormat="1" spans="6:11">
      <c r="F13" s="39"/>
      <c r="G13" s="2"/>
      <c r="H13" s="2"/>
      <c r="I13" s="2"/>
      <c r="J13" s="39"/>
      <c r="K13" s="39"/>
    </row>
    <row r="14" s="1" customFormat="1" spans="6:6">
      <c r="F14" s="39"/>
    </row>
    <row r="18" s="1" customFormat="1" spans="1:4">
      <c r="A18" s="2" t="s">
        <v>22</v>
      </c>
      <c r="D18" s="2" t="s">
        <v>23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24</v>
      </c>
      <c r="D21" s="2" t="s">
        <v>25</v>
      </c>
    </row>
    <row r="22" s="1" customFormat="1" spans="1:4">
      <c r="A22" s="1" t="s">
        <v>26</v>
      </c>
      <c r="D22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4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zoomScale="130" zoomScaleNormal="130" topLeftCell="A12" workbookViewId="0">
      <selection activeCell="D25" sqref="D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3142857142857" style="1" customWidth="1"/>
    <col min="4" max="4" width="14.4952380952381" style="1" customWidth="1"/>
    <col min="5" max="5" width="9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5" t="s">
        <v>43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46080</v>
      </c>
      <c r="B7" s="15" t="s">
        <v>149</v>
      </c>
      <c r="C7" s="16" t="s">
        <v>150</v>
      </c>
      <c r="D7" s="17" t="s">
        <v>16</v>
      </c>
      <c r="E7" s="15" t="s">
        <v>151</v>
      </c>
      <c r="F7" s="38">
        <v>16046.3</v>
      </c>
      <c r="G7" s="19"/>
      <c r="H7" s="19"/>
      <c r="I7" s="14"/>
      <c r="J7" s="38"/>
      <c r="K7" s="25">
        <f>J7+F7</f>
        <v>16046.3</v>
      </c>
      <c r="L7" s="14">
        <v>46080</v>
      </c>
      <c r="M7" s="2"/>
    </row>
    <row r="8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>SUM(F4:F8)</f>
        <v>16046.3</v>
      </c>
      <c r="G9" s="2"/>
      <c r="H9" s="2"/>
      <c r="I9" s="2"/>
      <c r="J9" s="39">
        <f>SUM(J7:J8)</f>
        <v>0</v>
      </c>
      <c r="K9" s="39">
        <f>SUM(K7:K8)</f>
        <v>16046.3</v>
      </c>
    </row>
    <row r="10" spans="9:9">
      <c r="I10" s="1" t="s">
        <v>13</v>
      </c>
    </row>
    <row r="11" spans="8:11">
      <c r="H11" s="2" t="s">
        <v>32</v>
      </c>
      <c r="J11" s="40" t="s">
        <v>33</v>
      </c>
      <c r="K11" s="40" t="s">
        <v>34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35</v>
      </c>
      <c r="I13" s="41">
        <v>1000</v>
      </c>
      <c r="J13" s="42">
        <v>16</v>
      </c>
      <c r="K13" s="43">
        <f t="shared" ref="K13:K23" si="0">J13*I13</f>
        <v>16000</v>
      </c>
    </row>
    <row r="14" spans="1:11">
      <c r="A14" s="2"/>
      <c r="G14" s="2"/>
      <c r="I14" s="41">
        <v>500</v>
      </c>
      <c r="J14" s="42"/>
      <c r="K14" s="43">
        <f t="shared" si="0"/>
        <v>0</v>
      </c>
    </row>
    <row r="15" spans="1:11">
      <c r="A15" s="2"/>
      <c r="G15" s="2"/>
      <c r="I15" s="41">
        <v>200</v>
      </c>
      <c r="J15" s="42"/>
      <c r="K15" s="43">
        <f t="shared" si="0"/>
        <v>0</v>
      </c>
    </row>
    <row r="16" spans="1:11">
      <c r="A16" s="2" t="s">
        <v>24</v>
      </c>
      <c r="D16" s="2" t="s">
        <v>25</v>
      </c>
      <c r="G16" s="2" t="s">
        <v>63</v>
      </c>
      <c r="I16" s="41">
        <v>100</v>
      </c>
      <c r="J16" s="42"/>
      <c r="K16" s="43">
        <f t="shared" si="0"/>
        <v>0</v>
      </c>
    </row>
    <row r="17" spans="1:11">
      <c r="A17" s="1" t="s">
        <v>26</v>
      </c>
      <c r="D17" s="1" t="s">
        <v>27</v>
      </c>
      <c r="G17" s="1" t="s">
        <v>48</v>
      </c>
      <c r="I17" s="41">
        <v>50</v>
      </c>
      <c r="J17" s="42"/>
      <c r="K17" s="43">
        <f t="shared" si="0"/>
        <v>0</v>
      </c>
    </row>
    <row r="18" spans="9:11">
      <c r="I18" s="41">
        <v>20</v>
      </c>
      <c r="J18" s="42">
        <v>2</v>
      </c>
      <c r="K18" s="43">
        <f t="shared" si="0"/>
        <v>40</v>
      </c>
    </row>
    <row r="19" spans="9:11">
      <c r="I19" s="41">
        <v>10</v>
      </c>
      <c r="J19" s="42"/>
      <c r="K19" s="43">
        <f t="shared" si="0"/>
        <v>0</v>
      </c>
    </row>
    <row r="20" spans="9:11">
      <c r="I20" s="41">
        <v>5</v>
      </c>
      <c r="J20" s="42">
        <v>1</v>
      </c>
      <c r="K20" s="43">
        <f t="shared" si="0"/>
        <v>5</v>
      </c>
    </row>
    <row r="21" spans="9:11">
      <c r="I21" s="41">
        <v>1</v>
      </c>
      <c r="J21" s="42">
        <v>1</v>
      </c>
      <c r="K21" s="43">
        <f t="shared" si="0"/>
        <v>1</v>
      </c>
    </row>
    <row r="22" spans="9:11">
      <c r="I22" s="41">
        <v>0.25</v>
      </c>
      <c r="J22" s="42">
        <v>1</v>
      </c>
      <c r="K22" s="43">
        <f t="shared" si="0"/>
        <v>0.25</v>
      </c>
    </row>
    <row r="23" spans="9:11">
      <c r="I23" s="44">
        <v>0.05</v>
      </c>
      <c r="J23" s="42">
        <v>1</v>
      </c>
      <c r="K23" s="43">
        <f t="shared" si="0"/>
        <v>0.05</v>
      </c>
    </row>
    <row r="24" spans="9:11">
      <c r="I24" s="2" t="s">
        <v>39</v>
      </c>
      <c r="K24" s="45">
        <f>SUM(K13:K23)</f>
        <v>16046.3</v>
      </c>
    </row>
    <row r="25" spans="9:11">
      <c r="I25" s="2" t="s">
        <v>40</v>
      </c>
      <c r="K25" s="46">
        <f>J9</f>
        <v>0</v>
      </c>
    </row>
    <row r="26" ht="9.75" spans="11:11">
      <c r="K26" s="47">
        <f>SUM(K24:K25)</f>
        <v>16046.3</v>
      </c>
    </row>
    <row r="27" ht="9.75"/>
    <row r="31" s="1" customFormat="1" spans="1:1">
      <c r="A31" s="2" t="s">
        <v>0</v>
      </c>
    </row>
    <row r="32" s="1" customFormat="1" spans="1:1">
      <c r="A32" s="2" t="s">
        <v>1</v>
      </c>
    </row>
    <row r="34" s="1" customFormat="1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="1" customFormat="1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="1" customFormat="1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="1" customFormat="1" spans="1:13">
      <c r="A37" s="14">
        <v>46080</v>
      </c>
      <c r="B37" s="15">
        <v>22304</v>
      </c>
      <c r="C37" s="16" t="s">
        <v>152</v>
      </c>
      <c r="D37" s="17" t="s">
        <v>16</v>
      </c>
      <c r="E37" s="15">
        <v>61356</v>
      </c>
      <c r="F37" s="38">
        <v>32873</v>
      </c>
      <c r="G37" s="19"/>
      <c r="H37" s="19"/>
      <c r="I37" s="14"/>
      <c r="J37" s="38">
        <v>0</v>
      </c>
      <c r="K37" s="25">
        <f t="shared" ref="K37:K42" si="1">F37+J37</f>
        <v>32873</v>
      </c>
      <c r="L37" s="14">
        <v>46079</v>
      </c>
      <c r="M37" s="2"/>
    </row>
    <row r="38" s="1" customFormat="1" spans="1:13">
      <c r="A38" s="14">
        <v>46080</v>
      </c>
      <c r="B38" s="15">
        <v>22305</v>
      </c>
      <c r="C38" s="16" t="s">
        <v>153</v>
      </c>
      <c r="D38" s="17" t="s">
        <v>16</v>
      </c>
      <c r="E38" s="15">
        <v>61357</v>
      </c>
      <c r="F38" s="38">
        <v>70428.6</v>
      </c>
      <c r="G38" s="19"/>
      <c r="H38" s="19"/>
      <c r="I38" s="14"/>
      <c r="J38" s="38">
        <v>0</v>
      </c>
      <c r="K38" s="25">
        <f t="shared" si="1"/>
        <v>70428.6</v>
      </c>
      <c r="L38" s="14">
        <v>46079</v>
      </c>
      <c r="M38" s="2"/>
    </row>
    <row r="39" s="1" customFormat="1" spans="1:13">
      <c r="A39" s="14">
        <v>46080</v>
      </c>
      <c r="B39" s="15">
        <v>22306</v>
      </c>
      <c r="C39" s="16" t="s">
        <v>131</v>
      </c>
      <c r="D39" s="17" t="s">
        <v>16</v>
      </c>
      <c r="E39" s="15">
        <v>61362</v>
      </c>
      <c r="F39" s="38"/>
      <c r="G39" s="19"/>
      <c r="H39" s="19"/>
      <c r="I39" s="14"/>
      <c r="J39" s="38">
        <v>12781.1</v>
      </c>
      <c r="K39" s="25">
        <f t="shared" si="1"/>
        <v>12781.1</v>
      </c>
      <c r="L39" s="14">
        <v>46080</v>
      </c>
      <c r="M39" s="2" t="s">
        <v>154</v>
      </c>
    </row>
    <row r="40" s="1" customFormat="1" spans="1:13">
      <c r="A40" s="14">
        <v>46080</v>
      </c>
      <c r="B40" s="15">
        <v>22307</v>
      </c>
      <c r="C40" s="16" t="s">
        <v>155</v>
      </c>
      <c r="D40" s="17" t="s">
        <v>16</v>
      </c>
      <c r="E40" s="15">
        <v>61363</v>
      </c>
      <c r="F40" s="38">
        <v>87604.6</v>
      </c>
      <c r="G40" s="19"/>
      <c r="H40" s="19"/>
      <c r="I40" s="14"/>
      <c r="J40" s="38">
        <v>0</v>
      </c>
      <c r="K40" s="25">
        <f t="shared" si="1"/>
        <v>87604.6</v>
      </c>
      <c r="L40" s="14">
        <v>46079</v>
      </c>
      <c r="M40" s="2"/>
    </row>
    <row r="41" s="1" customFormat="1" spans="1:13">
      <c r="A41" s="14">
        <v>46080</v>
      </c>
      <c r="B41" s="15">
        <v>22307</v>
      </c>
      <c r="C41" s="16" t="s">
        <v>155</v>
      </c>
      <c r="D41" s="17" t="s">
        <v>156</v>
      </c>
      <c r="E41" s="15">
        <v>61363</v>
      </c>
      <c r="F41" s="38">
        <v>600</v>
      </c>
      <c r="G41" s="19"/>
      <c r="H41" s="19"/>
      <c r="I41" s="14"/>
      <c r="J41" s="38">
        <v>0</v>
      </c>
      <c r="K41" s="25">
        <f t="shared" si="1"/>
        <v>600</v>
      </c>
      <c r="L41" s="14">
        <v>46079</v>
      </c>
      <c r="M41" s="2"/>
    </row>
    <row r="42" s="1" customFormat="1" spans="1:13">
      <c r="A42" s="14">
        <v>46080</v>
      </c>
      <c r="B42" s="15">
        <v>22308</v>
      </c>
      <c r="C42" s="16" t="s">
        <v>157</v>
      </c>
      <c r="D42" s="17" t="s">
        <v>16</v>
      </c>
      <c r="E42" s="15">
        <v>61364</v>
      </c>
      <c r="F42" s="38">
        <v>18196.2</v>
      </c>
      <c r="G42" s="19"/>
      <c r="H42" s="19"/>
      <c r="I42" s="14"/>
      <c r="J42" s="38">
        <v>0</v>
      </c>
      <c r="K42" s="25">
        <f t="shared" si="1"/>
        <v>18196.2</v>
      </c>
      <c r="L42" s="14">
        <v>46080</v>
      </c>
      <c r="M42" s="2"/>
    </row>
    <row r="43" s="1" customFormat="1" spans="6:11">
      <c r="F43" s="39">
        <f>SUM(F37:F42)</f>
        <v>209702.4</v>
      </c>
      <c r="G43" s="2"/>
      <c r="H43" s="2"/>
      <c r="I43" s="2"/>
      <c r="J43" s="48">
        <f>SUM(J37:J42)</f>
        <v>12781.1</v>
      </c>
      <c r="K43" s="39">
        <f>SUM(K37:K42)</f>
        <v>222483.5</v>
      </c>
    </row>
    <row r="44" s="1" customFormat="1" spans="6:11">
      <c r="F44" s="39"/>
      <c r="G44" s="2"/>
      <c r="H44" s="2"/>
      <c r="I44" s="2"/>
      <c r="J44" s="39"/>
      <c r="K44" s="39"/>
    </row>
    <row r="45" s="1" customFormat="1" spans="6:6">
      <c r="F45" s="39"/>
    </row>
    <row r="49" s="1" customFormat="1" spans="1:4">
      <c r="A49" s="2" t="s">
        <v>22</v>
      </c>
      <c r="D49" s="2" t="s">
        <v>23</v>
      </c>
    </row>
    <row r="50" s="1" customFormat="1" spans="1:1">
      <c r="A50" s="2"/>
    </row>
    <row r="51" s="1" customFormat="1" spans="1:1">
      <c r="A51" s="2"/>
    </row>
    <row r="52" s="1" customFormat="1" spans="1:4">
      <c r="A52" s="2" t="s">
        <v>24</v>
      </c>
      <c r="D52" s="2" t="s">
        <v>25</v>
      </c>
    </row>
    <row r="53" s="1" customFormat="1" spans="1:4">
      <c r="A53" s="1" t="s">
        <v>26</v>
      </c>
      <c r="D53" s="1" t="s">
        <v>27</v>
      </c>
    </row>
    <row r="59" s="1" customFormat="1" spans="1:1">
      <c r="A59" s="2" t="s">
        <v>0</v>
      </c>
    </row>
    <row r="60" s="1" customFormat="1" spans="1:1">
      <c r="A60" s="2" t="s">
        <v>1</v>
      </c>
    </row>
    <row r="62" s="1" customFormat="1" spans="1:12">
      <c r="A62" s="3" t="s">
        <v>2</v>
      </c>
      <c r="B62" s="35" t="s">
        <v>43</v>
      </c>
      <c r="C62" s="3" t="s">
        <v>4</v>
      </c>
      <c r="D62" s="3" t="s">
        <v>5</v>
      </c>
      <c r="E62" s="3" t="s">
        <v>6</v>
      </c>
      <c r="F62" s="3" t="s">
        <v>7</v>
      </c>
      <c r="G62" s="4" t="s">
        <v>8</v>
      </c>
      <c r="H62" s="5"/>
      <c r="I62" s="5"/>
      <c r="J62" s="23"/>
      <c r="K62" s="3" t="s">
        <v>9</v>
      </c>
      <c r="L62" s="3" t="s">
        <v>10</v>
      </c>
    </row>
    <row r="63" s="1" customFormat="1" spans="1:12">
      <c r="A63" s="6"/>
      <c r="B63" s="36"/>
      <c r="C63" s="6"/>
      <c r="D63" s="6"/>
      <c r="E63" s="6"/>
      <c r="F63" s="6"/>
      <c r="G63" s="3" t="s">
        <v>11</v>
      </c>
      <c r="H63" s="3" t="s">
        <v>12</v>
      </c>
      <c r="I63" s="3" t="s">
        <v>13</v>
      </c>
      <c r="J63" s="3" t="s">
        <v>14</v>
      </c>
      <c r="K63" s="6"/>
      <c r="L63" s="6"/>
    </row>
    <row r="64" s="1" customFormat="1" spans="1:12">
      <c r="A64" s="7"/>
      <c r="B64" s="3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="1" customFormat="1" spans="1:12">
      <c r="A65" s="14">
        <v>46080</v>
      </c>
      <c r="B65" s="15" t="s">
        <v>158</v>
      </c>
      <c r="C65" s="16" t="s">
        <v>57</v>
      </c>
      <c r="D65" s="17" t="s">
        <v>16</v>
      </c>
      <c r="E65" s="49" t="s">
        <v>159</v>
      </c>
      <c r="F65" s="38"/>
      <c r="G65" s="19" t="s">
        <v>87</v>
      </c>
      <c r="H65" s="19">
        <v>361033</v>
      </c>
      <c r="I65" s="14">
        <v>46080</v>
      </c>
      <c r="J65" s="38">
        <v>17588</v>
      </c>
      <c r="K65" s="25">
        <f t="shared" ref="K65:K72" si="2">J65+F65</f>
        <v>17588</v>
      </c>
      <c r="L65" s="14">
        <v>46080</v>
      </c>
    </row>
    <row r="66" s="1" customFormat="1" spans="1:12">
      <c r="A66" s="14">
        <v>46080</v>
      </c>
      <c r="B66" s="15" t="s">
        <v>158</v>
      </c>
      <c r="C66" s="16" t="s">
        <v>57</v>
      </c>
      <c r="D66" s="17" t="s">
        <v>16</v>
      </c>
      <c r="E66" s="49" t="s">
        <v>160</v>
      </c>
      <c r="F66" s="38"/>
      <c r="G66" s="19" t="s">
        <v>87</v>
      </c>
      <c r="H66" s="19">
        <v>361033</v>
      </c>
      <c r="I66" s="14">
        <v>46080</v>
      </c>
      <c r="J66" s="38">
        <v>30516</v>
      </c>
      <c r="K66" s="25">
        <f t="shared" si="2"/>
        <v>30516</v>
      </c>
      <c r="L66" s="14">
        <v>46080</v>
      </c>
    </row>
    <row r="67" s="1" customFormat="1" spans="1:12">
      <c r="A67" s="14">
        <v>46080</v>
      </c>
      <c r="B67" s="15" t="s">
        <v>158</v>
      </c>
      <c r="C67" s="16" t="s">
        <v>57</v>
      </c>
      <c r="D67" s="17" t="s">
        <v>16</v>
      </c>
      <c r="E67" s="49" t="s">
        <v>161</v>
      </c>
      <c r="F67" s="38"/>
      <c r="G67" s="19" t="s">
        <v>87</v>
      </c>
      <c r="H67" s="19">
        <v>361033</v>
      </c>
      <c r="I67" s="14">
        <v>46080</v>
      </c>
      <c r="J67" s="38">
        <v>14000</v>
      </c>
      <c r="K67" s="25">
        <f t="shared" si="2"/>
        <v>14000</v>
      </c>
      <c r="L67" s="14">
        <v>46080</v>
      </c>
    </row>
    <row r="68" s="1" customFormat="1" spans="1:12">
      <c r="A68" s="14">
        <v>46080</v>
      </c>
      <c r="B68" s="15" t="s">
        <v>158</v>
      </c>
      <c r="C68" s="16" t="s">
        <v>57</v>
      </c>
      <c r="D68" s="17" t="s">
        <v>16</v>
      </c>
      <c r="E68" s="49" t="s">
        <v>162</v>
      </c>
      <c r="F68" s="38"/>
      <c r="G68" s="19" t="s">
        <v>87</v>
      </c>
      <c r="H68" s="19">
        <v>361033</v>
      </c>
      <c r="I68" s="14">
        <v>46080</v>
      </c>
      <c r="J68" s="38">
        <v>3748.47</v>
      </c>
      <c r="K68" s="25">
        <f t="shared" si="2"/>
        <v>3748.47</v>
      </c>
      <c r="L68" s="14">
        <v>46080</v>
      </c>
    </row>
    <row r="69" s="1" customFormat="1" spans="1:12">
      <c r="A69" s="14">
        <v>46080</v>
      </c>
      <c r="B69" s="15" t="s">
        <v>158</v>
      </c>
      <c r="C69" s="16" t="s">
        <v>57</v>
      </c>
      <c r="D69" s="17" t="s">
        <v>16</v>
      </c>
      <c r="E69" s="49" t="s">
        <v>163</v>
      </c>
      <c r="F69" s="38"/>
      <c r="G69" s="19" t="s">
        <v>87</v>
      </c>
      <c r="H69" s="19">
        <v>361033</v>
      </c>
      <c r="I69" s="14">
        <v>46080</v>
      </c>
      <c r="J69" s="38">
        <v>14000</v>
      </c>
      <c r="K69" s="25">
        <f t="shared" si="2"/>
        <v>14000</v>
      </c>
      <c r="L69" s="14">
        <v>46080</v>
      </c>
    </row>
    <row r="70" s="1" customFormat="1" spans="1:12">
      <c r="A70" s="14">
        <v>46080</v>
      </c>
      <c r="B70" s="15" t="s">
        <v>158</v>
      </c>
      <c r="C70" s="16" t="s">
        <v>57</v>
      </c>
      <c r="D70" s="17" t="s">
        <v>16</v>
      </c>
      <c r="E70" s="49" t="s">
        <v>164</v>
      </c>
      <c r="F70" s="38"/>
      <c r="G70" s="19" t="s">
        <v>87</v>
      </c>
      <c r="H70" s="19">
        <v>361033</v>
      </c>
      <c r="I70" s="14">
        <v>46080</v>
      </c>
      <c r="J70" s="38">
        <v>14000</v>
      </c>
      <c r="K70" s="25">
        <f t="shared" si="2"/>
        <v>14000</v>
      </c>
      <c r="L70" s="14">
        <v>46080</v>
      </c>
    </row>
    <row r="71" s="1" customFormat="1" spans="1:12">
      <c r="A71" s="14">
        <v>46080</v>
      </c>
      <c r="B71" s="15" t="s">
        <v>158</v>
      </c>
      <c r="C71" s="16" t="s">
        <v>57</v>
      </c>
      <c r="D71" s="17" t="s">
        <v>16</v>
      </c>
      <c r="E71" s="49" t="s">
        <v>165</v>
      </c>
      <c r="F71" s="38"/>
      <c r="G71" s="19" t="s">
        <v>87</v>
      </c>
      <c r="H71" s="19">
        <v>361033</v>
      </c>
      <c r="I71" s="14">
        <v>46080</v>
      </c>
      <c r="J71" s="38">
        <v>50432</v>
      </c>
      <c r="K71" s="25">
        <f t="shared" si="2"/>
        <v>50432</v>
      </c>
      <c r="L71" s="14">
        <v>46080</v>
      </c>
    </row>
    <row r="72" s="1" customFormat="1" spans="1:12">
      <c r="A72" s="14">
        <v>46080</v>
      </c>
      <c r="B72" s="15" t="s">
        <v>158</v>
      </c>
      <c r="C72" s="16" t="s">
        <v>57</v>
      </c>
      <c r="D72" s="17" t="s">
        <v>16</v>
      </c>
      <c r="E72" s="49" t="s">
        <v>166</v>
      </c>
      <c r="F72" s="38"/>
      <c r="G72" s="19" t="s">
        <v>87</v>
      </c>
      <c r="H72" s="19">
        <v>361033</v>
      </c>
      <c r="I72" s="14">
        <v>46080</v>
      </c>
      <c r="J72" s="38">
        <v>10715.53</v>
      </c>
      <c r="K72" s="25">
        <f t="shared" si="2"/>
        <v>10715.53</v>
      </c>
      <c r="L72" s="14">
        <v>46080</v>
      </c>
    </row>
    <row r="73" s="1" customFormat="1" spans="6:11">
      <c r="F73" s="39">
        <f>SUM(F62:F72)</f>
        <v>0</v>
      </c>
      <c r="G73" s="2"/>
      <c r="H73" s="2"/>
      <c r="I73" s="2"/>
      <c r="J73" s="39">
        <f>SUM(J65:J72)</f>
        <v>155000</v>
      </c>
      <c r="K73" s="39">
        <f>SUM(K65:K72)</f>
        <v>155000</v>
      </c>
    </row>
    <row r="74" s="1" customFormat="1" spans="9:9">
      <c r="I74" s="1" t="s">
        <v>13</v>
      </c>
    </row>
    <row r="75" s="1" customFormat="1" spans="8:11">
      <c r="H75" s="2" t="s">
        <v>32</v>
      </c>
      <c r="J75" s="40" t="s">
        <v>33</v>
      </c>
      <c r="K75" s="40" t="s">
        <v>34</v>
      </c>
    </row>
    <row r="76" s="1" customFormat="1" spans="11:11">
      <c r="K76" s="2"/>
    </row>
    <row r="77" s="1" customFormat="1" spans="1:11">
      <c r="A77" s="2" t="s">
        <v>22</v>
      </c>
      <c r="D77" s="2" t="s">
        <v>23</v>
      </c>
      <c r="G77" s="2" t="s">
        <v>35</v>
      </c>
      <c r="I77" s="41">
        <v>1000</v>
      </c>
      <c r="J77" s="42"/>
      <c r="K77" s="43">
        <f t="shared" ref="K77:K87" si="3">J77*I77</f>
        <v>0</v>
      </c>
    </row>
    <row r="78" s="1" customFormat="1" spans="1:11">
      <c r="A78" s="2"/>
      <c r="G78" s="2"/>
      <c r="I78" s="41">
        <v>500</v>
      </c>
      <c r="J78" s="42"/>
      <c r="K78" s="43">
        <f t="shared" si="3"/>
        <v>0</v>
      </c>
    </row>
    <row r="79" s="1" customFormat="1" spans="1:11">
      <c r="A79" s="2"/>
      <c r="G79" s="2"/>
      <c r="I79" s="41">
        <v>200</v>
      </c>
      <c r="J79" s="42"/>
      <c r="K79" s="43">
        <f t="shared" si="3"/>
        <v>0</v>
      </c>
    </row>
    <row r="80" s="1" customFormat="1" spans="1:11">
      <c r="A80" s="2" t="s">
        <v>24</v>
      </c>
      <c r="D80" s="2" t="s">
        <v>25</v>
      </c>
      <c r="G80" s="2" t="s">
        <v>47</v>
      </c>
      <c r="I80" s="41">
        <v>100</v>
      </c>
      <c r="J80" s="42"/>
      <c r="K80" s="43">
        <f t="shared" si="3"/>
        <v>0</v>
      </c>
    </row>
    <row r="81" s="1" customFormat="1" spans="1:11">
      <c r="A81" s="1" t="s">
        <v>26</v>
      </c>
      <c r="D81" s="1" t="s">
        <v>27</v>
      </c>
      <c r="G81" s="1" t="s">
        <v>48</v>
      </c>
      <c r="I81" s="41">
        <v>50</v>
      </c>
      <c r="J81" s="42"/>
      <c r="K81" s="43">
        <f t="shared" si="3"/>
        <v>0</v>
      </c>
    </row>
    <row r="82" s="1" customFormat="1" spans="9:11">
      <c r="I82" s="41">
        <v>20</v>
      </c>
      <c r="J82" s="42"/>
      <c r="K82" s="43">
        <f t="shared" si="3"/>
        <v>0</v>
      </c>
    </row>
    <row r="83" s="1" customFormat="1" spans="9:11">
      <c r="I83" s="41">
        <v>10</v>
      </c>
      <c r="J83" s="42"/>
      <c r="K83" s="43">
        <f t="shared" si="3"/>
        <v>0</v>
      </c>
    </row>
    <row r="84" s="1" customFormat="1" spans="9:11">
      <c r="I84" s="41">
        <v>5</v>
      </c>
      <c r="J84" s="42"/>
      <c r="K84" s="43">
        <f t="shared" si="3"/>
        <v>0</v>
      </c>
    </row>
    <row r="85" s="1" customFormat="1" spans="9:11">
      <c r="I85" s="41">
        <v>1</v>
      </c>
      <c r="J85" s="42"/>
      <c r="K85" s="43">
        <f t="shared" si="3"/>
        <v>0</v>
      </c>
    </row>
    <row r="86" s="1" customFormat="1" spans="9:11">
      <c r="I86" s="41">
        <v>0.25</v>
      </c>
      <c r="J86" s="42"/>
      <c r="K86" s="43">
        <f t="shared" si="3"/>
        <v>0</v>
      </c>
    </row>
    <row r="87" s="1" customFormat="1" spans="9:11">
      <c r="I87" s="44">
        <v>0.05</v>
      </c>
      <c r="J87" s="42"/>
      <c r="K87" s="43">
        <f t="shared" si="3"/>
        <v>0</v>
      </c>
    </row>
    <row r="88" s="1" customFormat="1" spans="9:11">
      <c r="I88" s="2" t="s">
        <v>39</v>
      </c>
      <c r="K88" s="45">
        <f>SUM(K77:K87)</f>
        <v>0</v>
      </c>
    </row>
    <row r="89" s="1" customFormat="1" spans="9:11">
      <c r="I89" s="2" t="s">
        <v>40</v>
      </c>
      <c r="K89" s="46">
        <f>K73</f>
        <v>155000</v>
      </c>
    </row>
    <row r="90" s="1" customFormat="1" ht="9.75" spans="11:11">
      <c r="K90" s="47">
        <f>SUM(K88:K89)</f>
        <v>155000</v>
      </c>
    </row>
    <row r="91" s="1" customFormat="1" ht="9.75"/>
    <row r="96" s="1" customFormat="1" spans="1:1">
      <c r="A96" s="2" t="s">
        <v>0</v>
      </c>
    </row>
    <row r="97" s="1" customFormat="1" spans="1:1">
      <c r="A97" s="2" t="s">
        <v>28</v>
      </c>
    </row>
    <row r="99" s="1" customFormat="1" spans="1:12">
      <c r="A99" s="3" t="s">
        <v>2</v>
      </c>
      <c r="B99" s="3" t="s">
        <v>3</v>
      </c>
      <c r="C99" s="3" t="s">
        <v>4</v>
      </c>
      <c r="D99" s="3" t="s">
        <v>5</v>
      </c>
      <c r="E99" s="3" t="s">
        <v>6</v>
      </c>
      <c r="F99" s="3" t="s">
        <v>7</v>
      </c>
      <c r="G99" s="4" t="s">
        <v>8</v>
      </c>
      <c r="H99" s="5"/>
      <c r="I99" s="5"/>
      <c r="J99" s="23"/>
      <c r="K99" s="3" t="s">
        <v>9</v>
      </c>
      <c r="L99" s="3" t="s">
        <v>10</v>
      </c>
    </row>
    <row r="100" s="1" customFormat="1" spans="1:12">
      <c r="A100" s="6"/>
      <c r="B100" s="6"/>
      <c r="C100" s="6"/>
      <c r="D100" s="6"/>
      <c r="E100" s="6"/>
      <c r="F100" s="6"/>
      <c r="G100" s="3" t="s">
        <v>11</v>
      </c>
      <c r="H100" s="3" t="s">
        <v>12</v>
      </c>
      <c r="I100" s="3" t="s">
        <v>13</v>
      </c>
      <c r="J100" s="3" t="s">
        <v>14</v>
      </c>
      <c r="K100" s="6"/>
      <c r="L100" s="6"/>
    </row>
    <row r="101" s="1" customFormat="1" spans="1:1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="1" customFormat="1" spans="1:13">
      <c r="A102" s="14">
        <v>46080</v>
      </c>
      <c r="B102" s="15">
        <v>21673</v>
      </c>
      <c r="C102" s="16" t="s">
        <v>29</v>
      </c>
      <c r="D102" s="17" t="s">
        <v>16</v>
      </c>
      <c r="E102" s="15">
        <v>61288</v>
      </c>
      <c r="F102" s="38"/>
      <c r="G102" s="19" t="s">
        <v>30</v>
      </c>
      <c r="H102" s="19">
        <v>114758</v>
      </c>
      <c r="I102" s="14">
        <v>46079</v>
      </c>
      <c r="J102" s="38">
        <v>21697.03</v>
      </c>
      <c r="K102" s="25">
        <f>F102+J102</f>
        <v>21697.03</v>
      </c>
      <c r="L102" s="14">
        <v>46083</v>
      </c>
      <c r="M102" s="2" t="s">
        <v>31</v>
      </c>
    </row>
    <row r="103" s="1" customFormat="1" spans="1:13">
      <c r="A103" s="14"/>
      <c r="B103" s="15"/>
      <c r="C103" s="16"/>
      <c r="D103" s="17"/>
      <c r="E103" s="15"/>
      <c r="F103" s="38"/>
      <c r="G103" s="19"/>
      <c r="H103" s="19"/>
      <c r="I103" s="14"/>
      <c r="J103" s="38"/>
      <c r="K103" s="25"/>
      <c r="L103" s="14"/>
      <c r="M103" s="2"/>
    </row>
    <row r="104" s="1" customFormat="1" spans="6:11">
      <c r="F104" s="39">
        <f t="shared" ref="F104:K104" si="4">SUM(F102:F103)</f>
        <v>0</v>
      </c>
      <c r="G104" s="2"/>
      <c r="H104" s="2"/>
      <c r="I104" s="2"/>
      <c r="J104" s="48">
        <f t="shared" si="4"/>
        <v>21697.03</v>
      </c>
      <c r="K104" s="39">
        <f t="shared" si="4"/>
        <v>21697.03</v>
      </c>
    </row>
    <row r="105" s="1" customFormat="1" spans="6:11">
      <c r="F105" s="39"/>
      <c r="G105" s="2"/>
      <c r="H105" s="2"/>
      <c r="I105" s="2"/>
      <c r="J105" s="39"/>
      <c r="K105" s="39"/>
    </row>
    <row r="106" s="1" customFormat="1" spans="6:11">
      <c r="F106" s="39"/>
      <c r="I106" s="1" t="s">
        <v>13</v>
      </c>
      <c r="K106" s="39"/>
    </row>
    <row r="107" s="1" customFormat="1" spans="8:10">
      <c r="H107" s="2" t="s">
        <v>32</v>
      </c>
      <c r="J107" s="40" t="s">
        <v>33</v>
      </c>
    </row>
    <row r="108" s="1" customFormat="1" spans="11:11">
      <c r="K108" s="40" t="s">
        <v>34</v>
      </c>
    </row>
    <row r="109" s="1" customFormat="1" spans="7:11">
      <c r="G109" s="2" t="s">
        <v>35</v>
      </c>
      <c r="I109" s="41">
        <v>1000</v>
      </c>
      <c r="J109" s="42"/>
      <c r="K109" s="43">
        <f t="shared" ref="K109:K120" si="5">J109*I109</f>
        <v>0</v>
      </c>
    </row>
    <row r="110" s="1" customFormat="1" spans="1:11">
      <c r="A110" s="2" t="s">
        <v>22</v>
      </c>
      <c r="D110" s="2" t="s">
        <v>23</v>
      </c>
      <c r="G110" s="2"/>
      <c r="I110" s="41">
        <v>500</v>
      </c>
      <c r="J110" s="42"/>
      <c r="K110" s="43">
        <f t="shared" si="5"/>
        <v>0</v>
      </c>
    </row>
    <row r="111" s="1" customFormat="1" spans="1:11">
      <c r="A111" s="2"/>
      <c r="G111" s="2"/>
      <c r="I111" s="41">
        <v>200</v>
      </c>
      <c r="J111" s="42"/>
      <c r="K111" s="43">
        <f t="shared" si="5"/>
        <v>0</v>
      </c>
    </row>
    <row r="112" s="1" customFormat="1" spans="1:11">
      <c r="A112" s="2"/>
      <c r="G112" s="2" t="s">
        <v>36</v>
      </c>
      <c r="I112" s="41">
        <v>100</v>
      </c>
      <c r="J112" s="42"/>
      <c r="K112" s="43">
        <f t="shared" si="5"/>
        <v>0</v>
      </c>
    </row>
    <row r="113" s="1" customFormat="1" spans="1:11">
      <c r="A113" s="2" t="s">
        <v>24</v>
      </c>
      <c r="D113" s="2" t="s">
        <v>25</v>
      </c>
      <c r="G113" s="1" t="s">
        <v>37</v>
      </c>
      <c r="I113" s="41">
        <v>50</v>
      </c>
      <c r="J113" s="42"/>
      <c r="K113" s="43">
        <f t="shared" si="5"/>
        <v>0</v>
      </c>
    </row>
    <row r="114" s="1" customFormat="1" spans="1:11">
      <c r="A114" s="1" t="s">
        <v>26</v>
      </c>
      <c r="D114" s="1" t="s">
        <v>27</v>
      </c>
      <c r="I114" s="41">
        <v>20</v>
      </c>
      <c r="J114" s="42"/>
      <c r="K114" s="43">
        <f t="shared" si="5"/>
        <v>0</v>
      </c>
    </row>
    <row r="115" s="1" customFormat="1" spans="9:11">
      <c r="I115" s="41">
        <v>10</v>
      </c>
      <c r="J115" s="42"/>
      <c r="K115" s="43">
        <f t="shared" si="5"/>
        <v>0</v>
      </c>
    </row>
    <row r="116" s="1" customFormat="1" spans="9:11">
      <c r="I116" s="41">
        <v>5</v>
      </c>
      <c r="J116" s="42"/>
      <c r="K116" s="43">
        <f t="shared" si="5"/>
        <v>0</v>
      </c>
    </row>
    <row r="117" s="1" customFormat="1" spans="9:11">
      <c r="I117" s="41">
        <v>1</v>
      </c>
      <c r="J117" s="42"/>
      <c r="K117" s="43">
        <f t="shared" si="5"/>
        <v>0</v>
      </c>
    </row>
    <row r="118" s="1" customFormat="1" spans="9:11">
      <c r="I118" s="41">
        <v>0.25</v>
      </c>
      <c r="J118" s="42"/>
      <c r="K118" s="43">
        <f t="shared" si="5"/>
        <v>0</v>
      </c>
    </row>
    <row r="119" s="1" customFormat="1" spans="9:11">
      <c r="I119" s="41">
        <v>0.1</v>
      </c>
      <c r="J119" s="42"/>
      <c r="K119" s="43">
        <f t="shared" si="5"/>
        <v>0</v>
      </c>
    </row>
    <row r="120" s="1" customFormat="1" spans="9:11">
      <c r="I120" s="44">
        <v>0.05</v>
      </c>
      <c r="J120" s="42"/>
      <c r="K120" s="50">
        <f t="shared" si="5"/>
        <v>0</v>
      </c>
    </row>
    <row r="121" s="1" customFormat="1" spans="9:11">
      <c r="I121" s="2" t="s">
        <v>39</v>
      </c>
      <c r="K121" s="51">
        <f>SUM(K109:K120)</f>
        <v>0</v>
      </c>
    </row>
    <row r="122" s="1" customFormat="1" spans="9:11">
      <c r="I122" s="2" t="s">
        <v>40</v>
      </c>
      <c r="K122" s="46">
        <f>J104</f>
        <v>21697.03</v>
      </c>
    </row>
    <row r="123" s="1" customFormat="1" ht="9.75" spans="11:11">
      <c r="K123" s="47">
        <f>SUM(K121:K122)</f>
        <v>21697.03</v>
      </c>
    </row>
    <row r="124" s="1" customFormat="1" ht="9.75"/>
    <row r="128" s="1" customFormat="1" spans="1:1">
      <c r="A128" s="2" t="s">
        <v>0</v>
      </c>
    </row>
    <row r="129" s="1" customFormat="1" spans="1:1">
      <c r="A129" s="2" t="s">
        <v>1</v>
      </c>
    </row>
    <row r="131" s="1" customFormat="1" spans="1:12">
      <c r="A131" s="3" t="s">
        <v>2</v>
      </c>
      <c r="B131" s="3" t="s">
        <v>3</v>
      </c>
      <c r="C131" s="3" t="s">
        <v>4</v>
      </c>
      <c r="D131" s="3" t="s">
        <v>5</v>
      </c>
      <c r="E131" s="3" t="s">
        <v>6</v>
      </c>
      <c r="F131" s="3" t="s">
        <v>7</v>
      </c>
      <c r="G131" s="4" t="s">
        <v>8</v>
      </c>
      <c r="H131" s="5"/>
      <c r="I131" s="5"/>
      <c r="J131" s="23"/>
      <c r="K131" s="3" t="s">
        <v>9</v>
      </c>
      <c r="L131" s="3" t="s">
        <v>10</v>
      </c>
    </row>
    <row r="132" s="1" customFormat="1" spans="1:12">
      <c r="A132" s="6"/>
      <c r="B132" s="6"/>
      <c r="C132" s="6"/>
      <c r="D132" s="6"/>
      <c r="E132" s="6"/>
      <c r="F132" s="6"/>
      <c r="G132" s="3" t="s">
        <v>11</v>
      </c>
      <c r="H132" s="3" t="s">
        <v>12</v>
      </c>
      <c r="I132" s="3" t="s">
        <v>13</v>
      </c>
      <c r="J132" s="3" t="s">
        <v>14</v>
      </c>
      <c r="K132" s="6"/>
      <c r="L132" s="6"/>
    </row>
    <row r="133" s="1" customFormat="1" spans="1:1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</row>
    <row r="134" s="1" customFormat="1" spans="1:13">
      <c r="A134" s="14">
        <v>46099</v>
      </c>
      <c r="B134" s="15">
        <v>22372</v>
      </c>
      <c r="C134" s="16" t="s">
        <v>167</v>
      </c>
      <c r="D134" s="17" t="s">
        <v>168</v>
      </c>
      <c r="E134" s="15">
        <v>61418</v>
      </c>
      <c r="F134" s="38"/>
      <c r="G134" s="19"/>
      <c r="H134" s="19"/>
      <c r="I134" s="14"/>
      <c r="J134" s="38">
        <v>206010.63</v>
      </c>
      <c r="K134" s="25">
        <f>F134+J134</f>
        <v>206010.63</v>
      </c>
      <c r="L134" s="14">
        <v>46080</v>
      </c>
      <c r="M134" s="2"/>
    </row>
    <row r="135" s="1" customFormat="1" spans="1:13">
      <c r="A135" s="14"/>
      <c r="B135" s="15"/>
      <c r="C135" s="16"/>
      <c r="D135" s="17"/>
      <c r="E135" s="15"/>
      <c r="F135" s="38"/>
      <c r="G135" s="19"/>
      <c r="H135" s="19"/>
      <c r="I135" s="14"/>
      <c r="J135" s="38"/>
      <c r="K135" s="25"/>
      <c r="L135" s="14"/>
      <c r="M135" s="2"/>
    </row>
    <row r="136" s="1" customFormat="1" spans="6:11">
      <c r="F136" s="39">
        <f t="shared" ref="F136:K136" si="6">SUM(F134:F135)</f>
        <v>0</v>
      </c>
      <c r="G136" s="2"/>
      <c r="H136" s="2"/>
      <c r="I136" s="2"/>
      <c r="J136" s="48">
        <f t="shared" si="6"/>
        <v>206010.63</v>
      </c>
      <c r="K136" s="39">
        <f t="shared" si="6"/>
        <v>206010.63</v>
      </c>
    </row>
    <row r="137" s="1" customFormat="1" spans="6:11">
      <c r="F137" s="39"/>
      <c r="G137" s="2"/>
      <c r="H137" s="2"/>
      <c r="I137" s="2"/>
      <c r="J137" s="39"/>
      <c r="K137" s="39"/>
    </row>
    <row r="138" s="1" customFormat="1" spans="6:11">
      <c r="F138" s="39"/>
      <c r="I138" s="1" t="s">
        <v>13</v>
      </c>
      <c r="K138" s="39"/>
    </row>
    <row r="139" s="1" customFormat="1" spans="8:10">
      <c r="H139" s="2" t="s">
        <v>32</v>
      </c>
      <c r="J139" s="40" t="s">
        <v>33</v>
      </c>
    </row>
    <row r="140" s="1" customFormat="1" spans="11:11">
      <c r="K140" s="40" t="s">
        <v>34</v>
      </c>
    </row>
    <row r="141" s="1" customFormat="1" spans="7:11">
      <c r="G141" s="2" t="s">
        <v>35</v>
      </c>
      <c r="I141" s="41">
        <v>1000</v>
      </c>
      <c r="J141" s="42"/>
      <c r="K141" s="43">
        <f t="shared" ref="K141:K152" si="7">J141*I141</f>
        <v>0</v>
      </c>
    </row>
    <row r="142" s="1" customFormat="1" spans="1:11">
      <c r="A142" s="2" t="s">
        <v>22</v>
      </c>
      <c r="D142" s="2" t="s">
        <v>23</v>
      </c>
      <c r="G142" s="2"/>
      <c r="I142" s="41">
        <v>500</v>
      </c>
      <c r="J142" s="42"/>
      <c r="K142" s="43">
        <f t="shared" si="7"/>
        <v>0</v>
      </c>
    </row>
    <row r="143" s="1" customFormat="1" spans="1:11">
      <c r="A143" s="2"/>
      <c r="G143" s="2"/>
      <c r="I143" s="41">
        <v>200</v>
      </c>
      <c r="J143" s="42"/>
      <c r="K143" s="43">
        <f t="shared" si="7"/>
        <v>0</v>
      </c>
    </row>
    <row r="144" s="1" customFormat="1" spans="1:11">
      <c r="A144" s="2"/>
      <c r="G144" s="2" t="s">
        <v>36</v>
      </c>
      <c r="I144" s="41">
        <v>100</v>
      </c>
      <c r="J144" s="42"/>
      <c r="K144" s="43">
        <f t="shared" si="7"/>
        <v>0</v>
      </c>
    </row>
    <row r="145" s="1" customFormat="1" spans="1:11">
      <c r="A145" s="2" t="s">
        <v>24</v>
      </c>
      <c r="D145" s="2" t="s">
        <v>25</v>
      </c>
      <c r="G145" s="1" t="s">
        <v>37</v>
      </c>
      <c r="I145" s="41">
        <v>50</v>
      </c>
      <c r="J145" s="42"/>
      <c r="K145" s="43">
        <f t="shared" si="7"/>
        <v>0</v>
      </c>
    </row>
    <row r="146" s="1" customFormat="1" spans="1:11">
      <c r="A146" s="1" t="s">
        <v>26</v>
      </c>
      <c r="D146" s="1" t="s">
        <v>27</v>
      </c>
      <c r="I146" s="41">
        <v>20</v>
      </c>
      <c r="J146" s="42"/>
      <c r="K146" s="43">
        <f t="shared" si="7"/>
        <v>0</v>
      </c>
    </row>
    <row r="147" s="1" customFormat="1" spans="9:11">
      <c r="I147" s="41">
        <v>10</v>
      </c>
      <c r="J147" s="42"/>
      <c r="K147" s="43">
        <f t="shared" si="7"/>
        <v>0</v>
      </c>
    </row>
    <row r="148" s="1" customFormat="1" spans="9:11">
      <c r="I148" s="41">
        <v>5</v>
      </c>
      <c r="J148" s="42"/>
      <c r="K148" s="43">
        <f t="shared" si="7"/>
        <v>0</v>
      </c>
    </row>
    <row r="149" s="1" customFormat="1" spans="9:11">
      <c r="I149" s="41">
        <v>1</v>
      </c>
      <c r="J149" s="42"/>
      <c r="K149" s="43">
        <f t="shared" si="7"/>
        <v>0</v>
      </c>
    </row>
    <row r="150" s="1" customFormat="1" spans="9:11">
      <c r="I150" s="41">
        <v>0.25</v>
      </c>
      <c r="J150" s="42"/>
      <c r="K150" s="43">
        <f t="shared" si="7"/>
        <v>0</v>
      </c>
    </row>
    <row r="151" s="1" customFormat="1" spans="9:11">
      <c r="I151" s="41">
        <v>0.1</v>
      </c>
      <c r="J151" s="42"/>
      <c r="K151" s="43">
        <f t="shared" si="7"/>
        <v>0</v>
      </c>
    </row>
    <row r="152" s="1" customFormat="1" spans="9:11">
      <c r="I152" s="44">
        <v>0.05</v>
      </c>
      <c r="J152" s="42"/>
      <c r="K152" s="50">
        <f t="shared" si="7"/>
        <v>0</v>
      </c>
    </row>
    <row r="153" s="1" customFormat="1" spans="9:11">
      <c r="I153" s="2" t="s">
        <v>39</v>
      </c>
      <c r="K153" s="51">
        <f>SUM(K141:K152)</f>
        <v>0</v>
      </c>
    </row>
    <row r="154" s="1" customFormat="1" spans="9:11">
      <c r="I154" s="2" t="s">
        <v>40</v>
      </c>
      <c r="K154" s="46">
        <f>J136</f>
        <v>206010.63</v>
      </c>
    </row>
    <row r="155" s="1" customFormat="1" ht="9.75" spans="11:11">
      <c r="K155" s="47">
        <f>SUM(K153:K154)</f>
        <v>206010.63</v>
      </c>
    </row>
    <row r="156" s="1" customFormat="1" ht="9.75"/>
  </sheetData>
  <mergeCells count="65">
    <mergeCell ref="G4:J4"/>
    <mergeCell ref="G34:J34"/>
    <mergeCell ref="G62:J62"/>
    <mergeCell ref="G99:J99"/>
    <mergeCell ref="G131:J131"/>
    <mergeCell ref="A4:A6"/>
    <mergeCell ref="A34:A36"/>
    <mergeCell ref="A62:A64"/>
    <mergeCell ref="A99:A101"/>
    <mergeCell ref="A131:A133"/>
    <mergeCell ref="B4:B6"/>
    <mergeCell ref="B34:B36"/>
    <mergeCell ref="B62:B64"/>
    <mergeCell ref="B99:B101"/>
    <mergeCell ref="B131:B133"/>
    <mergeCell ref="C4:C6"/>
    <mergeCell ref="C34:C36"/>
    <mergeCell ref="C62:C64"/>
    <mergeCell ref="C99:C101"/>
    <mergeCell ref="C131:C133"/>
    <mergeCell ref="D4:D6"/>
    <mergeCell ref="D34:D36"/>
    <mergeCell ref="D62:D64"/>
    <mergeCell ref="D99:D101"/>
    <mergeCell ref="D131:D133"/>
    <mergeCell ref="E4:E6"/>
    <mergeCell ref="E34:E36"/>
    <mergeCell ref="E62:E64"/>
    <mergeCell ref="E99:E101"/>
    <mergeCell ref="E131:E133"/>
    <mergeCell ref="F4:F6"/>
    <mergeCell ref="F34:F36"/>
    <mergeCell ref="F62:F64"/>
    <mergeCell ref="F99:F101"/>
    <mergeCell ref="F131:F133"/>
    <mergeCell ref="G5:G6"/>
    <mergeCell ref="G35:G36"/>
    <mergeCell ref="G63:G64"/>
    <mergeCell ref="G100:G101"/>
    <mergeCell ref="G132:G133"/>
    <mergeCell ref="H5:H6"/>
    <mergeCell ref="H35:H36"/>
    <mergeCell ref="H63:H64"/>
    <mergeCell ref="H100:H101"/>
    <mergeCell ref="H132:H133"/>
    <mergeCell ref="I5:I6"/>
    <mergeCell ref="I35:I36"/>
    <mergeCell ref="I63:I64"/>
    <mergeCell ref="I100:I101"/>
    <mergeCell ref="I132:I133"/>
    <mergeCell ref="J5:J6"/>
    <mergeCell ref="J35:J36"/>
    <mergeCell ref="J63:J64"/>
    <mergeCell ref="J100:J101"/>
    <mergeCell ref="J132:J133"/>
    <mergeCell ref="K4:K6"/>
    <mergeCell ref="K34:K36"/>
    <mergeCell ref="K62:K64"/>
    <mergeCell ref="K99:K101"/>
    <mergeCell ref="K131:K133"/>
    <mergeCell ref="L4:L6"/>
    <mergeCell ref="L34:L36"/>
    <mergeCell ref="L62:L64"/>
    <mergeCell ref="L99:L101"/>
    <mergeCell ref="L131:L133"/>
  </mergeCells>
  <pageMargins left="0.25" right="0.25" top="0.75" bottom="0.75" header="0.3" footer="0.3"/>
  <pageSetup paperSize="1" scale="86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386"/>
  <sheetViews>
    <sheetView zoomScale="115" zoomScaleNormal="115" topLeftCell="A327" workbookViewId="0">
      <selection activeCell="E341" sqref="E341:E342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169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46056</v>
      </c>
      <c r="B7" s="9">
        <v>21926</v>
      </c>
      <c r="C7" s="10" t="s">
        <v>170</v>
      </c>
      <c r="D7" s="11" t="s">
        <v>171</v>
      </c>
      <c r="E7" s="3">
        <v>288055</v>
      </c>
      <c r="F7" s="12"/>
      <c r="G7" s="13" t="s">
        <v>172</v>
      </c>
      <c r="H7" s="13"/>
      <c r="I7" s="24"/>
      <c r="J7" s="25">
        <v>200</v>
      </c>
      <c r="K7" s="26">
        <f t="shared" ref="K7:K11" si="0">J7</f>
        <v>200</v>
      </c>
      <c r="L7" s="8">
        <v>46055</v>
      </c>
    </row>
    <row r="8" spans="1:12">
      <c r="A8" s="14"/>
      <c r="B8" s="15"/>
      <c r="C8" s="16"/>
      <c r="D8" s="17" t="s">
        <v>173</v>
      </c>
      <c r="E8" s="7"/>
      <c r="F8" s="18"/>
      <c r="G8" s="19" t="s">
        <v>172</v>
      </c>
      <c r="H8" s="19"/>
      <c r="I8" s="27"/>
      <c r="J8" s="25">
        <v>-47.39</v>
      </c>
      <c r="K8" s="26">
        <f t="shared" si="0"/>
        <v>-47.39</v>
      </c>
      <c r="L8" s="14"/>
    </row>
    <row r="9" spans="1:12">
      <c r="A9" s="20" t="s">
        <v>174</v>
      </c>
      <c r="B9" s="21"/>
      <c r="C9" s="21"/>
      <c r="D9" s="21"/>
      <c r="E9" s="21"/>
      <c r="F9" s="21"/>
      <c r="G9" s="21"/>
      <c r="H9" s="21"/>
      <c r="I9" s="28"/>
      <c r="J9" s="29">
        <f>SUM(J7:J8)</f>
        <v>152.61</v>
      </c>
      <c r="K9" s="29">
        <f>SUM(K7:K8)</f>
        <v>152.61</v>
      </c>
      <c r="L9" s="14"/>
    </row>
    <row r="10" spans="1:12">
      <c r="A10" s="8">
        <v>46056</v>
      </c>
      <c r="B10" s="9">
        <v>21926</v>
      </c>
      <c r="C10" s="10" t="s">
        <v>175</v>
      </c>
      <c r="D10" s="11" t="s">
        <v>171</v>
      </c>
      <c r="E10" s="3">
        <v>288192</v>
      </c>
      <c r="F10" s="12"/>
      <c r="G10" s="13" t="s">
        <v>172</v>
      </c>
      <c r="H10" s="13"/>
      <c r="I10" s="24"/>
      <c r="J10" s="25">
        <v>1100</v>
      </c>
      <c r="K10" s="26">
        <f t="shared" ref="K10:K14" si="1">J10</f>
        <v>1100</v>
      </c>
      <c r="L10" s="8">
        <v>46055</v>
      </c>
    </row>
    <row r="11" spans="1:12">
      <c r="A11" s="14"/>
      <c r="B11" s="15"/>
      <c r="C11" s="16"/>
      <c r="D11" s="17" t="s">
        <v>173</v>
      </c>
      <c r="E11" s="7"/>
      <c r="F11" s="18"/>
      <c r="G11" s="19" t="s">
        <v>172</v>
      </c>
      <c r="H11" s="19"/>
      <c r="I11" s="27"/>
      <c r="J11" s="25">
        <v>-307.33</v>
      </c>
      <c r="K11" s="26">
        <f t="shared" si="1"/>
        <v>-307.33</v>
      </c>
      <c r="L11" s="14"/>
    </row>
    <row r="12" spans="1:12">
      <c r="A12" s="20" t="s">
        <v>174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792.67</v>
      </c>
      <c r="K12" s="29">
        <f>SUM(K10:K11)</f>
        <v>792.67</v>
      </c>
      <c r="L12" s="14"/>
    </row>
    <row r="13" spans="1:12">
      <c r="A13" s="8">
        <v>46056</v>
      </c>
      <c r="B13" s="9">
        <v>21926</v>
      </c>
      <c r="C13" s="10" t="s">
        <v>176</v>
      </c>
      <c r="D13" s="11" t="s">
        <v>171</v>
      </c>
      <c r="E13" s="3">
        <v>287079</v>
      </c>
      <c r="F13" s="12"/>
      <c r="G13" s="13" t="s">
        <v>172</v>
      </c>
      <c r="H13" s="13"/>
      <c r="I13" s="24"/>
      <c r="J13" s="25">
        <v>1100</v>
      </c>
      <c r="K13" s="26">
        <f t="shared" si="1"/>
        <v>1100</v>
      </c>
      <c r="L13" s="8">
        <v>46055</v>
      </c>
    </row>
    <row r="14" spans="1:12">
      <c r="A14" s="14"/>
      <c r="B14" s="15"/>
      <c r="C14" s="16"/>
      <c r="D14" s="17" t="s">
        <v>173</v>
      </c>
      <c r="E14" s="7"/>
      <c r="F14" s="18"/>
      <c r="G14" s="19" t="s">
        <v>172</v>
      </c>
      <c r="H14" s="19"/>
      <c r="I14" s="27"/>
      <c r="J14" s="25">
        <v>-254.11</v>
      </c>
      <c r="K14" s="26">
        <f t="shared" si="1"/>
        <v>-254.11</v>
      </c>
      <c r="L14" s="14"/>
    </row>
    <row r="15" spans="1:12">
      <c r="A15" s="20" t="s">
        <v>174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845.89</v>
      </c>
      <c r="K15" s="29">
        <f>SUM(K13:K14)</f>
        <v>845.89</v>
      </c>
      <c r="L15" s="14"/>
    </row>
    <row r="16" spans="1:12">
      <c r="A16" s="8">
        <v>46056</v>
      </c>
      <c r="B16" s="9">
        <v>21926</v>
      </c>
      <c r="C16" s="10" t="s">
        <v>177</v>
      </c>
      <c r="D16" s="11" t="s">
        <v>171</v>
      </c>
      <c r="E16" s="3">
        <v>288059</v>
      </c>
      <c r="F16" s="12"/>
      <c r="G16" s="13" t="s">
        <v>172</v>
      </c>
      <c r="H16" s="13"/>
      <c r="I16" s="24"/>
      <c r="J16" s="25">
        <v>1100</v>
      </c>
      <c r="K16" s="26">
        <f t="shared" ref="K16:K20" si="2">J16</f>
        <v>1100</v>
      </c>
      <c r="L16" s="8">
        <v>46055</v>
      </c>
    </row>
    <row r="17" spans="1:12">
      <c r="A17" s="14"/>
      <c r="B17" s="15"/>
      <c r="C17" s="16"/>
      <c r="D17" s="17" t="s">
        <v>173</v>
      </c>
      <c r="E17" s="7"/>
      <c r="F17" s="18"/>
      <c r="G17" s="19" t="s">
        <v>172</v>
      </c>
      <c r="H17" s="19"/>
      <c r="I17" s="27"/>
      <c r="J17" s="25">
        <v>-254.11</v>
      </c>
      <c r="K17" s="26">
        <f t="shared" si="2"/>
        <v>-254.11</v>
      </c>
      <c r="L17" s="14"/>
    </row>
    <row r="18" spans="1:12">
      <c r="A18" s="20" t="s">
        <v>174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845.89</v>
      </c>
      <c r="K18" s="29">
        <f>SUM(K16:K17)</f>
        <v>845.89</v>
      </c>
      <c r="L18" s="14"/>
    </row>
    <row r="19" spans="1:12">
      <c r="A19" s="8">
        <v>46056</v>
      </c>
      <c r="B19" s="9">
        <v>21926</v>
      </c>
      <c r="C19" s="10" t="s">
        <v>178</v>
      </c>
      <c r="D19" s="11" t="s">
        <v>171</v>
      </c>
      <c r="E19" s="3">
        <v>288692</v>
      </c>
      <c r="F19" s="12"/>
      <c r="G19" s="13" t="s">
        <v>172</v>
      </c>
      <c r="H19" s="13"/>
      <c r="I19" s="24"/>
      <c r="J19" s="25">
        <v>200</v>
      </c>
      <c r="K19" s="26">
        <f t="shared" si="2"/>
        <v>200</v>
      </c>
      <c r="L19" s="8">
        <v>46055</v>
      </c>
    </row>
    <row r="20" spans="1:12">
      <c r="A20" s="14"/>
      <c r="B20" s="15"/>
      <c r="C20" s="16"/>
      <c r="D20" s="17" t="s">
        <v>173</v>
      </c>
      <c r="E20" s="7"/>
      <c r="F20" s="18"/>
      <c r="G20" s="19" t="s">
        <v>172</v>
      </c>
      <c r="H20" s="19"/>
      <c r="I20" s="27"/>
      <c r="J20" s="25">
        <v>-47.39</v>
      </c>
      <c r="K20" s="26">
        <f t="shared" si="2"/>
        <v>-47.39</v>
      </c>
      <c r="L20" s="14"/>
    </row>
    <row r="21" spans="1:12">
      <c r="A21" s="20" t="s">
        <v>174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152.61</v>
      </c>
      <c r="K21" s="29">
        <f>SUM(K19:K20)</f>
        <v>152.61</v>
      </c>
      <c r="L21" s="14"/>
    </row>
    <row r="22" spans="1:12">
      <c r="A22" s="8">
        <v>46056</v>
      </c>
      <c r="B22" s="9">
        <v>21926</v>
      </c>
      <c r="C22" s="10" t="s">
        <v>179</v>
      </c>
      <c r="D22" s="11" t="s">
        <v>171</v>
      </c>
      <c r="E22" s="3">
        <v>288061</v>
      </c>
      <c r="F22" s="12"/>
      <c r="G22" s="13" t="s">
        <v>172</v>
      </c>
      <c r="H22" s="13"/>
      <c r="I22" s="24"/>
      <c r="J22" s="25">
        <v>200</v>
      </c>
      <c r="K22" s="26">
        <f t="shared" ref="K22:K26" si="3">J22</f>
        <v>200</v>
      </c>
      <c r="L22" s="8">
        <v>46055</v>
      </c>
    </row>
    <row r="23" spans="1:12">
      <c r="A23" s="14"/>
      <c r="B23" s="15"/>
      <c r="C23" s="16"/>
      <c r="D23" s="17" t="s">
        <v>173</v>
      </c>
      <c r="E23" s="7"/>
      <c r="F23" s="18"/>
      <c r="G23" s="19" t="s">
        <v>172</v>
      </c>
      <c r="H23" s="19"/>
      <c r="I23" s="27"/>
      <c r="J23" s="25">
        <v>-47.39</v>
      </c>
      <c r="K23" s="26">
        <f t="shared" si="3"/>
        <v>-47.39</v>
      </c>
      <c r="L23" s="14"/>
    </row>
    <row r="24" spans="1:12">
      <c r="A24" s="20" t="s">
        <v>174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152.61</v>
      </c>
      <c r="K24" s="29">
        <f>SUM(K22:K23)</f>
        <v>152.61</v>
      </c>
      <c r="L24" s="14"/>
    </row>
    <row r="25" spans="1:12">
      <c r="A25" s="8">
        <v>46056</v>
      </c>
      <c r="B25" s="9">
        <v>21926</v>
      </c>
      <c r="C25" s="10" t="s">
        <v>180</v>
      </c>
      <c r="D25" s="11" t="s">
        <v>171</v>
      </c>
      <c r="E25" s="3">
        <v>288056</v>
      </c>
      <c r="F25" s="12"/>
      <c r="G25" s="13" t="s">
        <v>172</v>
      </c>
      <c r="H25" s="13"/>
      <c r="I25" s="24"/>
      <c r="J25" s="25">
        <v>1400</v>
      </c>
      <c r="K25" s="26">
        <f t="shared" si="3"/>
        <v>1400</v>
      </c>
      <c r="L25" s="8">
        <v>46055</v>
      </c>
    </row>
    <row r="26" spans="1:12">
      <c r="A26" s="14"/>
      <c r="B26" s="15"/>
      <c r="C26" s="16"/>
      <c r="D26" s="17" t="s">
        <v>173</v>
      </c>
      <c r="E26" s="7"/>
      <c r="F26" s="18"/>
      <c r="G26" s="19" t="s">
        <v>172</v>
      </c>
      <c r="H26" s="19"/>
      <c r="I26" s="27"/>
      <c r="J26" s="25">
        <v>-322.05</v>
      </c>
      <c r="K26" s="26">
        <f t="shared" si="3"/>
        <v>-322.05</v>
      </c>
      <c r="L26" s="14"/>
    </row>
    <row r="27" spans="1:12">
      <c r="A27" s="20" t="s">
        <v>174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1077.95</v>
      </c>
      <c r="K27" s="29">
        <f>SUM(K25:K26)</f>
        <v>1077.95</v>
      </c>
      <c r="L27" s="14"/>
    </row>
    <row r="28" spans="1:12">
      <c r="A28" s="8">
        <v>46056</v>
      </c>
      <c r="B28" s="9">
        <v>21926</v>
      </c>
      <c r="C28" s="10" t="s">
        <v>181</v>
      </c>
      <c r="D28" s="11" t="s">
        <v>171</v>
      </c>
      <c r="E28" s="3">
        <v>288052</v>
      </c>
      <c r="F28" s="12"/>
      <c r="G28" s="13" t="s">
        <v>172</v>
      </c>
      <c r="H28" s="13"/>
      <c r="I28" s="24"/>
      <c r="J28" s="25">
        <v>350</v>
      </c>
      <c r="K28" s="26">
        <f t="shared" ref="K28:K32" si="4">J28</f>
        <v>350</v>
      </c>
      <c r="L28" s="8">
        <v>46055</v>
      </c>
    </row>
    <row r="29" spans="1:12">
      <c r="A29" s="14"/>
      <c r="B29" s="15"/>
      <c r="C29" s="16"/>
      <c r="D29" s="17" t="s">
        <v>173</v>
      </c>
      <c r="E29" s="7"/>
      <c r="F29" s="18"/>
      <c r="G29" s="19" t="s">
        <v>172</v>
      </c>
      <c r="H29" s="19"/>
      <c r="I29" s="27"/>
      <c r="J29" s="25">
        <v>-79.18</v>
      </c>
      <c r="K29" s="26">
        <f t="shared" si="4"/>
        <v>-79.18</v>
      </c>
      <c r="L29" s="14"/>
    </row>
    <row r="30" spans="1:12">
      <c r="A30" s="20" t="s">
        <v>174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270.82</v>
      </c>
      <c r="K30" s="29">
        <f>SUM(K28:K29)</f>
        <v>270.82</v>
      </c>
      <c r="L30" s="14"/>
    </row>
    <row r="31" spans="1:12">
      <c r="A31" s="8">
        <v>46056</v>
      </c>
      <c r="B31" s="9">
        <v>21926</v>
      </c>
      <c r="C31" s="10" t="s">
        <v>182</v>
      </c>
      <c r="D31" s="11" t="s">
        <v>171</v>
      </c>
      <c r="E31" s="3">
        <v>288343</v>
      </c>
      <c r="F31" s="12"/>
      <c r="G31" s="13" t="s">
        <v>172</v>
      </c>
      <c r="H31" s="13"/>
      <c r="I31" s="24"/>
      <c r="J31" s="25">
        <v>200</v>
      </c>
      <c r="K31" s="26">
        <f t="shared" si="4"/>
        <v>200</v>
      </c>
      <c r="L31" s="8">
        <v>46055</v>
      </c>
    </row>
    <row r="32" spans="1:12">
      <c r="A32" s="14"/>
      <c r="B32" s="15"/>
      <c r="C32" s="16"/>
      <c r="D32" s="17" t="s">
        <v>173</v>
      </c>
      <c r="E32" s="7"/>
      <c r="F32" s="18"/>
      <c r="G32" s="19" t="s">
        <v>172</v>
      </c>
      <c r="H32" s="19"/>
      <c r="I32" s="27"/>
      <c r="J32" s="25">
        <v>-47.39</v>
      </c>
      <c r="K32" s="26">
        <f t="shared" si="4"/>
        <v>-47.39</v>
      </c>
      <c r="L32" s="14"/>
    </row>
    <row r="33" spans="1:12">
      <c r="A33" s="20" t="s">
        <v>174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152.61</v>
      </c>
      <c r="K33" s="29">
        <f>SUM(K31:K32)</f>
        <v>152.61</v>
      </c>
      <c r="L33" s="14"/>
    </row>
    <row r="34" spans="1:12">
      <c r="A34" s="8">
        <v>46056</v>
      </c>
      <c r="B34" s="9">
        <v>21926</v>
      </c>
      <c r="C34" s="22" t="s">
        <v>183</v>
      </c>
      <c r="D34" s="11" t="s">
        <v>171</v>
      </c>
      <c r="E34" s="3"/>
      <c r="F34" s="12"/>
      <c r="G34" s="13" t="s">
        <v>172</v>
      </c>
      <c r="H34" s="13"/>
      <c r="I34" s="24"/>
      <c r="J34" s="25">
        <v>-38.96</v>
      </c>
      <c r="K34" s="26">
        <f t="shared" ref="K34:K38" si="5">J34</f>
        <v>-38.96</v>
      </c>
      <c r="L34" s="8">
        <v>46055</v>
      </c>
    </row>
    <row r="35" spans="1:12">
      <c r="A35" s="14"/>
      <c r="B35" s="15"/>
      <c r="C35" s="16"/>
      <c r="D35" s="17" t="s">
        <v>173</v>
      </c>
      <c r="E35" s="7"/>
      <c r="F35" s="18"/>
      <c r="G35" s="19" t="s">
        <v>172</v>
      </c>
      <c r="H35" s="19"/>
      <c r="I35" s="27"/>
      <c r="J35" s="25"/>
      <c r="K35" s="26">
        <f t="shared" si="5"/>
        <v>0</v>
      </c>
      <c r="L35" s="14"/>
    </row>
    <row r="36" spans="1:12">
      <c r="A36" s="20" t="s">
        <v>174</v>
      </c>
      <c r="B36" s="21"/>
      <c r="C36" s="21"/>
      <c r="D36" s="21"/>
      <c r="E36" s="21"/>
      <c r="F36" s="21"/>
      <c r="G36" s="21"/>
      <c r="H36" s="21"/>
      <c r="I36" s="28"/>
      <c r="J36" s="30">
        <f>SUM(J34:J35)</f>
        <v>-38.96</v>
      </c>
      <c r="K36" s="29">
        <f>SUM(K34:K35)</f>
        <v>-38.96</v>
      </c>
      <c r="L36" s="14"/>
    </row>
    <row r="37" spans="1:12">
      <c r="A37" s="8">
        <v>46056</v>
      </c>
      <c r="B37" s="9">
        <v>21926</v>
      </c>
      <c r="C37" s="10" t="s">
        <v>184</v>
      </c>
      <c r="D37" s="11" t="s">
        <v>171</v>
      </c>
      <c r="E37" s="3">
        <v>287806</v>
      </c>
      <c r="F37" s="12"/>
      <c r="G37" s="13" t="s">
        <v>172</v>
      </c>
      <c r="H37" s="13"/>
      <c r="I37" s="24"/>
      <c r="J37" s="25">
        <v>1100</v>
      </c>
      <c r="K37" s="26">
        <f t="shared" si="5"/>
        <v>1100</v>
      </c>
      <c r="L37" s="8">
        <v>46055</v>
      </c>
    </row>
    <row r="38" spans="1:12">
      <c r="A38" s="14"/>
      <c r="B38" s="15"/>
      <c r="C38" s="16"/>
      <c r="D38" s="17" t="s">
        <v>173</v>
      </c>
      <c r="E38" s="7"/>
      <c r="F38" s="18"/>
      <c r="G38" s="19" t="s">
        <v>172</v>
      </c>
      <c r="H38" s="19"/>
      <c r="I38" s="27"/>
      <c r="J38" s="25">
        <v>-242.49</v>
      </c>
      <c r="K38" s="26">
        <f t="shared" si="5"/>
        <v>-242.49</v>
      </c>
      <c r="L38" s="14"/>
    </row>
    <row r="39" spans="1:12">
      <c r="A39" s="20" t="s">
        <v>174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857.51</v>
      </c>
      <c r="K39" s="29">
        <f>SUM(K37:K38)</f>
        <v>857.51</v>
      </c>
      <c r="L39" s="14"/>
    </row>
    <row r="40" spans="1:12">
      <c r="A40" s="8">
        <v>46056</v>
      </c>
      <c r="B40" s="9">
        <v>21926</v>
      </c>
      <c r="C40" s="10" t="s">
        <v>185</v>
      </c>
      <c r="D40" s="11" t="s">
        <v>171</v>
      </c>
      <c r="E40" s="3">
        <v>287821</v>
      </c>
      <c r="F40" s="12"/>
      <c r="G40" s="13" t="s">
        <v>172</v>
      </c>
      <c r="H40" s="13"/>
      <c r="I40" s="24"/>
      <c r="J40" s="25">
        <v>550</v>
      </c>
      <c r="K40" s="26">
        <f t="shared" ref="K40:K44" si="6">J40</f>
        <v>550</v>
      </c>
      <c r="L40" s="8">
        <v>46055</v>
      </c>
    </row>
    <row r="41" spans="1:12">
      <c r="A41" s="14"/>
      <c r="B41" s="15"/>
      <c r="C41" s="16"/>
      <c r="D41" s="17" t="s">
        <v>173</v>
      </c>
      <c r="E41" s="7"/>
      <c r="F41" s="18"/>
      <c r="G41" s="19" t="s">
        <v>172</v>
      </c>
      <c r="H41" s="19"/>
      <c r="I41" s="27"/>
      <c r="J41" s="25">
        <v>-121.56</v>
      </c>
      <c r="K41" s="26">
        <f t="shared" si="6"/>
        <v>-121.56</v>
      </c>
      <c r="L41" s="14"/>
    </row>
    <row r="42" spans="1:12">
      <c r="A42" s="20" t="s">
        <v>174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428.44</v>
      </c>
      <c r="K42" s="29">
        <f>SUM(K40:K41)</f>
        <v>428.44</v>
      </c>
      <c r="L42" s="14"/>
    </row>
    <row r="43" spans="1:12">
      <c r="A43" s="8">
        <v>46056</v>
      </c>
      <c r="B43" s="9">
        <v>21926</v>
      </c>
      <c r="C43" s="10" t="s">
        <v>186</v>
      </c>
      <c r="D43" s="11" t="s">
        <v>171</v>
      </c>
      <c r="E43" s="3">
        <v>287810</v>
      </c>
      <c r="F43" s="12"/>
      <c r="G43" s="13" t="s">
        <v>172</v>
      </c>
      <c r="H43" s="13"/>
      <c r="I43" s="24"/>
      <c r="J43" s="25">
        <v>3300</v>
      </c>
      <c r="K43" s="26">
        <f t="shared" si="6"/>
        <v>3300</v>
      </c>
      <c r="L43" s="8">
        <v>46055</v>
      </c>
    </row>
    <row r="44" spans="1:12">
      <c r="A44" s="14"/>
      <c r="B44" s="15"/>
      <c r="C44" s="16"/>
      <c r="D44" s="17" t="s">
        <v>173</v>
      </c>
      <c r="E44" s="7"/>
      <c r="F44" s="18"/>
      <c r="G44" s="19" t="s">
        <v>172</v>
      </c>
      <c r="H44" s="19"/>
      <c r="I44" s="27"/>
      <c r="J44" s="25">
        <v>-937.13</v>
      </c>
      <c r="K44" s="26">
        <f t="shared" si="6"/>
        <v>-937.13</v>
      </c>
      <c r="L44" s="14"/>
    </row>
    <row r="45" spans="1:12">
      <c r="A45" s="20" t="s">
        <v>174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2362.87</v>
      </c>
      <c r="K45" s="29">
        <f>SUM(K43:K44)</f>
        <v>2362.87</v>
      </c>
      <c r="L45" s="14"/>
    </row>
    <row r="46" spans="1:12">
      <c r="A46" s="8">
        <v>46056</v>
      </c>
      <c r="B46" s="9">
        <v>21926</v>
      </c>
      <c r="C46" s="10" t="s">
        <v>187</v>
      </c>
      <c r="D46" s="11" t="s">
        <v>171</v>
      </c>
      <c r="E46" s="3">
        <v>287816</v>
      </c>
      <c r="F46" s="12"/>
      <c r="G46" s="13" t="s">
        <v>172</v>
      </c>
      <c r="H46" s="13"/>
      <c r="I46" s="24"/>
      <c r="J46" s="25">
        <v>400</v>
      </c>
      <c r="K46" s="26">
        <f t="shared" ref="K46:K50" si="7">J46</f>
        <v>400</v>
      </c>
      <c r="L46" s="8">
        <v>46055</v>
      </c>
    </row>
    <row r="47" spans="1:12">
      <c r="A47" s="14"/>
      <c r="B47" s="15"/>
      <c r="C47" s="16"/>
      <c r="D47" s="17" t="s">
        <v>173</v>
      </c>
      <c r="E47" s="7"/>
      <c r="F47" s="18"/>
      <c r="G47" s="19" t="s">
        <v>172</v>
      </c>
      <c r="H47" s="19"/>
      <c r="I47" s="27"/>
      <c r="J47" s="25">
        <v>-96.44</v>
      </c>
      <c r="K47" s="26">
        <f t="shared" si="7"/>
        <v>-96.44</v>
      </c>
      <c r="L47" s="14"/>
    </row>
    <row r="48" spans="1:12">
      <c r="A48" s="20" t="s">
        <v>174</v>
      </c>
      <c r="B48" s="21"/>
      <c r="C48" s="21"/>
      <c r="D48" s="21"/>
      <c r="E48" s="21"/>
      <c r="F48" s="21"/>
      <c r="G48" s="21"/>
      <c r="H48" s="21"/>
      <c r="I48" s="28"/>
      <c r="J48" s="29">
        <f>SUM(J46:J47)</f>
        <v>303.56</v>
      </c>
      <c r="K48" s="29">
        <f>SUM(K46:K47)</f>
        <v>303.56</v>
      </c>
      <c r="L48" s="14"/>
    </row>
    <row r="49" spans="1:12">
      <c r="A49" s="8">
        <v>46056</v>
      </c>
      <c r="B49" s="9">
        <v>21926</v>
      </c>
      <c r="C49" s="10" t="s">
        <v>188</v>
      </c>
      <c r="D49" s="11" t="s">
        <v>171</v>
      </c>
      <c r="E49" s="3">
        <v>287702</v>
      </c>
      <c r="F49" s="12"/>
      <c r="G49" s="13" t="s">
        <v>172</v>
      </c>
      <c r="H49" s="13"/>
      <c r="I49" s="24"/>
      <c r="J49" s="25">
        <v>350</v>
      </c>
      <c r="K49" s="26">
        <f t="shared" si="7"/>
        <v>350</v>
      </c>
      <c r="L49" s="8">
        <v>46055</v>
      </c>
    </row>
    <row r="50" spans="1:12">
      <c r="A50" s="14"/>
      <c r="B50" s="15"/>
      <c r="C50" s="16"/>
      <c r="D50" s="17" t="s">
        <v>173</v>
      </c>
      <c r="E50" s="7"/>
      <c r="F50" s="18"/>
      <c r="G50" s="19" t="s">
        <v>172</v>
      </c>
      <c r="H50" s="19"/>
      <c r="I50" s="27"/>
      <c r="J50" s="25">
        <v>-84.27</v>
      </c>
      <c r="K50" s="26">
        <f t="shared" si="7"/>
        <v>-84.27</v>
      </c>
      <c r="L50" s="14"/>
    </row>
    <row r="51" spans="1:12">
      <c r="A51" s="20" t="s">
        <v>174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265.73</v>
      </c>
      <c r="K51" s="29">
        <f>SUM(K49:K50)</f>
        <v>265.73</v>
      </c>
      <c r="L51" s="14"/>
    </row>
    <row r="52" spans="1:12">
      <c r="A52" s="8">
        <v>46056</v>
      </c>
      <c r="B52" s="9">
        <v>21926</v>
      </c>
      <c r="C52" s="10" t="s">
        <v>189</v>
      </c>
      <c r="D52" s="11" t="s">
        <v>171</v>
      </c>
      <c r="E52" s="3">
        <v>287595</v>
      </c>
      <c r="F52" s="12"/>
      <c r="G52" s="13" t="s">
        <v>172</v>
      </c>
      <c r="H52" s="13"/>
      <c r="I52" s="24"/>
      <c r="J52" s="25">
        <v>200</v>
      </c>
      <c r="K52" s="26">
        <f>J52</f>
        <v>200</v>
      </c>
      <c r="L52" s="8">
        <v>46055</v>
      </c>
    </row>
    <row r="53" spans="1:12">
      <c r="A53" s="14"/>
      <c r="B53" s="15"/>
      <c r="C53" s="16"/>
      <c r="D53" s="17" t="s">
        <v>173</v>
      </c>
      <c r="E53" s="7"/>
      <c r="F53" s="18"/>
      <c r="G53" s="19" t="s">
        <v>172</v>
      </c>
      <c r="H53" s="19"/>
      <c r="I53" s="27"/>
      <c r="J53" s="25">
        <v>-55.68</v>
      </c>
      <c r="K53" s="26">
        <f>J53</f>
        <v>-55.68</v>
      </c>
      <c r="L53" s="14"/>
    </row>
    <row r="54" spans="1:12">
      <c r="A54" s="20" t="s">
        <v>174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144.32</v>
      </c>
      <c r="K54" s="29">
        <f>SUM(K52:K53)</f>
        <v>144.32</v>
      </c>
      <c r="L54" s="14"/>
    </row>
    <row r="55" spans="1:12">
      <c r="A55" s="8">
        <v>46056</v>
      </c>
      <c r="B55" s="9">
        <v>21926</v>
      </c>
      <c r="C55" s="22" t="s">
        <v>190</v>
      </c>
      <c r="D55" s="11" t="s">
        <v>171</v>
      </c>
      <c r="E55" s="3"/>
      <c r="F55" s="12"/>
      <c r="G55" s="13" t="s">
        <v>172</v>
      </c>
      <c r="H55" s="13"/>
      <c r="I55" s="24"/>
      <c r="J55" s="25">
        <v>-28</v>
      </c>
      <c r="K55" s="26">
        <f>J55</f>
        <v>-28</v>
      </c>
      <c r="L55" s="8">
        <v>46055</v>
      </c>
    </row>
    <row r="56" spans="1:12">
      <c r="A56" s="14"/>
      <c r="B56" s="15"/>
      <c r="C56" s="16"/>
      <c r="D56" s="17" t="s">
        <v>173</v>
      </c>
      <c r="E56" s="7"/>
      <c r="F56" s="18"/>
      <c r="G56" s="19" t="s">
        <v>172</v>
      </c>
      <c r="H56" s="19"/>
      <c r="I56" s="27"/>
      <c r="J56" s="25"/>
      <c r="K56" s="26">
        <f>J56</f>
        <v>0</v>
      </c>
      <c r="L56" s="14"/>
    </row>
    <row r="57" spans="1:12">
      <c r="A57" s="20" t="s">
        <v>174</v>
      </c>
      <c r="B57" s="21"/>
      <c r="C57" s="21"/>
      <c r="D57" s="21"/>
      <c r="E57" s="21"/>
      <c r="F57" s="21"/>
      <c r="G57" s="21"/>
      <c r="H57" s="21"/>
      <c r="I57" s="28"/>
      <c r="J57" s="30">
        <f>SUM(J55:J56)</f>
        <v>-28</v>
      </c>
      <c r="K57" s="29">
        <f>SUM(K55:K56)</f>
        <v>-28</v>
      </c>
      <c r="L57" s="14"/>
    </row>
    <row r="58" ht="10.5" spans="1:10">
      <c r="A58" s="2"/>
      <c r="I58" s="31" t="s">
        <v>191</v>
      </c>
      <c r="J58" s="32">
        <f>SUM(J9,J12,J15,J18,J21,J24,J27,J30,J33,J36,J39,J42,J45,J48,J51,J54,J57)</f>
        <v>8739.13</v>
      </c>
    </row>
    <row r="59" ht="10.5" spans="1:10">
      <c r="A59" s="2"/>
      <c r="I59" s="31"/>
      <c r="J59" s="32"/>
    </row>
    <row r="60" ht="10.5" spans="1:10">
      <c r="A60" s="2" t="s">
        <v>22</v>
      </c>
      <c r="D60" s="2" t="s">
        <v>23</v>
      </c>
      <c r="I60" s="33"/>
      <c r="J60" s="32"/>
    </row>
    <row r="61" spans="1:1">
      <c r="A61" s="2"/>
    </row>
    <row r="62" spans="1:1">
      <c r="A62" s="2"/>
    </row>
    <row r="63" spans="1:4">
      <c r="A63" s="2" t="s">
        <v>24</v>
      </c>
      <c r="D63" s="2" t="s">
        <v>25</v>
      </c>
    </row>
    <row r="64" spans="1:4">
      <c r="A64" s="1" t="s">
        <v>26</v>
      </c>
      <c r="D64" s="1" t="s">
        <v>27</v>
      </c>
    </row>
    <row r="70" spans="1:1">
      <c r="A70" s="2" t="s">
        <v>0</v>
      </c>
    </row>
    <row r="71" spans="1:1">
      <c r="A71" s="2" t="s">
        <v>1</v>
      </c>
    </row>
    <row r="73" spans="1:12">
      <c r="A73" s="3" t="s">
        <v>2</v>
      </c>
      <c r="B73" s="3" t="s">
        <v>3</v>
      </c>
      <c r="C73" s="3" t="s">
        <v>4</v>
      </c>
      <c r="D73" s="3" t="s">
        <v>5</v>
      </c>
      <c r="E73" s="3" t="s">
        <v>169</v>
      </c>
      <c r="F73" s="3" t="s">
        <v>7</v>
      </c>
      <c r="G73" s="4" t="s">
        <v>8</v>
      </c>
      <c r="H73" s="5"/>
      <c r="I73" s="5"/>
      <c r="J73" s="23"/>
      <c r="K73" s="3" t="s">
        <v>9</v>
      </c>
      <c r="L73" s="3" t="s">
        <v>10</v>
      </c>
    </row>
    <row r="74" spans="1:12">
      <c r="A74" s="6"/>
      <c r="B74" s="6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 s="8">
        <v>46063</v>
      </c>
      <c r="B76" s="9">
        <v>21945</v>
      </c>
      <c r="C76" s="22" t="s">
        <v>183</v>
      </c>
      <c r="D76" s="11" t="s">
        <v>171</v>
      </c>
      <c r="E76" s="3"/>
      <c r="F76" s="12"/>
      <c r="G76" s="13" t="s">
        <v>172</v>
      </c>
      <c r="H76" s="13"/>
      <c r="I76" s="24"/>
      <c r="J76" s="25">
        <v>-84.93</v>
      </c>
      <c r="K76" s="26">
        <f t="shared" ref="K76:K139" si="8">J76+F76</f>
        <v>-84.93</v>
      </c>
      <c r="L76" s="8">
        <v>46062</v>
      </c>
    </row>
    <row r="77" spans="1:12">
      <c r="A77" s="14"/>
      <c r="B77" s="15"/>
      <c r="C77" s="16"/>
      <c r="D77" s="17" t="s">
        <v>173</v>
      </c>
      <c r="E77" s="7"/>
      <c r="F77" s="18"/>
      <c r="G77" s="19" t="s">
        <v>172</v>
      </c>
      <c r="H77" s="19"/>
      <c r="I77" s="27"/>
      <c r="J77" s="25"/>
      <c r="K77" s="26">
        <f t="shared" si="8"/>
        <v>0</v>
      </c>
      <c r="L77" s="14"/>
    </row>
    <row r="78" spans="1:12">
      <c r="A78" s="20" t="s">
        <v>174</v>
      </c>
      <c r="B78" s="21"/>
      <c r="C78" s="21"/>
      <c r="D78" s="21"/>
      <c r="E78" s="21"/>
      <c r="F78" s="21"/>
      <c r="G78" s="21"/>
      <c r="H78" s="21"/>
      <c r="I78" s="28"/>
      <c r="J78" s="30">
        <f>SUM(J76:J77)</f>
        <v>-84.93</v>
      </c>
      <c r="K78" s="34">
        <f t="shared" si="8"/>
        <v>-84.93</v>
      </c>
      <c r="L78" s="14"/>
    </row>
    <row r="79" spans="1:12">
      <c r="A79" s="8">
        <v>46063</v>
      </c>
      <c r="B79" s="9">
        <v>21945</v>
      </c>
      <c r="C79" s="10" t="s">
        <v>192</v>
      </c>
      <c r="D79" s="11" t="s">
        <v>171</v>
      </c>
      <c r="E79" s="3">
        <v>289458</v>
      </c>
      <c r="F79" s="12"/>
      <c r="G79" s="13" t="s">
        <v>172</v>
      </c>
      <c r="H79" s="13"/>
      <c r="I79" s="24"/>
      <c r="J79" s="25">
        <v>200</v>
      </c>
      <c r="K79" s="26">
        <f t="shared" si="8"/>
        <v>200</v>
      </c>
      <c r="L79" s="8">
        <v>46062</v>
      </c>
    </row>
    <row r="80" spans="1:12">
      <c r="A80" s="14"/>
      <c r="B80" s="15"/>
      <c r="C80" s="16"/>
      <c r="D80" s="17" t="s">
        <v>173</v>
      </c>
      <c r="E80" s="7"/>
      <c r="F80" s="18"/>
      <c r="G80" s="19" t="s">
        <v>172</v>
      </c>
      <c r="H80" s="19"/>
      <c r="I80" s="27"/>
      <c r="J80" s="25">
        <v>-50.29</v>
      </c>
      <c r="K80" s="26">
        <f t="shared" si="8"/>
        <v>-50.29</v>
      </c>
      <c r="L80" s="14"/>
    </row>
    <row r="81" spans="1:12">
      <c r="A81" s="20" t="s">
        <v>174</v>
      </c>
      <c r="B81" s="21"/>
      <c r="C81" s="21"/>
      <c r="D81" s="21"/>
      <c r="E81" s="21"/>
      <c r="F81" s="21"/>
      <c r="G81" s="21"/>
      <c r="H81" s="21"/>
      <c r="I81" s="28"/>
      <c r="J81" s="29">
        <f>SUM(J79:J80)</f>
        <v>149.71</v>
      </c>
      <c r="K81" s="34">
        <f t="shared" si="8"/>
        <v>149.71</v>
      </c>
      <c r="L81" s="14"/>
    </row>
    <row r="82" spans="1:12">
      <c r="A82" s="8">
        <v>46063</v>
      </c>
      <c r="B82" s="9">
        <v>21945</v>
      </c>
      <c r="C82" s="10" t="s">
        <v>193</v>
      </c>
      <c r="D82" s="11" t="s">
        <v>171</v>
      </c>
      <c r="E82" s="3">
        <v>288048</v>
      </c>
      <c r="F82" s="12"/>
      <c r="G82" s="13" t="s">
        <v>172</v>
      </c>
      <c r="H82" s="13"/>
      <c r="I82" s="24"/>
      <c r="J82" s="25">
        <v>400</v>
      </c>
      <c r="K82" s="26">
        <f t="shared" si="8"/>
        <v>400</v>
      </c>
      <c r="L82" s="8">
        <v>46062</v>
      </c>
    </row>
    <row r="83" spans="1:12">
      <c r="A83" s="14"/>
      <c r="B83" s="15"/>
      <c r="C83" s="16"/>
      <c r="D83" s="17" t="s">
        <v>173</v>
      </c>
      <c r="E83" s="7"/>
      <c r="F83" s="18"/>
      <c r="G83" s="19" t="s">
        <v>172</v>
      </c>
      <c r="H83" s="19"/>
      <c r="I83" s="27"/>
      <c r="J83" s="25">
        <v>-97.5</v>
      </c>
      <c r="K83" s="26">
        <f t="shared" si="8"/>
        <v>-97.5</v>
      </c>
      <c r="L83" s="14"/>
    </row>
    <row r="84" spans="1:12">
      <c r="A84" s="20" t="s">
        <v>174</v>
      </c>
      <c r="B84" s="21"/>
      <c r="C84" s="21"/>
      <c r="D84" s="21"/>
      <c r="E84" s="21"/>
      <c r="F84" s="21"/>
      <c r="G84" s="21"/>
      <c r="H84" s="21"/>
      <c r="I84" s="28"/>
      <c r="J84" s="29">
        <f>SUM(J82:J83)</f>
        <v>302.5</v>
      </c>
      <c r="K84" s="34">
        <f t="shared" si="8"/>
        <v>302.5</v>
      </c>
      <c r="L84" s="14"/>
    </row>
    <row r="85" spans="1:12">
      <c r="A85" s="8">
        <v>46063</v>
      </c>
      <c r="B85" s="9">
        <v>21945</v>
      </c>
      <c r="C85" s="10" t="s">
        <v>194</v>
      </c>
      <c r="D85" s="11" t="s">
        <v>171</v>
      </c>
      <c r="E85" s="3">
        <v>289272</v>
      </c>
      <c r="F85" s="12"/>
      <c r="G85" s="13" t="s">
        <v>172</v>
      </c>
      <c r="H85" s="13"/>
      <c r="I85" s="24"/>
      <c r="J85" s="25">
        <v>200</v>
      </c>
      <c r="K85" s="26">
        <f t="shared" si="8"/>
        <v>200</v>
      </c>
      <c r="L85" s="8">
        <v>46062</v>
      </c>
    </row>
    <row r="86" spans="1:12">
      <c r="A86" s="14"/>
      <c r="B86" s="15"/>
      <c r="C86" s="16"/>
      <c r="D86" s="17" t="s">
        <v>173</v>
      </c>
      <c r="E86" s="7"/>
      <c r="F86" s="18"/>
      <c r="G86" s="19" t="s">
        <v>172</v>
      </c>
      <c r="H86" s="19"/>
      <c r="I86" s="27"/>
      <c r="J86" s="25">
        <v>-47.39</v>
      </c>
      <c r="K86" s="26">
        <f t="shared" si="8"/>
        <v>-47.39</v>
      </c>
      <c r="L86" s="14"/>
    </row>
    <row r="87" spans="1:12">
      <c r="A87" s="20" t="s">
        <v>174</v>
      </c>
      <c r="B87" s="21"/>
      <c r="C87" s="21"/>
      <c r="D87" s="21"/>
      <c r="E87" s="21"/>
      <c r="F87" s="21"/>
      <c r="G87" s="21"/>
      <c r="H87" s="21"/>
      <c r="I87" s="28"/>
      <c r="J87" s="29">
        <f>SUM(J85:J86)</f>
        <v>152.61</v>
      </c>
      <c r="K87" s="34">
        <f t="shared" si="8"/>
        <v>152.61</v>
      </c>
      <c r="L87" s="14"/>
    </row>
    <row r="88" spans="1:12">
      <c r="A88" s="8">
        <v>46063</v>
      </c>
      <c r="B88" s="9">
        <v>21945</v>
      </c>
      <c r="C88" s="10" t="s">
        <v>195</v>
      </c>
      <c r="D88" s="11" t="s">
        <v>171</v>
      </c>
      <c r="E88" s="3">
        <v>289308</v>
      </c>
      <c r="F88" s="12"/>
      <c r="G88" s="13" t="s">
        <v>172</v>
      </c>
      <c r="H88" s="13"/>
      <c r="I88" s="24"/>
      <c r="J88" s="25">
        <v>400</v>
      </c>
      <c r="K88" s="26">
        <f t="shared" si="8"/>
        <v>400</v>
      </c>
      <c r="L88" s="8">
        <v>46062</v>
      </c>
    </row>
    <row r="89" spans="1:12">
      <c r="A89" s="14"/>
      <c r="B89" s="15"/>
      <c r="C89" s="16"/>
      <c r="D89" s="17" t="s">
        <v>173</v>
      </c>
      <c r="E89" s="7"/>
      <c r="F89" s="18"/>
      <c r="G89" s="19" t="s">
        <v>172</v>
      </c>
      <c r="H89" s="19"/>
      <c r="I89" s="27"/>
      <c r="J89" s="25">
        <v>-96.5</v>
      </c>
      <c r="K89" s="26">
        <f t="shared" si="8"/>
        <v>-96.5</v>
      </c>
      <c r="L89" s="14"/>
    </row>
    <row r="90" spans="1:12">
      <c r="A90" s="20" t="s">
        <v>174</v>
      </c>
      <c r="B90" s="21"/>
      <c r="C90" s="21"/>
      <c r="D90" s="21"/>
      <c r="E90" s="21"/>
      <c r="F90" s="21"/>
      <c r="G90" s="21"/>
      <c r="H90" s="21"/>
      <c r="I90" s="28"/>
      <c r="J90" s="29">
        <f>SUM(J88:J89)</f>
        <v>303.5</v>
      </c>
      <c r="K90" s="34">
        <f t="shared" si="8"/>
        <v>303.5</v>
      </c>
      <c r="L90" s="14"/>
    </row>
    <row r="91" spans="1:12">
      <c r="A91" s="8">
        <v>46063</v>
      </c>
      <c r="B91" s="9">
        <v>21945</v>
      </c>
      <c r="C91" s="10" t="s">
        <v>196</v>
      </c>
      <c r="D91" s="11" t="s">
        <v>171</v>
      </c>
      <c r="E91" s="3" t="s">
        <v>197</v>
      </c>
      <c r="F91" s="12"/>
      <c r="G91" s="13" t="s">
        <v>172</v>
      </c>
      <c r="H91" s="13"/>
      <c r="I91" s="24"/>
      <c r="J91" s="25">
        <v>400</v>
      </c>
      <c r="K91" s="26">
        <f t="shared" si="8"/>
        <v>400</v>
      </c>
      <c r="L91" s="8">
        <v>46062</v>
      </c>
    </row>
    <row r="92" spans="1:12">
      <c r="A92" s="14"/>
      <c r="B92" s="15"/>
      <c r="C92" s="16"/>
      <c r="D92" s="17" t="s">
        <v>173</v>
      </c>
      <c r="E92" s="7"/>
      <c r="F92" s="18"/>
      <c r="G92" s="19" t="s">
        <v>172</v>
      </c>
      <c r="H92" s="19"/>
      <c r="I92" s="27"/>
      <c r="J92" s="25">
        <v>-95.25</v>
      </c>
      <c r="K92" s="26">
        <f t="shared" si="8"/>
        <v>-95.25</v>
      </c>
      <c r="L92" s="14"/>
    </row>
    <row r="93" spans="1:12">
      <c r="A93" s="20" t="s">
        <v>174</v>
      </c>
      <c r="B93" s="21"/>
      <c r="C93" s="21"/>
      <c r="D93" s="21"/>
      <c r="E93" s="21"/>
      <c r="F93" s="21"/>
      <c r="G93" s="21"/>
      <c r="H93" s="21"/>
      <c r="I93" s="28"/>
      <c r="J93" s="29">
        <f>SUM(J91:J92)</f>
        <v>304.75</v>
      </c>
      <c r="K93" s="34">
        <f t="shared" si="8"/>
        <v>304.75</v>
      </c>
      <c r="L93" s="14"/>
    </row>
    <row r="94" spans="1:12">
      <c r="A94" s="8">
        <v>46063</v>
      </c>
      <c r="B94" s="9">
        <v>21945</v>
      </c>
      <c r="C94" s="10" t="s">
        <v>198</v>
      </c>
      <c r="D94" s="11" t="s">
        <v>171</v>
      </c>
      <c r="E94" s="3">
        <v>287370</v>
      </c>
      <c r="F94" s="12"/>
      <c r="G94" s="13" t="s">
        <v>172</v>
      </c>
      <c r="H94" s="13"/>
      <c r="I94" s="24"/>
      <c r="J94" s="25">
        <v>2200</v>
      </c>
      <c r="K94" s="26">
        <f t="shared" si="8"/>
        <v>2200</v>
      </c>
      <c r="L94" s="8">
        <v>46062</v>
      </c>
    </row>
    <row r="95" spans="1:12">
      <c r="A95" s="14"/>
      <c r="B95" s="15"/>
      <c r="C95" s="16"/>
      <c r="D95" s="17" t="s">
        <v>173</v>
      </c>
      <c r="E95" s="7"/>
      <c r="F95" s="18"/>
      <c r="G95" s="19" t="s">
        <v>172</v>
      </c>
      <c r="H95" s="19"/>
      <c r="I95" s="27"/>
      <c r="J95" s="25">
        <v>-503.22</v>
      </c>
      <c r="K95" s="26">
        <f t="shared" si="8"/>
        <v>-503.22</v>
      </c>
      <c r="L95" s="14"/>
    </row>
    <row r="96" spans="1:12">
      <c r="A96" s="20" t="s">
        <v>174</v>
      </c>
      <c r="B96" s="21"/>
      <c r="C96" s="21"/>
      <c r="D96" s="21"/>
      <c r="E96" s="21"/>
      <c r="F96" s="21"/>
      <c r="G96" s="21"/>
      <c r="H96" s="21"/>
      <c r="I96" s="28"/>
      <c r="J96" s="29">
        <f>SUM(J94:J95)</f>
        <v>1696.78</v>
      </c>
      <c r="K96" s="34">
        <f t="shared" si="8"/>
        <v>1696.78</v>
      </c>
      <c r="L96" s="14"/>
    </row>
    <row r="97" spans="1:12">
      <c r="A97" s="8">
        <v>46063</v>
      </c>
      <c r="B97" s="9">
        <v>21945</v>
      </c>
      <c r="C97" s="10" t="s">
        <v>199</v>
      </c>
      <c r="D97" s="11" t="s">
        <v>171</v>
      </c>
      <c r="E97" s="3">
        <v>289457</v>
      </c>
      <c r="F97" s="12"/>
      <c r="G97" s="13" t="s">
        <v>172</v>
      </c>
      <c r="H97" s="13"/>
      <c r="I97" s="24"/>
      <c r="J97" s="25">
        <v>550</v>
      </c>
      <c r="K97" s="26">
        <f t="shared" si="8"/>
        <v>550</v>
      </c>
      <c r="L97" s="8">
        <v>46062</v>
      </c>
    </row>
    <row r="98" spans="1:12">
      <c r="A98" s="14"/>
      <c r="B98" s="15"/>
      <c r="C98" s="16"/>
      <c r="D98" s="17" t="s">
        <v>173</v>
      </c>
      <c r="E98" s="7"/>
      <c r="F98" s="18"/>
      <c r="G98" s="19" t="s">
        <v>172</v>
      </c>
      <c r="H98" s="19"/>
      <c r="I98" s="27"/>
      <c r="J98" s="25">
        <v>-122.4</v>
      </c>
      <c r="K98" s="26">
        <f t="shared" si="8"/>
        <v>-122.4</v>
      </c>
      <c r="L98" s="14"/>
    </row>
    <row r="99" spans="1:12">
      <c r="A99" s="20" t="s">
        <v>174</v>
      </c>
      <c r="B99" s="21"/>
      <c r="C99" s="21"/>
      <c r="D99" s="21"/>
      <c r="E99" s="21"/>
      <c r="F99" s="21"/>
      <c r="G99" s="21"/>
      <c r="H99" s="21"/>
      <c r="I99" s="28"/>
      <c r="J99" s="29">
        <f>SUM(J97:J98)</f>
        <v>427.6</v>
      </c>
      <c r="K99" s="34">
        <f t="shared" si="8"/>
        <v>427.6</v>
      </c>
      <c r="L99" s="14"/>
    </row>
    <row r="100" spans="1:12">
      <c r="A100" s="8">
        <v>46063</v>
      </c>
      <c r="B100" s="9">
        <v>21945</v>
      </c>
      <c r="C100" s="10" t="s">
        <v>200</v>
      </c>
      <c r="D100" s="11" t="s">
        <v>171</v>
      </c>
      <c r="E100" s="3">
        <v>289277</v>
      </c>
      <c r="F100" s="12"/>
      <c r="G100" s="13" t="s">
        <v>172</v>
      </c>
      <c r="H100" s="13"/>
      <c r="I100" s="24"/>
      <c r="J100" s="25">
        <v>200</v>
      </c>
      <c r="K100" s="26">
        <f t="shared" si="8"/>
        <v>200</v>
      </c>
      <c r="L100" s="8">
        <v>46062</v>
      </c>
    </row>
    <row r="101" spans="1:12">
      <c r="A101" s="14"/>
      <c r="B101" s="15"/>
      <c r="C101" s="16"/>
      <c r="D101" s="17" t="s">
        <v>173</v>
      </c>
      <c r="E101" s="7"/>
      <c r="F101" s="18"/>
      <c r="G101" s="19" t="s">
        <v>172</v>
      </c>
      <c r="H101" s="19"/>
      <c r="I101" s="27"/>
      <c r="J101" s="25">
        <v>-55.68</v>
      </c>
      <c r="K101" s="26">
        <f t="shared" si="8"/>
        <v>-55.68</v>
      </c>
      <c r="L101" s="14"/>
    </row>
    <row r="102" spans="1:12">
      <c r="A102" s="20" t="s">
        <v>174</v>
      </c>
      <c r="B102" s="21"/>
      <c r="C102" s="21"/>
      <c r="D102" s="21"/>
      <c r="E102" s="21"/>
      <c r="F102" s="21"/>
      <c r="G102" s="21"/>
      <c r="H102" s="21"/>
      <c r="I102" s="28"/>
      <c r="J102" s="29">
        <f>SUM(J100:J101)</f>
        <v>144.32</v>
      </c>
      <c r="K102" s="34">
        <f t="shared" si="8"/>
        <v>144.32</v>
      </c>
      <c r="L102" s="14"/>
    </row>
    <row r="103" spans="1:12">
      <c r="A103" s="8">
        <v>46063</v>
      </c>
      <c r="B103" s="9">
        <v>21945</v>
      </c>
      <c r="C103" s="10" t="s">
        <v>201</v>
      </c>
      <c r="D103" s="11" t="s">
        <v>171</v>
      </c>
      <c r="E103" s="3">
        <v>289718</v>
      </c>
      <c r="F103" s="12"/>
      <c r="G103" s="13" t="s">
        <v>172</v>
      </c>
      <c r="H103" s="13"/>
      <c r="I103" s="24"/>
      <c r="J103" s="25">
        <v>200</v>
      </c>
      <c r="K103" s="26">
        <f t="shared" si="8"/>
        <v>200</v>
      </c>
      <c r="L103" s="8">
        <v>46062</v>
      </c>
    </row>
    <row r="104" spans="1:12">
      <c r="A104" s="14"/>
      <c r="B104" s="15"/>
      <c r="C104" s="16"/>
      <c r="D104" s="17" t="s">
        <v>173</v>
      </c>
      <c r="E104" s="7"/>
      <c r="F104" s="18"/>
      <c r="G104" s="19" t="s">
        <v>172</v>
      </c>
      <c r="H104" s="19"/>
      <c r="I104" s="27"/>
      <c r="J104" s="25">
        <v>-55.68</v>
      </c>
      <c r="K104" s="26">
        <f t="shared" si="8"/>
        <v>-55.68</v>
      </c>
      <c r="L104" s="14"/>
    </row>
    <row r="105" spans="1:12">
      <c r="A105" s="20" t="s">
        <v>174</v>
      </c>
      <c r="B105" s="21"/>
      <c r="C105" s="21"/>
      <c r="D105" s="21"/>
      <c r="E105" s="21"/>
      <c r="F105" s="21"/>
      <c r="G105" s="21"/>
      <c r="H105" s="21"/>
      <c r="I105" s="28"/>
      <c r="J105" s="29">
        <f>SUM(J103:J104)</f>
        <v>144.32</v>
      </c>
      <c r="K105" s="34">
        <f t="shared" si="8"/>
        <v>144.32</v>
      </c>
      <c r="L105" s="14"/>
    </row>
    <row r="106" spans="1:12">
      <c r="A106" s="8">
        <v>46063</v>
      </c>
      <c r="B106" s="9">
        <v>21945</v>
      </c>
      <c r="C106" s="10" t="s">
        <v>202</v>
      </c>
      <c r="D106" s="11" t="s">
        <v>171</v>
      </c>
      <c r="E106" s="3">
        <v>288840</v>
      </c>
      <c r="F106" s="12"/>
      <c r="G106" s="13" t="s">
        <v>172</v>
      </c>
      <c r="H106" s="13"/>
      <c r="I106" s="24"/>
      <c r="J106" s="25">
        <v>350</v>
      </c>
      <c r="K106" s="26">
        <f t="shared" si="8"/>
        <v>350</v>
      </c>
      <c r="L106" s="8">
        <v>46062</v>
      </c>
    </row>
    <row r="107" spans="1:12">
      <c r="A107" s="14"/>
      <c r="B107" s="15"/>
      <c r="C107" s="16"/>
      <c r="D107" s="17" t="s">
        <v>173</v>
      </c>
      <c r="E107" s="7"/>
      <c r="F107" s="18"/>
      <c r="G107" s="19" t="s">
        <v>172</v>
      </c>
      <c r="H107" s="19"/>
      <c r="I107" s="27"/>
      <c r="J107" s="25">
        <v>-67.7</v>
      </c>
      <c r="K107" s="26">
        <f t="shared" si="8"/>
        <v>-67.7</v>
      </c>
      <c r="L107" s="14"/>
    </row>
    <row r="108" spans="1:12">
      <c r="A108" s="20" t="s">
        <v>174</v>
      </c>
      <c r="B108" s="21"/>
      <c r="C108" s="21"/>
      <c r="D108" s="21"/>
      <c r="E108" s="21"/>
      <c r="F108" s="21"/>
      <c r="G108" s="21"/>
      <c r="H108" s="21"/>
      <c r="I108" s="28"/>
      <c r="J108" s="29">
        <f>SUM(J106:J107)</f>
        <v>282.3</v>
      </c>
      <c r="K108" s="34">
        <f t="shared" si="8"/>
        <v>282.3</v>
      </c>
      <c r="L108" s="14"/>
    </row>
    <row r="109" spans="1:12">
      <c r="A109" s="8">
        <v>46063</v>
      </c>
      <c r="B109" s="9">
        <v>21945</v>
      </c>
      <c r="C109" s="10" t="s">
        <v>202</v>
      </c>
      <c r="D109" s="11" t="s">
        <v>171</v>
      </c>
      <c r="E109" s="3">
        <v>288852</v>
      </c>
      <c r="F109" s="12"/>
      <c r="G109" s="13" t="s">
        <v>172</v>
      </c>
      <c r="H109" s="13"/>
      <c r="I109" s="24"/>
      <c r="J109" s="25">
        <v>200</v>
      </c>
      <c r="K109" s="26">
        <f t="shared" si="8"/>
        <v>200</v>
      </c>
      <c r="L109" s="8">
        <v>46062</v>
      </c>
    </row>
    <row r="110" spans="1:12">
      <c r="A110" s="14"/>
      <c r="B110" s="15"/>
      <c r="C110" s="16"/>
      <c r="D110" s="17" t="s">
        <v>173</v>
      </c>
      <c r="E110" s="7"/>
      <c r="F110" s="18"/>
      <c r="G110" s="19" t="s">
        <v>172</v>
      </c>
      <c r="H110" s="19"/>
      <c r="I110" s="27"/>
      <c r="J110" s="25">
        <v>-67.71</v>
      </c>
      <c r="K110" s="26">
        <f t="shared" si="8"/>
        <v>-67.71</v>
      </c>
      <c r="L110" s="14"/>
    </row>
    <row r="111" spans="1:12">
      <c r="A111" s="20" t="s">
        <v>174</v>
      </c>
      <c r="B111" s="21"/>
      <c r="C111" s="21"/>
      <c r="D111" s="21"/>
      <c r="E111" s="21"/>
      <c r="F111" s="21"/>
      <c r="G111" s="21"/>
      <c r="H111" s="21"/>
      <c r="I111" s="28"/>
      <c r="J111" s="29">
        <f>SUM(J109:J110)</f>
        <v>132.29</v>
      </c>
      <c r="K111" s="34">
        <f t="shared" si="8"/>
        <v>132.29</v>
      </c>
      <c r="L111" s="14"/>
    </row>
    <row r="112" spans="1:12">
      <c r="A112" s="8">
        <v>46063</v>
      </c>
      <c r="B112" s="9">
        <v>21945</v>
      </c>
      <c r="C112" s="10" t="s">
        <v>203</v>
      </c>
      <c r="D112" s="11" t="s">
        <v>171</v>
      </c>
      <c r="E112" s="3">
        <v>289300</v>
      </c>
      <c r="F112" s="12"/>
      <c r="G112" s="13" t="s">
        <v>172</v>
      </c>
      <c r="H112" s="13"/>
      <c r="I112" s="24"/>
      <c r="J112" s="25">
        <v>200</v>
      </c>
      <c r="K112" s="26">
        <f t="shared" si="8"/>
        <v>200</v>
      </c>
      <c r="L112" s="8">
        <v>46062</v>
      </c>
    </row>
    <row r="113" spans="1:12">
      <c r="A113" s="14"/>
      <c r="B113" s="15"/>
      <c r="C113" s="16"/>
      <c r="D113" s="17" t="s">
        <v>173</v>
      </c>
      <c r="E113" s="7"/>
      <c r="F113" s="18"/>
      <c r="G113" s="19" t="s">
        <v>172</v>
      </c>
      <c r="H113" s="19"/>
      <c r="I113" s="27"/>
      <c r="J113" s="25">
        <v>-55.68</v>
      </c>
      <c r="K113" s="26">
        <f t="shared" si="8"/>
        <v>-55.68</v>
      </c>
      <c r="L113" s="14"/>
    </row>
    <row r="114" spans="1:12">
      <c r="A114" s="20" t="s">
        <v>174</v>
      </c>
      <c r="B114" s="21"/>
      <c r="C114" s="21"/>
      <c r="D114" s="21"/>
      <c r="E114" s="21"/>
      <c r="F114" s="21"/>
      <c r="G114" s="21"/>
      <c r="H114" s="21"/>
      <c r="I114" s="28"/>
      <c r="J114" s="29">
        <f>SUM(J112:J113)</f>
        <v>144.32</v>
      </c>
      <c r="K114" s="34">
        <f t="shared" si="8"/>
        <v>144.32</v>
      </c>
      <c r="L114" s="14"/>
    </row>
    <row r="115" spans="1:12">
      <c r="A115" s="8">
        <v>46063</v>
      </c>
      <c r="B115" s="9">
        <v>21945</v>
      </c>
      <c r="C115" s="10" t="s">
        <v>204</v>
      </c>
      <c r="D115" s="11" t="s">
        <v>171</v>
      </c>
      <c r="E115" s="3">
        <v>289342</v>
      </c>
      <c r="F115" s="12"/>
      <c r="G115" s="13" t="s">
        <v>172</v>
      </c>
      <c r="H115" s="13"/>
      <c r="I115" s="24"/>
      <c r="J115" s="25">
        <v>200</v>
      </c>
      <c r="K115" s="26">
        <f t="shared" si="8"/>
        <v>200</v>
      </c>
      <c r="L115" s="8">
        <v>46062</v>
      </c>
    </row>
    <row r="116" spans="1:12">
      <c r="A116" s="14"/>
      <c r="B116" s="15"/>
      <c r="C116" s="16"/>
      <c r="D116" s="17" t="s">
        <v>173</v>
      </c>
      <c r="E116" s="7"/>
      <c r="F116" s="18"/>
      <c r="G116" s="19" t="s">
        <v>172</v>
      </c>
      <c r="H116" s="19"/>
      <c r="I116" s="27"/>
      <c r="J116" s="25">
        <v>-50.29</v>
      </c>
      <c r="K116" s="26">
        <f t="shared" si="8"/>
        <v>-50.29</v>
      </c>
      <c r="L116" s="14"/>
    </row>
    <row r="117" spans="1:12">
      <c r="A117" s="20" t="s">
        <v>174</v>
      </c>
      <c r="B117" s="21"/>
      <c r="C117" s="21"/>
      <c r="D117" s="21"/>
      <c r="E117" s="21"/>
      <c r="F117" s="21"/>
      <c r="G117" s="21"/>
      <c r="H117" s="21"/>
      <c r="I117" s="28"/>
      <c r="J117" s="29">
        <f>SUM(J115:J116)</f>
        <v>149.71</v>
      </c>
      <c r="K117" s="34">
        <f t="shared" si="8"/>
        <v>149.71</v>
      </c>
      <c r="L117" s="14"/>
    </row>
    <row r="118" spans="1:12">
      <c r="A118" s="8">
        <v>46063</v>
      </c>
      <c r="B118" s="9">
        <v>21945</v>
      </c>
      <c r="C118" s="10" t="s">
        <v>205</v>
      </c>
      <c r="D118" s="11" t="s">
        <v>171</v>
      </c>
      <c r="E118" s="3">
        <v>289276</v>
      </c>
      <c r="F118" s="12"/>
      <c r="G118" s="13" t="s">
        <v>172</v>
      </c>
      <c r="H118" s="13"/>
      <c r="I118" s="24"/>
      <c r="J118" s="25">
        <v>200</v>
      </c>
      <c r="K118" s="26">
        <f t="shared" si="8"/>
        <v>200</v>
      </c>
      <c r="L118" s="8">
        <v>46062</v>
      </c>
    </row>
    <row r="119" spans="1:12">
      <c r="A119" s="14"/>
      <c r="B119" s="15"/>
      <c r="C119" s="16"/>
      <c r="D119" s="17" t="s">
        <v>173</v>
      </c>
      <c r="E119" s="7"/>
      <c r="F119" s="18"/>
      <c r="G119" s="19" t="s">
        <v>172</v>
      </c>
      <c r="H119" s="19"/>
      <c r="I119" s="27"/>
      <c r="J119" s="25">
        <v>-47.39</v>
      </c>
      <c r="K119" s="26">
        <f t="shared" si="8"/>
        <v>-47.39</v>
      </c>
      <c r="L119" s="14"/>
    </row>
    <row r="120" spans="1:12">
      <c r="A120" s="20" t="s">
        <v>174</v>
      </c>
      <c r="B120" s="21"/>
      <c r="C120" s="21"/>
      <c r="D120" s="21"/>
      <c r="E120" s="21"/>
      <c r="F120" s="21"/>
      <c r="G120" s="21"/>
      <c r="H120" s="21"/>
      <c r="I120" s="28"/>
      <c r="J120" s="29">
        <f>SUM(J118:J119)</f>
        <v>152.61</v>
      </c>
      <c r="K120" s="34">
        <f t="shared" si="8"/>
        <v>152.61</v>
      </c>
      <c r="L120" s="14"/>
    </row>
    <row r="121" spans="1:12">
      <c r="A121" s="8">
        <v>46063</v>
      </c>
      <c r="B121" s="9">
        <v>21945</v>
      </c>
      <c r="C121" s="10" t="s">
        <v>206</v>
      </c>
      <c r="D121" s="11" t="s">
        <v>171</v>
      </c>
      <c r="E121" s="3">
        <v>289271</v>
      </c>
      <c r="F121" s="12"/>
      <c r="G121" s="13" t="s">
        <v>172</v>
      </c>
      <c r="H121" s="13"/>
      <c r="I121" s="24"/>
      <c r="J121" s="25">
        <v>200</v>
      </c>
      <c r="K121" s="26">
        <f t="shared" si="8"/>
        <v>200</v>
      </c>
      <c r="L121" s="8">
        <v>46062</v>
      </c>
    </row>
    <row r="122" spans="1:12">
      <c r="A122" s="14"/>
      <c r="B122" s="15"/>
      <c r="C122" s="16"/>
      <c r="D122" s="17" t="s">
        <v>173</v>
      </c>
      <c r="E122" s="7"/>
      <c r="F122" s="18"/>
      <c r="G122" s="19" t="s">
        <v>172</v>
      </c>
      <c r="H122" s="19"/>
      <c r="I122" s="27"/>
      <c r="J122" s="25">
        <v>-55.68</v>
      </c>
      <c r="K122" s="26">
        <f t="shared" si="8"/>
        <v>-55.68</v>
      </c>
      <c r="L122" s="14"/>
    </row>
    <row r="123" spans="1:12">
      <c r="A123" s="20" t="s">
        <v>174</v>
      </c>
      <c r="B123" s="21"/>
      <c r="C123" s="21"/>
      <c r="D123" s="21"/>
      <c r="E123" s="21"/>
      <c r="F123" s="21"/>
      <c r="G123" s="21"/>
      <c r="H123" s="21"/>
      <c r="I123" s="28"/>
      <c r="J123" s="29">
        <f>SUM(J121:J122)</f>
        <v>144.32</v>
      </c>
      <c r="K123" s="34">
        <f t="shared" si="8"/>
        <v>144.32</v>
      </c>
      <c r="L123" s="14"/>
    </row>
    <row r="124" spans="1:12">
      <c r="A124" s="8">
        <v>46063</v>
      </c>
      <c r="B124" s="9">
        <v>21945</v>
      </c>
      <c r="C124" s="10" t="s">
        <v>207</v>
      </c>
      <c r="D124" s="11" t="s">
        <v>171</v>
      </c>
      <c r="E124" s="3">
        <v>289456</v>
      </c>
      <c r="F124" s="12"/>
      <c r="G124" s="13" t="s">
        <v>172</v>
      </c>
      <c r="H124" s="13"/>
      <c r="I124" s="24"/>
      <c r="J124" s="25">
        <v>200</v>
      </c>
      <c r="K124" s="26">
        <f t="shared" si="8"/>
        <v>200</v>
      </c>
      <c r="L124" s="8">
        <v>46062</v>
      </c>
    </row>
    <row r="125" spans="1:12">
      <c r="A125" s="14"/>
      <c r="B125" s="15"/>
      <c r="C125" s="16"/>
      <c r="D125" s="17" t="s">
        <v>173</v>
      </c>
      <c r="E125" s="7"/>
      <c r="F125" s="18"/>
      <c r="G125" s="19" t="s">
        <v>172</v>
      </c>
      <c r="H125" s="19"/>
      <c r="I125" s="27"/>
      <c r="J125" s="25">
        <v>-47.39</v>
      </c>
      <c r="K125" s="26">
        <f t="shared" si="8"/>
        <v>-47.39</v>
      </c>
      <c r="L125" s="14"/>
    </row>
    <row r="126" spans="1:12">
      <c r="A126" s="20" t="s">
        <v>174</v>
      </c>
      <c r="B126" s="21"/>
      <c r="C126" s="21"/>
      <c r="D126" s="21"/>
      <c r="E126" s="21"/>
      <c r="F126" s="21"/>
      <c r="G126" s="21"/>
      <c r="H126" s="21"/>
      <c r="I126" s="28"/>
      <c r="J126" s="29">
        <f>SUM(J124:J125)</f>
        <v>152.61</v>
      </c>
      <c r="K126" s="34">
        <f t="shared" si="8"/>
        <v>152.61</v>
      </c>
      <c r="L126" s="14"/>
    </row>
    <row r="127" spans="1:12">
      <c r="A127" s="8">
        <v>46063</v>
      </c>
      <c r="B127" s="9">
        <v>21945</v>
      </c>
      <c r="C127" s="10" t="s">
        <v>208</v>
      </c>
      <c r="D127" s="11" t="s">
        <v>171</v>
      </c>
      <c r="E127" s="3">
        <v>289408</v>
      </c>
      <c r="F127" s="12"/>
      <c r="G127" s="13" t="s">
        <v>172</v>
      </c>
      <c r="H127" s="13"/>
      <c r="I127" s="24"/>
      <c r="J127" s="25">
        <v>400</v>
      </c>
      <c r="K127" s="26">
        <f t="shared" si="8"/>
        <v>400</v>
      </c>
      <c r="L127" s="8">
        <v>46062</v>
      </c>
    </row>
    <row r="128" spans="1:12">
      <c r="A128" s="14"/>
      <c r="B128" s="15"/>
      <c r="C128" s="16"/>
      <c r="D128" s="17" t="s">
        <v>173</v>
      </c>
      <c r="E128" s="7"/>
      <c r="F128" s="18"/>
      <c r="G128" s="19" t="s">
        <v>172</v>
      </c>
      <c r="H128" s="19"/>
      <c r="I128" s="27"/>
      <c r="J128" s="25">
        <v>-91.1</v>
      </c>
      <c r="K128" s="26">
        <f t="shared" si="8"/>
        <v>-91.1</v>
      </c>
      <c r="L128" s="14"/>
    </row>
    <row r="129" spans="1:12">
      <c r="A129" s="20" t="s">
        <v>174</v>
      </c>
      <c r="B129" s="21"/>
      <c r="C129" s="21"/>
      <c r="D129" s="21"/>
      <c r="E129" s="21"/>
      <c r="F129" s="21"/>
      <c r="G129" s="21"/>
      <c r="H129" s="21"/>
      <c r="I129" s="28"/>
      <c r="J129" s="29">
        <f>SUM(J127:J128)</f>
        <v>308.9</v>
      </c>
      <c r="K129" s="34">
        <f t="shared" si="8"/>
        <v>308.9</v>
      </c>
      <c r="L129" s="14"/>
    </row>
    <row r="130" spans="1:12">
      <c r="A130" s="8">
        <v>46063</v>
      </c>
      <c r="B130" s="9">
        <v>21945</v>
      </c>
      <c r="C130" s="10" t="s">
        <v>209</v>
      </c>
      <c r="D130" s="11" t="s">
        <v>171</v>
      </c>
      <c r="E130" s="3">
        <v>288474</v>
      </c>
      <c r="F130" s="12"/>
      <c r="G130" s="13" t="s">
        <v>172</v>
      </c>
      <c r="H130" s="13"/>
      <c r="I130" s="24"/>
      <c r="J130" s="25">
        <v>200</v>
      </c>
      <c r="K130" s="26">
        <f t="shared" si="8"/>
        <v>200</v>
      </c>
      <c r="L130" s="8">
        <v>46062</v>
      </c>
    </row>
    <row r="131" spans="1:12">
      <c r="A131" s="14"/>
      <c r="B131" s="15"/>
      <c r="C131" s="16"/>
      <c r="D131" s="17" t="s">
        <v>173</v>
      </c>
      <c r="E131" s="7"/>
      <c r="F131" s="18"/>
      <c r="G131" s="19" t="s">
        <v>172</v>
      </c>
      <c r="H131" s="19"/>
      <c r="I131" s="27"/>
      <c r="J131" s="25">
        <v>-56.53</v>
      </c>
      <c r="K131" s="26">
        <f t="shared" si="8"/>
        <v>-56.53</v>
      </c>
      <c r="L131" s="14"/>
    </row>
    <row r="132" spans="1:12">
      <c r="A132" s="20" t="s">
        <v>174</v>
      </c>
      <c r="B132" s="21"/>
      <c r="C132" s="21"/>
      <c r="D132" s="21"/>
      <c r="E132" s="21"/>
      <c r="F132" s="21"/>
      <c r="G132" s="21"/>
      <c r="H132" s="21"/>
      <c r="I132" s="28"/>
      <c r="J132" s="29">
        <f>SUM(J130:J131)</f>
        <v>143.47</v>
      </c>
      <c r="K132" s="34">
        <f t="shared" si="8"/>
        <v>143.47</v>
      </c>
      <c r="L132" s="14"/>
    </row>
    <row r="133" spans="1:12">
      <c r="A133" s="8">
        <v>46063</v>
      </c>
      <c r="B133" s="9">
        <v>21945</v>
      </c>
      <c r="C133" s="10" t="s">
        <v>210</v>
      </c>
      <c r="D133" s="11" t="s">
        <v>171</v>
      </c>
      <c r="E133" s="3">
        <v>288338</v>
      </c>
      <c r="F133" s="12"/>
      <c r="G133" s="13" t="s">
        <v>172</v>
      </c>
      <c r="H133" s="13"/>
      <c r="I133" s="24"/>
      <c r="J133" s="25">
        <v>200</v>
      </c>
      <c r="K133" s="26">
        <f t="shared" si="8"/>
        <v>200</v>
      </c>
      <c r="L133" s="8">
        <v>46062</v>
      </c>
    </row>
    <row r="134" spans="1:12">
      <c r="A134" s="14"/>
      <c r="B134" s="15"/>
      <c r="C134" s="16"/>
      <c r="D134" s="17" t="s">
        <v>173</v>
      </c>
      <c r="E134" s="7"/>
      <c r="F134" s="18"/>
      <c r="G134" s="19" t="s">
        <v>172</v>
      </c>
      <c r="H134" s="19"/>
      <c r="I134" s="27"/>
      <c r="J134" s="25">
        <v>-52.19</v>
      </c>
      <c r="K134" s="26">
        <f t="shared" si="8"/>
        <v>-52.19</v>
      </c>
      <c r="L134" s="14"/>
    </row>
    <row r="135" spans="1:12">
      <c r="A135" s="20" t="s">
        <v>174</v>
      </c>
      <c r="B135" s="21"/>
      <c r="C135" s="21"/>
      <c r="D135" s="21"/>
      <c r="E135" s="21"/>
      <c r="F135" s="21"/>
      <c r="G135" s="21"/>
      <c r="H135" s="21"/>
      <c r="I135" s="28"/>
      <c r="J135" s="29">
        <f>SUM(J133:J134)</f>
        <v>147.81</v>
      </c>
      <c r="K135" s="34">
        <f t="shared" si="8"/>
        <v>147.81</v>
      </c>
      <c r="L135" s="14"/>
    </row>
    <row r="136" spans="1:12">
      <c r="A136" s="8">
        <v>46063</v>
      </c>
      <c r="B136" s="9">
        <v>21945</v>
      </c>
      <c r="C136" s="10" t="s">
        <v>211</v>
      </c>
      <c r="D136" s="11" t="s">
        <v>171</v>
      </c>
      <c r="E136" s="3">
        <v>288857</v>
      </c>
      <c r="F136" s="12"/>
      <c r="G136" s="13" t="s">
        <v>172</v>
      </c>
      <c r="H136" s="13"/>
      <c r="I136" s="24"/>
      <c r="J136" s="25">
        <v>200</v>
      </c>
      <c r="K136" s="26">
        <f t="shared" si="8"/>
        <v>200</v>
      </c>
      <c r="L136" s="8">
        <v>46062</v>
      </c>
    </row>
    <row r="137" spans="1:12">
      <c r="A137" s="14"/>
      <c r="B137" s="15"/>
      <c r="C137" s="16"/>
      <c r="D137" s="17" t="s">
        <v>173</v>
      </c>
      <c r="E137" s="7"/>
      <c r="F137" s="18"/>
      <c r="G137" s="19" t="s">
        <v>172</v>
      </c>
      <c r="H137" s="19"/>
      <c r="I137" s="27"/>
      <c r="J137" s="25">
        <v>-50.29</v>
      </c>
      <c r="K137" s="26">
        <f t="shared" si="8"/>
        <v>-50.29</v>
      </c>
      <c r="L137" s="14"/>
    </row>
    <row r="138" spans="1:12">
      <c r="A138" s="20" t="s">
        <v>174</v>
      </c>
      <c r="B138" s="21"/>
      <c r="C138" s="21"/>
      <c r="D138" s="21"/>
      <c r="E138" s="21"/>
      <c r="F138" s="21"/>
      <c r="G138" s="21"/>
      <c r="H138" s="21"/>
      <c r="I138" s="28"/>
      <c r="J138" s="29">
        <f>SUM(J136:J137)</f>
        <v>149.71</v>
      </c>
      <c r="K138" s="34">
        <f t="shared" si="8"/>
        <v>149.71</v>
      </c>
      <c r="L138" s="14"/>
    </row>
    <row r="139" spans="1:12">
      <c r="A139" s="8">
        <v>46063</v>
      </c>
      <c r="B139" s="9">
        <v>21945</v>
      </c>
      <c r="C139" s="10" t="s">
        <v>212</v>
      </c>
      <c r="D139" s="11" t="s">
        <v>171</v>
      </c>
      <c r="E139" s="3">
        <v>289274</v>
      </c>
      <c r="F139" s="12"/>
      <c r="G139" s="13" t="s">
        <v>172</v>
      </c>
      <c r="H139" s="13"/>
      <c r="I139" s="24"/>
      <c r="J139" s="25">
        <v>200</v>
      </c>
      <c r="K139" s="26">
        <f t="shared" si="8"/>
        <v>200</v>
      </c>
      <c r="L139" s="8">
        <v>46062</v>
      </c>
    </row>
    <row r="140" spans="1:12">
      <c r="A140" s="14"/>
      <c r="B140" s="15"/>
      <c r="C140" s="16"/>
      <c r="D140" s="17" t="s">
        <v>173</v>
      </c>
      <c r="E140" s="7"/>
      <c r="F140" s="18"/>
      <c r="G140" s="19" t="s">
        <v>172</v>
      </c>
      <c r="H140" s="19"/>
      <c r="I140" s="27"/>
      <c r="J140" s="25">
        <v>-49.13</v>
      </c>
      <c r="K140" s="26">
        <f t="shared" ref="K140:K186" si="9">J140+F140</f>
        <v>-49.13</v>
      </c>
      <c r="L140" s="14"/>
    </row>
    <row r="141" spans="1:12">
      <c r="A141" s="20" t="s">
        <v>174</v>
      </c>
      <c r="B141" s="21"/>
      <c r="C141" s="21"/>
      <c r="D141" s="21"/>
      <c r="E141" s="21"/>
      <c r="F141" s="21"/>
      <c r="G141" s="21"/>
      <c r="H141" s="21"/>
      <c r="I141" s="28"/>
      <c r="J141" s="29">
        <f>SUM(J139:J140)</f>
        <v>150.87</v>
      </c>
      <c r="K141" s="34">
        <f t="shared" si="9"/>
        <v>150.87</v>
      </c>
      <c r="L141" s="14"/>
    </row>
    <row r="142" spans="1:12">
      <c r="A142" s="8">
        <v>46063</v>
      </c>
      <c r="B142" s="9">
        <v>21945</v>
      </c>
      <c r="C142" s="10" t="s">
        <v>213</v>
      </c>
      <c r="D142" s="11" t="s">
        <v>171</v>
      </c>
      <c r="E142" s="3">
        <v>289273</v>
      </c>
      <c r="F142" s="12"/>
      <c r="G142" s="13" t="s">
        <v>172</v>
      </c>
      <c r="H142" s="13"/>
      <c r="I142" s="24"/>
      <c r="J142" s="25">
        <v>400</v>
      </c>
      <c r="K142" s="26">
        <f t="shared" si="9"/>
        <v>400</v>
      </c>
      <c r="L142" s="8">
        <v>46062</v>
      </c>
    </row>
    <row r="143" spans="1:12">
      <c r="A143" s="14"/>
      <c r="B143" s="15"/>
      <c r="C143" s="16"/>
      <c r="D143" s="17" t="s">
        <v>173</v>
      </c>
      <c r="E143" s="7"/>
      <c r="F143" s="18"/>
      <c r="G143" s="19" t="s">
        <v>172</v>
      </c>
      <c r="H143" s="19"/>
      <c r="I143" s="27"/>
      <c r="J143" s="25">
        <v>-95.58</v>
      </c>
      <c r="K143" s="26">
        <f t="shared" si="9"/>
        <v>-95.58</v>
      </c>
      <c r="L143" s="14"/>
    </row>
    <row r="144" spans="1:12">
      <c r="A144" s="20" t="s">
        <v>174</v>
      </c>
      <c r="B144" s="21"/>
      <c r="C144" s="21"/>
      <c r="D144" s="21"/>
      <c r="E144" s="21"/>
      <c r="F144" s="21"/>
      <c r="G144" s="21"/>
      <c r="H144" s="21"/>
      <c r="I144" s="28"/>
      <c r="J144" s="29">
        <f>SUM(J142:J143)</f>
        <v>304.42</v>
      </c>
      <c r="K144" s="34">
        <f t="shared" si="9"/>
        <v>304.42</v>
      </c>
      <c r="L144" s="14"/>
    </row>
    <row r="145" spans="1:12">
      <c r="A145" s="8">
        <v>46063</v>
      </c>
      <c r="B145" s="9">
        <v>21945</v>
      </c>
      <c r="C145" s="10" t="s">
        <v>214</v>
      </c>
      <c r="D145" s="11" t="s">
        <v>171</v>
      </c>
      <c r="E145" s="3">
        <v>289292</v>
      </c>
      <c r="F145" s="12"/>
      <c r="G145" s="13" t="s">
        <v>172</v>
      </c>
      <c r="H145" s="13"/>
      <c r="I145" s="24"/>
      <c r="J145" s="25">
        <v>200</v>
      </c>
      <c r="K145" s="26">
        <f t="shared" si="9"/>
        <v>200</v>
      </c>
      <c r="L145" s="8">
        <v>46062</v>
      </c>
    </row>
    <row r="146" spans="1:12">
      <c r="A146" s="14"/>
      <c r="B146" s="15"/>
      <c r="C146" s="16"/>
      <c r="D146" s="17" t="s">
        <v>173</v>
      </c>
      <c r="E146" s="7"/>
      <c r="F146" s="18"/>
      <c r="G146" s="19" t="s">
        <v>172</v>
      </c>
      <c r="H146" s="19"/>
      <c r="I146" s="27"/>
      <c r="J146" s="25">
        <v>-55.68</v>
      </c>
      <c r="K146" s="26">
        <f t="shared" si="9"/>
        <v>-55.68</v>
      </c>
      <c r="L146" s="14"/>
    </row>
    <row r="147" spans="1:12">
      <c r="A147" s="20" t="s">
        <v>174</v>
      </c>
      <c r="B147" s="21"/>
      <c r="C147" s="21"/>
      <c r="D147" s="21"/>
      <c r="E147" s="21"/>
      <c r="F147" s="21"/>
      <c r="G147" s="21"/>
      <c r="H147" s="21"/>
      <c r="I147" s="28"/>
      <c r="J147" s="29">
        <f>SUM(J145:J146)</f>
        <v>144.32</v>
      </c>
      <c r="K147" s="34">
        <f t="shared" si="9"/>
        <v>144.32</v>
      </c>
      <c r="L147" s="14"/>
    </row>
    <row r="148" spans="1:12">
      <c r="A148" s="8">
        <v>46063</v>
      </c>
      <c r="B148" s="9">
        <v>21945</v>
      </c>
      <c r="C148" s="10" t="s">
        <v>215</v>
      </c>
      <c r="D148" s="11" t="s">
        <v>171</v>
      </c>
      <c r="E148" s="3">
        <v>289410</v>
      </c>
      <c r="F148" s="12"/>
      <c r="G148" s="13" t="s">
        <v>172</v>
      </c>
      <c r="H148" s="13"/>
      <c r="I148" s="24"/>
      <c r="J148" s="25">
        <v>200</v>
      </c>
      <c r="K148" s="26">
        <f t="shared" si="9"/>
        <v>200</v>
      </c>
      <c r="L148" s="8">
        <v>46062</v>
      </c>
    </row>
    <row r="149" spans="1:12">
      <c r="A149" s="14"/>
      <c r="B149" s="15"/>
      <c r="C149" s="16"/>
      <c r="D149" s="17" t="s">
        <v>173</v>
      </c>
      <c r="E149" s="7"/>
      <c r="F149" s="18"/>
      <c r="G149" s="19" t="s">
        <v>172</v>
      </c>
      <c r="H149" s="19"/>
      <c r="I149" s="27"/>
      <c r="J149" s="25">
        <v>-51.14</v>
      </c>
      <c r="K149" s="26">
        <f t="shared" si="9"/>
        <v>-51.14</v>
      </c>
      <c r="L149" s="14"/>
    </row>
    <row r="150" spans="1:12">
      <c r="A150" s="20" t="s">
        <v>174</v>
      </c>
      <c r="B150" s="21"/>
      <c r="C150" s="21"/>
      <c r="D150" s="21"/>
      <c r="E150" s="21"/>
      <c r="F150" s="21"/>
      <c r="G150" s="21"/>
      <c r="H150" s="21"/>
      <c r="I150" s="28"/>
      <c r="J150" s="29">
        <f>SUM(J148:J149)</f>
        <v>148.86</v>
      </c>
      <c r="K150" s="34">
        <f t="shared" si="9"/>
        <v>148.86</v>
      </c>
      <c r="L150" s="14"/>
    </row>
    <row r="151" spans="1:12">
      <c r="A151" s="8">
        <v>46063</v>
      </c>
      <c r="B151" s="9">
        <v>21945</v>
      </c>
      <c r="C151" s="10" t="s">
        <v>216</v>
      </c>
      <c r="D151" s="11" t="s">
        <v>171</v>
      </c>
      <c r="E151" s="3">
        <v>288471</v>
      </c>
      <c r="F151" s="12"/>
      <c r="G151" s="13" t="s">
        <v>172</v>
      </c>
      <c r="H151" s="13"/>
      <c r="I151" s="24"/>
      <c r="J151" s="25">
        <v>200</v>
      </c>
      <c r="K151" s="26">
        <f t="shared" si="9"/>
        <v>200</v>
      </c>
      <c r="L151" s="8">
        <v>46062</v>
      </c>
    </row>
    <row r="152" spans="1:12">
      <c r="A152" s="14"/>
      <c r="B152" s="15"/>
      <c r="C152" s="16"/>
      <c r="D152" s="17" t="s">
        <v>173</v>
      </c>
      <c r="E152" s="7"/>
      <c r="F152" s="18"/>
      <c r="G152" s="19" t="s">
        <v>172</v>
      </c>
      <c r="H152" s="19"/>
      <c r="I152" s="27"/>
      <c r="J152" s="25">
        <v>-47.39</v>
      </c>
      <c r="K152" s="26">
        <f t="shared" si="9"/>
        <v>-47.39</v>
      </c>
      <c r="L152" s="14"/>
    </row>
    <row r="153" spans="1:12">
      <c r="A153" s="20" t="s">
        <v>174</v>
      </c>
      <c r="B153" s="21"/>
      <c r="C153" s="21"/>
      <c r="D153" s="21"/>
      <c r="E153" s="21"/>
      <c r="F153" s="21"/>
      <c r="G153" s="21"/>
      <c r="H153" s="21"/>
      <c r="I153" s="28"/>
      <c r="J153" s="29">
        <f>SUM(J151:J152)</f>
        <v>152.61</v>
      </c>
      <c r="K153" s="34">
        <f t="shared" si="9"/>
        <v>152.61</v>
      </c>
      <c r="L153" s="14"/>
    </row>
    <row r="154" spans="1:12">
      <c r="A154" s="8">
        <v>46063</v>
      </c>
      <c r="B154" s="9">
        <v>21945</v>
      </c>
      <c r="C154" s="10" t="s">
        <v>217</v>
      </c>
      <c r="D154" s="11" t="s">
        <v>171</v>
      </c>
      <c r="E154" s="3">
        <v>288473</v>
      </c>
      <c r="F154" s="12"/>
      <c r="G154" s="13" t="s">
        <v>172</v>
      </c>
      <c r="H154" s="13"/>
      <c r="I154" s="24"/>
      <c r="J154" s="25">
        <v>200</v>
      </c>
      <c r="K154" s="26">
        <f t="shared" si="9"/>
        <v>200</v>
      </c>
      <c r="L154" s="8">
        <v>46062</v>
      </c>
    </row>
    <row r="155" spans="1:12">
      <c r="A155" s="14"/>
      <c r="B155" s="15"/>
      <c r="C155" s="16"/>
      <c r="D155" s="17" t="s">
        <v>173</v>
      </c>
      <c r="E155" s="7"/>
      <c r="F155" s="18"/>
      <c r="G155" s="19" t="s">
        <v>172</v>
      </c>
      <c r="H155" s="19"/>
      <c r="I155" s="27"/>
      <c r="J155" s="25">
        <v>-51.14</v>
      </c>
      <c r="K155" s="26">
        <f t="shared" si="9"/>
        <v>-51.14</v>
      </c>
      <c r="L155" s="14"/>
    </row>
    <row r="156" spans="1:12">
      <c r="A156" s="20" t="s">
        <v>174</v>
      </c>
      <c r="B156" s="21"/>
      <c r="C156" s="21"/>
      <c r="D156" s="21"/>
      <c r="E156" s="21"/>
      <c r="F156" s="21"/>
      <c r="G156" s="21"/>
      <c r="H156" s="21"/>
      <c r="I156" s="28"/>
      <c r="J156" s="29">
        <f>SUM(J154:J155)</f>
        <v>148.86</v>
      </c>
      <c r="K156" s="34">
        <f t="shared" si="9"/>
        <v>148.86</v>
      </c>
      <c r="L156" s="14"/>
    </row>
    <row r="157" spans="1:12">
      <c r="A157" s="8">
        <v>46063</v>
      </c>
      <c r="B157" s="9">
        <v>21945</v>
      </c>
      <c r="C157" s="10" t="s">
        <v>218</v>
      </c>
      <c r="D157" s="11" t="s">
        <v>171</v>
      </c>
      <c r="E157" s="3">
        <v>288599</v>
      </c>
      <c r="F157" s="12"/>
      <c r="G157" s="13" t="s">
        <v>172</v>
      </c>
      <c r="H157" s="13"/>
      <c r="I157" s="24"/>
      <c r="J157" s="25">
        <v>200</v>
      </c>
      <c r="K157" s="26">
        <f t="shared" si="9"/>
        <v>200</v>
      </c>
      <c r="L157" s="8">
        <v>46062</v>
      </c>
    </row>
    <row r="158" spans="1:12">
      <c r="A158" s="14"/>
      <c r="B158" s="15"/>
      <c r="C158" s="16"/>
      <c r="D158" s="17" t="s">
        <v>173</v>
      </c>
      <c r="E158" s="7"/>
      <c r="F158" s="18"/>
      <c r="G158" s="19" t="s">
        <v>172</v>
      </c>
      <c r="H158" s="19"/>
      <c r="I158" s="27"/>
      <c r="J158" s="25">
        <v>-47.39</v>
      </c>
      <c r="K158" s="26">
        <f t="shared" si="9"/>
        <v>-47.39</v>
      </c>
      <c r="L158" s="14"/>
    </row>
    <row r="159" spans="1:12">
      <c r="A159" s="20" t="s">
        <v>174</v>
      </c>
      <c r="B159" s="21"/>
      <c r="C159" s="21"/>
      <c r="D159" s="21"/>
      <c r="E159" s="21"/>
      <c r="F159" s="21"/>
      <c r="G159" s="21"/>
      <c r="H159" s="21"/>
      <c r="I159" s="28"/>
      <c r="J159" s="29">
        <f>SUM(J157:J158)</f>
        <v>152.61</v>
      </c>
      <c r="K159" s="34">
        <f t="shared" si="9"/>
        <v>152.61</v>
      </c>
      <c r="L159" s="14"/>
    </row>
    <row r="160" spans="1:12">
      <c r="A160" s="8">
        <v>46063</v>
      </c>
      <c r="B160" s="9">
        <v>21945</v>
      </c>
      <c r="C160" s="10" t="s">
        <v>219</v>
      </c>
      <c r="D160" s="11" t="s">
        <v>171</v>
      </c>
      <c r="E160" s="3">
        <v>288472</v>
      </c>
      <c r="F160" s="12"/>
      <c r="G160" s="13" t="s">
        <v>172</v>
      </c>
      <c r="H160" s="13"/>
      <c r="I160" s="24"/>
      <c r="J160" s="25">
        <v>200</v>
      </c>
      <c r="K160" s="26">
        <f t="shared" si="9"/>
        <v>200</v>
      </c>
      <c r="L160" s="8">
        <v>46062</v>
      </c>
    </row>
    <row r="161" spans="1:12">
      <c r="A161" s="14"/>
      <c r="B161" s="15"/>
      <c r="C161" s="16"/>
      <c r="D161" s="17" t="s">
        <v>173</v>
      </c>
      <c r="E161" s="7"/>
      <c r="F161" s="18"/>
      <c r="G161" s="19" t="s">
        <v>172</v>
      </c>
      <c r="H161" s="19"/>
      <c r="I161" s="27"/>
      <c r="J161" s="25">
        <v>-50.29</v>
      </c>
      <c r="K161" s="26">
        <f t="shared" si="9"/>
        <v>-50.29</v>
      </c>
      <c r="L161" s="14"/>
    </row>
    <row r="162" spans="1:12">
      <c r="A162" s="20" t="s">
        <v>174</v>
      </c>
      <c r="B162" s="21"/>
      <c r="C162" s="21"/>
      <c r="D162" s="21"/>
      <c r="E162" s="21"/>
      <c r="F162" s="21"/>
      <c r="G162" s="21"/>
      <c r="H162" s="21"/>
      <c r="I162" s="28"/>
      <c r="J162" s="29">
        <f>SUM(J160:J161)</f>
        <v>149.71</v>
      </c>
      <c r="K162" s="34">
        <f t="shared" si="9"/>
        <v>149.71</v>
      </c>
      <c r="L162" s="14"/>
    </row>
    <row r="163" spans="1:12">
      <c r="A163" s="8">
        <v>46063</v>
      </c>
      <c r="B163" s="9">
        <v>21945</v>
      </c>
      <c r="C163" s="10" t="s">
        <v>220</v>
      </c>
      <c r="D163" s="11" t="s">
        <v>171</v>
      </c>
      <c r="E163" s="3">
        <v>288381</v>
      </c>
      <c r="F163" s="12"/>
      <c r="G163" s="13" t="s">
        <v>172</v>
      </c>
      <c r="H163" s="13"/>
      <c r="I163" s="24"/>
      <c r="J163" s="25">
        <v>200</v>
      </c>
      <c r="K163" s="26">
        <f t="shared" si="9"/>
        <v>200</v>
      </c>
      <c r="L163" s="8">
        <v>46062</v>
      </c>
    </row>
    <row r="164" spans="1:12">
      <c r="A164" s="14"/>
      <c r="B164" s="15"/>
      <c r="C164" s="16"/>
      <c r="D164" s="17" t="s">
        <v>173</v>
      </c>
      <c r="E164" s="7"/>
      <c r="F164" s="18"/>
      <c r="G164" s="19" t="s">
        <v>172</v>
      </c>
      <c r="H164" s="19"/>
      <c r="I164" s="27"/>
      <c r="J164" s="25">
        <v>-55.68</v>
      </c>
      <c r="K164" s="26">
        <f t="shared" si="9"/>
        <v>-55.68</v>
      </c>
      <c r="L164" s="14"/>
    </row>
    <row r="165" spans="1:12">
      <c r="A165" s="20" t="s">
        <v>174</v>
      </c>
      <c r="B165" s="21"/>
      <c r="C165" s="21"/>
      <c r="D165" s="21"/>
      <c r="E165" s="21"/>
      <c r="F165" s="21"/>
      <c r="G165" s="21"/>
      <c r="H165" s="21"/>
      <c r="I165" s="28"/>
      <c r="J165" s="29">
        <f>SUM(J163:J164)</f>
        <v>144.32</v>
      </c>
      <c r="K165" s="34">
        <f t="shared" si="9"/>
        <v>144.32</v>
      </c>
      <c r="L165" s="14"/>
    </row>
    <row r="166" spans="1:12">
      <c r="A166" s="8">
        <v>46063</v>
      </c>
      <c r="B166" s="9">
        <v>21945</v>
      </c>
      <c r="C166" s="10" t="s">
        <v>221</v>
      </c>
      <c r="D166" s="11" t="s">
        <v>171</v>
      </c>
      <c r="E166" s="3">
        <v>288188</v>
      </c>
      <c r="F166" s="12"/>
      <c r="G166" s="13" t="s">
        <v>172</v>
      </c>
      <c r="H166" s="13"/>
      <c r="I166" s="24"/>
      <c r="J166" s="25">
        <v>1100</v>
      </c>
      <c r="K166" s="26">
        <f t="shared" si="9"/>
        <v>1100</v>
      </c>
      <c r="L166" s="8">
        <v>46062</v>
      </c>
    </row>
    <row r="167" spans="1:12">
      <c r="A167" s="14"/>
      <c r="B167" s="15"/>
      <c r="C167" s="16"/>
      <c r="D167" s="17" t="s">
        <v>173</v>
      </c>
      <c r="E167" s="7"/>
      <c r="F167" s="18"/>
      <c r="G167" s="19" t="s">
        <v>172</v>
      </c>
      <c r="H167" s="19"/>
      <c r="I167" s="27"/>
      <c r="J167" s="25">
        <v>-254.11</v>
      </c>
      <c r="K167" s="26">
        <f t="shared" si="9"/>
        <v>-254.11</v>
      </c>
      <c r="L167" s="14"/>
    </row>
    <row r="168" spans="1:12">
      <c r="A168" s="20" t="s">
        <v>174</v>
      </c>
      <c r="B168" s="21"/>
      <c r="C168" s="21"/>
      <c r="D168" s="21"/>
      <c r="E168" s="21"/>
      <c r="F168" s="21"/>
      <c r="G168" s="21"/>
      <c r="H168" s="21"/>
      <c r="I168" s="28"/>
      <c r="J168" s="29">
        <f>SUM(J166:J167)</f>
        <v>845.89</v>
      </c>
      <c r="K168" s="34">
        <f t="shared" si="9"/>
        <v>845.89</v>
      </c>
      <c r="L168" s="14"/>
    </row>
    <row r="169" spans="1:12">
      <c r="A169" s="8">
        <v>46063</v>
      </c>
      <c r="B169" s="9">
        <v>21945</v>
      </c>
      <c r="C169" s="10" t="s">
        <v>222</v>
      </c>
      <c r="D169" s="11" t="s">
        <v>171</v>
      </c>
      <c r="E169" s="3">
        <v>288049</v>
      </c>
      <c r="F169" s="12"/>
      <c r="G169" s="13" t="s">
        <v>172</v>
      </c>
      <c r="H169" s="13"/>
      <c r="I169" s="24"/>
      <c r="J169" s="25">
        <v>550</v>
      </c>
      <c r="K169" s="26">
        <f t="shared" si="9"/>
        <v>550</v>
      </c>
      <c r="L169" s="8">
        <v>46062</v>
      </c>
    </row>
    <row r="170" spans="1:12">
      <c r="A170" s="14"/>
      <c r="B170" s="15"/>
      <c r="C170" s="16"/>
      <c r="D170" s="17" t="s">
        <v>173</v>
      </c>
      <c r="E170" s="7"/>
      <c r="F170" s="18"/>
      <c r="G170" s="19" t="s">
        <v>172</v>
      </c>
      <c r="H170" s="19"/>
      <c r="I170" s="27"/>
      <c r="J170" s="25">
        <v>-121.56</v>
      </c>
      <c r="K170" s="26">
        <f t="shared" si="9"/>
        <v>-121.56</v>
      </c>
      <c r="L170" s="14"/>
    </row>
    <row r="171" spans="1:12">
      <c r="A171" s="20" t="s">
        <v>174</v>
      </c>
      <c r="B171" s="21"/>
      <c r="C171" s="21"/>
      <c r="D171" s="21"/>
      <c r="E171" s="21"/>
      <c r="F171" s="21"/>
      <c r="G171" s="21"/>
      <c r="H171" s="21"/>
      <c r="I171" s="28"/>
      <c r="J171" s="29">
        <f>SUM(J169:J170)</f>
        <v>428.44</v>
      </c>
      <c r="K171" s="34">
        <f t="shared" si="9"/>
        <v>428.44</v>
      </c>
      <c r="L171" s="14"/>
    </row>
    <row r="172" spans="1:12">
      <c r="A172" s="8">
        <v>46063</v>
      </c>
      <c r="B172" s="9">
        <v>21945</v>
      </c>
      <c r="C172" s="10" t="s">
        <v>223</v>
      </c>
      <c r="D172" s="11" t="s">
        <v>171</v>
      </c>
      <c r="E172" s="3">
        <v>288342</v>
      </c>
      <c r="F172" s="12"/>
      <c r="G172" s="13" t="s">
        <v>172</v>
      </c>
      <c r="H172" s="13"/>
      <c r="I172" s="24"/>
      <c r="J172" s="25">
        <v>200</v>
      </c>
      <c r="K172" s="26">
        <f t="shared" si="9"/>
        <v>200</v>
      </c>
      <c r="L172" s="8">
        <v>46062</v>
      </c>
    </row>
    <row r="173" spans="1:12">
      <c r="A173" s="14"/>
      <c r="B173" s="15"/>
      <c r="C173" s="16"/>
      <c r="D173" s="17" t="s">
        <v>173</v>
      </c>
      <c r="E173" s="7"/>
      <c r="F173" s="18"/>
      <c r="G173" s="19" t="s">
        <v>172</v>
      </c>
      <c r="H173" s="19"/>
      <c r="I173" s="27"/>
      <c r="J173" s="25">
        <v>-50.29</v>
      </c>
      <c r="K173" s="26">
        <f t="shared" si="9"/>
        <v>-50.29</v>
      </c>
      <c r="L173" s="14"/>
    </row>
    <row r="174" spans="1:12">
      <c r="A174" s="20" t="s">
        <v>174</v>
      </c>
      <c r="B174" s="21"/>
      <c r="C174" s="21"/>
      <c r="D174" s="21"/>
      <c r="E174" s="21"/>
      <c r="F174" s="21"/>
      <c r="G174" s="21"/>
      <c r="H174" s="21"/>
      <c r="I174" s="28"/>
      <c r="J174" s="29">
        <f>SUM(J172:J173)</f>
        <v>149.71</v>
      </c>
      <c r="K174" s="34">
        <f t="shared" si="9"/>
        <v>149.71</v>
      </c>
      <c r="L174" s="14"/>
    </row>
    <row r="175" spans="1:12">
      <c r="A175" s="8">
        <v>46063</v>
      </c>
      <c r="B175" s="9">
        <v>21945</v>
      </c>
      <c r="C175" s="10" t="s">
        <v>224</v>
      </c>
      <c r="D175" s="11" t="s">
        <v>171</v>
      </c>
      <c r="E175" s="3">
        <v>288341</v>
      </c>
      <c r="F175" s="12"/>
      <c r="G175" s="13" t="s">
        <v>172</v>
      </c>
      <c r="H175" s="13"/>
      <c r="I175" s="24"/>
      <c r="J175" s="25">
        <v>200</v>
      </c>
      <c r="K175" s="26">
        <f t="shared" si="9"/>
        <v>200</v>
      </c>
      <c r="L175" s="8">
        <v>46062</v>
      </c>
    </row>
    <row r="176" spans="1:12">
      <c r="A176" s="14"/>
      <c r="B176" s="15"/>
      <c r="C176" s="16"/>
      <c r="D176" s="17" t="s">
        <v>173</v>
      </c>
      <c r="E176" s="7"/>
      <c r="F176" s="18"/>
      <c r="G176" s="19" t="s">
        <v>172</v>
      </c>
      <c r="H176" s="19"/>
      <c r="I176" s="27"/>
      <c r="J176" s="25">
        <v>-50.29</v>
      </c>
      <c r="K176" s="26">
        <f t="shared" si="9"/>
        <v>-50.29</v>
      </c>
      <c r="L176" s="14"/>
    </row>
    <row r="177" spans="1:12">
      <c r="A177" s="20" t="s">
        <v>174</v>
      </c>
      <c r="B177" s="21"/>
      <c r="C177" s="21"/>
      <c r="D177" s="21"/>
      <c r="E177" s="21"/>
      <c r="F177" s="21"/>
      <c r="G177" s="21"/>
      <c r="H177" s="21"/>
      <c r="I177" s="28"/>
      <c r="J177" s="29">
        <f>SUM(J175:J176)</f>
        <v>149.71</v>
      </c>
      <c r="K177" s="34">
        <f t="shared" si="9"/>
        <v>149.71</v>
      </c>
      <c r="L177" s="14"/>
    </row>
    <row r="178" spans="1:12">
      <c r="A178" s="8">
        <v>46063</v>
      </c>
      <c r="B178" s="9">
        <v>21945</v>
      </c>
      <c r="C178" s="10" t="s">
        <v>225</v>
      </c>
      <c r="D178" s="11" t="s">
        <v>171</v>
      </c>
      <c r="E178" s="3">
        <v>288390</v>
      </c>
      <c r="F178" s="12"/>
      <c r="G178" s="13" t="s">
        <v>172</v>
      </c>
      <c r="H178" s="13"/>
      <c r="I178" s="24"/>
      <c r="J178" s="25">
        <v>200</v>
      </c>
      <c r="K178" s="26">
        <f t="shared" si="9"/>
        <v>200</v>
      </c>
      <c r="L178" s="8">
        <v>46062</v>
      </c>
    </row>
    <row r="179" spans="1:12">
      <c r="A179" s="14"/>
      <c r="B179" s="15"/>
      <c r="C179" s="16"/>
      <c r="D179" s="17" t="s">
        <v>173</v>
      </c>
      <c r="E179" s="7"/>
      <c r="F179" s="18"/>
      <c r="G179" s="19" t="s">
        <v>172</v>
      </c>
      <c r="H179" s="19"/>
      <c r="I179" s="27"/>
      <c r="J179" s="25">
        <v>-51.14</v>
      </c>
      <c r="K179" s="26">
        <f t="shared" si="9"/>
        <v>-51.14</v>
      </c>
      <c r="L179" s="14"/>
    </row>
    <row r="180" spans="1:12">
      <c r="A180" s="20" t="s">
        <v>174</v>
      </c>
      <c r="B180" s="21"/>
      <c r="C180" s="21"/>
      <c r="D180" s="21"/>
      <c r="E180" s="21"/>
      <c r="F180" s="21"/>
      <c r="G180" s="21"/>
      <c r="H180" s="21"/>
      <c r="I180" s="28"/>
      <c r="J180" s="29">
        <f>SUM(J178:J179)</f>
        <v>148.86</v>
      </c>
      <c r="K180" s="34">
        <f t="shared" si="9"/>
        <v>148.86</v>
      </c>
      <c r="L180" s="14"/>
    </row>
    <row r="181" spans="1:12">
      <c r="A181" s="8">
        <v>46063</v>
      </c>
      <c r="B181" s="9">
        <v>21945</v>
      </c>
      <c r="C181" s="10" t="s">
        <v>226</v>
      </c>
      <c r="D181" s="11" t="s">
        <v>171</v>
      </c>
      <c r="E181" s="3">
        <v>288340</v>
      </c>
      <c r="F181" s="12"/>
      <c r="G181" s="13" t="s">
        <v>172</v>
      </c>
      <c r="H181" s="13"/>
      <c r="I181" s="24"/>
      <c r="J181" s="25">
        <v>200</v>
      </c>
      <c r="K181" s="26">
        <f t="shared" si="9"/>
        <v>200</v>
      </c>
      <c r="L181" s="8">
        <v>46062</v>
      </c>
    </row>
    <row r="182" spans="1:12">
      <c r="A182" s="14"/>
      <c r="B182" s="15"/>
      <c r="C182" s="16"/>
      <c r="D182" s="17" t="s">
        <v>173</v>
      </c>
      <c r="E182" s="7"/>
      <c r="F182" s="18"/>
      <c r="G182" s="19" t="s">
        <v>172</v>
      </c>
      <c r="H182" s="19"/>
      <c r="I182" s="27"/>
      <c r="J182" s="25">
        <v>-47.39</v>
      </c>
      <c r="K182" s="26">
        <f t="shared" si="9"/>
        <v>-47.39</v>
      </c>
      <c r="L182" s="14"/>
    </row>
    <row r="183" spans="1:12">
      <c r="A183" s="20" t="s">
        <v>174</v>
      </c>
      <c r="B183" s="21"/>
      <c r="C183" s="21"/>
      <c r="D183" s="21"/>
      <c r="E183" s="21"/>
      <c r="F183" s="21"/>
      <c r="G183" s="21"/>
      <c r="H183" s="21"/>
      <c r="I183" s="28"/>
      <c r="J183" s="29">
        <f>SUM(J181:J182)</f>
        <v>152.61</v>
      </c>
      <c r="K183" s="34">
        <f t="shared" si="9"/>
        <v>152.61</v>
      </c>
      <c r="L183" s="14"/>
    </row>
    <row r="184" spans="1:12">
      <c r="A184" s="8">
        <v>46063</v>
      </c>
      <c r="B184" s="9">
        <v>21945</v>
      </c>
      <c r="C184" s="22" t="s">
        <v>190</v>
      </c>
      <c r="D184" s="11" t="s">
        <v>171</v>
      </c>
      <c r="E184" s="3"/>
      <c r="F184" s="12"/>
      <c r="G184" s="13" t="s">
        <v>172</v>
      </c>
      <c r="H184" s="13"/>
      <c r="I184" s="24"/>
      <c r="J184" s="25">
        <v>-33</v>
      </c>
      <c r="K184" s="26">
        <f t="shared" si="9"/>
        <v>-33</v>
      </c>
      <c r="L184" s="8">
        <v>46062</v>
      </c>
    </row>
    <row r="185" spans="1:12">
      <c r="A185" s="14"/>
      <c r="B185" s="15"/>
      <c r="C185" s="16"/>
      <c r="D185" s="17" t="s">
        <v>173</v>
      </c>
      <c r="E185" s="7"/>
      <c r="F185" s="18"/>
      <c r="G185" s="19" t="s">
        <v>172</v>
      </c>
      <c r="H185" s="19"/>
      <c r="I185" s="27"/>
      <c r="J185" s="25"/>
      <c r="K185" s="26">
        <f t="shared" si="9"/>
        <v>0</v>
      </c>
      <c r="L185" s="14"/>
    </row>
    <row r="186" spans="1:12">
      <c r="A186" s="20" t="s">
        <v>174</v>
      </c>
      <c r="B186" s="21"/>
      <c r="C186" s="21"/>
      <c r="D186" s="21"/>
      <c r="E186" s="21"/>
      <c r="F186" s="21"/>
      <c r="G186" s="21"/>
      <c r="H186" s="21"/>
      <c r="I186" s="28"/>
      <c r="J186" s="30">
        <f>SUM(J184:J185)</f>
        <v>-33</v>
      </c>
      <c r="K186" s="34">
        <f t="shared" si="9"/>
        <v>-33</v>
      </c>
      <c r="L186" s="14"/>
    </row>
    <row r="187" ht="10.5" spans="1:10">
      <c r="A187" s="2"/>
      <c r="I187" s="31" t="s">
        <v>191</v>
      </c>
      <c r="J187" s="32">
        <f>SUM(J78,J81,J84,J87,J90,J93,J96,J99,J102,J105,J108,J111,J114,J117,J120,J123,J126,J129,J132,J135,J138,J141,J144,J147,J150,J153,J156,J159,J162,J165,J168,J171,J174,J177,J180,J183,J186)</f>
        <v>8788.01</v>
      </c>
    </row>
    <row r="188" ht="10.5" spans="1:10">
      <c r="A188" s="2" t="s">
        <v>22</v>
      </c>
      <c r="D188" s="2" t="s">
        <v>23</v>
      </c>
      <c r="I188" s="33"/>
      <c r="J188" s="32"/>
    </row>
    <row r="189" spans="1:1">
      <c r="A189" s="2"/>
    </row>
    <row r="190" spans="1:1">
      <c r="A190" s="2"/>
    </row>
    <row r="191" spans="1:4">
      <c r="A191" s="2" t="s">
        <v>24</v>
      </c>
      <c r="D191" s="2" t="s">
        <v>25</v>
      </c>
    </row>
    <row r="192" spans="1:4">
      <c r="A192" s="1" t="s">
        <v>26</v>
      </c>
      <c r="D192" s="1" t="s">
        <v>27</v>
      </c>
    </row>
    <row r="199" spans="1:1">
      <c r="A199" s="2" t="s">
        <v>0</v>
      </c>
    </row>
    <row r="200" spans="1:1">
      <c r="A200" s="2" t="s">
        <v>1</v>
      </c>
    </row>
    <row r="202" spans="1:12">
      <c r="A202" s="3" t="s">
        <v>2</v>
      </c>
      <c r="B202" s="3" t="s">
        <v>3</v>
      </c>
      <c r="C202" s="3" t="s">
        <v>4</v>
      </c>
      <c r="D202" s="3" t="s">
        <v>5</v>
      </c>
      <c r="E202" s="3" t="s">
        <v>169</v>
      </c>
      <c r="F202" s="3" t="s">
        <v>7</v>
      </c>
      <c r="G202" s="4" t="s">
        <v>8</v>
      </c>
      <c r="H202" s="5"/>
      <c r="I202" s="5"/>
      <c r="J202" s="23"/>
      <c r="K202" s="3" t="s">
        <v>9</v>
      </c>
      <c r="L202" s="3" t="s">
        <v>10</v>
      </c>
    </row>
    <row r="203" spans="1:12">
      <c r="A203" s="6"/>
      <c r="B203" s="6"/>
      <c r="C203" s="6"/>
      <c r="D203" s="6"/>
      <c r="E203" s="6"/>
      <c r="F203" s="6"/>
      <c r="G203" s="3" t="s">
        <v>11</v>
      </c>
      <c r="H203" s="3" t="s">
        <v>12</v>
      </c>
      <c r="I203" s="3" t="s">
        <v>13</v>
      </c>
      <c r="J203" s="3" t="s">
        <v>14</v>
      </c>
      <c r="K203" s="6"/>
      <c r="L203" s="6"/>
    </row>
    <row r="204" spans="1:1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</row>
    <row r="205" spans="1:12">
      <c r="A205" s="8">
        <v>46071</v>
      </c>
      <c r="B205" s="9">
        <v>21973</v>
      </c>
      <c r="C205" s="10" t="s">
        <v>227</v>
      </c>
      <c r="D205" s="11" t="s">
        <v>171</v>
      </c>
      <c r="E205" s="3">
        <v>290326</v>
      </c>
      <c r="F205" s="12"/>
      <c r="G205" s="13" t="s">
        <v>172</v>
      </c>
      <c r="H205" s="13"/>
      <c r="I205" s="24"/>
      <c r="J205" s="25">
        <v>200</v>
      </c>
      <c r="K205" s="26">
        <f t="shared" ref="K205:K268" si="10">J205+F205</f>
        <v>200</v>
      </c>
      <c r="L205" s="8">
        <v>46069</v>
      </c>
    </row>
    <row r="206" spans="1:12">
      <c r="A206" s="14"/>
      <c r="B206" s="15"/>
      <c r="C206" s="16"/>
      <c r="D206" s="17" t="s">
        <v>173</v>
      </c>
      <c r="E206" s="7"/>
      <c r="F206" s="18"/>
      <c r="G206" s="19" t="s">
        <v>172</v>
      </c>
      <c r="H206" s="19"/>
      <c r="I206" s="27"/>
      <c r="J206" s="25">
        <v>-51.16</v>
      </c>
      <c r="K206" s="26">
        <f t="shared" si="10"/>
        <v>-51.16</v>
      </c>
      <c r="L206" s="14"/>
    </row>
    <row r="207" spans="1:12">
      <c r="A207" s="20" t="s">
        <v>174</v>
      </c>
      <c r="B207" s="21"/>
      <c r="C207" s="21"/>
      <c r="D207" s="21"/>
      <c r="E207" s="21"/>
      <c r="F207" s="21"/>
      <c r="G207" s="21"/>
      <c r="H207" s="21"/>
      <c r="I207" s="28"/>
      <c r="J207" s="29">
        <f>SUM(J205:J206)</f>
        <v>148.84</v>
      </c>
      <c r="K207" s="34">
        <f t="shared" si="10"/>
        <v>148.84</v>
      </c>
      <c r="L207" s="14"/>
    </row>
    <row r="208" spans="1:12">
      <c r="A208" s="8">
        <v>46071</v>
      </c>
      <c r="B208" s="9">
        <v>21973</v>
      </c>
      <c r="C208" s="10" t="s">
        <v>228</v>
      </c>
      <c r="D208" s="11" t="s">
        <v>171</v>
      </c>
      <c r="E208" s="3">
        <v>290114</v>
      </c>
      <c r="F208" s="12"/>
      <c r="G208" s="13" t="s">
        <v>172</v>
      </c>
      <c r="H208" s="13"/>
      <c r="I208" s="24"/>
      <c r="J208" s="25">
        <v>1100</v>
      </c>
      <c r="K208" s="26">
        <f t="shared" si="10"/>
        <v>1100</v>
      </c>
      <c r="L208" s="8">
        <v>46069</v>
      </c>
    </row>
    <row r="209" spans="1:12">
      <c r="A209" s="14"/>
      <c r="B209" s="15"/>
      <c r="C209" s="16"/>
      <c r="D209" s="17" t="s">
        <v>173</v>
      </c>
      <c r="E209" s="7"/>
      <c r="F209" s="18"/>
      <c r="G209" s="19" t="s">
        <v>172</v>
      </c>
      <c r="H209" s="19"/>
      <c r="I209" s="27"/>
      <c r="J209" s="25">
        <v>-255.67</v>
      </c>
      <c r="K209" s="26">
        <f t="shared" si="10"/>
        <v>-255.67</v>
      </c>
      <c r="L209" s="14"/>
    </row>
    <row r="210" spans="1:12">
      <c r="A210" s="20" t="s">
        <v>174</v>
      </c>
      <c r="B210" s="21"/>
      <c r="C210" s="21"/>
      <c r="D210" s="21"/>
      <c r="E210" s="21"/>
      <c r="F210" s="21"/>
      <c r="G210" s="21"/>
      <c r="H210" s="21"/>
      <c r="I210" s="28"/>
      <c r="J210" s="29">
        <f>SUM(J208:J209)</f>
        <v>844.33</v>
      </c>
      <c r="K210" s="34">
        <f t="shared" si="10"/>
        <v>844.33</v>
      </c>
      <c r="L210" s="14"/>
    </row>
    <row r="211" spans="1:12">
      <c r="A211" s="8">
        <v>46071</v>
      </c>
      <c r="B211" s="9">
        <v>21973</v>
      </c>
      <c r="C211" s="10" t="s">
        <v>229</v>
      </c>
      <c r="D211" s="11" t="s">
        <v>171</v>
      </c>
      <c r="E211" s="3">
        <v>290323</v>
      </c>
      <c r="F211" s="12"/>
      <c r="G211" s="13" t="s">
        <v>172</v>
      </c>
      <c r="H211" s="13"/>
      <c r="I211" s="24"/>
      <c r="J211" s="25">
        <v>1100</v>
      </c>
      <c r="K211" s="26">
        <f t="shared" si="10"/>
        <v>1100</v>
      </c>
      <c r="L211" s="8">
        <v>46069</v>
      </c>
    </row>
    <row r="212" spans="1:12">
      <c r="A212" s="14"/>
      <c r="B212" s="15"/>
      <c r="C212" s="16"/>
      <c r="D212" s="17" t="s">
        <v>173</v>
      </c>
      <c r="E212" s="7"/>
      <c r="F212" s="18"/>
      <c r="G212" s="19" t="s">
        <v>172</v>
      </c>
      <c r="H212" s="19"/>
      <c r="I212" s="27"/>
      <c r="J212" s="25">
        <v>-254.11</v>
      </c>
      <c r="K212" s="26">
        <f t="shared" si="10"/>
        <v>-254.11</v>
      </c>
      <c r="L212" s="14"/>
    </row>
    <row r="213" spans="1:12">
      <c r="A213" s="20" t="s">
        <v>174</v>
      </c>
      <c r="B213" s="21"/>
      <c r="C213" s="21"/>
      <c r="D213" s="21"/>
      <c r="E213" s="21"/>
      <c r="F213" s="21"/>
      <c r="G213" s="21"/>
      <c r="H213" s="21"/>
      <c r="I213" s="28"/>
      <c r="J213" s="29">
        <f>SUM(J211:J212)</f>
        <v>845.89</v>
      </c>
      <c r="K213" s="34">
        <f t="shared" si="10"/>
        <v>845.89</v>
      </c>
      <c r="L213" s="14"/>
    </row>
    <row r="214" spans="1:12">
      <c r="A214" s="8">
        <v>46071</v>
      </c>
      <c r="B214" s="9">
        <v>21973</v>
      </c>
      <c r="C214" s="10" t="s">
        <v>230</v>
      </c>
      <c r="D214" s="11" t="s">
        <v>171</v>
      </c>
      <c r="E214" s="3">
        <v>290119</v>
      </c>
      <c r="F214" s="12"/>
      <c r="G214" s="13" t="s">
        <v>172</v>
      </c>
      <c r="H214" s="13"/>
      <c r="I214" s="24"/>
      <c r="J214" s="25">
        <v>600</v>
      </c>
      <c r="K214" s="26">
        <f t="shared" si="10"/>
        <v>600</v>
      </c>
      <c r="L214" s="8">
        <v>46069</v>
      </c>
    </row>
    <row r="215" spans="1:12">
      <c r="A215" s="14"/>
      <c r="B215" s="15"/>
      <c r="C215" s="16"/>
      <c r="D215" s="17" t="s">
        <v>173</v>
      </c>
      <c r="E215" s="7"/>
      <c r="F215" s="18"/>
      <c r="G215" s="19" t="s">
        <v>172</v>
      </c>
      <c r="H215" s="19"/>
      <c r="I215" s="27"/>
      <c r="J215" s="25">
        <v>-132.17</v>
      </c>
      <c r="K215" s="26">
        <f t="shared" si="10"/>
        <v>-132.17</v>
      </c>
      <c r="L215" s="14"/>
    </row>
    <row r="216" spans="1:12">
      <c r="A216" s="20" t="s">
        <v>174</v>
      </c>
      <c r="B216" s="21"/>
      <c r="C216" s="21"/>
      <c r="D216" s="21"/>
      <c r="E216" s="21"/>
      <c r="F216" s="21"/>
      <c r="G216" s="21"/>
      <c r="H216" s="21"/>
      <c r="I216" s="28"/>
      <c r="J216" s="29">
        <f>SUM(J214:J215)</f>
        <v>467.83</v>
      </c>
      <c r="K216" s="34">
        <f t="shared" si="10"/>
        <v>467.83</v>
      </c>
      <c r="L216" s="14"/>
    </row>
    <row r="217" spans="1:12">
      <c r="A217" s="8">
        <v>46071</v>
      </c>
      <c r="B217" s="9">
        <v>21973</v>
      </c>
      <c r="C217" s="10" t="s">
        <v>231</v>
      </c>
      <c r="D217" s="11" t="s">
        <v>171</v>
      </c>
      <c r="E217" s="3">
        <v>290113</v>
      </c>
      <c r="F217" s="12"/>
      <c r="G217" s="13" t="s">
        <v>172</v>
      </c>
      <c r="H217" s="13"/>
      <c r="I217" s="24"/>
      <c r="J217" s="25">
        <v>350</v>
      </c>
      <c r="K217" s="26">
        <f t="shared" si="10"/>
        <v>350</v>
      </c>
      <c r="L217" s="8">
        <v>46069</v>
      </c>
    </row>
    <row r="218" spans="1:12">
      <c r="A218" s="14"/>
      <c r="B218" s="15"/>
      <c r="C218" s="16"/>
      <c r="D218" s="17" t="s">
        <v>173</v>
      </c>
      <c r="E218" s="7"/>
      <c r="F218" s="18"/>
      <c r="G218" s="19" t="s">
        <v>172</v>
      </c>
      <c r="H218" s="19"/>
      <c r="I218" s="27"/>
      <c r="J218" s="25">
        <v>-80.51</v>
      </c>
      <c r="K218" s="26">
        <f t="shared" si="10"/>
        <v>-80.51</v>
      </c>
      <c r="L218" s="14"/>
    </row>
    <row r="219" spans="1:12">
      <c r="A219" s="20" t="s">
        <v>174</v>
      </c>
      <c r="B219" s="21"/>
      <c r="C219" s="21"/>
      <c r="D219" s="21"/>
      <c r="E219" s="21"/>
      <c r="F219" s="21"/>
      <c r="G219" s="21"/>
      <c r="H219" s="21"/>
      <c r="I219" s="28"/>
      <c r="J219" s="29">
        <f>SUM(J217:J218)</f>
        <v>269.49</v>
      </c>
      <c r="K219" s="34">
        <f t="shared" si="10"/>
        <v>269.49</v>
      </c>
      <c r="L219" s="14"/>
    </row>
    <row r="220" spans="1:12">
      <c r="A220" s="8">
        <v>46071</v>
      </c>
      <c r="B220" s="9">
        <v>21973</v>
      </c>
      <c r="C220" s="10" t="s">
        <v>232</v>
      </c>
      <c r="D220" s="11" t="s">
        <v>171</v>
      </c>
      <c r="E220" s="3">
        <v>290328</v>
      </c>
      <c r="F220" s="12"/>
      <c r="G220" s="13" t="s">
        <v>172</v>
      </c>
      <c r="H220" s="13"/>
      <c r="I220" s="24"/>
      <c r="J220" s="25">
        <v>1100</v>
      </c>
      <c r="K220" s="26">
        <f t="shared" si="10"/>
        <v>1100</v>
      </c>
      <c r="L220" s="8">
        <v>46069</v>
      </c>
    </row>
    <row r="221" spans="1:12">
      <c r="A221" s="14"/>
      <c r="B221" s="15"/>
      <c r="C221" s="16"/>
      <c r="D221" s="17" t="s">
        <v>173</v>
      </c>
      <c r="E221" s="7"/>
      <c r="F221" s="18"/>
      <c r="G221" s="19" t="s">
        <v>172</v>
      </c>
      <c r="H221" s="19"/>
      <c r="I221" s="27"/>
      <c r="J221" s="25">
        <v>-254.11</v>
      </c>
      <c r="K221" s="26">
        <f t="shared" si="10"/>
        <v>-254.11</v>
      </c>
      <c r="L221" s="14"/>
    </row>
    <row r="222" spans="1:12">
      <c r="A222" s="20" t="s">
        <v>174</v>
      </c>
      <c r="B222" s="21"/>
      <c r="C222" s="21"/>
      <c r="D222" s="21"/>
      <c r="E222" s="21"/>
      <c r="F222" s="21"/>
      <c r="G222" s="21"/>
      <c r="H222" s="21"/>
      <c r="I222" s="28"/>
      <c r="J222" s="29">
        <f>SUM(J220:J221)</f>
        <v>845.89</v>
      </c>
      <c r="K222" s="34">
        <f t="shared" si="10"/>
        <v>845.89</v>
      </c>
      <c r="L222" s="14"/>
    </row>
    <row r="223" spans="1:12">
      <c r="A223" s="8">
        <v>46071</v>
      </c>
      <c r="B223" s="9">
        <v>21973</v>
      </c>
      <c r="C223" s="10" t="s">
        <v>233</v>
      </c>
      <c r="D223" s="11" t="s">
        <v>171</v>
      </c>
      <c r="E223" s="3">
        <v>290112</v>
      </c>
      <c r="F223" s="12"/>
      <c r="G223" s="13" t="s">
        <v>172</v>
      </c>
      <c r="H223" s="13"/>
      <c r="I223" s="24"/>
      <c r="J223" s="25">
        <v>350</v>
      </c>
      <c r="K223" s="26">
        <f t="shared" si="10"/>
        <v>350</v>
      </c>
      <c r="L223" s="8">
        <v>46069</v>
      </c>
    </row>
    <row r="224" spans="1:12">
      <c r="A224" s="14"/>
      <c r="B224" s="15"/>
      <c r="C224" s="16"/>
      <c r="D224" s="17" t="s">
        <v>173</v>
      </c>
      <c r="E224" s="7"/>
      <c r="F224" s="18"/>
      <c r="G224" s="19" t="s">
        <v>172</v>
      </c>
      <c r="H224" s="19"/>
      <c r="I224" s="27"/>
      <c r="J224" s="25">
        <v>-84.27</v>
      </c>
      <c r="K224" s="26">
        <f t="shared" si="10"/>
        <v>-84.27</v>
      </c>
      <c r="L224" s="14"/>
    </row>
    <row r="225" spans="1:12">
      <c r="A225" s="20" t="s">
        <v>174</v>
      </c>
      <c r="B225" s="21"/>
      <c r="C225" s="21"/>
      <c r="D225" s="21"/>
      <c r="E225" s="21"/>
      <c r="F225" s="21"/>
      <c r="G225" s="21"/>
      <c r="H225" s="21"/>
      <c r="I225" s="28"/>
      <c r="J225" s="29">
        <f>SUM(J223:J224)</f>
        <v>265.73</v>
      </c>
      <c r="K225" s="34">
        <f t="shared" si="10"/>
        <v>265.73</v>
      </c>
      <c r="L225" s="14"/>
    </row>
    <row r="226" spans="1:12">
      <c r="A226" s="8">
        <v>46071</v>
      </c>
      <c r="B226" s="9">
        <v>21973</v>
      </c>
      <c r="C226" s="10" t="s">
        <v>234</v>
      </c>
      <c r="D226" s="11" t="s">
        <v>171</v>
      </c>
      <c r="E226" s="3">
        <v>290115</v>
      </c>
      <c r="F226" s="12"/>
      <c r="G226" s="13" t="s">
        <v>172</v>
      </c>
      <c r="H226" s="13"/>
      <c r="I226" s="24"/>
      <c r="J226" s="25">
        <v>2990</v>
      </c>
      <c r="K226" s="26">
        <f t="shared" si="10"/>
        <v>2990</v>
      </c>
      <c r="L226" s="8">
        <v>46069</v>
      </c>
    </row>
    <row r="227" spans="1:12">
      <c r="A227" s="14"/>
      <c r="B227" s="15"/>
      <c r="C227" s="16"/>
      <c r="D227" s="17" t="s">
        <v>173</v>
      </c>
      <c r="E227" s="7"/>
      <c r="F227" s="18"/>
      <c r="G227" s="19" t="s">
        <v>172</v>
      </c>
      <c r="H227" s="19"/>
      <c r="I227" s="27"/>
      <c r="J227" s="25">
        <v>-608.67</v>
      </c>
      <c r="K227" s="26">
        <f t="shared" si="10"/>
        <v>-608.67</v>
      </c>
      <c r="L227" s="14"/>
    </row>
    <row r="228" spans="1:12">
      <c r="A228" s="20" t="s">
        <v>174</v>
      </c>
      <c r="B228" s="21"/>
      <c r="C228" s="21"/>
      <c r="D228" s="21"/>
      <c r="E228" s="21"/>
      <c r="F228" s="21"/>
      <c r="G228" s="21"/>
      <c r="H228" s="21"/>
      <c r="I228" s="28"/>
      <c r="J228" s="29">
        <f>SUM(J226:J227)</f>
        <v>2381.33</v>
      </c>
      <c r="K228" s="34">
        <f t="shared" si="10"/>
        <v>2381.33</v>
      </c>
      <c r="L228" s="14"/>
    </row>
    <row r="229" spans="1:12">
      <c r="A229" s="8">
        <v>46071</v>
      </c>
      <c r="B229" s="9">
        <v>21973</v>
      </c>
      <c r="C229" s="10" t="s">
        <v>235</v>
      </c>
      <c r="D229" s="11" t="s">
        <v>171</v>
      </c>
      <c r="E229" s="3">
        <v>290447</v>
      </c>
      <c r="F229" s="12"/>
      <c r="G229" s="13" t="s">
        <v>172</v>
      </c>
      <c r="H229" s="13"/>
      <c r="I229" s="24"/>
      <c r="J229" s="25">
        <v>350</v>
      </c>
      <c r="K229" s="26">
        <f t="shared" si="10"/>
        <v>350</v>
      </c>
      <c r="L229" s="8">
        <v>46069</v>
      </c>
    </row>
    <row r="230" spans="1:12">
      <c r="A230" s="14"/>
      <c r="B230" s="15"/>
      <c r="C230" s="16"/>
      <c r="D230" s="17" t="s">
        <v>173</v>
      </c>
      <c r="E230" s="7"/>
      <c r="F230" s="18"/>
      <c r="G230" s="19" t="s">
        <v>172</v>
      </c>
      <c r="H230" s="19"/>
      <c r="I230" s="27"/>
      <c r="J230" s="25">
        <v>-85.12</v>
      </c>
      <c r="K230" s="26">
        <f t="shared" si="10"/>
        <v>-85.12</v>
      </c>
      <c r="L230" s="14"/>
    </row>
    <row r="231" spans="1:12">
      <c r="A231" s="20" t="s">
        <v>174</v>
      </c>
      <c r="B231" s="21"/>
      <c r="C231" s="21"/>
      <c r="D231" s="21"/>
      <c r="E231" s="21"/>
      <c r="F231" s="21"/>
      <c r="G231" s="21"/>
      <c r="H231" s="21"/>
      <c r="I231" s="28"/>
      <c r="J231" s="29">
        <f>SUM(J229:J230)</f>
        <v>264.88</v>
      </c>
      <c r="K231" s="34">
        <f t="shared" si="10"/>
        <v>264.88</v>
      </c>
      <c r="L231" s="14"/>
    </row>
    <row r="232" spans="1:12">
      <c r="A232" s="8">
        <v>46071</v>
      </c>
      <c r="B232" s="9">
        <v>21973</v>
      </c>
      <c r="C232" s="10" t="s">
        <v>236</v>
      </c>
      <c r="D232" s="11" t="s">
        <v>171</v>
      </c>
      <c r="E232" s="3">
        <v>290117</v>
      </c>
      <c r="F232" s="12"/>
      <c r="G232" s="13" t="s">
        <v>172</v>
      </c>
      <c r="H232" s="13"/>
      <c r="I232" s="24"/>
      <c r="J232" s="25">
        <v>350</v>
      </c>
      <c r="K232" s="26">
        <f t="shared" si="10"/>
        <v>350</v>
      </c>
      <c r="L232" s="8">
        <v>46069</v>
      </c>
    </row>
    <row r="233" spans="1:12">
      <c r="A233" s="14"/>
      <c r="B233" s="15"/>
      <c r="C233" s="16"/>
      <c r="D233" s="17" t="s">
        <v>173</v>
      </c>
      <c r="E233" s="7"/>
      <c r="F233" s="18"/>
      <c r="G233" s="19" t="s">
        <v>172</v>
      </c>
      <c r="H233" s="19"/>
      <c r="I233" s="27"/>
      <c r="J233" s="25">
        <v>-84.27</v>
      </c>
      <c r="K233" s="26">
        <f t="shared" si="10"/>
        <v>-84.27</v>
      </c>
      <c r="L233" s="14"/>
    </row>
    <row r="234" spans="1:12">
      <c r="A234" s="20" t="s">
        <v>174</v>
      </c>
      <c r="B234" s="21"/>
      <c r="C234" s="21"/>
      <c r="D234" s="21"/>
      <c r="E234" s="21"/>
      <c r="F234" s="21"/>
      <c r="G234" s="21"/>
      <c r="H234" s="21"/>
      <c r="I234" s="28"/>
      <c r="J234" s="29">
        <f>SUM(J232:J233)</f>
        <v>265.73</v>
      </c>
      <c r="K234" s="34">
        <f t="shared" si="10"/>
        <v>265.73</v>
      </c>
      <c r="L234" s="14"/>
    </row>
    <row r="235" spans="1:12">
      <c r="A235" s="8">
        <v>46071</v>
      </c>
      <c r="B235" s="9">
        <v>21973</v>
      </c>
      <c r="C235" s="10" t="s">
        <v>237</v>
      </c>
      <c r="D235" s="11" t="s">
        <v>171</v>
      </c>
      <c r="E235" s="3">
        <v>290118</v>
      </c>
      <c r="F235" s="12"/>
      <c r="G235" s="13" t="s">
        <v>172</v>
      </c>
      <c r="H235" s="13"/>
      <c r="I235" s="24"/>
      <c r="J235" s="25">
        <v>400</v>
      </c>
      <c r="K235" s="26">
        <f t="shared" si="10"/>
        <v>400</v>
      </c>
      <c r="L235" s="8">
        <v>46069</v>
      </c>
    </row>
    <row r="236" spans="1:12">
      <c r="A236" s="14"/>
      <c r="B236" s="15"/>
      <c r="C236" s="16"/>
      <c r="D236" s="17" t="s">
        <v>173</v>
      </c>
      <c r="E236" s="7"/>
      <c r="F236" s="18"/>
      <c r="G236" s="19" t="s">
        <v>172</v>
      </c>
      <c r="H236" s="19"/>
      <c r="I236" s="27"/>
      <c r="J236" s="25">
        <v>-96.44</v>
      </c>
      <c r="K236" s="26">
        <f t="shared" si="10"/>
        <v>-96.44</v>
      </c>
      <c r="L236" s="14"/>
    </row>
    <row r="237" spans="1:12">
      <c r="A237" s="20" t="s">
        <v>174</v>
      </c>
      <c r="B237" s="21"/>
      <c r="C237" s="21"/>
      <c r="D237" s="21"/>
      <c r="E237" s="21"/>
      <c r="F237" s="21"/>
      <c r="G237" s="21"/>
      <c r="H237" s="21"/>
      <c r="I237" s="28"/>
      <c r="J237" s="29">
        <f>SUM(J235:J236)</f>
        <v>303.56</v>
      </c>
      <c r="K237" s="34">
        <f t="shared" si="10"/>
        <v>303.56</v>
      </c>
      <c r="L237" s="14"/>
    </row>
    <row r="238" spans="1:12">
      <c r="A238" s="8">
        <v>46071</v>
      </c>
      <c r="B238" s="9">
        <v>21973</v>
      </c>
      <c r="C238" s="10" t="s">
        <v>238</v>
      </c>
      <c r="D238" s="11" t="s">
        <v>171</v>
      </c>
      <c r="E238" s="3">
        <v>290111</v>
      </c>
      <c r="F238" s="12"/>
      <c r="G238" s="13" t="s">
        <v>172</v>
      </c>
      <c r="H238" s="13"/>
      <c r="I238" s="24"/>
      <c r="J238" s="25">
        <v>1100</v>
      </c>
      <c r="K238" s="26">
        <f t="shared" si="10"/>
        <v>1100</v>
      </c>
      <c r="L238" s="8">
        <v>46069</v>
      </c>
    </row>
    <row r="239" spans="1:12">
      <c r="A239" s="14"/>
      <c r="B239" s="15"/>
      <c r="C239" s="16"/>
      <c r="D239" s="17" t="s">
        <v>173</v>
      </c>
      <c r="E239" s="7"/>
      <c r="F239" s="18"/>
      <c r="G239" s="19" t="s">
        <v>172</v>
      </c>
      <c r="H239" s="19"/>
      <c r="I239" s="27"/>
      <c r="J239" s="25">
        <v>-254.96</v>
      </c>
      <c r="K239" s="26">
        <f t="shared" si="10"/>
        <v>-254.96</v>
      </c>
      <c r="L239" s="14"/>
    </row>
    <row r="240" spans="1:12">
      <c r="A240" s="20" t="s">
        <v>174</v>
      </c>
      <c r="B240" s="21"/>
      <c r="C240" s="21"/>
      <c r="D240" s="21"/>
      <c r="E240" s="21"/>
      <c r="F240" s="21"/>
      <c r="G240" s="21"/>
      <c r="H240" s="21"/>
      <c r="I240" s="28"/>
      <c r="J240" s="29">
        <f>SUM(J238:J239)</f>
        <v>845.04</v>
      </c>
      <c r="K240" s="34">
        <f t="shared" si="10"/>
        <v>845.04</v>
      </c>
      <c r="L240" s="14"/>
    </row>
    <row r="241" spans="1:12">
      <c r="A241" s="8">
        <v>46071</v>
      </c>
      <c r="B241" s="9">
        <v>21973</v>
      </c>
      <c r="C241" s="10" t="s">
        <v>239</v>
      </c>
      <c r="D241" s="11" t="s">
        <v>171</v>
      </c>
      <c r="E241" s="3">
        <v>290448</v>
      </c>
      <c r="F241" s="12"/>
      <c r="G241" s="13" t="s">
        <v>172</v>
      </c>
      <c r="H241" s="13"/>
      <c r="I241" s="24"/>
      <c r="J241" s="25">
        <v>200</v>
      </c>
      <c r="K241" s="26">
        <f t="shared" si="10"/>
        <v>200</v>
      </c>
      <c r="L241" s="8">
        <v>46069</v>
      </c>
    </row>
    <row r="242" spans="1:12">
      <c r="A242" s="14"/>
      <c r="B242" s="15"/>
      <c r="C242" s="16"/>
      <c r="D242" s="17" t="s">
        <v>173</v>
      </c>
      <c r="E242" s="7"/>
      <c r="F242" s="18"/>
      <c r="G242" s="19" t="s">
        <v>172</v>
      </c>
      <c r="H242" s="19"/>
      <c r="I242" s="27"/>
      <c r="J242" s="25">
        <v>-55.68</v>
      </c>
      <c r="K242" s="26">
        <f t="shared" si="10"/>
        <v>-55.68</v>
      </c>
      <c r="L242" s="14"/>
    </row>
    <row r="243" spans="1:12">
      <c r="A243" s="20" t="s">
        <v>174</v>
      </c>
      <c r="B243" s="21"/>
      <c r="C243" s="21"/>
      <c r="D243" s="21"/>
      <c r="E243" s="21"/>
      <c r="F243" s="21"/>
      <c r="G243" s="21"/>
      <c r="H243" s="21"/>
      <c r="I243" s="28"/>
      <c r="J243" s="29">
        <f>SUM(J241:J242)</f>
        <v>144.32</v>
      </c>
      <c r="K243" s="34">
        <f t="shared" si="10"/>
        <v>144.32</v>
      </c>
      <c r="L243" s="14"/>
    </row>
    <row r="244" spans="1:12">
      <c r="A244" s="8">
        <v>46071</v>
      </c>
      <c r="B244" s="9">
        <v>21973</v>
      </c>
      <c r="C244" s="10" t="s">
        <v>240</v>
      </c>
      <c r="D244" s="11" t="s">
        <v>171</v>
      </c>
      <c r="E244" s="3">
        <v>290120</v>
      </c>
      <c r="F244" s="12"/>
      <c r="G244" s="13" t="s">
        <v>172</v>
      </c>
      <c r="H244" s="13"/>
      <c r="I244" s="24"/>
      <c r="J244" s="25">
        <v>1100</v>
      </c>
      <c r="K244" s="26">
        <f t="shared" si="10"/>
        <v>1100</v>
      </c>
      <c r="L244" s="8">
        <v>46069</v>
      </c>
    </row>
    <row r="245" spans="1:12">
      <c r="A245" s="14"/>
      <c r="B245" s="15"/>
      <c r="C245" s="16"/>
      <c r="D245" s="17" t="s">
        <v>173</v>
      </c>
      <c r="E245" s="7"/>
      <c r="F245" s="18"/>
      <c r="G245" s="19" t="s">
        <v>172</v>
      </c>
      <c r="H245" s="19"/>
      <c r="I245" s="27"/>
      <c r="J245" s="25">
        <v>-253.99</v>
      </c>
      <c r="K245" s="26">
        <f t="shared" si="10"/>
        <v>-253.99</v>
      </c>
      <c r="L245" s="14"/>
    </row>
    <row r="246" spans="1:12">
      <c r="A246" s="20" t="s">
        <v>174</v>
      </c>
      <c r="B246" s="21"/>
      <c r="C246" s="21"/>
      <c r="D246" s="21"/>
      <c r="E246" s="21"/>
      <c r="F246" s="21"/>
      <c r="G246" s="21"/>
      <c r="H246" s="21"/>
      <c r="I246" s="28"/>
      <c r="J246" s="29">
        <f>SUM(J244:J245)</f>
        <v>846.01</v>
      </c>
      <c r="K246" s="34">
        <f t="shared" si="10"/>
        <v>846.01</v>
      </c>
      <c r="L246" s="14"/>
    </row>
    <row r="247" spans="1:12">
      <c r="A247" s="8">
        <v>46071</v>
      </c>
      <c r="B247" s="9">
        <v>21973</v>
      </c>
      <c r="C247" s="10" t="s">
        <v>241</v>
      </c>
      <c r="D247" s="11" t="s">
        <v>171</v>
      </c>
      <c r="E247" s="3">
        <v>290333</v>
      </c>
      <c r="F247" s="12"/>
      <c r="G247" s="13" t="s">
        <v>172</v>
      </c>
      <c r="H247" s="13"/>
      <c r="I247" s="24"/>
      <c r="J247" s="25">
        <v>1100</v>
      </c>
      <c r="K247" s="26">
        <f t="shared" si="10"/>
        <v>1100</v>
      </c>
      <c r="L247" s="8">
        <v>46069</v>
      </c>
    </row>
    <row r="248" spans="1:12">
      <c r="A248" s="14"/>
      <c r="B248" s="15"/>
      <c r="C248" s="16"/>
      <c r="D248" s="17" t="s">
        <v>173</v>
      </c>
      <c r="E248" s="7"/>
      <c r="F248" s="18"/>
      <c r="G248" s="19" t="s">
        <v>172</v>
      </c>
      <c r="H248" s="19"/>
      <c r="I248" s="27"/>
      <c r="J248" s="25">
        <v>-238.14</v>
      </c>
      <c r="K248" s="26">
        <f t="shared" si="10"/>
        <v>-238.14</v>
      </c>
      <c r="L248" s="14"/>
    </row>
    <row r="249" spans="1:12">
      <c r="A249" s="20" t="s">
        <v>174</v>
      </c>
      <c r="B249" s="21"/>
      <c r="C249" s="21"/>
      <c r="D249" s="21"/>
      <c r="E249" s="21"/>
      <c r="F249" s="21"/>
      <c r="G249" s="21"/>
      <c r="H249" s="21"/>
      <c r="I249" s="28"/>
      <c r="J249" s="29">
        <f>SUM(J247:J248)</f>
        <v>861.86</v>
      </c>
      <c r="K249" s="34">
        <f t="shared" si="10"/>
        <v>861.86</v>
      </c>
      <c r="L249" s="14"/>
    </row>
    <row r="250" spans="1:12">
      <c r="A250" s="8">
        <v>46071</v>
      </c>
      <c r="B250" s="9">
        <v>21973</v>
      </c>
      <c r="C250" s="22" t="s">
        <v>183</v>
      </c>
      <c r="D250" s="11" t="s">
        <v>171</v>
      </c>
      <c r="E250" s="3"/>
      <c r="F250" s="12"/>
      <c r="G250" s="13" t="s">
        <v>172</v>
      </c>
      <c r="H250" s="13"/>
      <c r="I250" s="24"/>
      <c r="J250" s="25">
        <v>-44.53</v>
      </c>
      <c r="K250" s="26">
        <f t="shared" si="10"/>
        <v>-44.53</v>
      </c>
      <c r="L250" s="8">
        <v>46069</v>
      </c>
    </row>
    <row r="251" spans="1:12">
      <c r="A251" s="14"/>
      <c r="B251" s="15"/>
      <c r="C251" s="16"/>
      <c r="D251" s="17" t="s">
        <v>173</v>
      </c>
      <c r="E251" s="7"/>
      <c r="F251" s="18"/>
      <c r="G251" s="19" t="s">
        <v>172</v>
      </c>
      <c r="H251" s="19"/>
      <c r="I251" s="27"/>
      <c r="J251" s="25"/>
      <c r="K251" s="26">
        <f t="shared" si="10"/>
        <v>0</v>
      </c>
      <c r="L251" s="14"/>
    </row>
    <row r="252" spans="1:12">
      <c r="A252" s="20" t="s">
        <v>174</v>
      </c>
      <c r="B252" s="21"/>
      <c r="C252" s="21"/>
      <c r="D252" s="21"/>
      <c r="E252" s="21"/>
      <c r="F252" s="21"/>
      <c r="G252" s="21"/>
      <c r="H252" s="21"/>
      <c r="I252" s="28"/>
      <c r="J252" s="30">
        <f>SUM(J250:J251)</f>
        <v>-44.53</v>
      </c>
      <c r="K252" s="34">
        <f t="shared" si="10"/>
        <v>-44.53</v>
      </c>
      <c r="L252" s="14"/>
    </row>
    <row r="253" spans="1:12">
      <c r="A253" s="8">
        <v>46071</v>
      </c>
      <c r="B253" s="9">
        <v>21973</v>
      </c>
      <c r="C253" s="10" t="s">
        <v>242</v>
      </c>
      <c r="D253" s="11" t="s">
        <v>171</v>
      </c>
      <c r="E253" s="3">
        <v>290121</v>
      </c>
      <c r="F253" s="12"/>
      <c r="G253" s="13" t="s">
        <v>172</v>
      </c>
      <c r="H253" s="13"/>
      <c r="I253" s="24"/>
      <c r="J253" s="25">
        <v>400</v>
      </c>
      <c r="K253" s="26">
        <f t="shared" si="10"/>
        <v>400</v>
      </c>
      <c r="L253" s="8">
        <v>46069</v>
      </c>
    </row>
    <row r="254" spans="1:12">
      <c r="A254" s="14"/>
      <c r="B254" s="15"/>
      <c r="C254" s="16"/>
      <c r="D254" s="17" t="s">
        <v>173</v>
      </c>
      <c r="E254" s="7"/>
      <c r="F254" s="18"/>
      <c r="G254" s="19" t="s">
        <v>172</v>
      </c>
      <c r="H254" s="19"/>
      <c r="I254" s="27"/>
      <c r="J254" s="25">
        <v>-95.58</v>
      </c>
      <c r="K254" s="26">
        <f t="shared" si="10"/>
        <v>-95.58</v>
      </c>
      <c r="L254" s="14"/>
    </row>
    <row r="255" spans="1:12">
      <c r="A255" s="20" t="s">
        <v>174</v>
      </c>
      <c r="B255" s="21"/>
      <c r="C255" s="21"/>
      <c r="D255" s="21"/>
      <c r="E255" s="21"/>
      <c r="F255" s="21"/>
      <c r="G255" s="21"/>
      <c r="H255" s="21"/>
      <c r="I255" s="28"/>
      <c r="J255" s="29">
        <f>SUM(J253:J254)</f>
        <v>304.42</v>
      </c>
      <c r="K255" s="34">
        <f t="shared" si="10"/>
        <v>304.42</v>
      </c>
      <c r="L255" s="14"/>
    </row>
    <row r="256" spans="1:12">
      <c r="A256" s="8">
        <v>46071</v>
      </c>
      <c r="B256" s="9">
        <v>21973</v>
      </c>
      <c r="C256" s="10" t="s">
        <v>243</v>
      </c>
      <c r="D256" s="11" t="s">
        <v>171</v>
      </c>
      <c r="E256" s="3">
        <v>290110</v>
      </c>
      <c r="F256" s="12"/>
      <c r="G256" s="13" t="s">
        <v>172</v>
      </c>
      <c r="H256" s="13"/>
      <c r="I256" s="24"/>
      <c r="J256" s="25">
        <v>200</v>
      </c>
      <c r="K256" s="26">
        <f t="shared" si="10"/>
        <v>200</v>
      </c>
      <c r="L256" s="8">
        <v>46069</v>
      </c>
    </row>
    <row r="257" spans="1:12">
      <c r="A257" s="14"/>
      <c r="B257" s="15"/>
      <c r="C257" s="16"/>
      <c r="D257" s="17" t="s">
        <v>173</v>
      </c>
      <c r="E257" s="7"/>
      <c r="F257" s="18"/>
      <c r="G257" s="19" t="s">
        <v>172</v>
      </c>
      <c r="H257" s="19"/>
      <c r="I257" s="27"/>
      <c r="J257" s="25">
        <v>-51.21</v>
      </c>
      <c r="K257" s="26">
        <f t="shared" si="10"/>
        <v>-51.21</v>
      </c>
      <c r="L257" s="14"/>
    </row>
    <row r="258" spans="1:12">
      <c r="A258" s="20" t="s">
        <v>174</v>
      </c>
      <c r="B258" s="21"/>
      <c r="C258" s="21"/>
      <c r="D258" s="21"/>
      <c r="E258" s="21"/>
      <c r="F258" s="21"/>
      <c r="G258" s="21"/>
      <c r="H258" s="21"/>
      <c r="I258" s="28"/>
      <c r="J258" s="29">
        <f>SUM(J256:J257)</f>
        <v>148.79</v>
      </c>
      <c r="K258" s="34">
        <f t="shared" si="10"/>
        <v>148.79</v>
      </c>
      <c r="L258" s="14"/>
    </row>
    <row r="259" spans="1:12">
      <c r="A259" s="8">
        <v>46071</v>
      </c>
      <c r="B259" s="9">
        <v>21973</v>
      </c>
      <c r="C259" s="10" t="s">
        <v>244</v>
      </c>
      <c r="D259" s="11" t="s">
        <v>171</v>
      </c>
      <c r="E259" s="3">
        <v>289892</v>
      </c>
      <c r="F259" s="12"/>
      <c r="G259" s="13" t="s">
        <v>172</v>
      </c>
      <c r="H259" s="13"/>
      <c r="I259" s="24"/>
      <c r="J259" s="25">
        <v>400</v>
      </c>
      <c r="K259" s="26">
        <f t="shared" si="10"/>
        <v>400</v>
      </c>
      <c r="L259" s="8">
        <v>46069</v>
      </c>
    </row>
    <row r="260" spans="1:12">
      <c r="A260" s="14"/>
      <c r="B260" s="15"/>
      <c r="C260" s="16"/>
      <c r="D260" s="17" t="s">
        <v>173</v>
      </c>
      <c r="E260" s="7"/>
      <c r="F260" s="18"/>
      <c r="G260" s="19" t="s">
        <v>172</v>
      </c>
      <c r="H260" s="19"/>
      <c r="I260" s="27"/>
      <c r="J260" s="25">
        <v>-89.78</v>
      </c>
      <c r="K260" s="26">
        <f t="shared" si="10"/>
        <v>-89.78</v>
      </c>
      <c r="L260" s="14"/>
    </row>
    <row r="261" spans="1:12">
      <c r="A261" s="20" t="s">
        <v>174</v>
      </c>
      <c r="B261" s="21"/>
      <c r="C261" s="21"/>
      <c r="D261" s="21"/>
      <c r="E261" s="21"/>
      <c r="F261" s="21"/>
      <c r="G261" s="21"/>
      <c r="H261" s="21"/>
      <c r="I261" s="28"/>
      <c r="J261" s="29">
        <f>SUM(J259:J260)</f>
        <v>310.22</v>
      </c>
      <c r="K261" s="34">
        <f t="shared" si="10"/>
        <v>310.22</v>
      </c>
      <c r="L261" s="14"/>
    </row>
    <row r="262" spans="1:12">
      <c r="A262" s="8">
        <v>46071</v>
      </c>
      <c r="B262" s="9">
        <v>21973</v>
      </c>
      <c r="C262" s="10" t="s">
        <v>245</v>
      </c>
      <c r="D262" s="11" t="s">
        <v>171</v>
      </c>
      <c r="E262" s="3">
        <v>290330</v>
      </c>
      <c r="F262" s="12"/>
      <c r="G262" s="13" t="s">
        <v>172</v>
      </c>
      <c r="H262" s="13"/>
      <c r="I262" s="24"/>
      <c r="J262" s="25">
        <v>400</v>
      </c>
      <c r="K262" s="26">
        <f t="shared" si="10"/>
        <v>400</v>
      </c>
      <c r="L262" s="8">
        <v>46069</v>
      </c>
    </row>
    <row r="263" spans="1:12">
      <c r="A263" s="14"/>
      <c r="B263" s="15"/>
      <c r="C263" s="16"/>
      <c r="D263" s="17" t="s">
        <v>173</v>
      </c>
      <c r="E263" s="7"/>
      <c r="F263" s="18"/>
      <c r="G263" s="19" t="s">
        <v>172</v>
      </c>
      <c r="H263" s="19"/>
      <c r="I263" s="27"/>
      <c r="J263" s="25">
        <v>-89.78</v>
      </c>
      <c r="K263" s="26">
        <f t="shared" si="10"/>
        <v>-89.78</v>
      </c>
      <c r="L263" s="14"/>
    </row>
    <row r="264" spans="1:12">
      <c r="A264" s="20" t="s">
        <v>174</v>
      </c>
      <c r="B264" s="21"/>
      <c r="C264" s="21"/>
      <c r="D264" s="21"/>
      <c r="E264" s="21"/>
      <c r="F264" s="21"/>
      <c r="G264" s="21"/>
      <c r="H264" s="21"/>
      <c r="I264" s="28"/>
      <c r="J264" s="29">
        <f>SUM(J262:J263)</f>
        <v>310.22</v>
      </c>
      <c r="K264" s="34">
        <f t="shared" si="10"/>
        <v>310.22</v>
      </c>
      <c r="L264" s="14"/>
    </row>
    <row r="265" spans="1:12">
      <c r="A265" s="8">
        <v>46071</v>
      </c>
      <c r="B265" s="9">
        <v>21973</v>
      </c>
      <c r="C265" s="10" t="s">
        <v>246</v>
      </c>
      <c r="D265" s="11" t="s">
        <v>171</v>
      </c>
      <c r="E265" s="3">
        <v>290331</v>
      </c>
      <c r="F265" s="12"/>
      <c r="G265" s="13" t="s">
        <v>172</v>
      </c>
      <c r="H265" s="13"/>
      <c r="I265" s="24"/>
      <c r="J265" s="25">
        <v>1100</v>
      </c>
      <c r="K265" s="26">
        <f t="shared" si="10"/>
        <v>1100</v>
      </c>
      <c r="L265" s="8">
        <v>46069</v>
      </c>
    </row>
    <row r="266" spans="1:12">
      <c r="A266" s="14"/>
      <c r="B266" s="15"/>
      <c r="C266" s="16"/>
      <c r="D266" s="17" t="s">
        <v>173</v>
      </c>
      <c r="E266" s="7"/>
      <c r="F266" s="18"/>
      <c r="G266" s="19" t="s">
        <v>172</v>
      </c>
      <c r="H266" s="19"/>
      <c r="I266" s="27"/>
      <c r="J266" s="25">
        <v>-239.59</v>
      </c>
      <c r="K266" s="26">
        <f t="shared" si="10"/>
        <v>-239.59</v>
      </c>
      <c r="L266" s="14"/>
    </row>
    <row r="267" spans="1:12">
      <c r="A267" s="20" t="s">
        <v>174</v>
      </c>
      <c r="B267" s="21"/>
      <c r="C267" s="21"/>
      <c r="D267" s="21"/>
      <c r="E267" s="21"/>
      <c r="F267" s="21"/>
      <c r="G267" s="21"/>
      <c r="H267" s="21"/>
      <c r="I267" s="28"/>
      <c r="J267" s="29">
        <f>SUM(J265:J266)</f>
        <v>860.41</v>
      </c>
      <c r="K267" s="34">
        <f t="shared" si="10"/>
        <v>860.41</v>
      </c>
      <c r="L267" s="14"/>
    </row>
    <row r="268" spans="1:12">
      <c r="A268" s="8">
        <v>46071</v>
      </c>
      <c r="B268" s="9">
        <v>21973</v>
      </c>
      <c r="C268" s="10" t="s">
        <v>247</v>
      </c>
      <c r="D268" s="11" t="s">
        <v>171</v>
      </c>
      <c r="E268" s="3">
        <v>289897</v>
      </c>
      <c r="F268" s="12"/>
      <c r="G268" s="13" t="s">
        <v>172</v>
      </c>
      <c r="H268" s="13"/>
      <c r="I268" s="24"/>
      <c r="J268" s="25">
        <v>1100</v>
      </c>
      <c r="K268" s="26">
        <f t="shared" si="10"/>
        <v>1100</v>
      </c>
      <c r="L268" s="8">
        <v>46069</v>
      </c>
    </row>
    <row r="269" spans="1:12">
      <c r="A269" s="14"/>
      <c r="B269" s="15"/>
      <c r="C269" s="16"/>
      <c r="D269" s="17" t="s">
        <v>173</v>
      </c>
      <c r="E269" s="7"/>
      <c r="F269" s="18"/>
      <c r="G269" s="19" t="s">
        <v>172</v>
      </c>
      <c r="H269" s="19"/>
      <c r="I269" s="27"/>
      <c r="J269" s="25">
        <v>-255.53</v>
      </c>
      <c r="K269" s="26">
        <f t="shared" ref="K269:K288" si="11">J269+F269</f>
        <v>-255.53</v>
      </c>
      <c r="L269" s="14"/>
    </row>
    <row r="270" spans="1:12">
      <c r="A270" s="20" t="s">
        <v>174</v>
      </c>
      <c r="B270" s="21"/>
      <c r="C270" s="21"/>
      <c r="D270" s="21"/>
      <c r="E270" s="21"/>
      <c r="F270" s="21"/>
      <c r="G270" s="21"/>
      <c r="H270" s="21"/>
      <c r="I270" s="28"/>
      <c r="J270" s="29">
        <f>SUM(J268:J269)</f>
        <v>844.47</v>
      </c>
      <c r="K270" s="34">
        <f t="shared" si="11"/>
        <v>844.47</v>
      </c>
      <c r="L270" s="14"/>
    </row>
    <row r="271" spans="1:12">
      <c r="A271" s="8">
        <v>46071</v>
      </c>
      <c r="B271" s="9">
        <v>21973</v>
      </c>
      <c r="C271" s="10" t="s">
        <v>248</v>
      </c>
      <c r="D271" s="11" t="s">
        <v>171</v>
      </c>
      <c r="E271" s="3">
        <v>290495</v>
      </c>
      <c r="F271" s="12"/>
      <c r="G271" s="13" t="s">
        <v>172</v>
      </c>
      <c r="H271" s="13"/>
      <c r="I271" s="24"/>
      <c r="J271" s="25">
        <v>200</v>
      </c>
      <c r="K271" s="26">
        <f t="shared" si="11"/>
        <v>200</v>
      </c>
      <c r="L271" s="8">
        <v>46069</v>
      </c>
    </row>
    <row r="272" spans="1:12">
      <c r="A272" s="14"/>
      <c r="B272" s="15"/>
      <c r="C272" s="16"/>
      <c r="D272" s="17" t="s">
        <v>173</v>
      </c>
      <c r="E272" s="7"/>
      <c r="F272" s="18"/>
      <c r="G272" s="19" t="s">
        <v>172</v>
      </c>
      <c r="H272" s="19"/>
      <c r="I272" s="27"/>
      <c r="J272" s="25">
        <v>-48.79</v>
      </c>
      <c r="K272" s="26">
        <f t="shared" si="11"/>
        <v>-48.79</v>
      </c>
      <c r="L272" s="14"/>
    </row>
    <row r="273" spans="1:12">
      <c r="A273" s="20" t="s">
        <v>174</v>
      </c>
      <c r="B273" s="21"/>
      <c r="C273" s="21"/>
      <c r="D273" s="21"/>
      <c r="E273" s="21"/>
      <c r="F273" s="21"/>
      <c r="G273" s="21"/>
      <c r="H273" s="21"/>
      <c r="I273" s="28"/>
      <c r="J273" s="29">
        <f>SUM(J271:J272)</f>
        <v>151.21</v>
      </c>
      <c r="K273" s="34">
        <f t="shared" si="11"/>
        <v>151.21</v>
      </c>
      <c r="L273" s="14"/>
    </row>
    <row r="274" spans="1:12">
      <c r="A274" s="8">
        <v>46071</v>
      </c>
      <c r="B274" s="9">
        <v>21973</v>
      </c>
      <c r="C274" s="10" t="s">
        <v>249</v>
      </c>
      <c r="D274" s="11" t="s">
        <v>171</v>
      </c>
      <c r="E274" s="3">
        <v>289660</v>
      </c>
      <c r="F274" s="12"/>
      <c r="G274" s="13" t="s">
        <v>172</v>
      </c>
      <c r="H274" s="13"/>
      <c r="I274" s="24"/>
      <c r="J274" s="25">
        <v>200</v>
      </c>
      <c r="K274" s="26">
        <f t="shared" si="11"/>
        <v>200</v>
      </c>
      <c r="L274" s="8">
        <v>46069</v>
      </c>
    </row>
    <row r="275" spans="1:12">
      <c r="A275" s="14"/>
      <c r="B275" s="15"/>
      <c r="C275" s="16"/>
      <c r="D275" s="17" t="s">
        <v>173</v>
      </c>
      <c r="E275" s="7"/>
      <c r="F275" s="18"/>
      <c r="G275" s="19" t="s">
        <v>172</v>
      </c>
      <c r="H275" s="19"/>
      <c r="I275" s="27"/>
      <c r="J275" s="25">
        <v>-50.29</v>
      </c>
      <c r="K275" s="26">
        <f t="shared" si="11"/>
        <v>-50.29</v>
      </c>
      <c r="L275" s="14"/>
    </row>
    <row r="276" spans="1:12">
      <c r="A276" s="20" t="s">
        <v>174</v>
      </c>
      <c r="B276" s="21"/>
      <c r="C276" s="21"/>
      <c r="D276" s="21"/>
      <c r="E276" s="21"/>
      <c r="F276" s="21"/>
      <c r="G276" s="21"/>
      <c r="H276" s="21"/>
      <c r="I276" s="28"/>
      <c r="J276" s="29">
        <f>SUM(J274:J275)</f>
        <v>149.71</v>
      </c>
      <c r="K276" s="34">
        <f t="shared" si="11"/>
        <v>149.71</v>
      </c>
      <c r="L276" s="14"/>
    </row>
    <row r="277" spans="1:12">
      <c r="A277" s="8">
        <v>46071</v>
      </c>
      <c r="B277" s="9">
        <v>21973</v>
      </c>
      <c r="C277" s="10" t="s">
        <v>250</v>
      </c>
      <c r="D277" s="11" t="s">
        <v>171</v>
      </c>
      <c r="E277" s="3">
        <v>289658</v>
      </c>
      <c r="F277" s="12"/>
      <c r="G277" s="13" t="s">
        <v>172</v>
      </c>
      <c r="H277" s="13"/>
      <c r="I277" s="24"/>
      <c r="J277" s="25">
        <v>200</v>
      </c>
      <c r="K277" s="26">
        <f t="shared" si="11"/>
        <v>200</v>
      </c>
      <c r="L277" s="8">
        <v>46069</v>
      </c>
    </row>
    <row r="278" spans="1:12">
      <c r="A278" s="14"/>
      <c r="B278" s="15"/>
      <c r="C278" s="16"/>
      <c r="D278" s="17" t="s">
        <v>173</v>
      </c>
      <c r="E278" s="7"/>
      <c r="F278" s="18"/>
      <c r="G278" s="19" t="s">
        <v>172</v>
      </c>
      <c r="H278" s="19"/>
      <c r="I278" s="27"/>
      <c r="J278" s="25">
        <v>-50.29</v>
      </c>
      <c r="K278" s="26">
        <f t="shared" si="11"/>
        <v>-50.29</v>
      </c>
      <c r="L278" s="14"/>
    </row>
    <row r="279" spans="1:12">
      <c r="A279" s="20" t="s">
        <v>174</v>
      </c>
      <c r="B279" s="21"/>
      <c r="C279" s="21"/>
      <c r="D279" s="21"/>
      <c r="E279" s="21"/>
      <c r="F279" s="21"/>
      <c r="G279" s="21"/>
      <c r="H279" s="21"/>
      <c r="I279" s="28"/>
      <c r="J279" s="29">
        <f>SUM(J277:J278)</f>
        <v>149.71</v>
      </c>
      <c r="K279" s="34">
        <f t="shared" si="11"/>
        <v>149.71</v>
      </c>
      <c r="L279" s="14"/>
    </row>
    <row r="280" spans="1:12">
      <c r="A280" s="8">
        <v>46071</v>
      </c>
      <c r="B280" s="9">
        <v>21973</v>
      </c>
      <c r="C280" s="10" t="s">
        <v>251</v>
      </c>
      <c r="D280" s="11" t="s">
        <v>171</v>
      </c>
      <c r="E280" s="3">
        <v>288975</v>
      </c>
      <c r="F280" s="12"/>
      <c r="G280" s="13" t="s">
        <v>172</v>
      </c>
      <c r="H280" s="13"/>
      <c r="I280" s="24"/>
      <c r="J280" s="25">
        <v>1100</v>
      </c>
      <c r="K280" s="26">
        <f t="shared" si="11"/>
        <v>1100</v>
      </c>
      <c r="L280" s="8">
        <v>46069</v>
      </c>
    </row>
    <row r="281" spans="1:12">
      <c r="A281" s="14"/>
      <c r="B281" s="15"/>
      <c r="C281" s="16"/>
      <c r="D281" s="17" t="s">
        <v>173</v>
      </c>
      <c r="E281" s="7"/>
      <c r="F281" s="18"/>
      <c r="G281" s="19" t="s">
        <v>172</v>
      </c>
      <c r="H281" s="19"/>
      <c r="I281" s="27"/>
      <c r="J281" s="25">
        <v>-245.67</v>
      </c>
      <c r="K281" s="26">
        <f t="shared" si="11"/>
        <v>-245.67</v>
      </c>
      <c r="L281" s="14"/>
    </row>
    <row r="282" spans="1:12">
      <c r="A282" s="20" t="s">
        <v>174</v>
      </c>
      <c r="B282" s="21"/>
      <c r="C282" s="21"/>
      <c r="D282" s="21"/>
      <c r="E282" s="21"/>
      <c r="F282" s="21"/>
      <c r="G282" s="21"/>
      <c r="H282" s="21"/>
      <c r="I282" s="28"/>
      <c r="J282" s="29">
        <f>SUM(J280:J281)</f>
        <v>854.33</v>
      </c>
      <c r="K282" s="34">
        <f t="shared" si="11"/>
        <v>854.33</v>
      </c>
      <c r="L282" s="14"/>
    </row>
    <row r="283" spans="1:12">
      <c r="A283" s="8">
        <v>46071</v>
      </c>
      <c r="B283" s="9">
        <v>21973</v>
      </c>
      <c r="C283" s="10" t="s">
        <v>252</v>
      </c>
      <c r="D283" s="11" t="s">
        <v>171</v>
      </c>
      <c r="E283" s="3">
        <v>289719</v>
      </c>
      <c r="F283" s="12"/>
      <c r="G283" s="13" t="s">
        <v>172</v>
      </c>
      <c r="H283" s="13"/>
      <c r="I283" s="24"/>
      <c r="J283" s="25">
        <v>200</v>
      </c>
      <c r="K283" s="26">
        <f t="shared" si="11"/>
        <v>200</v>
      </c>
      <c r="L283" s="8">
        <v>46069</v>
      </c>
    </row>
    <row r="284" spans="1:12">
      <c r="A284" s="14"/>
      <c r="B284" s="15"/>
      <c r="C284" s="16"/>
      <c r="D284" s="17" t="s">
        <v>173</v>
      </c>
      <c r="E284" s="7"/>
      <c r="F284" s="18"/>
      <c r="G284" s="19" t="s">
        <v>172</v>
      </c>
      <c r="H284" s="19"/>
      <c r="I284" s="27"/>
      <c r="J284" s="25">
        <v>-47.39</v>
      </c>
      <c r="K284" s="26">
        <f t="shared" si="11"/>
        <v>-47.39</v>
      </c>
      <c r="L284" s="14"/>
    </row>
    <row r="285" spans="1:12">
      <c r="A285" s="20" t="s">
        <v>174</v>
      </c>
      <c r="B285" s="21"/>
      <c r="C285" s="21"/>
      <c r="D285" s="21"/>
      <c r="E285" s="21"/>
      <c r="F285" s="21"/>
      <c r="G285" s="21"/>
      <c r="H285" s="21"/>
      <c r="I285" s="28"/>
      <c r="J285" s="29">
        <f>SUM(J283:J284)</f>
        <v>152.61</v>
      </c>
      <c r="K285" s="34">
        <f t="shared" si="11"/>
        <v>152.61</v>
      </c>
      <c r="L285" s="14"/>
    </row>
    <row r="286" spans="1:12">
      <c r="A286" s="8">
        <v>46071</v>
      </c>
      <c r="B286" s="9">
        <v>21973</v>
      </c>
      <c r="C286" s="22" t="s">
        <v>190</v>
      </c>
      <c r="D286" s="11" t="s">
        <v>171</v>
      </c>
      <c r="E286" s="3"/>
      <c r="F286" s="12"/>
      <c r="G286" s="13" t="s">
        <v>172</v>
      </c>
      <c r="H286" s="13"/>
      <c r="I286" s="24"/>
      <c r="J286" s="25">
        <v>-35.5</v>
      </c>
      <c r="K286" s="26">
        <f t="shared" si="11"/>
        <v>-35.5</v>
      </c>
      <c r="L286" s="8">
        <v>46069</v>
      </c>
    </row>
    <row r="287" spans="1:12">
      <c r="A287" s="14"/>
      <c r="B287" s="15"/>
      <c r="C287" s="16"/>
      <c r="D287" s="17" t="s">
        <v>173</v>
      </c>
      <c r="E287" s="7"/>
      <c r="F287" s="18"/>
      <c r="G287" s="19" t="s">
        <v>172</v>
      </c>
      <c r="H287" s="19"/>
      <c r="I287" s="27"/>
      <c r="J287" s="25"/>
      <c r="K287" s="26">
        <f t="shared" si="11"/>
        <v>0</v>
      </c>
      <c r="L287" s="14"/>
    </row>
    <row r="288" spans="1:12">
      <c r="A288" s="20" t="s">
        <v>174</v>
      </c>
      <c r="B288" s="21"/>
      <c r="C288" s="21"/>
      <c r="D288" s="21"/>
      <c r="E288" s="21"/>
      <c r="F288" s="21"/>
      <c r="G288" s="21"/>
      <c r="H288" s="21"/>
      <c r="I288" s="28"/>
      <c r="J288" s="30">
        <f>SUM(J286:J287)</f>
        <v>-35.5</v>
      </c>
      <c r="K288" s="34">
        <f t="shared" si="11"/>
        <v>-35.5</v>
      </c>
      <c r="L288" s="14"/>
    </row>
    <row r="289" ht="10.5" spans="1:10">
      <c r="A289" s="2"/>
      <c r="I289" s="31" t="s">
        <v>191</v>
      </c>
      <c r="J289" s="32">
        <f>SUM(J207,J210,J213,J216,J219,J222,J225,J228,J231,J234,J237,J240,J243,J246,J249,J252,J255,J258,J261,J264,J267,J270,J273,J276,J279,J282,J285,J288)</f>
        <v>13756.8</v>
      </c>
    </row>
    <row r="290" ht="10.5" spans="1:10">
      <c r="A290" s="2"/>
      <c r="I290" s="31"/>
      <c r="J290" s="32"/>
    </row>
    <row r="291" ht="10.5" spans="1:10">
      <c r="A291" s="2" t="s">
        <v>22</v>
      </c>
      <c r="D291" s="2" t="s">
        <v>23</v>
      </c>
      <c r="I291" s="33"/>
      <c r="J291" s="32"/>
    </row>
    <row r="292" spans="1:1">
      <c r="A292" s="2"/>
    </row>
    <row r="293" spans="1:1">
      <c r="A293" s="2"/>
    </row>
    <row r="294" spans="1:4">
      <c r="A294" s="2" t="s">
        <v>24</v>
      </c>
      <c r="D294" s="2" t="s">
        <v>25</v>
      </c>
    </row>
    <row r="295" spans="1:4">
      <c r="A295" s="1" t="s">
        <v>26</v>
      </c>
      <c r="D295" s="1" t="s">
        <v>27</v>
      </c>
    </row>
    <row r="305" spans="1:1">
      <c r="A305" s="2" t="s">
        <v>0</v>
      </c>
    </row>
    <row r="306" spans="1:1">
      <c r="A306" s="2" t="s">
        <v>1</v>
      </c>
    </row>
    <row r="308" spans="1:12">
      <c r="A308" s="3" t="s">
        <v>2</v>
      </c>
      <c r="B308" s="3" t="s">
        <v>3</v>
      </c>
      <c r="C308" s="3" t="s">
        <v>4</v>
      </c>
      <c r="D308" s="3" t="s">
        <v>5</v>
      </c>
      <c r="E308" s="3" t="s">
        <v>169</v>
      </c>
      <c r="F308" s="3" t="s">
        <v>7</v>
      </c>
      <c r="G308" s="4" t="s">
        <v>8</v>
      </c>
      <c r="H308" s="5"/>
      <c r="I308" s="5"/>
      <c r="J308" s="23"/>
      <c r="K308" s="3" t="s">
        <v>9</v>
      </c>
      <c r="L308" s="3" t="s">
        <v>10</v>
      </c>
    </row>
    <row r="309" spans="1:12">
      <c r="A309" s="6"/>
      <c r="B309" s="6"/>
      <c r="C309" s="6"/>
      <c r="D309" s="6"/>
      <c r="E309" s="6"/>
      <c r="F309" s="6"/>
      <c r="G309" s="3" t="s">
        <v>11</v>
      </c>
      <c r="H309" s="3" t="s">
        <v>12</v>
      </c>
      <c r="I309" s="3" t="s">
        <v>13</v>
      </c>
      <c r="J309" s="3" t="s">
        <v>14</v>
      </c>
      <c r="K309" s="6"/>
      <c r="L309" s="6"/>
    </row>
    <row r="310" spans="1:1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</row>
    <row r="311" spans="1:12">
      <c r="A311" s="8">
        <v>46077</v>
      </c>
      <c r="B311" s="9">
        <v>21991</v>
      </c>
      <c r="C311" s="10" t="s">
        <v>253</v>
      </c>
      <c r="D311" s="11" t="s">
        <v>171</v>
      </c>
      <c r="E311" s="3">
        <v>290800</v>
      </c>
      <c r="F311" s="12"/>
      <c r="G311" s="13" t="s">
        <v>172</v>
      </c>
      <c r="H311" s="13"/>
      <c r="I311" s="24"/>
      <c r="J311" s="25">
        <v>200</v>
      </c>
      <c r="K311" s="26">
        <f t="shared" ref="K311:K315" si="12">J311</f>
        <v>200</v>
      </c>
      <c r="L311" s="8">
        <v>46076</v>
      </c>
    </row>
    <row r="312" spans="1:12">
      <c r="A312" s="14"/>
      <c r="B312" s="15"/>
      <c r="C312" s="16"/>
      <c r="D312" s="17" t="s">
        <v>173</v>
      </c>
      <c r="E312" s="7"/>
      <c r="F312" s="18"/>
      <c r="G312" s="19" t="s">
        <v>172</v>
      </c>
      <c r="H312" s="19"/>
      <c r="I312" s="27"/>
      <c r="J312" s="25">
        <v>-55.68</v>
      </c>
      <c r="K312" s="26">
        <f t="shared" si="12"/>
        <v>-55.68</v>
      </c>
      <c r="L312" s="14"/>
    </row>
    <row r="313" spans="1:12">
      <c r="A313" s="20" t="s">
        <v>174</v>
      </c>
      <c r="B313" s="21"/>
      <c r="C313" s="21"/>
      <c r="D313" s="21"/>
      <c r="E313" s="21"/>
      <c r="F313" s="21"/>
      <c r="G313" s="21"/>
      <c r="H313" s="21"/>
      <c r="I313" s="28"/>
      <c r="J313" s="29">
        <f>SUM(J311:J312)</f>
        <v>144.32</v>
      </c>
      <c r="K313" s="29">
        <f>SUM(K311:K312)</f>
        <v>144.32</v>
      </c>
      <c r="L313" s="14"/>
    </row>
    <row r="314" spans="1:12">
      <c r="A314" s="8">
        <v>46077</v>
      </c>
      <c r="B314" s="9">
        <v>21991</v>
      </c>
      <c r="C314" s="10" t="s">
        <v>254</v>
      </c>
      <c r="D314" s="11" t="s">
        <v>171</v>
      </c>
      <c r="E314" s="3">
        <v>290785</v>
      </c>
      <c r="F314" s="12"/>
      <c r="G314" s="13" t="s">
        <v>172</v>
      </c>
      <c r="H314" s="13"/>
      <c r="I314" s="24"/>
      <c r="J314" s="25">
        <v>400</v>
      </c>
      <c r="K314" s="26">
        <f t="shared" ref="K314:K318" si="13">J314</f>
        <v>400</v>
      </c>
      <c r="L314" s="8">
        <v>46076</v>
      </c>
    </row>
    <row r="315" spans="1:12">
      <c r="A315" s="14"/>
      <c r="B315" s="15"/>
      <c r="C315" s="16"/>
      <c r="D315" s="17" t="s">
        <v>173</v>
      </c>
      <c r="E315" s="7"/>
      <c r="F315" s="18"/>
      <c r="G315" s="19" t="s">
        <v>172</v>
      </c>
      <c r="H315" s="19"/>
      <c r="I315" s="27"/>
      <c r="J315" s="25">
        <v>-89.78</v>
      </c>
      <c r="K315" s="26">
        <f t="shared" si="13"/>
        <v>-89.78</v>
      </c>
      <c r="L315" s="14"/>
    </row>
    <row r="316" spans="1:12">
      <c r="A316" s="20" t="s">
        <v>174</v>
      </c>
      <c r="B316" s="21"/>
      <c r="C316" s="21"/>
      <c r="D316" s="21"/>
      <c r="E316" s="21"/>
      <c r="F316" s="21"/>
      <c r="G316" s="21"/>
      <c r="H316" s="21"/>
      <c r="I316" s="28"/>
      <c r="J316" s="29">
        <f>SUM(J314:J315)</f>
        <v>310.22</v>
      </c>
      <c r="K316" s="29">
        <f>SUM(K314:K315)</f>
        <v>310.22</v>
      </c>
      <c r="L316" s="14"/>
    </row>
    <row r="317" spans="1:12">
      <c r="A317" s="8">
        <v>46077</v>
      </c>
      <c r="B317" s="9">
        <v>21991</v>
      </c>
      <c r="C317" s="10" t="s">
        <v>255</v>
      </c>
      <c r="D317" s="11" t="s">
        <v>171</v>
      </c>
      <c r="E317" s="3">
        <v>290936</v>
      </c>
      <c r="F317" s="12"/>
      <c r="G317" s="13" t="s">
        <v>172</v>
      </c>
      <c r="H317" s="13"/>
      <c r="I317" s="24"/>
      <c r="J317" s="25">
        <v>200</v>
      </c>
      <c r="K317" s="26">
        <f t="shared" si="13"/>
        <v>200</v>
      </c>
      <c r="L317" s="8">
        <v>46076</v>
      </c>
    </row>
    <row r="318" spans="1:12">
      <c r="A318" s="14"/>
      <c r="B318" s="15"/>
      <c r="C318" s="16"/>
      <c r="D318" s="17" t="s">
        <v>173</v>
      </c>
      <c r="E318" s="7"/>
      <c r="F318" s="18"/>
      <c r="G318" s="19" t="s">
        <v>172</v>
      </c>
      <c r="H318" s="19"/>
      <c r="I318" s="27"/>
      <c r="J318" s="25">
        <v>-50.29</v>
      </c>
      <c r="K318" s="26">
        <f t="shared" si="13"/>
        <v>-50.29</v>
      </c>
      <c r="L318" s="14"/>
    </row>
    <row r="319" spans="1:12">
      <c r="A319" s="20" t="s">
        <v>174</v>
      </c>
      <c r="B319" s="21"/>
      <c r="C319" s="21"/>
      <c r="D319" s="21"/>
      <c r="E319" s="21"/>
      <c r="F319" s="21"/>
      <c r="G319" s="21"/>
      <c r="H319" s="21"/>
      <c r="I319" s="28"/>
      <c r="J319" s="29">
        <f>SUM(J317:J318)</f>
        <v>149.71</v>
      </c>
      <c r="K319" s="29">
        <f>SUM(K317:K318)</f>
        <v>149.71</v>
      </c>
      <c r="L319" s="14"/>
    </row>
    <row r="320" spans="1:12">
      <c r="A320" s="8">
        <v>46077</v>
      </c>
      <c r="B320" s="9">
        <v>21991</v>
      </c>
      <c r="C320" s="10" t="s">
        <v>256</v>
      </c>
      <c r="D320" s="11" t="s">
        <v>171</v>
      </c>
      <c r="E320" s="3">
        <v>290780</v>
      </c>
      <c r="F320" s="12"/>
      <c r="G320" s="13" t="s">
        <v>172</v>
      </c>
      <c r="H320" s="13"/>
      <c r="I320" s="24"/>
      <c r="J320" s="25">
        <v>200</v>
      </c>
      <c r="K320" s="26">
        <f t="shared" ref="K320:K324" si="14">J320</f>
        <v>200</v>
      </c>
      <c r="L320" s="8">
        <v>46076</v>
      </c>
    </row>
    <row r="321" spans="1:12">
      <c r="A321" s="14"/>
      <c r="B321" s="15"/>
      <c r="C321" s="16"/>
      <c r="D321" s="17" t="s">
        <v>173</v>
      </c>
      <c r="E321" s="7"/>
      <c r="F321" s="18"/>
      <c r="G321" s="19" t="s">
        <v>172</v>
      </c>
      <c r="H321" s="19"/>
      <c r="I321" s="27"/>
      <c r="J321" s="25">
        <v>-48.24</v>
      </c>
      <c r="K321" s="26">
        <f t="shared" si="14"/>
        <v>-48.24</v>
      </c>
      <c r="L321" s="14"/>
    </row>
    <row r="322" spans="1:12">
      <c r="A322" s="20" t="s">
        <v>174</v>
      </c>
      <c r="B322" s="21"/>
      <c r="C322" s="21"/>
      <c r="D322" s="21"/>
      <c r="E322" s="21"/>
      <c r="F322" s="21"/>
      <c r="G322" s="21"/>
      <c r="H322" s="21"/>
      <c r="I322" s="28"/>
      <c r="J322" s="29">
        <f>SUM(J320:J321)</f>
        <v>151.76</v>
      </c>
      <c r="K322" s="29">
        <f>SUM(K320:K321)</f>
        <v>151.76</v>
      </c>
      <c r="L322" s="14"/>
    </row>
    <row r="323" spans="1:12">
      <c r="A323" s="8">
        <v>46077</v>
      </c>
      <c r="B323" s="9">
        <v>21991</v>
      </c>
      <c r="C323" s="10" t="s">
        <v>257</v>
      </c>
      <c r="D323" s="11" t="s">
        <v>171</v>
      </c>
      <c r="E323" s="3">
        <v>290799</v>
      </c>
      <c r="F323" s="12"/>
      <c r="G323" s="13" t="s">
        <v>172</v>
      </c>
      <c r="H323" s="13"/>
      <c r="I323" s="24"/>
      <c r="J323" s="25">
        <v>4485</v>
      </c>
      <c r="K323" s="26">
        <f t="shared" si="14"/>
        <v>4485</v>
      </c>
      <c r="L323" s="8">
        <v>46076</v>
      </c>
    </row>
    <row r="324" spans="1:12">
      <c r="A324" s="14"/>
      <c r="B324" s="15"/>
      <c r="C324" s="16"/>
      <c r="D324" s="17" t="s">
        <v>173</v>
      </c>
      <c r="E324" s="7"/>
      <c r="F324" s="18"/>
      <c r="G324" s="19" t="s">
        <v>172</v>
      </c>
      <c r="H324" s="19"/>
      <c r="I324" s="27"/>
      <c r="J324" s="25">
        <v>-948.84</v>
      </c>
      <c r="K324" s="26">
        <f t="shared" si="14"/>
        <v>-948.84</v>
      </c>
      <c r="L324" s="14"/>
    </row>
    <row r="325" spans="1:12">
      <c r="A325" s="20" t="s">
        <v>174</v>
      </c>
      <c r="B325" s="21"/>
      <c r="C325" s="21"/>
      <c r="D325" s="21"/>
      <c r="E325" s="21"/>
      <c r="F325" s="21"/>
      <c r="G325" s="21"/>
      <c r="H325" s="21"/>
      <c r="I325" s="28"/>
      <c r="J325" s="29">
        <f>SUM(J323:J324)</f>
        <v>3536.16</v>
      </c>
      <c r="K325" s="29">
        <f>SUM(K323:K324)</f>
        <v>3536.16</v>
      </c>
      <c r="L325" s="14"/>
    </row>
    <row r="326" spans="1:12">
      <c r="A326" s="8">
        <v>46077</v>
      </c>
      <c r="B326" s="9">
        <v>21991</v>
      </c>
      <c r="C326" s="10" t="s">
        <v>258</v>
      </c>
      <c r="D326" s="11" t="s">
        <v>171</v>
      </c>
      <c r="E326" s="3">
        <v>290797</v>
      </c>
      <c r="F326" s="12"/>
      <c r="G326" s="13" t="s">
        <v>172</v>
      </c>
      <c r="H326" s="13"/>
      <c r="I326" s="24"/>
      <c r="J326" s="25">
        <v>200</v>
      </c>
      <c r="K326" s="26">
        <f t="shared" ref="K326:K330" si="15">J326</f>
        <v>200</v>
      </c>
      <c r="L326" s="8">
        <v>46076</v>
      </c>
    </row>
    <row r="327" spans="1:12">
      <c r="A327" s="14"/>
      <c r="B327" s="15"/>
      <c r="C327" s="16"/>
      <c r="D327" s="17" t="s">
        <v>173</v>
      </c>
      <c r="E327" s="7"/>
      <c r="F327" s="18"/>
      <c r="G327" s="19" t="s">
        <v>172</v>
      </c>
      <c r="H327" s="19"/>
      <c r="I327" s="27"/>
      <c r="J327" s="25">
        <v>-47.39</v>
      </c>
      <c r="K327" s="26">
        <f t="shared" si="15"/>
        <v>-47.39</v>
      </c>
      <c r="L327" s="14"/>
    </row>
    <row r="328" spans="1:12">
      <c r="A328" s="20" t="s">
        <v>174</v>
      </c>
      <c r="B328" s="21"/>
      <c r="C328" s="21"/>
      <c r="D328" s="21"/>
      <c r="E328" s="21"/>
      <c r="F328" s="21"/>
      <c r="G328" s="21"/>
      <c r="H328" s="21"/>
      <c r="I328" s="28"/>
      <c r="J328" s="29">
        <f>SUM(J326:J327)</f>
        <v>152.61</v>
      </c>
      <c r="K328" s="29">
        <f>SUM(K326:K327)</f>
        <v>152.61</v>
      </c>
      <c r="L328" s="14"/>
    </row>
    <row r="329" spans="1:12">
      <c r="A329" s="8">
        <v>46077</v>
      </c>
      <c r="B329" s="9">
        <v>21991</v>
      </c>
      <c r="C329" s="10" t="s">
        <v>259</v>
      </c>
      <c r="D329" s="11" t="s">
        <v>171</v>
      </c>
      <c r="E329" s="3">
        <v>290974</v>
      </c>
      <c r="F329" s="12"/>
      <c r="G329" s="13" t="s">
        <v>172</v>
      </c>
      <c r="H329" s="13"/>
      <c r="I329" s="24"/>
      <c r="J329" s="25">
        <v>1100</v>
      </c>
      <c r="K329" s="26">
        <f t="shared" si="15"/>
        <v>1100</v>
      </c>
      <c r="L329" s="8">
        <v>46076</v>
      </c>
    </row>
    <row r="330" spans="1:12">
      <c r="A330" s="14"/>
      <c r="B330" s="15"/>
      <c r="C330" s="16"/>
      <c r="D330" s="17" t="s">
        <v>173</v>
      </c>
      <c r="E330" s="7"/>
      <c r="F330" s="18"/>
      <c r="G330" s="19" t="s">
        <v>172</v>
      </c>
      <c r="H330" s="19"/>
      <c r="I330" s="27"/>
      <c r="J330" s="25">
        <v>-254.11</v>
      </c>
      <c r="K330" s="26">
        <f t="shared" si="15"/>
        <v>-254.11</v>
      </c>
      <c r="L330" s="14"/>
    </row>
    <row r="331" spans="1:12">
      <c r="A331" s="20" t="s">
        <v>174</v>
      </c>
      <c r="B331" s="21"/>
      <c r="C331" s="21"/>
      <c r="D331" s="21"/>
      <c r="E331" s="21"/>
      <c r="F331" s="21"/>
      <c r="G331" s="21"/>
      <c r="H331" s="21"/>
      <c r="I331" s="28"/>
      <c r="J331" s="29">
        <f>SUM(J329:J330)</f>
        <v>845.89</v>
      </c>
      <c r="K331" s="29">
        <f>SUM(K329:K330)</f>
        <v>845.89</v>
      </c>
      <c r="L331" s="14"/>
    </row>
    <row r="332" spans="1:12">
      <c r="A332" s="8">
        <v>46077</v>
      </c>
      <c r="B332" s="9">
        <v>21991</v>
      </c>
      <c r="C332" s="10" t="s">
        <v>260</v>
      </c>
      <c r="D332" s="11" t="s">
        <v>171</v>
      </c>
      <c r="E332" s="3">
        <v>290897</v>
      </c>
      <c r="F332" s="12"/>
      <c r="G332" s="13" t="s">
        <v>172</v>
      </c>
      <c r="H332" s="13"/>
      <c r="I332" s="24"/>
      <c r="J332" s="25">
        <v>1100</v>
      </c>
      <c r="K332" s="26">
        <f t="shared" ref="K332:K336" si="16">J332</f>
        <v>1100</v>
      </c>
      <c r="L332" s="8">
        <v>46076</v>
      </c>
    </row>
    <row r="333" spans="1:12">
      <c r="A333" s="14"/>
      <c r="B333" s="15"/>
      <c r="C333" s="16"/>
      <c r="D333" s="17" t="s">
        <v>173</v>
      </c>
      <c r="E333" s="7"/>
      <c r="F333" s="18"/>
      <c r="G333" s="19" t="s">
        <v>172</v>
      </c>
      <c r="H333" s="19"/>
      <c r="I333" s="27"/>
      <c r="J333" s="25">
        <v>-254.96</v>
      </c>
      <c r="K333" s="26">
        <f t="shared" si="16"/>
        <v>-254.96</v>
      </c>
      <c r="L333" s="14"/>
    </row>
    <row r="334" spans="1:12">
      <c r="A334" s="20" t="s">
        <v>174</v>
      </c>
      <c r="B334" s="21"/>
      <c r="C334" s="21"/>
      <c r="D334" s="21"/>
      <c r="E334" s="21"/>
      <c r="F334" s="21"/>
      <c r="G334" s="21"/>
      <c r="H334" s="21"/>
      <c r="I334" s="28"/>
      <c r="J334" s="29">
        <f>SUM(J332:J333)</f>
        <v>845.04</v>
      </c>
      <c r="K334" s="29">
        <f>SUM(K332:K333)</f>
        <v>845.04</v>
      </c>
      <c r="L334" s="14"/>
    </row>
    <row r="335" spans="1:12">
      <c r="A335" s="8">
        <v>46077</v>
      </c>
      <c r="B335" s="9">
        <v>21991</v>
      </c>
      <c r="C335" s="10" t="s">
        <v>261</v>
      </c>
      <c r="D335" s="11" t="s">
        <v>171</v>
      </c>
      <c r="E335" s="3">
        <v>291212</v>
      </c>
      <c r="F335" s="12"/>
      <c r="G335" s="13" t="s">
        <v>172</v>
      </c>
      <c r="H335" s="13"/>
      <c r="I335" s="24"/>
      <c r="J335" s="25">
        <v>1100</v>
      </c>
      <c r="K335" s="26">
        <f t="shared" si="16"/>
        <v>1100</v>
      </c>
      <c r="L335" s="8">
        <v>46076</v>
      </c>
    </row>
    <row r="336" spans="1:12">
      <c r="A336" s="14"/>
      <c r="B336" s="15"/>
      <c r="C336" s="16"/>
      <c r="D336" s="17" t="s">
        <v>173</v>
      </c>
      <c r="E336" s="7"/>
      <c r="F336" s="18"/>
      <c r="G336" s="19" t="s">
        <v>172</v>
      </c>
      <c r="H336" s="19"/>
      <c r="I336" s="27"/>
      <c r="J336" s="25">
        <v>-254.96</v>
      </c>
      <c r="K336" s="26">
        <f t="shared" si="16"/>
        <v>-254.96</v>
      </c>
      <c r="L336" s="14"/>
    </row>
    <row r="337" spans="1:12">
      <c r="A337" s="20" t="s">
        <v>174</v>
      </c>
      <c r="B337" s="21"/>
      <c r="C337" s="21"/>
      <c r="D337" s="21"/>
      <c r="E337" s="21"/>
      <c r="F337" s="21"/>
      <c r="G337" s="21"/>
      <c r="H337" s="21"/>
      <c r="I337" s="28"/>
      <c r="J337" s="29">
        <f>SUM(J335:J336)</f>
        <v>845.04</v>
      </c>
      <c r="K337" s="29">
        <f>SUM(K335:K336)</f>
        <v>845.04</v>
      </c>
      <c r="L337" s="14"/>
    </row>
    <row r="338" spans="1:12">
      <c r="A338" s="8">
        <v>46077</v>
      </c>
      <c r="B338" s="9">
        <v>21991</v>
      </c>
      <c r="C338" s="10" t="s">
        <v>262</v>
      </c>
      <c r="D338" s="11" t="s">
        <v>171</v>
      </c>
      <c r="E338" s="3">
        <v>290327</v>
      </c>
      <c r="F338" s="12"/>
      <c r="G338" s="13" t="s">
        <v>172</v>
      </c>
      <c r="H338" s="13"/>
      <c r="I338" s="24"/>
      <c r="J338" s="25">
        <v>400</v>
      </c>
      <c r="K338" s="26">
        <f t="shared" ref="K338:K342" si="17">J338</f>
        <v>400</v>
      </c>
      <c r="L338" s="8">
        <v>46076</v>
      </c>
    </row>
    <row r="339" spans="1:12">
      <c r="A339" s="14"/>
      <c r="B339" s="15"/>
      <c r="C339" s="16"/>
      <c r="D339" s="17" t="s">
        <v>173</v>
      </c>
      <c r="E339" s="7"/>
      <c r="F339" s="18"/>
      <c r="G339" s="19" t="s">
        <v>172</v>
      </c>
      <c r="H339" s="19"/>
      <c r="I339" s="27"/>
      <c r="J339" s="25">
        <v>-95.58</v>
      </c>
      <c r="K339" s="26">
        <f t="shared" si="17"/>
        <v>-95.58</v>
      </c>
      <c r="L339" s="14"/>
    </row>
    <row r="340" spans="1:12">
      <c r="A340" s="20" t="s">
        <v>174</v>
      </c>
      <c r="B340" s="21"/>
      <c r="C340" s="21"/>
      <c r="D340" s="21"/>
      <c r="E340" s="21"/>
      <c r="F340" s="21"/>
      <c r="G340" s="21"/>
      <c r="H340" s="21"/>
      <c r="I340" s="28"/>
      <c r="J340" s="29">
        <f>SUM(J338:J339)</f>
        <v>304.42</v>
      </c>
      <c r="K340" s="29">
        <f>SUM(K338:K339)</f>
        <v>304.42</v>
      </c>
      <c r="L340" s="14"/>
    </row>
    <row r="341" spans="1:12">
      <c r="A341" s="8">
        <v>46077</v>
      </c>
      <c r="B341" s="9">
        <v>21991</v>
      </c>
      <c r="C341" s="10" t="s">
        <v>263</v>
      </c>
      <c r="D341" s="11" t="s">
        <v>171</v>
      </c>
      <c r="E341" s="3">
        <v>290798</v>
      </c>
      <c r="F341" s="12"/>
      <c r="G341" s="13" t="s">
        <v>172</v>
      </c>
      <c r="H341" s="13"/>
      <c r="I341" s="24"/>
      <c r="J341" s="25">
        <v>1100</v>
      </c>
      <c r="K341" s="26">
        <f t="shared" si="17"/>
        <v>1100</v>
      </c>
      <c r="L341" s="8">
        <v>46076</v>
      </c>
    </row>
    <row r="342" spans="1:12">
      <c r="A342" s="14"/>
      <c r="B342" s="15"/>
      <c r="C342" s="16"/>
      <c r="D342" s="17" t="s">
        <v>173</v>
      </c>
      <c r="E342" s="7"/>
      <c r="F342" s="18"/>
      <c r="G342" s="19" t="s">
        <v>172</v>
      </c>
      <c r="H342" s="19"/>
      <c r="I342" s="27"/>
      <c r="J342" s="25">
        <v>-254.96</v>
      </c>
      <c r="K342" s="26">
        <f t="shared" si="17"/>
        <v>-254.96</v>
      </c>
      <c r="L342" s="14"/>
    </row>
    <row r="343" spans="1:12">
      <c r="A343" s="20" t="s">
        <v>174</v>
      </c>
      <c r="B343" s="21"/>
      <c r="C343" s="21"/>
      <c r="D343" s="21"/>
      <c r="E343" s="21"/>
      <c r="F343" s="21"/>
      <c r="G343" s="21"/>
      <c r="H343" s="21"/>
      <c r="I343" s="28"/>
      <c r="J343" s="29">
        <f>SUM(J341:J342)</f>
        <v>845.04</v>
      </c>
      <c r="K343" s="29">
        <f>SUM(K341:K342)</f>
        <v>845.04</v>
      </c>
      <c r="L343" s="14"/>
    </row>
    <row r="344" spans="1:12">
      <c r="A344" s="8">
        <v>46077</v>
      </c>
      <c r="B344" s="9">
        <v>21991</v>
      </c>
      <c r="C344" s="10" t="s">
        <v>264</v>
      </c>
      <c r="D344" s="11" t="s">
        <v>171</v>
      </c>
      <c r="E344" s="3">
        <v>290782</v>
      </c>
      <c r="F344" s="12"/>
      <c r="G344" s="13" t="s">
        <v>172</v>
      </c>
      <c r="H344" s="13"/>
      <c r="I344" s="24"/>
      <c r="J344" s="25">
        <v>350</v>
      </c>
      <c r="K344" s="26">
        <f t="shared" ref="K344:K348" si="18">J344</f>
        <v>350</v>
      </c>
      <c r="L344" s="8">
        <v>46076</v>
      </c>
    </row>
    <row r="345" spans="1:12">
      <c r="A345" s="14"/>
      <c r="B345" s="15"/>
      <c r="C345" s="16"/>
      <c r="D345" s="17" t="s">
        <v>173</v>
      </c>
      <c r="E345" s="7"/>
      <c r="F345" s="18"/>
      <c r="G345" s="19" t="s">
        <v>172</v>
      </c>
      <c r="H345" s="19"/>
      <c r="I345" s="27"/>
      <c r="J345" s="25">
        <v>-84.27</v>
      </c>
      <c r="K345" s="26">
        <f t="shared" si="18"/>
        <v>-84.27</v>
      </c>
      <c r="L345" s="14"/>
    </row>
    <row r="346" spans="1:12">
      <c r="A346" s="20" t="s">
        <v>174</v>
      </c>
      <c r="B346" s="21"/>
      <c r="C346" s="21"/>
      <c r="D346" s="21"/>
      <c r="E346" s="21"/>
      <c r="F346" s="21"/>
      <c r="G346" s="21"/>
      <c r="H346" s="21"/>
      <c r="I346" s="28"/>
      <c r="J346" s="29">
        <f>SUM(J344:J345)</f>
        <v>265.73</v>
      </c>
      <c r="K346" s="29">
        <f>SUM(K344:K345)</f>
        <v>265.73</v>
      </c>
      <c r="L346" s="14"/>
    </row>
    <row r="347" spans="1:12">
      <c r="A347" s="8">
        <v>46077</v>
      </c>
      <c r="B347" s="9">
        <v>21991</v>
      </c>
      <c r="C347" s="22" t="s">
        <v>183</v>
      </c>
      <c r="D347" s="11" t="s">
        <v>171</v>
      </c>
      <c r="E347" s="3"/>
      <c r="F347" s="12"/>
      <c r="G347" s="13" t="s">
        <v>172</v>
      </c>
      <c r="H347" s="13"/>
      <c r="I347" s="24"/>
      <c r="J347" s="25">
        <v>-69.18</v>
      </c>
      <c r="K347" s="26">
        <f t="shared" si="18"/>
        <v>-69.18</v>
      </c>
      <c r="L347" s="8">
        <v>46076</v>
      </c>
    </row>
    <row r="348" spans="1:12">
      <c r="A348" s="14"/>
      <c r="B348" s="15"/>
      <c r="C348" s="16"/>
      <c r="D348" s="17" t="s">
        <v>173</v>
      </c>
      <c r="E348" s="7"/>
      <c r="F348" s="18"/>
      <c r="G348" s="19" t="s">
        <v>172</v>
      </c>
      <c r="H348" s="19"/>
      <c r="I348" s="27"/>
      <c r="J348" s="25"/>
      <c r="K348" s="26">
        <f t="shared" si="18"/>
        <v>0</v>
      </c>
      <c r="L348" s="14"/>
    </row>
    <row r="349" spans="1:12">
      <c r="A349" s="20" t="s">
        <v>174</v>
      </c>
      <c r="B349" s="21"/>
      <c r="C349" s="21"/>
      <c r="D349" s="21"/>
      <c r="E349" s="21"/>
      <c r="F349" s="21"/>
      <c r="G349" s="21"/>
      <c r="H349" s="21"/>
      <c r="I349" s="28"/>
      <c r="J349" s="30">
        <f>SUM(J347:J348)</f>
        <v>-69.18</v>
      </c>
      <c r="K349" s="29">
        <f>SUM(K347:K348)</f>
        <v>-69.18</v>
      </c>
      <c r="L349" s="14"/>
    </row>
    <row r="350" spans="1:12">
      <c r="A350" s="8">
        <v>46077</v>
      </c>
      <c r="B350" s="9">
        <v>21991</v>
      </c>
      <c r="C350" s="10" t="s">
        <v>265</v>
      </c>
      <c r="D350" s="11" t="s">
        <v>171</v>
      </c>
      <c r="E350" s="3">
        <v>290116</v>
      </c>
      <c r="F350" s="12"/>
      <c r="G350" s="13" t="s">
        <v>172</v>
      </c>
      <c r="H350" s="13"/>
      <c r="I350" s="24"/>
      <c r="J350" s="25">
        <v>1361.58</v>
      </c>
      <c r="K350" s="26">
        <f t="shared" ref="K350:K354" si="19">J350</f>
        <v>1361.58</v>
      </c>
      <c r="L350" s="8">
        <v>46076</v>
      </c>
    </row>
    <row r="351" spans="1:12">
      <c r="A351" s="14"/>
      <c r="B351" s="15"/>
      <c r="C351" s="16" t="s">
        <v>266</v>
      </c>
      <c r="D351" s="17" t="s">
        <v>173</v>
      </c>
      <c r="E351" s="7"/>
      <c r="F351" s="18"/>
      <c r="G351" s="19" t="s">
        <v>172</v>
      </c>
      <c r="H351" s="19"/>
      <c r="I351" s="27"/>
      <c r="J351" s="25">
        <v>-1459.76</v>
      </c>
      <c r="K351" s="26">
        <f t="shared" si="19"/>
        <v>-1459.76</v>
      </c>
      <c r="L351" s="14"/>
    </row>
    <row r="352" spans="1:12">
      <c r="A352" s="20" t="s">
        <v>174</v>
      </c>
      <c r="B352" s="21"/>
      <c r="C352" s="21"/>
      <c r="D352" s="21"/>
      <c r="E352" s="21"/>
      <c r="F352" s="21"/>
      <c r="G352" s="21"/>
      <c r="H352" s="21"/>
      <c r="I352" s="28"/>
      <c r="J352" s="30">
        <f>SUM(J350:J351)</f>
        <v>-98.1800000000001</v>
      </c>
      <c r="K352" s="29">
        <f>SUM(K350:K351)</f>
        <v>-98.1800000000001</v>
      </c>
      <c r="L352" s="14"/>
    </row>
    <row r="353" spans="1:12">
      <c r="A353" s="8">
        <v>46077</v>
      </c>
      <c r="B353" s="9">
        <v>21991</v>
      </c>
      <c r="C353" s="10" t="s">
        <v>267</v>
      </c>
      <c r="D353" s="11" t="s">
        <v>171</v>
      </c>
      <c r="E353" s="3">
        <v>289296</v>
      </c>
      <c r="F353" s="12"/>
      <c r="G353" s="13" t="s">
        <v>172</v>
      </c>
      <c r="H353" s="13"/>
      <c r="I353" s="24"/>
      <c r="J353" s="25">
        <v>1100</v>
      </c>
      <c r="K353" s="26">
        <f t="shared" si="19"/>
        <v>1100</v>
      </c>
      <c r="L353" s="8">
        <v>46076</v>
      </c>
    </row>
    <row r="354" spans="1:12">
      <c r="A354" s="14"/>
      <c r="B354" s="15"/>
      <c r="C354" s="16"/>
      <c r="D354" s="17" t="s">
        <v>173</v>
      </c>
      <c r="E354" s="7"/>
      <c r="F354" s="18"/>
      <c r="G354" s="19" t="s">
        <v>172</v>
      </c>
      <c r="H354" s="19"/>
      <c r="I354" s="27"/>
      <c r="J354" s="25">
        <v>-240.02</v>
      </c>
      <c r="K354" s="26">
        <f t="shared" si="19"/>
        <v>-240.02</v>
      </c>
      <c r="L354" s="14"/>
    </row>
    <row r="355" spans="1:12">
      <c r="A355" s="20" t="s">
        <v>174</v>
      </c>
      <c r="B355" s="21"/>
      <c r="C355" s="21"/>
      <c r="D355" s="21"/>
      <c r="E355" s="21"/>
      <c r="F355" s="21"/>
      <c r="G355" s="21"/>
      <c r="H355" s="21"/>
      <c r="I355" s="28"/>
      <c r="J355" s="29">
        <f>SUM(J353:J354)</f>
        <v>859.98</v>
      </c>
      <c r="K355" s="29">
        <f>SUM(K353:K354)</f>
        <v>859.98</v>
      </c>
      <c r="L355" s="14"/>
    </row>
    <row r="356" spans="1:12">
      <c r="A356" s="8">
        <v>46077</v>
      </c>
      <c r="B356" s="9">
        <v>21991</v>
      </c>
      <c r="C356" s="10" t="s">
        <v>268</v>
      </c>
      <c r="D356" s="11" t="s">
        <v>171</v>
      </c>
      <c r="E356" s="3">
        <v>290571</v>
      </c>
      <c r="F356" s="12"/>
      <c r="G356" s="13" t="s">
        <v>172</v>
      </c>
      <c r="H356" s="13"/>
      <c r="I356" s="24"/>
      <c r="J356" s="25">
        <v>1100</v>
      </c>
      <c r="K356" s="26">
        <f t="shared" ref="K356:K360" si="20">J356</f>
        <v>1100</v>
      </c>
      <c r="L356" s="8">
        <v>46076</v>
      </c>
    </row>
    <row r="357" spans="1:12">
      <c r="A357" s="14"/>
      <c r="B357" s="15"/>
      <c r="C357" s="16"/>
      <c r="D357" s="17" t="s">
        <v>173</v>
      </c>
      <c r="E357" s="7"/>
      <c r="F357" s="18"/>
      <c r="G357" s="19" t="s">
        <v>172</v>
      </c>
      <c r="H357" s="19"/>
      <c r="I357" s="27"/>
      <c r="J357" s="25">
        <v>-254.11</v>
      </c>
      <c r="K357" s="26">
        <f t="shared" si="20"/>
        <v>-254.11</v>
      </c>
      <c r="L357" s="14"/>
    </row>
    <row r="358" spans="1:12">
      <c r="A358" s="20" t="s">
        <v>174</v>
      </c>
      <c r="B358" s="21"/>
      <c r="C358" s="21"/>
      <c r="D358" s="21"/>
      <c r="E358" s="21"/>
      <c r="F358" s="21"/>
      <c r="G358" s="21"/>
      <c r="H358" s="21"/>
      <c r="I358" s="28"/>
      <c r="J358" s="29">
        <f>SUM(J356:J357)</f>
        <v>845.89</v>
      </c>
      <c r="K358" s="29">
        <f>SUM(K356:K357)</f>
        <v>845.89</v>
      </c>
      <c r="L358" s="14"/>
    </row>
    <row r="359" spans="1:12">
      <c r="A359" s="8">
        <v>46077</v>
      </c>
      <c r="B359" s="9">
        <v>21991</v>
      </c>
      <c r="C359" s="10" t="s">
        <v>269</v>
      </c>
      <c r="D359" s="11" t="s">
        <v>171</v>
      </c>
      <c r="E359" s="3">
        <v>290574</v>
      </c>
      <c r="F359" s="12"/>
      <c r="G359" s="13" t="s">
        <v>172</v>
      </c>
      <c r="H359" s="13"/>
      <c r="I359" s="24"/>
      <c r="J359" s="25">
        <v>200</v>
      </c>
      <c r="K359" s="26">
        <f t="shared" si="20"/>
        <v>200</v>
      </c>
      <c r="L359" s="8">
        <v>46076</v>
      </c>
    </row>
    <row r="360" spans="1:12">
      <c r="A360" s="14"/>
      <c r="B360" s="15"/>
      <c r="C360" s="16"/>
      <c r="D360" s="17" t="s">
        <v>173</v>
      </c>
      <c r="E360" s="7"/>
      <c r="F360" s="18"/>
      <c r="G360" s="19" t="s">
        <v>172</v>
      </c>
      <c r="H360" s="19"/>
      <c r="I360" s="27"/>
      <c r="J360" s="25">
        <v>-47.39</v>
      </c>
      <c r="K360" s="26">
        <f t="shared" si="20"/>
        <v>-47.39</v>
      </c>
      <c r="L360" s="14"/>
    </row>
    <row r="361" spans="1:12">
      <c r="A361" s="20" t="s">
        <v>174</v>
      </c>
      <c r="B361" s="21"/>
      <c r="C361" s="21"/>
      <c r="D361" s="21"/>
      <c r="E361" s="21"/>
      <c r="F361" s="21"/>
      <c r="G361" s="21"/>
      <c r="H361" s="21"/>
      <c r="I361" s="28"/>
      <c r="J361" s="29">
        <f>SUM(J359:J360)</f>
        <v>152.61</v>
      </c>
      <c r="K361" s="29">
        <f>SUM(K359:K360)</f>
        <v>152.61</v>
      </c>
      <c r="L361" s="14"/>
    </row>
    <row r="362" spans="1:12">
      <c r="A362" s="8">
        <v>46077</v>
      </c>
      <c r="B362" s="9">
        <v>21991</v>
      </c>
      <c r="C362" s="10" t="s">
        <v>270</v>
      </c>
      <c r="D362" s="11" t="s">
        <v>171</v>
      </c>
      <c r="E362" s="3">
        <v>290332</v>
      </c>
      <c r="F362" s="12"/>
      <c r="G362" s="13" t="s">
        <v>172</v>
      </c>
      <c r="H362" s="13"/>
      <c r="I362" s="24"/>
      <c r="J362" s="25">
        <v>1100</v>
      </c>
      <c r="K362" s="26">
        <f t="shared" ref="K362:K366" si="21">J362</f>
        <v>1100</v>
      </c>
      <c r="L362" s="8">
        <v>46076</v>
      </c>
    </row>
    <row r="363" spans="1:12">
      <c r="A363" s="14"/>
      <c r="B363" s="15"/>
      <c r="D363" s="17" t="s">
        <v>173</v>
      </c>
      <c r="E363" s="7"/>
      <c r="F363" s="18"/>
      <c r="G363" s="19" t="s">
        <v>172</v>
      </c>
      <c r="H363" s="19"/>
      <c r="I363" s="27"/>
      <c r="J363" s="25">
        <v>-254.11</v>
      </c>
      <c r="K363" s="26">
        <f t="shared" si="21"/>
        <v>-254.11</v>
      </c>
      <c r="L363" s="14"/>
    </row>
    <row r="364" spans="1:12">
      <c r="A364" s="20" t="s">
        <v>174</v>
      </c>
      <c r="B364" s="21"/>
      <c r="C364" s="21"/>
      <c r="D364" s="21"/>
      <c r="E364" s="21"/>
      <c r="F364" s="21"/>
      <c r="G364" s="21"/>
      <c r="H364" s="21"/>
      <c r="I364" s="28"/>
      <c r="J364" s="29">
        <f>SUM(J362:J363)</f>
        <v>845.89</v>
      </c>
      <c r="K364" s="29">
        <f>SUM(K362:K363)</f>
        <v>845.89</v>
      </c>
      <c r="L364" s="14"/>
    </row>
    <row r="365" spans="1:12">
      <c r="A365" s="8">
        <v>46077</v>
      </c>
      <c r="B365" s="9">
        <v>21991</v>
      </c>
      <c r="C365" s="10" t="s">
        <v>248</v>
      </c>
      <c r="D365" s="11" t="s">
        <v>171</v>
      </c>
      <c r="E365" s="3">
        <v>290122</v>
      </c>
      <c r="F365" s="12"/>
      <c r="G365" s="13" t="s">
        <v>172</v>
      </c>
      <c r="H365" s="13"/>
      <c r="I365" s="24"/>
      <c r="J365" s="25">
        <v>200</v>
      </c>
      <c r="K365" s="26">
        <f t="shared" si="21"/>
        <v>200</v>
      </c>
      <c r="L365" s="8">
        <v>46076</v>
      </c>
    </row>
    <row r="366" spans="1:12">
      <c r="A366" s="14"/>
      <c r="B366" s="15"/>
      <c r="C366" s="16"/>
      <c r="D366" s="17" t="s">
        <v>173</v>
      </c>
      <c r="E366" s="7"/>
      <c r="F366" s="18"/>
      <c r="G366" s="19" t="s">
        <v>172</v>
      </c>
      <c r="H366" s="19"/>
      <c r="I366" s="27"/>
      <c r="J366" s="25">
        <v>-47.39</v>
      </c>
      <c r="K366" s="26">
        <f t="shared" si="21"/>
        <v>-47.39</v>
      </c>
      <c r="L366" s="14"/>
    </row>
    <row r="367" spans="1:12">
      <c r="A367" s="20" t="s">
        <v>174</v>
      </c>
      <c r="B367" s="21"/>
      <c r="C367" s="21"/>
      <c r="D367" s="21"/>
      <c r="E367" s="21"/>
      <c r="F367" s="21"/>
      <c r="G367" s="21"/>
      <c r="H367" s="21"/>
      <c r="I367" s="28"/>
      <c r="J367" s="29">
        <f>SUM(J365:J366)</f>
        <v>152.61</v>
      </c>
      <c r="K367" s="29">
        <f>SUM(K365:K366)</f>
        <v>152.61</v>
      </c>
      <c r="L367" s="14"/>
    </row>
    <row r="368" spans="1:12">
      <c r="A368" s="8">
        <v>46077</v>
      </c>
      <c r="B368" s="9">
        <v>21991</v>
      </c>
      <c r="C368" s="10" t="s">
        <v>243</v>
      </c>
      <c r="D368" s="11" t="s">
        <v>171</v>
      </c>
      <c r="E368" s="3">
        <v>290572</v>
      </c>
      <c r="F368" s="12"/>
      <c r="G368" s="13" t="s">
        <v>172</v>
      </c>
      <c r="H368" s="13"/>
      <c r="I368" s="24"/>
      <c r="J368" s="25">
        <v>200</v>
      </c>
      <c r="K368" s="26">
        <f t="shared" ref="K368:K372" si="22">J368</f>
        <v>200</v>
      </c>
      <c r="L368" s="8">
        <v>46076</v>
      </c>
    </row>
    <row r="369" spans="1:12">
      <c r="A369" s="14"/>
      <c r="B369" s="15"/>
      <c r="C369" s="16"/>
      <c r="D369" s="17" t="s">
        <v>173</v>
      </c>
      <c r="E369" s="7"/>
      <c r="F369" s="18"/>
      <c r="G369" s="19" t="s">
        <v>172</v>
      </c>
      <c r="H369" s="19"/>
      <c r="I369" s="27"/>
      <c r="J369" s="25">
        <v>-51.25</v>
      </c>
      <c r="K369" s="26">
        <f t="shared" si="22"/>
        <v>-51.25</v>
      </c>
      <c r="L369" s="14"/>
    </row>
    <row r="370" spans="1:12">
      <c r="A370" s="20" t="s">
        <v>174</v>
      </c>
      <c r="B370" s="21"/>
      <c r="C370" s="21"/>
      <c r="D370" s="21"/>
      <c r="E370" s="21"/>
      <c r="F370" s="21"/>
      <c r="G370" s="21"/>
      <c r="H370" s="21"/>
      <c r="I370" s="28"/>
      <c r="J370" s="29">
        <f>SUM(J368:J369)</f>
        <v>148.75</v>
      </c>
      <c r="K370" s="29">
        <f>SUM(K368:K369)</f>
        <v>148.75</v>
      </c>
      <c r="L370" s="14"/>
    </row>
    <row r="371" spans="1:12">
      <c r="A371" s="8">
        <v>46077</v>
      </c>
      <c r="B371" s="9">
        <v>21991</v>
      </c>
      <c r="C371" s="10" t="s">
        <v>271</v>
      </c>
      <c r="D371" s="11" t="s">
        <v>171</v>
      </c>
      <c r="E371" s="3">
        <v>290335</v>
      </c>
      <c r="F371" s="12"/>
      <c r="G371" s="13" t="s">
        <v>172</v>
      </c>
      <c r="H371" s="13"/>
      <c r="I371" s="24"/>
      <c r="J371" s="25">
        <v>350</v>
      </c>
      <c r="K371" s="26">
        <f t="shared" si="22"/>
        <v>350</v>
      </c>
      <c r="L371" s="8">
        <v>46076</v>
      </c>
    </row>
    <row r="372" spans="1:12">
      <c r="A372" s="14"/>
      <c r="B372" s="15"/>
      <c r="C372" s="16"/>
      <c r="D372" s="17" t="s">
        <v>173</v>
      </c>
      <c r="E372" s="7"/>
      <c r="F372" s="18"/>
      <c r="G372" s="19" t="s">
        <v>172</v>
      </c>
      <c r="H372" s="19"/>
      <c r="I372" s="27"/>
      <c r="J372" s="25">
        <v>-80.03</v>
      </c>
      <c r="K372" s="26">
        <f t="shared" si="22"/>
        <v>-80.03</v>
      </c>
      <c r="L372" s="14"/>
    </row>
    <row r="373" spans="1:12">
      <c r="A373" s="20" t="s">
        <v>174</v>
      </c>
      <c r="B373" s="21"/>
      <c r="C373" s="21"/>
      <c r="D373" s="21"/>
      <c r="E373" s="21"/>
      <c r="F373" s="21"/>
      <c r="G373" s="21"/>
      <c r="H373" s="21"/>
      <c r="I373" s="28"/>
      <c r="J373" s="29">
        <f>SUM(J371:J372)</f>
        <v>269.97</v>
      </c>
      <c r="K373" s="29">
        <f>SUM(K371:K372)</f>
        <v>269.97</v>
      </c>
      <c r="L373" s="14"/>
    </row>
    <row r="374" spans="1:12">
      <c r="A374" s="8">
        <v>46077</v>
      </c>
      <c r="B374" s="9">
        <v>21991</v>
      </c>
      <c r="C374" s="10" t="s">
        <v>272</v>
      </c>
      <c r="D374" s="11" t="s">
        <v>171</v>
      </c>
      <c r="E374" s="3">
        <v>290379</v>
      </c>
      <c r="F374" s="12"/>
      <c r="G374" s="13" t="s">
        <v>172</v>
      </c>
      <c r="H374" s="13"/>
      <c r="I374" s="24"/>
      <c r="J374" s="25">
        <v>200</v>
      </c>
      <c r="K374" s="26">
        <f>J374</f>
        <v>200</v>
      </c>
      <c r="L374" s="8">
        <v>46076</v>
      </c>
    </row>
    <row r="375" spans="1:12">
      <c r="A375" s="14"/>
      <c r="B375" s="15"/>
      <c r="C375" s="16"/>
      <c r="D375" s="17" t="s">
        <v>173</v>
      </c>
      <c r="E375" s="7"/>
      <c r="F375" s="18"/>
      <c r="G375" s="19" t="s">
        <v>172</v>
      </c>
      <c r="H375" s="19"/>
      <c r="I375" s="27"/>
      <c r="J375" s="25">
        <v>-50.29</v>
      </c>
      <c r="K375" s="26">
        <f>J375</f>
        <v>-50.29</v>
      </c>
      <c r="L375" s="14"/>
    </row>
    <row r="376" spans="1:12">
      <c r="A376" s="20" t="s">
        <v>174</v>
      </c>
      <c r="B376" s="21"/>
      <c r="C376" s="21"/>
      <c r="D376" s="21"/>
      <c r="E376" s="21"/>
      <c r="F376" s="21"/>
      <c r="G376" s="21"/>
      <c r="H376" s="21"/>
      <c r="I376" s="28"/>
      <c r="J376" s="29">
        <f>SUM(J374:J375)</f>
        <v>149.71</v>
      </c>
      <c r="K376" s="29">
        <f>SUM(K374:K375)</f>
        <v>149.71</v>
      </c>
      <c r="L376" s="14"/>
    </row>
    <row r="377" spans="1:12">
      <c r="A377" s="8">
        <v>46077</v>
      </c>
      <c r="B377" s="9">
        <v>21991</v>
      </c>
      <c r="C377" s="22" t="s">
        <v>190</v>
      </c>
      <c r="D377" s="11" t="s">
        <v>171</v>
      </c>
      <c r="E377" s="3"/>
      <c r="F377" s="12"/>
      <c r="G377" s="13" t="s">
        <v>172</v>
      </c>
      <c r="H377" s="13"/>
      <c r="I377" s="24"/>
      <c r="J377" s="25">
        <v>-116.9</v>
      </c>
      <c r="K377" s="26">
        <f>J377</f>
        <v>-116.9</v>
      </c>
      <c r="L377" s="8">
        <v>46076</v>
      </c>
    </row>
    <row r="378" spans="1:12">
      <c r="A378" s="14"/>
      <c r="B378" s="15"/>
      <c r="C378" s="16"/>
      <c r="D378" s="17" t="s">
        <v>173</v>
      </c>
      <c r="E378" s="7"/>
      <c r="F378" s="18"/>
      <c r="G378" s="19" t="s">
        <v>172</v>
      </c>
      <c r="H378" s="19"/>
      <c r="I378" s="27"/>
      <c r="J378" s="25"/>
      <c r="K378" s="26">
        <f>J378</f>
        <v>0</v>
      </c>
      <c r="L378" s="14"/>
    </row>
    <row r="379" spans="1:12">
      <c r="A379" s="20" t="s">
        <v>174</v>
      </c>
      <c r="B379" s="21"/>
      <c r="C379" s="21"/>
      <c r="D379" s="21"/>
      <c r="E379" s="21"/>
      <c r="F379" s="21"/>
      <c r="G379" s="21"/>
      <c r="H379" s="21"/>
      <c r="I379" s="28"/>
      <c r="J379" s="30">
        <f>SUM(J377:J378)</f>
        <v>-116.9</v>
      </c>
      <c r="K379" s="29">
        <f>SUM(K377:K378)</f>
        <v>-116.9</v>
      </c>
      <c r="L379" s="14"/>
    </row>
    <row r="380" ht="10.5" spans="1:10">
      <c r="A380" s="2"/>
      <c r="I380" s="31" t="s">
        <v>191</v>
      </c>
      <c r="J380" s="32">
        <f>SUM(J313,J316,J319,J322,J325,J328,J331,J334,J337,J340,J343,J346,J349,J352,J355,J358,J361,J364,J367,J370,J373,J376,J379)</f>
        <v>11537.09</v>
      </c>
    </row>
    <row r="382" ht="10.5" spans="1:10">
      <c r="A382" s="2" t="s">
        <v>22</v>
      </c>
      <c r="D382" s="2" t="s">
        <v>23</v>
      </c>
      <c r="I382" s="33"/>
      <c r="J382" s="32"/>
    </row>
    <row r="383" spans="1:1">
      <c r="A383" s="2"/>
    </row>
    <row r="384" spans="1:1">
      <c r="A384" s="2"/>
    </row>
    <row r="385" spans="1:4">
      <c r="A385" s="2" t="s">
        <v>24</v>
      </c>
      <c r="D385" s="2" t="s">
        <v>25</v>
      </c>
    </row>
    <row r="386" spans="1:4">
      <c r="A386" s="1" t="s">
        <v>26</v>
      </c>
      <c r="D386" s="1" t="s">
        <v>27</v>
      </c>
    </row>
  </sheetData>
  <mergeCells count="262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G73:J73"/>
    <mergeCell ref="A78:I78"/>
    <mergeCell ref="A81:I81"/>
    <mergeCell ref="A84:I84"/>
    <mergeCell ref="A87:I87"/>
    <mergeCell ref="A90:I90"/>
    <mergeCell ref="A93:I93"/>
    <mergeCell ref="A96:I96"/>
    <mergeCell ref="A99:I99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A177:I177"/>
    <mergeCell ref="A180:I180"/>
    <mergeCell ref="A183:I183"/>
    <mergeCell ref="A186:I186"/>
    <mergeCell ref="G202:J202"/>
    <mergeCell ref="A207:I207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A270:I270"/>
    <mergeCell ref="A273:I273"/>
    <mergeCell ref="A276:I276"/>
    <mergeCell ref="A279:I279"/>
    <mergeCell ref="A282:I282"/>
    <mergeCell ref="A285:I285"/>
    <mergeCell ref="A288:I288"/>
    <mergeCell ref="G308:J308"/>
    <mergeCell ref="A313:I313"/>
    <mergeCell ref="A316:I316"/>
    <mergeCell ref="A319:I319"/>
    <mergeCell ref="A322:I322"/>
    <mergeCell ref="A325:I325"/>
    <mergeCell ref="A328:I328"/>
    <mergeCell ref="A331:I331"/>
    <mergeCell ref="A334:I334"/>
    <mergeCell ref="A337:I337"/>
    <mergeCell ref="A340:I340"/>
    <mergeCell ref="A343:I343"/>
    <mergeCell ref="A346:I346"/>
    <mergeCell ref="A349:I349"/>
    <mergeCell ref="A352:I352"/>
    <mergeCell ref="A355:I355"/>
    <mergeCell ref="A358:I358"/>
    <mergeCell ref="A361:I361"/>
    <mergeCell ref="A364:I364"/>
    <mergeCell ref="A367:I367"/>
    <mergeCell ref="A370:I370"/>
    <mergeCell ref="A373:I373"/>
    <mergeCell ref="A376:I376"/>
    <mergeCell ref="A379:I379"/>
    <mergeCell ref="A4:A6"/>
    <mergeCell ref="A73:A75"/>
    <mergeCell ref="A202:A204"/>
    <mergeCell ref="A308:A310"/>
    <mergeCell ref="B4:B6"/>
    <mergeCell ref="B73:B75"/>
    <mergeCell ref="B202:B204"/>
    <mergeCell ref="B308:B310"/>
    <mergeCell ref="C4:C6"/>
    <mergeCell ref="C73:C75"/>
    <mergeCell ref="C202:C204"/>
    <mergeCell ref="C308:C310"/>
    <mergeCell ref="D4:D6"/>
    <mergeCell ref="D73:D75"/>
    <mergeCell ref="D202:D204"/>
    <mergeCell ref="D308:D310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73:E75"/>
    <mergeCell ref="E76:E77"/>
    <mergeCell ref="E79:E80"/>
    <mergeCell ref="E82:E83"/>
    <mergeCell ref="E85:E86"/>
    <mergeCell ref="E88:E89"/>
    <mergeCell ref="E91:E92"/>
    <mergeCell ref="E94:E95"/>
    <mergeCell ref="E97:E98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75:E176"/>
    <mergeCell ref="E178:E179"/>
    <mergeCell ref="E181:E182"/>
    <mergeCell ref="E184:E185"/>
    <mergeCell ref="E202:E204"/>
    <mergeCell ref="E205:E206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68:E269"/>
    <mergeCell ref="E271:E272"/>
    <mergeCell ref="E274:E275"/>
    <mergeCell ref="E277:E278"/>
    <mergeCell ref="E280:E281"/>
    <mergeCell ref="E283:E284"/>
    <mergeCell ref="E286:E287"/>
    <mergeCell ref="E308:E310"/>
    <mergeCell ref="E311:E312"/>
    <mergeCell ref="E314:E315"/>
    <mergeCell ref="E317:E318"/>
    <mergeCell ref="E320:E321"/>
    <mergeCell ref="E323:E324"/>
    <mergeCell ref="E326:E327"/>
    <mergeCell ref="E329:E330"/>
    <mergeCell ref="E332:E333"/>
    <mergeCell ref="E335:E336"/>
    <mergeCell ref="E338:E339"/>
    <mergeCell ref="E341:E342"/>
    <mergeCell ref="E344:E345"/>
    <mergeCell ref="E347:E348"/>
    <mergeCell ref="E350:E351"/>
    <mergeCell ref="E353:E354"/>
    <mergeCell ref="E356:E357"/>
    <mergeCell ref="E359:E360"/>
    <mergeCell ref="E362:E363"/>
    <mergeCell ref="E365:E366"/>
    <mergeCell ref="E368:E369"/>
    <mergeCell ref="E371:E372"/>
    <mergeCell ref="E374:E375"/>
    <mergeCell ref="E377:E378"/>
    <mergeCell ref="F4:F6"/>
    <mergeCell ref="F73:F75"/>
    <mergeCell ref="F202:F204"/>
    <mergeCell ref="F308:F310"/>
    <mergeCell ref="G5:G6"/>
    <mergeCell ref="G74:G75"/>
    <mergeCell ref="G203:G204"/>
    <mergeCell ref="G309:G310"/>
    <mergeCell ref="H5:H6"/>
    <mergeCell ref="H74:H75"/>
    <mergeCell ref="H203:H204"/>
    <mergeCell ref="H309:H310"/>
    <mergeCell ref="I5:I6"/>
    <mergeCell ref="I74:I75"/>
    <mergeCell ref="I203:I204"/>
    <mergeCell ref="I309:I310"/>
    <mergeCell ref="J5:J6"/>
    <mergeCell ref="J74:J75"/>
    <mergeCell ref="J203:J204"/>
    <mergeCell ref="J309:J310"/>
    <mergeCell ref="K4:K6"/>
    <mergeCell ref="K73:K75"/>
    <mergeCell ref="K202:K204"/>
    <mergeCell ref="K308:K310"/>
    <mergeCell ref="L4:L6"/>
    <mergeCell ref="L73:L75"/>
    <mergeCell ref="L202:L204"/>
    <mergeCell ref="L308:L310"/>
  </mergeCells>
  <pageMargins left="0.354166666666667" right="0.25" top="0.156944444444444" bottom="0.118055555555556" header="0.118055555555556" footer="0.118055555555556"/>
  <pageSetup paperSize="9" scale="78" orientation="landscape" verticalDpi="72"/>
  <headerFooter alignWithMargins="0"/>
  <rowBreaks count="4" manualBreakCount="4">
    <brk id="65" max="16383" man="1"/>
    <brk id="65" max="11" man="1"/>
    <brk id="138" max="11" man="1"/>
    <brk id="26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4"/>
  <sheetViews>
    <sheetView zoomScale="130" zoomScaleNormal="130" topLeftCell="A43" workbookViewId="0">
      <selection activeCell="E70" sqref="E7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3142857142857" style="1" customWidth="1"/>
    <col min="4" max="5" width="14.4952380952381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5" t="s">
        <v>43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46057</v>
      </c>
      <c r="B7" s="15" t="s">
        <v>44</v>
      </c>
      <c r="C7" s="16" t="s">
        <v>45</v>
      </c>
      <c r="D7" s="17" t="s">
        <v>16</v>
      </c>
      <c r="E7" s="15" t="s">
        <v>46</v>
      </c>
      <c r="F7" s="38">
        <v>16436.3</v>
      </c>
      <c r="G7" s="19"/>
      <c r="H7" s="19"/>
      <c r="I7" s="14"/>
      <c r="J7" s="38"/>
      <c r="K7" s="25">
        <f>J7+F7</f>
        <v>16436.3</v>
      </c>
      <c r="L7" s="14">
        <v>46057</v>
      </c>
      <c r="M7" s="2"/>
    </row>
    <row r="8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>SUM(F4:F8)</f>
        <v>16436.3</v>
      </c>
      <c r="G9" s="2"/>
      <c r="H9" s="2"/>
      <c r="I9" s="2"/>
      <c r="J9" s="39">
        <f>SUM(J7:J8)</f>
        <v>0</v>
      </c>
      <c r="K9" s="39">
        <f>SUM(K7:K8)</f>
        <v>16436.3</v>
      </c>
    </row>
    <row r="10" spans="9:9">
      <c r="I10" s="1" t="s">
        <v>13</v>
      </c>
    </row>
    <row r="11" spans="8:11">
      <c r="H11" s="2" t="s">
        <v>32</v>
      </c>
      <c r="J11" s="40" t="s">
        <v>33</v>
      </c>
      <c r="K11" s="40" t="s">
        <v>34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35</v>
      </c>
      <c r="I13" s="41">
        <v>1000</v>
      </c>
      <c r="J13" s="42">
        <v>16</v>
      </c>
      <c r="K13" s="43">
        <f t="shared" ref="K13:K23" si="0">J13*I13</f>
        <v>16000</v>
      </c>
    </row>
    <row r="14" spans="1:11">
      <c r="A14" s="2"/>
      <c r="G14" s="2"/>
      <c r="I14" s="41">
        <v>500</v>
      </c>
      <c r="J14" s="42"/>
      <c r="K14" s="43">
        <f t="shared" si="0"/>
        <v>0</v>
      </c>
    </row>
    <row r="15" spans="1:11">
      <c r="A15" s="2"/>
      <c r="G15" s="2"/>
      <c r="I15" s="41">
        <v>200</v>
      </c>
      <c r="J15" s="42"/>
      <c r="K15" s="43">
        <f t="shared" si="0"/>
        <v>0</v>
      </c>
    </row>
    <row r="16" spans="1:11">
      <c r="A16" s="2" t="s">
        <v>24</v>
      </c>
      <c r="D16" s="2" t="s">
        <v>25</v>
      </c>
      <c r="G16" s="2" t="s">
        <v>47</v>
      </c>
      <c r="I16" s="41">
        <v>100</v>
      </c>
      <c r="J16" s="42">
        <v>4</v>
      </c>
      <c r="K16" s="43">
        <f t="shared" si="0"/>
        <v>400</v>
      </c>
    </row>
    <row r="17" spans="1:11">
      <c r="A17" s="1" t="s">
        <v>26</v>
      </c>
      <c r="D17" s="1" t="s">
        <v>27</v>
      </c>
      <c r="G17" s="1" t="s">
        <v>48</v>
      </c>
      <c r="I17" s="41">
        <v>50</v>
      </c>
      <c r="J17" s="42"/>
      <c r="K17" s="43">
        <f t="shared" si="0"/>
        <v>0</v>
      </c>
    </row>
    <row r="18" spans="9:11">
      <c r="I18" s="41">
        <v>20</v>
      </c>
      <c r="J18" s="42">
        <v>1</v>
      </c>
      <c r="K18" s="43">
        <f t="shared" si="0"/>
        <v>20</v>
      </c>
    </row>
    <row r="19" spans="9:11">
      <c r="I19" s="41">
        <v>10</v>
      </c>
      <c r="J19" s="42">
        <v>1</v>
      </c>
      <c r="K19" s="43">
        <f t="shared" si="0"/>
        <v>10</v>
      </c>
    </row>
    <row r="20" spans="9:11">
      <c r="I20" s="41">
        <v>5</v>
      </c>
      <c r="J20" s="42">
        <v>1</v>
      </c>
      <c r="K20" s="43">
        <f t="shared" si="0"/>
        <v>5</v>
      </c>
    </row>
    <row r="21" spans="9:11">
      <c r="I21" s="41">
        <v>1</v>
      </c>
      <c r="J21" s="42">
        <v>1</v>
      </c>
      <c r="K21" s="43">
        <f t="shared" si="0"/>
        <v>1</v>
      </c>
    </row>
    <row r="22" spans="9:11">
      <c r="I22" s="41">
        <v>0.25</v>
      </c>
      <c r="J22" s="42">
        <v>1</v>
      </c>
      <c r="K22" s="43">
        <f t="shared" si="0"/>
        <v>0.25</v>
      </c>
    </row>
    <row r="23" spans="9:11">
      <c r="I23" s="44">
        <v>0.05</v>
      </c>
      <c r="J23" s="42">
        <v>1</v>
      </c>
      <c r="K23" s="43">
        <f t="shared" si="0"/>
        <v>0.05</v>
      </c>
    </row>
    <row r="24" spans="9:11">
      <c r="I24" s="2" t="s">
        <v>39</v>
      </c>
      <c r="K24" s="45">
        <f>SUM(K13:K23)</f>
        <v>16436.3</v>
      </c>
    </row>
    <row r="25" spans="9:11">
      <c r="I25" s="2" t="s">
        <v>40</v>
      </c>
      <c r="K25" s="46">
        <f>J9</f>
        <v>0</v>
      </c>
    </row>
    <row r="26" ht="9.75" spans="11:11">
      <c r="K26" s="47">
        <f>SUM(K24:K25)</f>
        <v>16436.3</v>
      </c>
    </row>
    <row r="27" ht="9.75"/>
    <row r="33" s="1" customFormat="1" spans="1:1">
      <c r="A33" s="2" t="s">
        <v>0</v>
      </c>
    </row>
    <row r="34" s="1" customFormat="1" spans="1:1">
      <c r="A34" s="2" t="s">
        <v>1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46056</v>
      </c>
      <c r="B39" s="15">
        <v>21927</v>
      </c>
      <c r="C39" s="16" t="s">
        <v>49</v>
      </c>
      <c r="D39" s="17" t="s">
        <v>16</v>
      </c>
      <c r="E39" s="15">
        <v>61198</v>
      </c>
      <c r="F39" s="38">
        <v>19336.2</v>
      </c>
      <c r="G39" s="19"/>
      <c r="H39" s="19"/>
      <c r="I39" s="14"/>
      <c r="J39" s="38">
        <v>0</v>
      </c>
      <c r="K39" s="25">
        <f>F39+J39</f>
        <v>19336.2</v>
      </c>
      <c r="L39" s="14">
        <v>46056</v>
      </c>
      <c r="M39" s="2"/>
    </row>
    <row r="40" s="1" customFormat="1" spans="1:13">
      <c r="A40" s="14">
        <v>46056</v>
      </c>
      <c r="B40" s="15">
        <v>21927</v>
      </c>
      <c r="C40" s="16" t="s">
        <v>49</v>
      </c>
      <c r="D40" s="17" t="s">
        <v>50</v>
      </c>
      <c r="E40" s="15">
        <v>61198</v>
      </c>
      <c r="F40" s="38">
        <v>0.3</v>
      </c>
      <c r="G40" s="19"/>
      <c r="H40" s="19"/>
      <c r="I40" s="14"/>
      <c r="J40" s="38">
        <v>0</v>
      </c>
      <c r="K40" s="25">
        <f>F40+J40</f>
        <v>0.3</v>
      </c>
      <c r="L40" s="14">
        <v>46056</v>
      </c>
      <c r="M40" s="2"/>
    </row>
    <row r="41" s="1" customFormat="1" spans="1:13">
      <c r="A41" s="14">
        <v>46056</v>
      </c>
      <c r="B41" s="15">
        <v>21928</v>
      </c>
      <c r="C41" s="16" t="s">
        <v>51</v>
      </c>
      <c r="D41" s="17" t="s">
        <v>19</v>
      </c>
      <c r="E41" s="15">
        <v>61199</v>
      </c>
      <c r="F41" s="38">
        <v>37339.5</v>
      </c>
      <c r="G41" s="19"/>
      <c r="H41" s="19"/>
      <c r="I41" s="14"/>
      <c r="J41" s="38">
        <v>0</v>
      </c>
      <c r="K41" s="25">
        <f>F41+J41</f>
        <v>37339.5</v>
      </c>
      <c r="L41" s="14">
        <v>46056</v>
      </c>
      <c r="M41" s="2"/>
    </row>
    <row r="42" s="1" customFormat="1" spans="6:11">
      <c r="F42" s="39">
        <f>SUM(F39:F41)</f>
        <v>56676</v>
      </c>
      <c r="G42" s="2"/>
      <c r="H42" s="2"/>
      <c r="I42" s="2"/>
      <c r="J42" s="48">
        <f>SUM(J39:J41)</f>
        <v>0</v>
      </c>
      <c r="K42" s="39">
        <f>SUM(K39:K41)</f>
        <v>56676</v>
      </c>
    </row>
    <row r="43" s="1" customFormat="1" spans="6:11">
      <c r="F43" s="39"/>
      <c r="G43" s="2"/>
      <c r="H43" s="2"/>
      <c r="I43" s="2"/>
      <c r="J43" s="39"/>
      <c r="K43" s="39"/>
    </row>
    <row r="44" s="1" customFormat="1" spans="6:6">
      <c r="F44" s="39"/>
    </row>
    <row r="48" s="1" customFormat="1" spans="1:4">
      <c r="A48" s="2" t="s">
        <v>22</v>
      </c>
      <c r="D48" s="2" t="s">
        <v>23</v>
      </c>
    </row>
    <row r="49" s="1" customFormat="1" spans="1:1">
      <c r="A49" s="2"/>
    </row>
    <row r="50" s="1" customFormat="1" spans="1:1">
      <c r="A50" s="2"/>
    </row>
    <row r="51" s="1" customFormat="1" spans="1:4">
      <c r="A51" s="2" t="s">
        <v>24</v>
      </c>
      <c r="D51" s="2" t="s">
        <v>25</v>
      </c>
    </row>
    <row r="52" s="1" customFormat="1" spans="1:4">
      <c r="A52" s="1" t="s">
        <v>26</v>
      </c>
      <c r="D52" s="1" t="s">
        <v>27</v>
      </c>
    </row>
    <row r="60" s="1" customFormat="1" spans="1:1">
      <c r="A60" s="2" t="s">
        <v>0</v>
      </c>
    </row>
    <row r="61" s="1" customFormat="1" spans="1:1">
      <c r="A61" s="2" t="s">
        <v>1</v>
      </c>
    </row>
    <row r="63" s="1" customFormat="1" spans="1:12">
      <c r="A63" s="3" t="s">
        <v>2</v>
      </c>
      <c r="B63" s="3" t="s">
        <v>3</v>
      </c>
      <c r="C63" s="3" t="s">
        <v>4</v>
      </c>
      <c r="D63" s="3" t="s">
        <v>5</v>
      </c>
      <c r="E63" s="3" t="s">
        <v>6</v>
      </c>
      <c r="F63" s="3" t="s">
        <v>7</v>
      </c>
      <c r="G63" s="4" t="s">
        <v>8</v>
      </c>
      <c r="H63" s="5"/>
      <c r="I63" s="5"/>
      <c r="J63" s="23"/>
      <c r="K63" s="3" t="s">
        <v>9</v>
      </c>
      <c r="L63" s="3" t="s">
        <v>10</v>
      </c>
    </row>
    <row r="64" s="1" customFormat="1" spans="1:12">
      <c r="A64" s="6"/>
      <c r="B64" s="6"/>
      <c r="C64" s="6"/>
      <c r="D64" s="6"/>
      <c r="E64" s="6"/>
      <c r="F64" s="6"/>
      <c r="G64" s="3" t="s">
        <v>11</v>
      </c>
      <c r="H64" s="3" t="s">
        <v>12</v>
      </c>
      <c r="I64" s="3" t="s">
        <v>13</v>
      </c>
      <c r="J64" s="3" t="s">
        <v>14</v>
      </c>
      <c r="K64" s="6"/>
      <c r="L64" s="6"/>
    </row>
    <row r="65" s="1" customFormat="1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="1" customFormat="1" spans="1:13">
      <c r="A66" s="14">
        <v>46057</v>
      </c>
      <c r="B66" s="15">
        <v>21929</v>
      </c>
      <c r="C66" s="16" t="s">
        <v>52</v>
      </c>
      <c r="D66" s="17" t="s">
        <v>19</v>
      </c>
      <c r="E66" s="15">
        <v>61200</v>
      </c>
      <c r="F66" s="38">
        <v>24376.2</v>
      </c>
      <c r="G66" s="19"/>
      <c r="H66" s="19"/>
      <c r="I66" s="14"/>
      <c r="J66" s="38">
        <v>0</v>
      </c>
      <c r="K66" s="25">
        <f t="shared" ref="K66:K73" si="1">F66+J66</f>
        <v>24376.2</v>
      </c>
      <c r="L66" s="14">
        <v>46056</v>
      </c>
      <c r="M66" s="2"/>
    </row>
    <row r="67" s="1" customFormat="1" spans="1:13">
      <c r="A67" s="14">
        <v>46057</v>
      </c>
      <c r="B67" s="15">
        <v>21930</v>
      </c>
      <c r="C67" s="16" t="s">
        <v>53</v>
      </c>
      <c r="D67" s="17" t="s">
        <v>19</v>
      </c>
      <c r="E67" s="15">
        <v>61235</v>
      </c>
      <c r="F67" s="38">
        <v>17096.2</v>
      </c>
      <c r="G67" s="19"/>
      <c r="H67" s="19"/>
      <c r="I67" s="14"/>
      <c r="J67" s="38">
        <v>0</v>
      </c>
      <c r="K67" s="25">
        <f t="shared" si="1"/>
        <v>17096.2</v>
      </c>
      <c r="L67" s="14">
        <v>46056</v>
      </c>
      <c r="M67" s="2"/>
    </row>
    <row r="68" s="1" customFormat="1" spans="1:13">
      <c r="A68" s="14">
        <v>46057</v>
      </c>
      <c r="B68" s="15">
        <v>21931</v>
      </c>
      <c r="C68" s="16" t="s">
        <v>54</v>
      </c>
      <c r="D68" s="17" t="s">
        <v>19</v>
      </c>
      <c r="E68" s="15">
        <v>61236</v>
      </c>
      <c r="F68" s="38">
        <v>15592.4</v>
      </c>
      <c r="G68" s="19"/>
      <c r="H68" s="19"/>
      <c r="I68" s="14"/>
      <c r="J68" s="38">
        <v>0</v>
      </c>
      <c r="K68" s="25">
        <f t="shared" si="1"/>
        <v>15592.4</v>
      </c>
      <c r="L68" s="14">
        <v>46057</v>
      </c>
      <c r="M68" s="2"/>
    </row>
    <row r="69" s="1" customFormat="1" spans="1:13">
      <c r="A69" s="14">
        <v>46057</v>
      </c>
      <c r="B69" s="15">
        <v>21932</v>
      </c>
      <c r="C69" s="16" t="s">
        <v>55</v>
      </c>
      <c r="D69" s="17" t="s">
        <v>19</v>
      </c>
      <c r="E69" s="15">
        <v>61237</v>
      </c>
      <c r="F69" s="38">
        <v>32356.2</v>
      </c>
      <c r="G69" s="19"/>
      <c r="H69" s="19"/>
      <c r="I69" s="14"/>
      <c r="J69" s="38">
        <v>0</v>
      </c>
      <c r="K69" s="25">
        <f t="shared" si="1"/>
        <v>32356.2</v>
      </c>
      <c r="L69" s="14">
        <v>46057</v>
      </c>
      <c r="M69" s="2"/>
    </row>
    <row r="70" s="1" customFormat="1" spans="1:13">
      <c r="A70" s="14">
        <v>46057</v>
      </c>
      <c r="B70" s="15">
        <v>21933</v>
      </c>
      <c r="C70" s="16" t="s">
        <v>56</v>
      </c>
      <c r="D70" s="17" t="s">
        <v>16</v>
      </c>
      <c r="E70" s="15">
        <v>61239</v>
      </c>
      <c r="F70" s="38">
        <v>31756.2</v>
      </c>
      <c r="G70" s="19"/>
      <c r="H70" s="19"/>
      <c r="I70" s="14"/>
      <c r="J70" s="38">
        <v>0</v>
      </c>
      <c r="K70" s="25">
        <f t="shared" si="1"/>
        <v>31756.2</v>
      </c>
      <c r="L70" s="14">
        <v>46057</v>
      </c>
      <c r="M70" s="2"/>
    </row>
    <row r="71" s="1" customFormat="1" spans="1:13">
      <c r="A71" s="14">
        <v>46057</v>
      </c>
      <c r="B71" s="15">
        <v>21934</v>
      </c>
      <c r="C71" s="16" t="s">
        <v>57</v>
      </c>
      <c r="D71" s="17" t="s">
        <v>16</v>
      </c>
      <c r="E71" s="15">
        <v>61234</v>
      </c>
      <c r="F71" s="38">
        <v>26916</v>
      </c>
      <c r="G71" s="19"/>
      <c r="H71" s="19"/>
      <c r="I71" s="14"/>
      <c r="J71" s="38">
        <v>0</v>
      </c>
      <c r="K71" s="25">
        <f t="shared" si="1"/>
        <v>26916</v>
      </c>
      <c r="L71" s="14">
        <v>46056</v>
      </c>
      <c r="M71" s="2"/>
    </row>
    <row r="72" s="1" customFormat="1" ht="10" customHeight="1" spans="1:13">
      <c r="A72" s="14">
        <v>46057</v>
      </c>
      <c r="B72" s="15">
        <v>21935</v>
      </c>
      <c r="C72" s="16" t="s">
        <v>58</v>
      </c>
      <c r="D72" s="49" t="s">
        <v>59</v>
      </c>
      <c r="E72" s="15">
        <v>61238</v>
      </c>
      <c r="F72" s="38">
        <v>1826</v>
      </c>
      <c r="G72" s="19"/>
      <c r="H72" s="19"/>
      <c r="I72" s="14"/>
      <c r="J72" s="38">
        <v>0</v>
      </c>
      <c r="K72" s="25">
        <f t="shared" si="1"/>
        <v>1826</v>
      </c>
      <c r="L72" s="14">
        <v>46057</v>
      </c>
      <c r="M72" s="2"/>
    </row>
    <row r="73" s="1" customFormat="1" spans="1:13">
      <c r="A73" s="14">
        <v>46057</v>
      </c>
      <c r="B73" s="15">
        <v>21936</v>
      </c>
      <c r="C73" s="16" t="s">
        <v>15</v>
      </c>
      <c r="D73" s="17" t="s">
        <v>60</v>
      </c>
      <c r="E73" s="15">
        <v>60835</v>
      </c>
      <c r="F73" s="38">
        <v>31600</v>
      </c>
      <c r="G73" s="19"/>
      <c r="H73" s="19"/>
      <c r="I73" s="14"/>
      <c r="J73" s="38">
        <v>0</v>
      </c>
      <c r="K73" s="25">
        <f t="shared" si="1"/>
        <v>31600</v>
      </c>
      <c r="L73" s="14">
        <v>46057</v>
      </c>
      <c r="M73" s="2"/>
    </row>
    <row r="74" s="1" customFormat="1" spans="6:11">
      <c r="F74" s="39">
        <f>SUM(F66:F73)</f>
        <v>181519.2</v>
      </c>
      <c r="G74" s="2"/>
      <c r="H74" s="2"/>
      <c r="I74" s="2"/>
      <c r="J74" s="48">
        <f>SUM(J66:J73)</f>
        <v>0</v>
      </c>
      <c r="K74" s="39">
        <f>SUM(K66:K73)</f>
        <v>181519.2</v>
      </c>
    </row>
    <row r="75" s="1" customFormat="1" spans="6:11">
      <c r="F75" s="39"/>
      <c r="G75" s="2"/>
      <c r="H75" s="2"/>
      <c r="I75" s="2"/>
      <c r="J75" s="39"/>
      <c r="K75" s="39"/>
    </row>
    <row r="76" s="1" customFormat="1" spans="6:6">
      <c r="F76" s="39"/>
    </row>
    <row r="80" s="1" customFormat="1" spans="1:4">
      <c r="A80" s="2" t="s">
        <v>22</v>
      </c>
      <c r="D80" s="2" t="s">
        <v>23</v>
      </c>
    </row>
    <row r="81" s="1" customFormat="1" spans="1:1">
      <c r="A81" s="2"/>
    </row>
    <row r="82" s="1" customFormat="1" spans="1:1">
      <c r="A82" s="2"/>
    </row>
    <row r="83" s="1" customFormat="1" spans="1:4">
      <c r="A83" s="2" t="s">
        <v>24</v>
      </c>
      <c r="D83" s="2" t="s">
        <v>25</v>
      </c>
    </row>
    <row r="84" s="1" customFormat="1" spans="1:4">
      <c r="A84" s="1" t="s">
        <v>26</v>
      </c>
      <c r="D84" s="1" t="s">
        <v>27</v>
      </c>
    </row>
  </sheetData>
  <mergeCells count="39">
    <mergeCell ref="G4:J4"/>
    <mergeCell ref="G36:J36"/>
    <mergeCell ref="G63:J63"/>
    <mergeCell ref="A4:A6"/>
    <mergeCell ref="A36:A38"/>
    <mergeCell ref="A63:A65"/>
    <mergeCell ref="B4:B6"/>
    <mergeCell ref="B36:B38"/>
    <mergeCell ref="B63:B65"/>
    <mergeCell ref="C4:C6"/>
    <mergeCell ref="C36:C38"/>
    <mergeCell ref="C63:C65"/>
    <mergeCell ref="D4:D6"/>
    <mergeCell ref="D36:D38"/>
    <mergeCell ref="D63:D65"/>
    <mergeCell ref="E4:E6"/>
    <mergeCell ref="E36:E38"/>
    <mergeCell ref="E63:E65"/>
    <mergeCell ref="F4:F6"/>
    <mergeCell ref="F36:F38"/>
    <mergeCell ref="F63:F65"/>
    <mergeCell ref="G5:G6"/>
    <mergeCell ref="G37:G38"/>
    <mergeCell ref="G64:G65"/>
    <mergeCell ref="H5:H6"/>
    <mergeCell ref="H37:H38"/>
    <mergeCell ref="H64:H65"/>
    <mergeCell ref="I5:I6"/>
    <mergeCell ref="I37:I38"/>
    <mergeCell ref="I64:I65"/>
    <mergeCell ref="J5:J6"/>
    <mergeCell ref="J37:J38"/>
    <mergeCell ref="J64:J65"/>
    <mergeCell ref="K4:K6"/>
    <mergeCell ref="K36:K38"/>
    <mergeCell ref="K63:K65"/>
    <mergeCell ref="L4:L6"/>
    <mergeCell ref="L36:L38"/>
    <mergeCell ref="L63:L65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zoomScale="130" zoomScaleNormal="130" workbookViewId="0">
      <selection activeCell="C24" sqref="C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61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46058</v>
      </c>
      <c r="B7" s="15">
        <v>18950</v>
      </c>
      <c r="C7" s="16" t="s">
        <v>62</v>
      </c>
      <c r="D7" s="17" t="s">
        <v>16</v>
      </c>
      <c r="E7" s="15">
        <v>61190</v>
      </c>
      <c r="F7" s="38">
        <v>12876.2</v>
      </c>
      <c r="G7" s="19"/>
      <c r="H7" s="19"/>
      <c r="I7" s="14"/>
      <c r="J7" s="38">
        <v>0</v>
      </c>
      <c r="K7" s="25">
        <f>F7+J7</f>
        <v>12876.2</v>
      </c>
      <c r="L7" s="14">
        <v>46059</v>
      </c>
      <c r="M7" s="2"/>
    </row>
    <row r="8" s="1" customForma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="1" customFormat="1" spans="6:11">
      <c r="F9" s="39">
        <f t="shared" ref="F9:K9" si="0">SUM(F7:F8)</f>
        <v>12876.2</v>
      </c>
      <c r="G9" s="2"/>
      <c r="H9" s="2"/>
      <c r="I9" s="2"/>
      <c r="J9" s="48">
        <f t="shared" si="0"/>
        <v>0</v>
      </c>
      <c r="K9" s="39">
        <f t="shared" si="0"/>
        <v>12876.2</v>
      </c>
    </row>
    <row r="10" s="1" customFormat="1" spans="6:11">
      <c r="F10" s="39"/>
      <c r="G10" s="2"/>
      <c r="H10" s="2"/>
      <c r="I10" s="2"/>
      <c r="J10" s="39"/>
      <c r="K10" s="39"/>
    </row>
    <row r="11" s="1" customFormat="1" spans="6:11">
      <c r="F11" s="39"/>
      <c r="I11" s="1" t="s">
        <v>13</v>
      </c>
      <c r="K11" s="39"/>
    </row>
    <row r="12" s="1" customFormat="1" spans="8:10">
      <c r="H12" s="2" t="s">
        <v>32</v>
      </c>
      <c r="J12" s="40" t="s">
        <v>33</v>
      </c>
    </row>
    <row r="13" s="1" customFormat="1" spans="11:11">
      <c r="K13" s="40" t="s">
        <v>34</v>
      </c>
    </row>
    <row r="14" s="1" customFormat="1" spans="7:11">
      <c r="G14" s="2" t="s">
        <v>35</v>
      </c>
      <c r="I14" s="41">
        <v>1000</v>
      </c>
      <c r="J14" s="42">
        <v>12</v>
      </c>
      <c r="K14" s="43">
        <f t="shared" ref="K14:K25" si="1">J14*I14</f>
        <v>12000</v>
      </c>
    </row>
    <row r="15" s="1" customFormat="1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="1" customFormat="1" spans="1:11">
      <c r="A16" s="2"/>
      <c r="G16" s="2"/>
      <c r="I16" s="41">
        <v>200</v>
      </c>
      <c r="J16" s="42"/>
      <c r="K16" s="43">
        <f t="shared" si="1"/>
        <v>0</v>
      </c>
    </row>
    <row r="17" s="1" customFormat="1" spans="1:11">
      <c r="A17" s="2"/>
      <c r="G17" s="2" t="s">
        <v>63</v>
      </c>
      <c r="I17" s="41">
        <v>100</v>
      </c>
      <c r="J17" s="42">
        <v>8</v>
      </c>
      <c r="K17" s="43">
        <f t="shared" si="1"/>
        <v>800</v>
      </c>
    </row>
    <row r="18" s="1" customFormat="1" spans="1:11">
      <c r="A18" s="2" t="s">
        <v>24</v>
      </c>
      <c r="D18" s="2" t="s">
        <v>25</v>
      </c>
      <c r="G18" s="1" t="s">
        <v>48</v>
      </c>
      <c r="I18" s="41">
        <v>50</v>
      </c>
      <c r="J18" s="42"/>
      <c r="K18" s="43">
        <f t="shared" si="1"/>
        <v>0</v>
      </c>
    </row>
    <row r="19" s="1" customFormat="1" spans="1:11">
      <c r="A19" s="1" t="s">
        <v>26</v>
      </c>
      <c r="D19" s="1" t="s">
        <v>27</v>
      </c>
      <c r="I19" s="41">
        <v>20</v>
      </c>
      <c r="J19" s="42">
        <v>2</v>
      </c>
      <c r="K19" s="43">
        <f t="shared" si="1"/>
        <v>40</v>
      </c>
    </row>
    <row r="20" s="1" customFormat="1" spans="9:11">
      <c r="I20" s="41">
        <v>10</v>
      </c>
      <c r="J20" s="42"/>
      <c r="K20" s="43">
        <f t="shared" si="1"/>
        <v>0</v>
      </c>
    </row>
    <row r="21" s="1" customFormat="1" spans="9:11">
      <c r="I21" s="41">
        <v>5</v>
      </c>
      <c r="J21" s="42">
        <v>7</v>
      </c>
      <c r="K21" s="43">
        <f t="shared" si="1"/>
        <v>35</v>
      </c>
    </row>
    <row r="22" s="1" customFormat="1" spans="9:11">
      <c r="I22" s="41">
        <v>1</v>
      </c>
      <c r="J22" s="42">
        <v>1</v>
      </c>
      <c r="K22" s="43">
        <f t="shared" si="1"/>
        <v>1</v>
      </c>
    </row>
    <row r="23" s="1" customFormat="1" spans="9:11">
      <c r="I23" s="41">
        <v>0.25</v>
      </c>
      <c r="J23" s="42"/>
      <c r="K23" s="43">
        <f t="shared" si="1"/>
        <v>0</v>
      </c>
    </row>
    <row r="24" s="1" customFormat="1" spans="9:11">
      <c r="I24" s="41">
        <v>0.1</v>
      </c>
      <c r="J24" s="42"/>
      <c r="K24" s="43">
        <f t="shared" si="1"/>
        <v>0</v>
      </c>
    </row>
    <row r="25" s="1" customFormat="1" spans="9:11">
      <c r="I25" s="44">
        <v>0.05</v>
      </c>
      <c r="J25" s="42">
        <v>4</v>
      </c>
      <c r="K25" s="50">
        <f t="shared" si="1"/>
        <v>0.2</v>
      </c>
    </row>
    <row r="26" s="1" customFormat="1" spans="9:11">
      <c r="I26" s="2" t="s">
        <v>39</v>
      </c>
      <c r="K26" s="51">
        <f>SUM(K14:K25)</f>
        <v>12876.2</v>
      </c>
    </row>
    <row r="27" s="1" customFormat="1" spans="9:11">
      <c r="I27" s="2" t="s">
        <v>40</v>
      </c>
      <c r="K27" s="46">
        <f>J9</f>
        <v>0</v>
      </c>
    </row>
    <row r="28" s="1" customFormat="1" ht="9.75" spans="11:11">
      <c r="K28" s="47">
        <f>SUM(K26:K27)</f>
        <v>12876.2</v>
      </c>
    </row>
    <row r="29" s="1" customFormat="1" ht="9.75"/>
    <row r="33" s="1" customFormat="1" spans="1:1">
      <c r="A33" s="2" t="s">
        <v>0</v>
      </c>
    </row>
    <row r="34" s="1" customFormat="1" spans="1:1">
      <c r="A34" s="2" t="s">
        <v>61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46058</v>
      </c>
      <c r="B39" s="15">
        <v>21151</v>
      </c>
      <c r="C39" s="16" t="s">
        <v>64</v>
      </c>
      <c r="D39" s="17" t="s">
        <v>16</v>
      </c>
      <c r="E39" s="15">
        <v>61188</v>
      </c>
      <c r="F39" s="38"/>
      <c r="G39" s="19" t="s">
        <v>30</v>
      </c>
      <c r="H39" s="19">
        <v>450320</v>
      </c>
      <c r="I39" s="14">
        <v>46051</v>
      </c>
      <c r="J39" s="38">
        <v>35208.2</v>
      </c>
      <c r="K39" s="25">
        <f>F39+J39</f>
        <v>35208.2</v>
      </c>
      <c r="L39" s="14">
        <v>46059</v>
      </c>
      <c r="M39" s="2"/>
    </row>
    <row r="40" s="1" customFormat="1" spans="1:13">
      <c r="A40" s="14"/>
      <c r="B40" s="15"/>
      <c r="C40" s="16"/>
      <c r="D40" s="17"/>
      <c r="E40" s="15"/>
      <c r="F40" s="38"/>
      <c r="G40" s="19"/>
      <c r="H40" s="19"/>
      <c r="I40" s="14"/>
      <c r="J40" s="38"/>
      <c r="K40" s="25"/>
      <c r="L40" s="14"/>
      <c r="M40" s="2"/>
    </row>
    <row r="41" s="1" customFormat="1" spans="6:11">
      <c r="F41" s="39">
        <f t="shared" ref="F41:K41" si="2">SUM(F39:F40)</f>
        <v>0</v>
      </c>
      <c r="G41" s="2"/>
      <c r="H41" s="2"/>
      <c r="I41" s="2"/>
      <c r="J41" s="48">
        <f t="shared" si="2"/>
        <v>35208.2</v>
      </c>
      <c r="K41" s="39">
        <f t="shared" si="2"/>
        <v>35208.2</v>
      </c>
    </row>
    <row r="42" s="1" customFormat="1" spans="6:11">
      <c r="F42" s="39"/>
      <c r="G42" s="2"/>
      <c r="H42" s="2"/>
      <c r="I42" s="2"/>
      <c r="J42" s="39"/>
      <c r="K42" s="39"/>
    </row>
    <row r="43" s="1" customFormat="1" spans="6:11">
      <c r="F43" s="39"/>
      <c r="I43" s="1" t="s">
        <v>13</v>
      </c>
      <c r="K43" s="39"/>
    </row>
    <row r="44" s="1" customFormat="1" spans="8:10">
      <c r="H44" s="2" t="s">
        <v>32</v>
      </c>
      <c r="J44" s="40" t="s">
        <v>33</v>
      </c>
    </row>
    <row r="45" s="1" customFormat="1" spans="11:11">
      <c r="K45" s="40" t="s">
        <v>34</v>
      </c>
    </row>
    <row r="46" s="1" customFormat="1" spans="7:11">
      <c r="G46" s="2" t="s">
        <v>35</v>
      </c>
      <c r="I46" s="41">
        <v>1000</v>
      </c>
      <c r="J46" s="42"/>
      <c r="K46" s="43">
        <f t="shared" ref="K46:K57" si="3">J46*I46</f>
        <v>0</v>
      </c>
    </row>
    <row r="47" s="1" customFormat="1" spans="1:11">
      <c r="A47" s="2" t="s">
        <v>22</v>
      </c>
      <c r="D47" s="2" t="s">
        <v>23</v>
      </c>
      <c r="G47" s="2"/>
      <c r="I47" s="41">
        <v>500</v>
      </c>
      <c r="J47" s="42"/>
      <c r="K47" s="43">
        <f t="shared" si="3"/>
        <v>0</v>
      </c>
    </row>
    <row r="48" s="1" customFormat="1" spans="1:11">
      <c r="A48" s="2"/>
      <c r="G48" s="2"/>
      <c r="I48" s="41">
        <v>200</v>
      </c>
      <c r="J48" s="42"/>
      <c r="K48" s="43">
        <f t="shared" si="3"/>
        <v>0</v>
      </c>
    </row>
    <row r="49" s="1" customFormat="1" spans="1:11">
      <c r="A49" s="2"/>
      <c r="G49" s="2" t="s">
        <v>36</v>
      </c>
      <c r="I49" s="41">
        <v>100</v>
      </c>
      <c r="J49" s="42"/>
      <c r="K49" s="43">
        <f t="shared" si="3"/>
        <v>0</v>
      </c>
    </row>
    <row r="50" s="1" customFormat="1" spans="1:11">
      <c r="A50" s="2" t="s">
        <v>24</v>
      </c>
      <c r="D50" s="2" t="s">
        <v>25</v>
      </c>
      <c r="G50" s="1" t="s">
        <v>37</v>
      </c>
      <c r="I50" s="41">
        <v>50</v>
      </c>
      <c r="J50" s="42"/>
      <c r="K50" s="43">
        <f t="shared" si="3"/>
        <v>0</v>
      </c>
    </row>
    <row r="51" s="1" customFormat="1" spans="1:11">
      <c r="A51" s="1" t="s">
        <v>26</v>
      </c>
      <c r="D51" s="1" t="s">
        <v>27</v>
      </c>
      <c r="I51" s="41">
        <v>20</v>
      </c>
      <c r="J51" s="42"/>
      <c r="K51" s="43">
        <f t="shared" si="3"/>
        <v>0</v>
      </c>
    </row>
    <row r="52" s="1" customFormat="1" spans="9:11">
      <c r="I52" s="41">
        <v>10</v>
      </c>
      <c r="J52" s="42"/>
      <c r="K52" s="43">
        <f t="shared" si="3"/>
        <v>0</v>
      </c>
    </row>
    <row r="53" s="1" customFormat="1" spans="9:11">
      <c r="I53" s="41">
        <v>5</v>
      </c>
      <c r="J53" s="42"/>
      <c r="K53" s="43">
        <f t="shared" si="3"/>
        <v>0</v>
      </c>
    </row>
    <row r="54" s="1" customFormat="1" spans="9:11">
      <c r="I54" s="41">
        <v>1</v>
      </c>
      <c r="J54" s="42"/>
      <c r="K54" s="43">
        <f t="shared" si="3"/>
        <v>0</v>
      </c>
    </row>
    <row r="55" s="1" customFormat="1" spans="9:11">
      <c r="I55" s="41">
        <v>0.25</v>
      </c>
      <c r="J55" s="42"/>
      <c r="K55" s="43">
        <f t="shared" si="3"/>
        <v>0</v>
      </c>
    </row>
    <row r="56" s="1" customFormat="1" spans="9:11">
      <c r="I56" s="41">
        <v>0.1</v>
      </c>
      <c r="J56" s="42"/>
      <c r="K56" s="43">
        <f t="shared" si="3"/>
        <v>0</v>
      </c>
    </row>
    <row r="57" s="1" customFormat="1" spans="9:11">
      <c r="I57" s="44">
        <v>0.05</v>
      </c>
      <c r="J57" s="42"/>
      <c r="K57" s="50">
        <f t="shared" si="3"/>
        <v>0</v>
      </c>
    </row>
    <row r="58" s="1" customFormat="1" spans="9:11">
      <c r="I58" s="2" t="s">
        <v>39</v>
      </c>
      <c r="K58" s="51">
        <f>SUM(K46:K57)</f>
        <v>0</v>
      </c>
    </row>
    <row r="59" s="1" customFormat="1" spans="9:11">
      <c r="I59" s="2" t="s">
        <v>40</v>
      </c>
      <c r="K59" s="46">
        <f>J41</f>
        <v>35208.2</v>
      </c>
    </row>
    <row r="60" s="1" customFormat="1" ht="9.75" spans="11:11">
      <c r="K60" s="47">
        <f>SUM(K58:K59)</f>
        <v>35208.2</v>
      </c>
    </row>
    <row r="61" s="1" customFormat="1" ht="9.75"/>
    <row r="67" spans="1:1">
      <c r="A67" s="2" t="s">
        <v>0</v>
      </c>
    </row>
    <row r="68" spans="1:1">
      <c r="A68" s="2" t="s">
        <v>1</v>
      </c>
    </row>
    <row r="70" spans="1:12">
      <c r="A70" s="3" t="s">
        <v>2</v>
      </c>
      <c r="B70" s="3" t="s">
        <v>3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3"/>
      <c r="K70" s="3" t="s">
        <v>9</v>
      </c>
      <c r="L70" s="3" t="s">
        <v>10</v>
      </c>
    </row>
    <row r="71" spans="1:12">
      <c r="A71" s="6"/>
      <c r="B71" s="6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3">
      <c r="A73" s="14">
        <v>46058</v>
      </c>
      <c r="B73" s="15">
        <v>21937</v>
      </c>
      <c r="C73" s="16" t="s">
        <v>65</v>
      </c>
      <c r="D73" s="17" t="s">
        <v>16</v>
      </c>
      <c r="E73" s="15">
        <v>60837</v>
      </c>
      <c r="F73" s="38">
        <v>6546.5</v>
      </c>
      <c r="G73" s="19"/>
      <c r="H73" s="19"/>
      <c r="I73" s="14"/>
      <c r="J73" s="38">
        <v>0</v>
      </c>
      <c r="K73" s="25">
        <f t="shared" ref="K73:K77" si="4">F73+J73</f>
        <v>6546.5</v>
      </c>
      <c r="L73" s="14">
        <v>46058</v>
      </c>
      <c r="M73" s="2"/>
    </row>
    <row r="74" spans="1:13">
      <c r="A74" s="14">
        <v>46058</v>
      </c>
      <c r="B74" s="15">
        <v>21938</v>
      </c>
      <c r="C74" s="16" t="s">
        <v>66</v>
      </c>
      <c r="D74" s="17" t="s">
        <v>19</v>
      </c>
      <c r="E74" s="15">
        <v>61244</v>
      </c>
      <c r="F74" s="38">
        <v>42586</v>
      </c>
      <c r="G74" s="19"/>
      <c r="H74" s="19"/>
      <c r="I74" s="14"/>
      <c r="J74" s="38">
        <v>0</v>
      </c>
      <c r="K74" s="25">
        <f t="shared" si="4"/>
        <v>42586</v>
      </c>
      <c r="L74" s="14">
        <v>46058</v>
      </c>
      <c r="M74" s="2"/>
    </row>
    <row r="75" spans="1:13">
      <c r="A75" s="14">
        <v>46058</v>
      </c>
      <c r="B75" s="15">
        <v>21939</v>
      </c>
      <c r="C75" s="16" t="s">
        <v>67</v>
      </c>
      <c r="D75" s="17" t="s">
        <v>16</v>
      </c>
      <c r="E75" s="15">
        <v>61241</v>
      </c>
      <c r="F75" s="38">
        <v>307273.2</v>
      </c>
      <c r="G75" s="19"/>
      <c r="H75" s="19"/>
      <c r="I75" s="14"/>
      <c r="J75" s="38">
        <v>0</v>
      </c>
      <c r="K75" s="25">
        <f t="shared" si="4"/>
        <v>307273.2</v>
      </c>
      <c r="L75" s="14">
        <v>46058</v>
      </c>
      <c r="M75" s="2"/>
    </row>
    <row r="76" spans="1:13">
      <c r="A76" s="14">
        <v>46058</v>
      </c>
      <c r="B76" s="15">
        <v>21940</v>
      </c>
      <c r="C76" s="16" t="s">
        <v>68</v>
      </c>
      <c r="D76" s="17" t="s">
        <v>19</v>
      </c>
      <c r="E76" s="15">
        <v>61242</v>
      </c>
      <c r="F76" s="38">
        <v>34713</v>
      </c>
      <c r="G76" s="19"/>
      <c r="H76" s="19"/>
      <c r="I76" s="14"/>
      <c r="J76" s="38">
        <v>0</v>
      </c>
      <c r="K76" s="25">
        <f t="shared" si="4"/>
        <v>34713</v>
      </c>
      <c r="L76" s="14">
        <v>46058</v>
      </c>
      <c r="M76" s="2"/>
    </row>
    <row r="77" spans="1:13">
      <c r="A77" s="14">
        <v>46058</v>
      </c>
      <c r="B77" s="15">
        <v>21941</v>
      </c>
      <c r="C77" s="16" t="s">
        <v>69</v>
      </c>
      <c r="D77" s="17" t="s">
        <v>16</v>
      </c>
      <c r="E77" s="15">
        <v>61245</v>
      </c>
      <c r="F77" s="38">
        <v>47192.4</v>
      </c>
      <c r="G77" s="19"/>
      <c r="H77" s="19"/>
      <c r="I77" s="14"/>
      <c r="J77" s="38">
        <v>0</v>
      </c>
      <c r="K77" s="25">
        <f t="shared" si="4"/>
        <v>47192.4</v>
      </c>
      <c r="L77" s="14">
        <v>46058</v>
      </c>
      <c r="M77" s="2"/>
    </row>
    <row r="78" spans="6:11">
      <c r="F78" s="39">
        <f>SUM(F73:F77)</f>
        <v>438311.1</v>
      </c>
      <c r="G78" s="2"/>
      <c r="H78" s="2"/>
      <c r="I78" s="2"/>
      <c r="J78" s="48">
        <f>SUM(J73:J77)</f>
        <v>0</v>
      </c>
      <c r="K78" s="39">
        <f>SUM(K73:K77)</f>
        <v>438311.1</v>
      </c>
    </row>
    <row r="79" spans="6:11">
      <c r="F79" s="39"/>
      <c r="G79" s="2"/>
      <c r="H79" s="2"/>
      <c r="I79" s="2"/>
      <c r="J79" s="39"/>
      <c r="K79" s="39"/>
    </row>
    <row r="80" spans="6:6">
      <c r="F80" s="39"/>
    </row>
    <row r="84" spans="1:4">
      <c r="A84" s="2" t="s">
        <v>22</v>
      </c>
      <c r="D84" s="2" t="s">
        <v>23</v>
      </c>
    </row>
    <row r="85" spans="1:1">
      <c r="A85" s="2"/>
    </row>
    <row r="86" spans="1:1">
      <c r="A86" s="2"/>
    </row>
    <row r="87" spans="1:4">
      <c r="A87" s="2" t="s">
        <v>24</v>
      </c>
      <c r="D87" s="2" t="s">
        <v>25</v>
      </c>
    </row>
    <row r="88" spans="1:4">
      <c r="A88" s="1" t="s">
        <v>26</v>
      </c>
      <c r="D88" s="1" t="s">
        <v>27</v>
      </c>
    </row>
  </sheetData>
  <mergeCells count="39">
    <mergeCell ref="G4:J4"/>
    <mergeCell ref="G36:J36"/>
    <mergeCell ref="G70:J70"/>
    <mergeCell ref="A4:A6"/>
    <mergeCell ref="A36:A38"/>
    <mergeCell ref="A70:A72"/>
    <mergeCell ref="B4:B6"/>
    <mergeCell ref="B36:B38"/>
    <mergeCell ref="B70:B72"/>
    <mergeCell ref="C4:C6"/>
    <mergeCell ref="C36:C38"/>
    <mergeCell ref="C70:C72"/>
    <mergeCell ref="D4:D6"/>
    <mergeCell ref="D36:D38"/>
    <mergeCell ref="D70:D72"/>
    <mergeCell ref="E4:E6"/>
    <mergeCell ref="E36:E38"/>
    <mergeCell ref="E70:E72"/>
    <mergeCell ref="F4:F6"/>
    <mergeCell ref="F36:F38"/>
    <mergeCell ref="F70:F72"/>
    <mergeCell ref="G5:G6"/>
    <mergeCell ref="G37:G38"/>
    <mergeCell ref="G71:G72"/>
    <mergeCell ref="H5:H6"/>
    <mergeCell ref="H37:H38"/>
    <mergeCell ref="H71:H72"/>
    <mergeCell ref="I5:I6"/>
    <mergeCell ref="I37:I38"/>
    <mergeCell ref="I71:I72"/>
    <mergeCell ref="J5:J6"/>
    <mergeCell ref="J37:J38"/>
    <mergeCell ref="J71:J72"/>
    <mergeCell ref="K4:K6"/>
    <mergeCell ref="K36:K38"/>
    <mergeCell ref="K70:K72"/>
    <mergeCell ref="L4:L6"/>
    <mergeCell ref="L36:L38"/>
    <mergeCell ref="L70:L72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zoomScale="130" zoomScaleNormal="130" workbookViewId="0">
      <selection activeCell="C14" sqref="C1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46059</v>
      </c>
      <c r="B7" s="15">
        <v>21942</v>
      </c>
      <c r="C7" s="16" t="s">
        <v>70</v>
      </c>
      <c r="D7" s="17" t="s">
        <v>16</v>
      </c>
      <c r="E7" s="15">
        <v>60766</v>
      </c>
      <c r="F7" s="38"/>
      <c r="G7" s="19"/>
      <c r="H7" s="19"/>
      <c r="I7" s="14"/>
      <c r="J7" s="38">
        <v>35808.2</v>
      </c>
      <c r="K7" s="25">
        <f>F7+J7</f>
        <v>35808.2</v>
      </c>
      <c r="L7" s="14">
        <v>46058</v>
      </c>
    </row>
    <row r="8" spans="1:12">
      <c r="A8" s="14">
        <v>46059</v>
      </c>
      <c r="B8" s="15">
        <v>21943</v>
      </c>
      <c r="C8" s="16" t="s">
        <v>71</v>
      </c>
      <c r="D8" s="17" t="s">
        <v>16</v>
      </c>
      <c r="E8" s="15">
        <v>61247</v>
      </c>
      <c r="F8" s="38">
        <v>113661</v>
      </c>
      <c r="G8" s="19"/>
      <c r="H8" s="19"/>
      <c r="I8" s="14"/>
      <c r="J8" s="38">
        <v>0</v>
      </c>
      <c r="K8" s="25">
        <f>F8+J8</f>
        <v>113661</v>
      </c>
      <c r="L8" s="14">
        <v>46059</v>
      </c>
    </row>
    <row r="9" spans="1:12">
      <c r="A9" s="14">
        <v>46059</v>
      </c>
      <c r="B9" s="15">
        <v>21944</v>
      </c>
      <c r="C9" s="16" t="s">
        <v>72</v>
      </c>
      <c r="D9" s="17" t="s">
        <v>16</v>
      </c>
      <c r="E9" s="15">
        <v>61248</v>
      </c>
      <c r="F9" s="38">
        <v>35208.2</v>
      </c>
      <c r="G9" s="19"/>
      <c r="H9" s="19"/>
      <c r="I9" s="14"/>
      <c r="J9" s="38">
        <v>0</v>
      </c>
      <c r="K9" s="25">
        <f>F9+J9</f>
        <v>35208.2</v>
      </c>
      <c r="L9" s="14">
        <v>46059</v>
      </c>
    </row>
    <row r="10" spans="6:11">
      <c r="F10" s="39">
        <f>SUM(F7:F9)</f>
        <v>148869.2</v>
      </c>
      <c r="G10" s="2"/>
      <c r="H10" s="2"/>
      <c r="I10" s="2"/>
      <c r="J10" s="48">
        <f>SUM(J7:J9)</f>
        <v>35808.2</v>
      </c>
      <c r="K10" s="39">
        <f>SUM(K7:K9)</f>
        <v>184677.4</v>
      </c>
    </row>
    <row r="11" spans="6:11">
      <c r="F11" s="39"/>
      <c r="G11" s="2"/>
      <c r="H11" s="2"/>
      <c r="I11" s="2"/>
      <c r="J11" s="39"/>
      <c r="K11" s="39"/>
    </row>
    <row r="12" spans="6:6">
      <c r="F12" s="39"/>
    </row>
    <row r="16" spans="1:4">
      <c r="A16" s="2" t="s">
        <v>22</v>
      </c>
      <c r="D16" s="2" t="s">
        <v>23</v>
      </c>
    </row>
    <row r="17" spans="1:1">
      <c r="A17" s="2"/>
    </row>
    <row r="18" spans="1:1">
      <c r="A18" s="2"/>
    </row>
    <row r="19" spans="1:4">
      <c r="A19" s="2" t="s">
        <v>24</v>
      </c>
      <c r="D19" s="2" t="s">
        <v>25</v>
      </c>
    </row>
    <row r="20" spans="1:4">
      <c r="A20" s="1" t="s">
        <v>26</v>
      </c>
      <c r="D20" s="1" t="s">
        <v>27</v>
      </c>
    </row>
    <row r="31" s="1" customFormat="1" spans="1:1">
      <c r="A31" s="2" t="s">
        <v>0</v>
      </c>
    </row>
    <row r="32" s="1" customFormat="1" spans="1:1">
      <c r="A32" s="2" t="s">
        <v>28</v>
      </c>
    </row>
    <row r="34" s="1" customFormat="1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="1" customFormat="1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s="1" customFormat="1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="1" customFormat="1" spans="1:13">
      <c r="A37" s="14">
        <v>46059</v>
      </c>
      <c r="B37" s="15">
        <v>21666</v>
      </c>
      <c r="C37" s="16" t="s">
        <v>73</v>
      </c>
      <c r="D37" s="17" t="s">
        <v>16</v>
      </c>
      <c r="E37" s="15">
        <v>60769</v>
      </c>
      <c r="F37" s="38"/>
      <c r="G37" s="19" t="s">
        <v>74</v>
      </c>
      <c r="H37" s="19">
        <v>168967</v>
      </c>
      <c r="I37" s="14">
        <v>46053</v>
      </c>
      <c r="J37" s="38">
        <v>10402.78</v>
      </c>
      <c r="K37" s="25">
        <f>F37+J37</f>
        <v>10402.78</v>
      </c>
      <c r="L37" s="14">
        <v>46062</v>
      </c>
      <c r="M37" s="2" t="s">
        <v>75</v>
      </c>
    </row>
    <row r="38" s="1" customFormat="1" spans="1:13">
      <c r="A38" s="14">
        <v>46059</v>
      </c>
      <c r="B38" s="15">
        <v>21667</v>
      </c>
      <c r="C38" s="16" t="s">
        <v>76</v>
      </c>
      <c r="D38" s="17" t="s">
        <v>16</v>
      </c>
      <c r="E38" s="15">
        <v>61243</v>
      </c>
      <c r="F38" s="38"/>
      <c r="G38" s="19" t="s">
        <v>30</v>
      </c>
      <c r="H38" s="19">
        <v>843610</v>
      </c>
      <c r="I38" s="14">
        <v>46055</v>
      </c>
      <c r="J38" s="38">
        <v>20888.02</v>
      </c>
      <c r="K38" s="25">
        <f>F38+J38</f>
        <v>20888.02</v>
      </c>
      <c r="L38" s="14">
        <v>46062</v>
      </c>
      <c r="M38" s="2" t="s">
        <v>77</v>
      </c>
    </row>
    <row r="39" s="1" customFormat="1" spans="6:11">
      <c r="F39" s="39">
        <f>SUM(F37:F38)</f>
        <v>0</v>
      </c>
      <c r="G39" s="2"/>
      <c r="H39" s="2"/>
      <c r="I39" s="2"/>
      <c r="J39" s="48">
        <f>SUM(J37:J38)</f>
        <v>31290.8</v>
      </c>
      <c r="K39" s="39">
        <f>SUM(K37:K38)</f>
        <v>31290.8</v>
      </c>
    </row>
    <row r="40" s="1" customFormat="1" spans="6:11">
      <c r="F40" s="39"/>
      <c r="G40" s="2"/>
      <c r="H40" s="2"/>
      <c r="I40" s="2"/>
      <c r="J40" s="39"/>
      <c r="K40" s="39"/>
    </row>
    <row r="41" s="1" customFormat="1" spans="6:11">
      <c r="F41" s="39"/>
      <c r="I41" s="1" t="s">
        <v>13</v>
      </c>
      <c r="K41" s="39"/>
    </row>
    <row r="42" s="1" customFormat="1" spans="8:10">
      <c r="H42" s="2" t="s">
        <v>32</v>
      </c>
      <c r="J42" s="40" t="s">
        <v>33</v>
      </c>
    </row>
    <row r="43" s="1" customFormat="1" spans="11:11">
      <c r="K43" s="40" t="s">
        <v>34</v>
      </c>
    </row>
    <row r="44" s="1" customFormat="1" spans="7:11">
      <c r="G44" s="2" t="s">
        <v>35</v>
      </c>
      <c r="I44" s="41">
        <v>1000</v>
      </c>
      <c r="J44" s="42"/>
      <c r="K44" s="43">
        <f t="shared" ref="K44:K55" si="0">J44*I44</f>
        <v>0</v>
      </c>
    </row>
    <row r="45" s="1" customFormat="1" spans="1:11">
      <c r="A45" s="2" t="s">
        <v>22</v>
      </c>
      <c r="D45" s="2" t="s">
        <v>23</v>
      </c>
      <c r="G45" s="2"/>
      <c r="I45" s="41">
        <v>500</v>
      </c>
      <c r="J45" s="42"/>
      <c r="K45" s="43">
        <f t="shared" si="0"/>
        <v>0</v>
      </c>
    </row>
    <row r="46" s="1" customFormat="1" spans="1:11">
      <c r="A46" s="2"/>
      <c r="G46" s="2"/>
      <c r="I46" s="41">
        <v>200</v>
      </c>
      <c r="J46" s="42"/>
      <c r="K46" s="43">
        <f t="shared" si="0"/>
        <v>0</v>
      </c>
    </row>
    <row r="47" s="1" customFormat="1" spans="1:11">
      <c r="A47" s="2"/>
      <c r="G47" s="2" t="s">
        <v>36</v>
      </c>
      <c r="I47" s="41">
        <v>100</v>
      </c>
      <c r="J47" s="42"/>
      <c r="K47" s="43">
        <f t="shared" si="0"/>
        <v>0</v>
      </c>
    </row>
    <row r="48" s="1" customFormat="1" spans="1:11">
      <c r="A48" s="2" t="s">
        <v>24</v>
      </c>
      <c r="D48" s="2" t="s">
        <v>25</v>
      </c>
      <c r="G48" s="1" t="s">
        <v>37</v>
      </c>
      <c r="I48" s="41">
        <v>50</v>
      </c>
      <c r="J48" s="42"/>
      <c r="K48" s="43">
        <f t="shared" si="0"/>
        <v>0</v>
      </c>
    </row>
    <row r="49" s="1" customFormat="1" spans="1:11">
      <c r="A49" s="1" t="s">
        <v>26</v>
      </c>
      <c r="D49" s="1" t="s">
        <v>27</v>
      </c>
      <c r="I49" s="41">
        <v>20</v>
      </c>
      <c r="J49" s="42"/>
      <c r="K49" s="43">
        <f t="shared" si="0"/>
        <v>0</v>
      </c>
    </row>
    <row r="50" s="1" customFormat="1" spans="9:11">
      <c r="I50" s="41">
        <v>10</v>
      </c>
      <c r="J50" s="42"/>
      <c r="K50" s="43">
        <f t="shared" si="0"/>
        <v>0</v>
      </c>
    </row>
    <row r="51" s="1" customFormat="1" spans="9:11">
      <c r="I51" s="41">
        <v>5</v>
      </c>
      <c r="J51" s="42"/>
      <c r="K51" s="43">
        <f t="shared" si="0"/>
        <v>0</v>
      </c>
    </row>
    <row r="52" s="1" customFormat="1" spans="9:11">
      <c r="I52" s="41">
        <v>1</v>
      </c>
      <c r="J52" s="42"/>
      <c r="K52" s="43">
        <f t="shared" si="0"/>
        <v>0</v>
      </c>
    </row>
    <row r="53" s="1" customFormat="1" spans="9:11">
      <c r="I53" s="41">
        <v>0.25</v>
      </c>
      <c r="J53" s="42"/>
      <c r="K53" s="43">
        <f t="shared" si="0"/>
        <v>0</v>
      </c>
    </row>
    <row r="54" s="1" customFormat="1" spans="9:11">
      <c r="I54" s="41">
        <v>0.1</v>
      </c>
      <c r="J54" s="42"/>
      <c r="K54" s="43">
        <f t="shared" si="0"/>
        <v>0</v>
      </c>
    </row>
    <row r="55" s="1" customFormat="1" spans="9:11">
      <c r="I55" s="44">
        <v>0.05</v>
      </c>
      <c r="J55" s="42"/>
      <c r="K55" s="50">
        <f t="shared" si="0"/>
        <v>0</v>
      </c>
    </row>
    <row r="56" s="1" customFormat="1" spans="9:11">
      <c r="I56" s="2" t="s">
        <v>39</v>
      </c>
      <c r="K56" s="51">
        <f>SUM(K44:K55)</f>
        <v>0</v>
      </c>
    </row>
    <row r="57" s="1" customFormat="1" spans="9:11">
      <c r="I57" s="2" t="s">
        <v>40</v>
      </c>
      <c r="K57" s="46">
        <f>J39</f>
        <v>31290.8</v>
      </c>
    </row>
    <row r="58" s="1" customFormat="1" ht="9.75" spans="11:11">
      <c r="K58" s="47">
        <f>SUM(K56:K57)</f>
        <v>31290.8</v>
      </c>
    </row>
    <row r="59" s="1" customFormat="1" ht="9.75"/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zoomScale="130" zoomScaleNormal="130" workbookViewId="0">
      <selection activeCell="E26" sqref="E2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28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46063</v>
      </c>
      <c r="B7" s="15">
        <v>21668</v>
      </c>
      <c r="C7" s="16" t="s">
        <v>78</v>
      </c>
      <c r="D7" s="17" t="s">
        <v>16</v>
      </c>
      <c r="E7" s="15">
        <v>60796</v>
      </c>
      <c r="F7" s="38"/>
      <c r="G7" s="19" t="s">
        <v>30</v>
      </c>
      <c r="H7" s="19">
        <v>1823977</v>
      </c>
      <c r="I7" s="14">
        <v>46051</v>
      </c>
      <c r="J7" s="38">
        <v>53832.4</v>
      </c>
      <c r="K7" s="25">
        <f>F7+J7</f>
        <v>53832.4</v>
      </c>
      <c r="L7" s="14">
        <v>46064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8">
        <f t="shared" si="0"/>
        <v>53832.4</v>
      </c>
      <c r="K9" s="39">
        <f t="shared" si="0"/>
        <v>53832.4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32</v>
      </c>
      <c r="J12" s="40" t="s">
        <v>33</v>
      </c>
    </row>
    <row r="13" spans="11:11">
      <c r="K13" s="40" t="s">
        <v>34</v>
      </c>
    </row>
    <row r="14" spans="7:11">
      <c r="G14" s="2" t="s">
        <v>35</v>
      </c>
      <c r="I14" s="41">
        <v>1000</v>
      </c>
      <c r="J14" s="42"/>
      <c r="K14" s="43">
        <f t="shared" ref="K14:K25" si="1">J14*I14</f>
        <v>0</v>
      </c>
    </row>
    <row r="15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36</v>
      </c>
      <c r="I17" s="41">
        <v>100</v>
      </c>
      <c r="J17" s="42"/>
      <c r="K17" s="43">
        <f t="shared" si="1"/>
        <v>0</v>
      </c>
    </row>
    <row r="18" spans="1:11">
      <c r="A18" s="2" t="s">
        <v>24</v>
      </c>
      <c r="D18" s="2" t="s">
        <v>25</v>
      </c>
      <c r="G18" s="1" t="s">
        <v>37</v>
      </c>
      <c r="I18" s="41">
        <v>50</v>
      </c>
      <c r="J18" s="42"/>
      <c r="K18" s="43">
        <f t="shared" si="1"/>
        <v>0</v>
      </c>
    </row>
    <row r="19" spans="1:11">
      <c r="A19" s="1" t="s">
        <v>26</v>
      </c>
      <c r="D19" s="1" t="s">
        <v>27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/>
      <c r="K21" s="43">
        <f t="shared" si="1"/>
        <v>0</v>
      </c>
    </row>
    <row r="22" spans="9:11">
      <c r="I22" s="41">
        <v>1</v>
      </c>
      <c r="J22" s="42"/>
      <c r="K22" s="43">
        <f t="shared" si="1"/>
        <v>0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1">
        <v>0.1</v>
      </c>
      <c r="J24" s="42"/>
      <c r="K24" s="43">
        <f t="shared" si="1"/>
        <v>0</v>
      </c>
    </row>
    <row r="25" spans="9:11">
      <c r="I25" s="44">
        <v>0.05</v>
      </c>
      <c r="J25" s="42"/>
      <c r="K25" s="50">
        <f t="shared" si="1"/>
        <v>0</v>
      </c>
    </row>
    <row r="26" spans="9:11">
      <c r="I26" s="2" t="s">
        <v>39</v>
      </c>
      <c r="K26" s="51">
        <f>SUM(K14:K25)</f>
        <v>0</v>
      </c>
    </row>
    <row r="27" spans="9:11">
      <c r="I27" s="2" t="s">
        <v>40</v>
      </c>
      <c r="K27" s="46">
        <f>J9</f>
        <v>53832.4</v>
      </c>
    </row>
    <row r="28" ht="9.75" spans="11:11">
      <c r="K28" s="47">
        <f>SUM(K26:K27)</f>
        <v>53832.4</v>
      </c>
    </row>
    <row r="29" ht="9.75"/>
    <row r="35" s="1" customFormat="1" spans="1:1">
      <c r="A35" s="2" t="s">
        <v>0</v>
      </c>
    </row>
    <row r="36" s="1" customFormat="1" spans="1:1">
      <c r="A36" s="2" t="s">
        <v>1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46063</v>
      </c>
      <c r="B41" s="15">
        <v>21946</v>
      </c>
      <c r="C41" s="16" t="s">
        <v>15</v>
      </c>
      <c r="D41" s="17" t="s">
        <v>16</v>
      </c>
      <c r="E41" s="15">
        <v>60838</v>
      </c>
      <c r="F41" s="38">
        <v>16500</v>
      </c>
      <c r="G41" s="19"/>
      <c r="H41" s="19"/>
      <c r="I41" s="14"/>
      <c r="J41" s="38">
        <v>0</v>
      </c>
      <c r="K41" s="25">
        <f t="shared" ref="K41:K49" si="2">F41+J41</f>
        <v>16500</v>
      </c>
      <c r="L41" s="14">
        <v>46062</v>
      </c>
      <c r="M41" s="2"/>
    </row>
    <row r="42" s="1" customFormat="1" spans="1:13">
      <c r="A42" s="14">
        <v>46063</v>
      </c>
      <c r="B42" s="15">
        <v>21947</v>
      </c>
      <c r="C42" s="16" t="s">
        <v>79</v>
      </c>
      <c r="D42" s="17" t="s">
        <v>16</v>
      </c>
      <c r="E42" s="15">
        <v>61251</v>
      </c>
      <c r="F42" s="38">
        <v>139485.4</v>
      </c>
      <c r="G42" s="19"/>
      <c r="H42" s="19"/>
      <c r="I42" s="14"/>
      <c r="J42" s="38">
        <v>0</v>
      </c>
      <c r="K42" s="25">
        <f t="shared" si="2"/>
        <v>139485.4</v>
      </c>
      <c r="L42" s="14">
        <v>46062</v>
      </c>
      <c r="M42" s="2"/>
    </row>
    <row r="43" s="1" customFormat="1" spans="1:13">
      <c r="A43" s="14">
        <v>46063</v>
      </c>
      <c r="B43" s="15">
        <v>21948</v>
      </c>
      <c r="C43" s="16" t="s">
        <v>80</v>
      </c>
      <c r="D43" s="17" t="s">
        <v>16</v>
      </c>
      <c r="E43" s="15">
        <v>61252</v>
      </c>
      <c r="F43" s="38">
        <v>16436.3</v>
      </c>
      <c r="G43" s="19"/>
      <c r="H43" s="19"/>
      <c r="I43" s="14"/>
      <c r="J43" s="38">
        <v>0</v>
      </c>
      <c r="K43" s="25">
        <f t="shared" si="2"/>
        <v>16436.3</v>
      </c>
      <c r="L43" s="14">
        <v>46063</v>
      </c>
      <c r="M43" s="2"/>
    </row>
    <row r="44" s="1" customFormat="1" spans="1:13">
      <c r="A44" s="14">
        <v>46063</v>
      </c>
      <c r="B44" s="15">
        <v>21949</v>
      </c>
      <c r="C44" s="16" t="s">
        <v>81</v>
      </c>
      <c r="D44" s="17" t="s">
        <v>16</v>
      </c>
      <c r="E44" s="15">
        <v>61253</v>
      </c>
      <c r="F44" s="38"/>
      <c r="G44" s="19"/>
      <c r="H44" s="19"/>
      <c r="I44" s="14"/>
      <c r="J44" s="38">
        <v>15999.28</v>
      </c>
      <c r="K44" s="25">
        <f t="shared" si="2"/>
        <v>15999.28</v>
      </c>
      <c r="L44" s="14">
        <v>46063</v>
      </c>
      <c r="M44" s="2" t="s">
        <v>82</v>
      </c>
    </row>
    <row r="45" s="1" customFormat="1" spans="1:13">
      <c r="A45" s="14">
        <v>46063</v>
      </c>
      <c r="B45" s="15">
        <v>21950</v>
      </c>
      <c r="C45" s="16" t="s">
        <v>54</v>
      </c>
      <c r="D45" s="17" t="s">
        <v>16</v>
      </c>
      <c r="E45" s="15">
        <v>61256</v>
      </c>
      <c r="F45" s="38">
        <v>26916.2</v>
      </c>
      <c r="G45" s="19"/>
      <c r="H45" s="19"/>
      <c r="I45" s="14"/>
      <c r="J45" s="38">
        <v>0</v>
      </c>
      <c r="K45" s="25">
        <f t="shared" si="2"/>
        <v>26916.2</v>
      </c>
      <c r="L45" s="14">
        <v>46063</v>
      </c>
      <c r="M45" s="2"/>
    </row>
    <row r="46" s="1" customFormat="1" spans="1:13">
      <c r="A46" s="14">
        <v>46063</v>
      </c>
      <c r="B46" s="15">
        <v>21951</v>
      </c>
      <c r="C46" s="16" t="s">
        <v>83</v>
      </c>
      <c r="D46" s="17" t="s">
        <v>19</v>
      </c>
      <c r="E46" s="15">
        <v>61249</v>
      </c>
      <c r="F46" s="38">
        <v>37372.4</v>
      </c>
      <c r="G46" s="19"/>
      <c r="H46" s="19"/>
      <c r="I46" s="14"/>
      <c r="J46" s="38">
        <v>0</v>
      </c>
      <c r="K46" s="25">
        <f t="shared" si="2"/>
        <v>37372.4</v>
      </c>
      <c r="L46" s="14">
        <v>46062</v>
      </c>
      <c r="M46" s="2"/>
    </row>
    <row r="47" s="1" customFormat="1" spans="1:13">
      <c r="A47" s="14">
        <v>46063</v>
      </c>
      <c r="B47" s="15">
        <v>21952</v>
      </c>
      <c r="C47" s="16" t="s">
        <v>84</v>
      </c>
      <c r="D47" s="17" t="s">
        <v>16</v>
      </c>
      <c r="E47" s="15">
        <v>61250</v>
      </c>
      <c r="F47" s="38">
        <v>26176.2</v>
      </c>
      <c r="G47" s="19"/>
      <c r="H47" s="19"/>
      <c r="I47" s="14"/>
      <c r="J47" s="38">
        <v>0</v>
      </c>
      <c r="K47" s="25">
        <f t="shared" si="2"/>
        <v>26176.2</v>
      </c>
      <c r="L47" s="14">
        <v>46062</v>
      </c>
      <c r="M47" s="2"/>
    </row>
    <row r="48" s="1" customFormat="1" spans="1:13">
      <c r="A48" s="14">
        <v>46063</v>
      </c>
      <c r="B48" s="15">
        <v>21953</v>
      </c>
      <c r="C48" s="16" t="s">
        <v>57</v>
      </c>
      <c r="D48" s="17" t="s">
        <v>16</v>
      </c>
      <c r="E48" s="15">
        <v>61257</v>
      </c>
      <c r="F48" s="38">
        <v>159840</v>
      </c>
      <c r="G48" s="19"/>
      <c r="H48" s="19"/>
      <c r="I48" s="14"/>
      <c r="J48" s="38">
        <v>0</v>
      </c>
      <c r="K48" s="25">
        <f t="shared" si="2"/>
        <v>159840</v>
      </c>
      <c r="L48" s="14">
        <v>46063</v>
      </c>
      <c r="M48" s="2"/>
    </row>
    <row r="49" s="1" customFormat="1" spans="1:13">
      <c r="A49" s="14">
        <v>46063</v>
      </c>
      <c r="B49" s="15">
        <v>21954</v>
      </c>
      <c r="C49" s="16" t="s">
        <v>85</v>
      </c>
      <c r="D49" s="17" t="s">
        <v>16</v>
      </c>
      <c r="E49" s="15">
        <v>61258</v>
      </c>
      <c r="F49" s="38">
        <v>7728.2</v>
      </c>
      <c r="G49" s="19"/>
      <c r="H49" s="19"/>
      <c r="I49" s="14"/>
      <c r="J49" s="38">
        <v>0</v>
      </c>
      <c r="K49" s="25">
        <f t="shared" si="2"/>
        <v>7728.2</v>
      </c>
      <c r="L49" s="14">
        <v>46063</v>
      </c>
      <c r="M49" s="2"/>
    </row>
    <row r="50" s="1" customFormat="1" spans="6:11">
      <c r="F50" s="39">
        <f>SUM(F41:F49)</f>
        <v>430454.7</v>
      </c>
      <c r="G50" s="2"/>
      <c r="H50" s="2"/>
      <c r="I50" s="2"/>
      <c r="J50" s="48">
        <f>SUM(J41:J49)</f>
        <v>15999.28</v>
      </c>
      <c r="K50" s="39">
        <f>SUM(K41:K49)</f>
        <v>446453.98</v>
      </c>
    </row>
    <row r="51" s="1" customFormat="1" spans="6:11">
      <c r="F51" s="39"/>
      <c r="G51" s="2"/>
      <c r="H51" s="2"/>
      <c r="I51" s="2"/>
      <c r="J51" s="39"/>
      <c r="K51" s="39"/>
    </row>
    <row r="52" s="1" customFormat="1" spans="6:6">
      <c r="F52" s="39"/>
    </row>
    <row r="56" s="1" customFormat="1" spans="1:4">
      <c r="A56" s="2" t="s">
        <v>22</v>
      </c>
      <c r="D56" s="2" t="s">
        <v>23</v>
      </c>
    </row>
    <row r="57" s="1" customFormat="1" spans="1:1">
      <c r="A57" s="2"/>
    </row>
    <row r="58" s="1" customFormat="1" spans="1:1">
      <c r="A58" s="2"/>
    </row>
    <row r="59" s="1" customFormat="1" spans="1:4">
      <c r="A59" s="2" t="s">
        <v>24</v>
      </c>
      <c r="D59" s="2" t="s">
        <v>25</v>
      </c>
    </row>
    <row r="60" s="1" customFormat="1" spans="1:4">
      <c r="A60" s="1" t="s">
        <v>26</v>
      </c>
      <c r="D60" s="1" t="s">
        <v>27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8"/>
  <sheetViews>
    <sheetView zoomScale="130" zoomScaleNormal="130" topLeftCell="A98" workbookViewId="0">
      <selection activeCell="C22" sqref="C2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28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46064</v>
      </c>
      <c r="B7" s="15">
        <v>21669</v>
      </c>
      <c r="C7" s="16" t="s">
        <v>86</v>
      </c>
      <c r="D7" s="17" t="s">
        <v>16</v>
      </c>
      <c r="E7" s="15">
        <v>61195</v>
      </c>
      <c r="F7" s="38"/>
      <c r="G7" s="19" t="s">
        <v>87</v>
      </c>
      <c r="H7" s="19">
        <v>2350932</v>
      </c>
      <c r="I7" s="14">
        <v>46056</v>
      </c>
      <c r="J7" s="38">
        <v>22156.59</v>
      </c>
      <c r="K7" s="25">
        <f>F7+J7</f>
        <v>22156.59</v>
      </c>
      <c r="L7" s="14">
        <v>46065</v>
      </c>
      <c r="M7" s="2" t="s">
        <v>88</v>
      </c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8">
        <f t="shared" si="0"/>
        <v>22156.59</v>
      </c>
      <c r="K9" s="39">
        <f t="shared" si="0"/>
        <v>22156.59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32</v>
      </c>
      <c r="J12" s="40" t="s">
        <v>33</v>
      </c>
    </row>
    <row r="13" spans="11:11">
      <c r="K13" s="40" t="s">
        <v>34</v>
      </c>
    </row>
    <row r="14" spans="7:11">
      <c r="G14" s="2" t="s">
        <v>35</v>
      </c>
      <c r="I14" s="41">
        <v>1000</v>
      </c>
      <c r="J14" s="42"/>
      <c r="K14" s="43">
        <f t="shared" ref="K14:K25" si="1">J14*I14</f>
        <v>0</v>
      </c>
    </row>
    <row r="15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36</v>
      </c>
      <c r="I17" s="41">
        <v>100</v>
      </c>
      <c r="J17" s="42"/>
      <c r="K17" s="43">
        <f t="shared" si="1"/>
        <v>0</v>
      </c>
    </row>
    <row r="18" spans="1:11">
      <c r="A18" s="2" t="s">
        <v>24</v>
      </c>
      <c r="D18" s="2" t="s">
        <v>25</v>
      </c>
      <c r="G18" s="1" t="s">
        <v>37</v>
      </c>
      <c r="I18" s="41">
        <v>50</v>
      </c>
      <c r="J18" s="42"/>
      <c r="K18" s="43">
        <f t="shared" si="1"/>
        <v>0</v>
      </c>
    </row>
    <row r="19" spans="1:11">
      <c r="A19" s="1" t="s">
        <v>26</v>
      </c>
      <c r="D19" s="1" t="s">
        <v>27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/>
      <c r="K21" s="43">
        <f t="shared" si="1"/>
        <v>0</v>
      </c>
    </row>
    <row r="22" spans="9:11">
      <c r="I22" s="41">
        <v>1</v>
      </c>
      <c r="J22" s="42"/>
      <c r="K22" s="43">
        <f t="shared" si="1"/>
        <v>0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1">
        <v>0.1</v>
      </c>
      <c r="J24" s="42"/>
      <c r="K24" s="43">
        <f t="shared" si="1"/>
        <v>0</v>
      </c>
    </row>
    <row r="25" spans="9:11">
      <c r="I25" s="44">
        <v>0.05</v>
      </c>
      <c r="J25" s="42"/>
      <c r="K25" s="50">
        <f t="shared" si="1"/>
        <v>0</v>
      </c>
    </row>
    <row r="26" spans="9:11">
      <c r="I26" s="2" t="s">
        <v>39</v>
      </c>
      <c r="K26" s="51">
        <f>SUM(K14:K25)</f>
        <v>0</v>
      </c>
    </row>
    <row r="27" spans="9:11">
      <c r="I27" s="2" t="s">
        <v>40</v>
      </c>
      <c r="K27" s="46">
        <f>J9</f>
        <v>22156.59</v>
      </c>
    </row>
    <row r="28" ht="9.75" spans="11:11">
      <c r="K28" s="47">
        <f>SUM(K26:K27)</f>
        <v>22156.59</v>
      </c>
    </row>
    <row r="29" ht="9.75"/>
    <row r="37" spans="1:1">
      <c r="A37" s="2" t="s">
        <v>0</v>
      </c>
    </row>
    <row r="38" spans="1:1">
      <c r="A38" s="2" t="s">
        <v>61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46064</v>
      </c>
      <c r="B43" s="15">
        <v>21153</v>
      </c>
      <c r="C43" s="16" t="s">
        <v>89</v>
      </c>
      <c r="D43" s="17" t="s">
        <v>16</v>
      </c>
      <c r="E43" s="15">
        <v>61240</v>
      </c>
      <c r="F43" s="38"/>
      <c r="G43" s="19" t="s">
        <v>90</v>
      </c>
      <c r="H43" s="19">
        <v>2403684</v>
      </c>
      <c r="I43" s="14">
        <v>46063</v>
      </c>
      <c r="J43" s="38">
        <v>32192.4</v>
      </c>
      <c r="K43" s="25">
        <f t="shared" ref="K43:K45" si="2">F43+J43</f>
        <v>32192.4</v>
      </c>
      <c r="L43" s="14">
        <v>46065</v>
      </c>
      <c r="M43" s="2"/>
    </row>
    <row r="44" spans="1:13">
      <c r="A44" s="14">
        <v>46064</v>
      </c>
      <c r="B44" s="15">
        <v>21154</v>
      </c>
      <c r="C44" s="16" t="s">
        <v>91</v>
      </c>
      <c r="D44" s="17" t="s">
        <v>16</v>
      </c>
      <c r="E44" s="15">
        <v>60659</v>
      </c>
      <c r="F44" s="38"/>
      <c r="G44" s="19" t="s">
        <v>30</v>
      </c>
      <c r="H44" s="19">
        <v>1411215</v>
      </c>
      <c r="I44" s="14">
        <v>46060</v>
      </c>
      <c r="J44" s="38">
        <v>36669.64</v>
      </c>
      <c r="K44" s="25">
        <f t="shared" si="2"/>
        <v>36669.64</v>
      </c>
      <c r="L44" s="14">
        <v>46065</v>
      </c>
      <c r="M44" s="53" t="s">
        <v>92</v>
      </c>
    </row>
    <row r="45" spans="1:13">
      <c r="A45" s="14">
        <v>46064</v>
      </c>
      <c r="B45" s="15">
        <v>21154</v>
      </c>
      <c r="C45" s="16" t="s">
        <v>91</v>
      </c>
      <c r="D45" s="17" t="s">
        <v>16</v>
      </c>
      <c r="E45" s="15">
        <v>60628</v>
      </c>
      <c r="F45" s="38"/>
      <c r="G45" s="19" t="s">
        <v>30</v>
      </c>
      <c r="H45" s="19">
        <v>1411215</v>
      </c>
      <c r="I45" s="14">
        <v>46060</v>
      </c>
      <c r="J45" s="38">
        <v>5946.43</v>
      </c>
      <c r="K45" s="25">
        <f t="shared" si="2"/>
        <v>5946.43</v>
      </c>
      <c r="L45" s="14">
        <v>46065</v>
      </c>
      <c r="M45" s="53"/>
    </row>
    <row r="46" spans="6:11">
      <c r="F46" s="39">
        <f>SUM(F43:F45)</f>
        <v>0</v>
      </c>
      <c r="G46" s="2"/>
      <c r="H46" s="2"/>
      <c r="I46" s="2"/>
      <c r="J46" s="48">
        <f>SUM(J43:J45)</f>
        <v>74808.47</v>
      </c>
      <c r="K46" s="39">
        <f>SUM(K43:K45)</f>
        <v>74808.47</v>
      </c>
    </row>
    <row r="47" spans="6:11">
      <c r="F47" s="39"/>
      <c r="G47" s="2"/>
      <c r="H47" s="2"/>
      <c r="I47" s="2"/>
      <c r="J47" s="39"/>
      <c r="K47" s="39"/>
    </row>
    <row r="48" spans="6:11">
      <c r="F48" s="39"/>
      <c r="I48" s="1" t="s">
        <v>13</v>
      </c>
      <c r="K48" s="39"/>
    </row>
    <row r="49" spans="8:10">
      <c r="H49" s="2" t="s">
        <v>32</v>
      </c>
      <c r="J49" s="40" t="s">
        <v>33</v>
      </c>
    </row>
    <row r="50" spans="11:11">
      <c r="K50" s="40" t="s">
        <v>34</v>
      </c>
    </row>
    <row r="51" spans="7:11">
      <c r="G51" s="2" t="s">
        <v>35</v>
      </c>
      <c r="I51" s="41">
        <v>1000</v>
      </c>
      <c r="J51" s="42"/>
      <c r="K51" s="43">
        <f t="shared" ref="K51:K62" si="3">J51*I51</f>
        <v>0</v>
      </c>
    </row>
    <row r="52" spans="1:11">
      <c r="A52" s="2" t="s">
        <v>22</v>
      </c>
      <c r="D52" s="2" t="s">
        <v>23</v>
      </c>
      <c r="G52" s="2"/>
      <c r="I52" s="41">
        <v>500</v>
      </c>
      <c r="J52" s="42"/>
      <c r="K52" s="43">
        <f t="shared" si="3"/>
        <v>0</v>
      </c>
    </row>
    <row r="53" spans="1:11">
      <c r="A53" s="2"/>
      <c r="G53" s="2"/>
      <c r="I53" s="41">
        <v>200</v>
      </c>
      <c r="J53" s="42"/>
      <c r="K53" s="43">
        <f t="shared" si="3"/>
        <v>0</v>
      </c>
    </row>
    <row r="54" spans="1:11">
      <c r="A54" s="2"/>
      <c r="G54" s="2" t="s">
        <v>36</v>
      </c>
      <c r="I54" s="41">
        <v>100</v>
      </c>
      <c r="J54" s="42"/>
      <c r="K54" s="43">
        <f t="shared" si="3"/>
        <v>0</v>
      </c>
    </row>
    <row r="55" spans="1:11">
      <c r="A55" s="2" t="s">
        <v>24</v>
      </c>
      <c r="D55" s="2" t="s">
        <v>25</v>
      </c>
      <c r="G55" s="1" t="s">
        <v>37</v>
      </c>
      <c r="I55" s="41">
        <v>50</v>
      </c>
      <c r="J55" s="42"/>
      <c r="K55" s="43">
        <f t="shared" si="3"/>
        <v>0</v>
      </c>
    </row>
    <row r="56" spans="1:11">
      <c r="A56" s="1" t="s">
        <v>26</v>
      </c>
      <c r="D56" s="1" t="s">
        <v>27</v>
      </c>
      <c r="I56" s="41">
        <v>20</v>
      </c>
      <c r="J56" s="42"/>
      <c r="K56" s="43">
        <f t="shared" si="3"/>
        <v>0</v>
      </c>
    </row>
    <row r="57" spans="9:11">
      <c r="I57" s="41">
        <v>10</v>
      </c>
      <c r="J57" s="42"/>
      <c r="K57" s="43">
        <f t="shared" si="3"/>
        <v>0</v>
      </c>
    </row>
    <row r="58" spans="9:11">
      <c r="I58" s="41">
        <v>5</v>
      </c>
      <c r="J58" s="42"/>
      <c r="K58" s="43">
        <f t="shared" si="3"/>
        <v>0</v>
      </c>
    </row>
    <row r="59" spans="9:11">
      <c r="I59" s="41">
        <v>1</v>
      </c>
      <c r="J59" s="42"/>
      <c r="K59" s="43">
        <f t="shared" si="3"/>
        <v>0</v>
      </c>
    </row>
    <row r="60" spans="9:11">
      <c r="I60" s="41">
        <v>0.25</v>
      </c>
      <c r="J60" s="42"/>
      <c r="K60" s="43">
        <f t="shared" si="3"/>
        <v>0</v>
      </c>
    </row>
    <row r="61" spans="9:11">
      <c r="I61" s="41">
        <v>0.1</v>
      </c>
      <c r="J61" s="42"/>
      <c r="K61" s="43">
        <f t="shared" si="3"/>
        <v>0</v>
      </c>
    </row>
    <row r="62" spans="9:11">
      <c r="I62" s="44">
        <v>0.05</v>
      </c>
      <c r="J62" s="42"/>
      <c r="K62" s="50">
        <f t="shared" si="3"/>
        <v>0</v>
      </c>
    </row>
    <row r="63" spans="9:11">
      <c r="I63" s="2" t="s">
        <v>39</v>
      </c>
      <c r="K63" s="51">
        <f>SUM(K51:K62)</f>
        <v>0</v>
      </c>
    </row>
    <row r="64" spans="9:11">
      <c r="I64" s="2" t="s">
        <v>40</v>
      </c>
      <c r="K64" s="46">
        <f>J46</f>
        <v>74808.47</v>
      </c>
    </row>
    <row r="65" ht="9.75" spans="11:11">
      <c r="K65" s="47">
        <f>SUM(K63:K64)</f>
        <v>74808.47</v>
      </c>
    </row>
    <row r="66" ht="9.75"/>
    <row r="70" spans="1:1">
      <c r="A70" s="2" t="s">
        <v>0</v>
      </c>
    </row>
    <row r="71" spans="1:1">
      <c r="A71" s="2" t="s">
        <v>61</v>
      </c>
    </row>
    <row r="73" spans="1:12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  <c r="G73" s="4" t="s">
        <v>8</v>
      </c>
      <c r="H73" s="5"/>
      <c r="I73" s="5"/>
      <c r="J73" s="23"/>
      <c r="K73" s="3" t="s">
        <v>9</v>
      </c>
      <c r="L73" s="3" t="s">
        <v>10</v>
      </c>
    </row>
    <row r="74" spans="1:12">
      <c r="A74" s="6"/>
      <c r="B74" s="6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3">
      <c r="A76" s="14">
        <v>46064</v>
      </c>
      <c r="B76" s="15">
        <v>21152</v>
      </c>
      <c r="C76" s="16" t="s">
        <v>93</v>
      </c>
      <c r="D76" s="17" t="s">
        <v>16</v>
      </c>
      <c r="E76" s="15">
        <v>61197</v>
      </c>
      <c r="F76" s="38">
        <v>19336.2</v>
      </c>
      <c r="G76" s="19"/>
      <c r="H76" s="19"/>
      <c r="I76" s="14"/>
      <c r="J76" s="38">
        <v>0</v>
      </c>
      <c r="K76" s="25">
        <f>F76+J76</f>
        <v>19336.2</v>
      </c>
      <c r="L76" s="14">
        <v>46065</v>
      </c>
      <c r="M76" s="2"/>
    </row>
    <row r="77" spans="1:13">
      <c r="A77" s="14"/>
      <c r="B77" s="15"/>
      <c r="C77" s="16"/>
      <c r="D77" s="17"/>
      <c r="E77" s="15"/>
      <c r="F77" s="38"/>
      <c r="G77" s="19"/>
      <c r="H77" s="19"/>
      <c r="I77" s="14"/>
      <c r="J77" s="38"/>
      <c r="K77" s="25"/>
      <c r="L77" s="14"/>
      <c r="M77" s="2"/>
    </row>
    <row r="78" spans="6:11">
      <c r="F78" s="39">
        <f t="shared" ref="F78:K78" si="4">SUM(F76:F77)</f>
        <v>19336.2</v>
      </c>
      <c r="G78" s="2"/>
      <c r="H78" s="2"/>
      <c r="I78" s="2"/>
      <c r="J78" s="48">
        <f t="shared" si="4"/>
        <v>0</v>
      </c>
      <c r="K78" s="39">
        <f t="shared" si="4"/>
        <v>19336.2</v>
      </c>
    </row>
    <row r="79" spans="6:11">
      <c r="F79" s="39"/>
      <c r="G79" s="2"/>
      <c r="H79" s="2"/>
      <c r="I79" s="2"/>
      <c r="J79" s="39"/>
      <c r="K79" s="39"/>
    </row>
    <row r="80" spans="6:11">
      <c r="F80" s="39"/>
      <c r="I80" s="1" t="s">
        <v>13</v>
      </c>
      <c r="K80" s="39"/>
    </row>
    <row r="81" spans="8:10">
      <c r="H81" s="2" t="s">
        <v>32</v>
      </c>
      <c r="J81" s="40" t="s">
        <v>33</v>
      </c>
    </row>
    <row r="82" spans="11:11">
      <c r="K82" s="40" t="s">
        <v>34</v>
      </c>
    </row>
    <row r="83" spans="7:11">
      <c r="G83" s="2" t="s">
        <v>35</v>
      </c>
      <c r="I83" s="41">
        <v>1000</v>
      </c>
      <c r="J83" s="42">
        <v>19</v>
      </c>
      <c r="K83" s="43">
        <f t="shared" ref="K83:K94" si="5">J83*I83</f>
        <v>19000</v>
      </c>
    </row>
    <row r="84" spans="1:11">
      <c r="A84" s="2" t="s">
        <v>22</v>
      </c>
      <c r="D84" s="2" t="s">
        <v>23</v>
      </c>
      <c r="G84" s="2"/>
      <c r="I84" s="41">
        <v>500</v>
      </c>
      <c r="J84" s="42"/>
      <c r="K84" s="43">
        <f t="shared" si="5"/>
        <v>0</v>
      </c>
    </row>
    <row r="85" spans="1:11">
      <c r="A85" s="2"/>
      <c r="G85" s="2"/>
      <c r="I85" s="41">
        <v>200</v>
      </c>
      <c r="J85" s="42"/>
      <c r="K85" s="43">
        <f t="shared" si="5"/>
        <v>0</v>
      </c>
    </row>
    <row r="86" spans="1:11">
      <c r="A86" s="2"/>
      <c r="G86" s="2" t="s">
        <v>63</v>
      </c>
      <c r="I86" s="41">
        <v>100</v>
      </c>
      <c r="J86" s="42">
        <v>3</v>
      </c>
      <c r="K86" s="43">
        <f t="shared" si="5"/>
        <v>300</v>
      </c>
    </row>
    <row r="87" spans="1:11">
      <c r="A87" s="2" t="s">
        <v>24</v>
      </c>
      <c r="D87" s="2" t="s">
        <v>25</v>
      </c>
      <c r="G87" s="1" t="s">
        <v>48</v>
      </c>
      <c r="I87" s="41">
        <v>50</v>
      </c>
      <c r="J87" s="42"/>
      <c r="K87" s="43">
        <f t="shared" si="5"/>
        <v>0</v>
      </c>
    </row>
    <row r="88" spans="1:11">
      <c r="A88" s="1" t="s">
        <v>26</v>
      </c>
      <c r="D88" s="1" t="s">
        <v>27</v>
      </c>
      <c r="I88" s="41">
        <v>20</v>
      </c>
      <c r="J88" s="42">
        <v>1</v>
      </c>
      <c r="K88" s="43">
        <f t="shared" si="5"/>
        <v>20</v>
      </c>
    </row>
    <row r="89" spans="9:11">
      <c r="I89" s="41">
        <v>10</v>
      </c>
      <c r="J89" s="42">
        <v>1</v>
      </c>
      <c r="K89" s="43">
        <f t="shared" si="5"/>
        <v>10</v>
      </c>
    </row>
    <row r="90" spans="9:11">
      <c r="I90" s="41">
        <v>5</v>
      </c>
      <c r="J90" s="42">
        <v>1</v>
      </c>
      <c r="K90" s="43">
        <f t="shared" si="5"/>
        <v>5</v>
      </c>
    </row>
    <row r="91" spans="9:11">
      <c r="I91" s="41">
        <v>1</v>
      </c>
      <c r="J91" s="42">
        <v>1</v>
      </c>
      <c r="K91" s="43">
        <f t="shared" si="5"/>
        <v>1</v>
      </c>
    </row>
    <row r="92" spans="9:11">
      <c r="I92" s="41">
        <v>0.25</v>
      </c>
      <c r="J92" s="42"/>
      <c r="K92" s="43">
        <f t="shared" si="5"/>
        <v>0</v>
      </c>
    </row>
    <row r="93" spans="9:11">
      <c r="I93" s="41">
        <v>0.1</v>
      </c>
      <c r="J93" s="42">
        <v>2</v>
      </c>
      <c r="K93" s="43">
        <f t="shared" si="5"/>
        <v>0.2</v>
      </c>
    </row>
    <row r="94" spans="9:11">
      <c r="I94" s="44">
        <v>0.05</v>
      </c>
      <c r="J94" s="42"/>
      <c r="K94" s="50">
        <f t="shared" si="5"/>
        <v>0</v>
      </c>
    </row>
    <row r="95" spans="9:11">
      <c r="I95" s="2" t="s">
        <v>39</v>
      </c>
      <c r="K95" s="51">
        <f>SUM(K83:K94)</f>
        <v>19336.2</v>
      </c>
    </row>
    <row r="96" spans="9:11">
      <c r="I96" s="2" t="s">
        <v>40</v>
      </c>
      <c r="K96" s="46">
        <f>J78</f>
        <v>0</v>
      </c>
    </row>
    <row r="97" ht="9.75" spans="11:11">
      <c r="K97" s="47">
        <f>SUM(K95:K96)</f>
        <v>19336.2</v>
      </c>
    </row>
    <row r="98" ht="9.75"/>
  </sheetData>
  <mergeCells count="40">
    <mergeCell ref="G4:J4"/>
    <mergeCell ref="G40:J40"/>
    <mergeCell ref="G73:J73"/>
    <mergeCell ref="A4:A6"/>
    <mergeCell ref="A40:A42"/>
    <mergeCell ref="A73:A75"/>
    <mergeCell ref="B4:B6"/>
    <mergeCell ref="B40:B42"/>
    <mergeCell ref="B73:B75"/>
    <mergeCell ref="C4:C6"/>
    <mergeCell ref="C40:C42"/>
    <mergeCell ref="C73:C75"/>
    <mergeCell ref="D4:D6"/>
    <mergeCell ref="D40:D42"/>
    <mergeCell ref="D73:D75"/>
    <mergeCell ref="E4:E6"/>
    <mergeCell ref="E40:E42"/>
    <mergeCell ref="E73:E75"/>
    <mergeCell ref="F4:F6"/>
    <mergeCell ref="F40:F42"/>
    <mergeCell ref="F73:F75"/>
    <mergeCell ref="G5:G6"/>
    <mergeCell ref="G41:G42"/>
    <mergeCell ref="G74:G75"/>
    <mergeCell ref="H5:H6"/>
    <mergeCell ref="H41:H42"/>
    <mergeCell ref="H74:H75"/>
    <mergeCell ref="I5:I6"/>
    <mergeCell ref="I41:I42"/>
    <mergeCell ref="I74:I75"/>
    <mergeCell ref="J5:J6"/>
    <mergeCell ref="J41:J42"/>
    <mergeCell ref="J74:J75"/>
    <mergeCell ref="K4:K6"/>
    <mergeCell ref="K40:K42"/>
    <mergeCell ref="K73:K75"/>
    <mergeCell ref="L4:L6"/>
    <mergeCell ref="L40:L42"/>
    <mergeCell ref="L73:L75"/>
    <mergeCell ref="M44:M45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72" workbookViewId="0">
      <selection activeCell="D40" sqref="D4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46065</v>
      </c>
      <c r="B7" s="15">
        <v>21955</v>
      </c>
      <c r="C7" s="16" t="s">
        <v>94</v>
      </c>
      <c r="D7" s="17" t="s">
        <v>19</v>
      </c>
      <c r="E7" s="15">
        <v>61265</v>
      </c>
      <c r="F7" s="38"/>
      <c r="G7" s="19" t="s">
        <v>90</v>
      </c>
      <c r="H7" s="19">
        <v>3122370159</v>
      </c>
      <c r="I7" s="14">
        <v>46059</v>
      </c>
      <c r="J7" s="38">
        <v>548858.14</v>
      </c>
      <c r="K7" s="25">
        <f>F7+J7</f>
        <v>548858.14</v>
      </c>
      <c r="L7" s="14">
        <v>46065</v>
      </c>
      <c r="M7" s="2" t="s">
        <v>95</v>
      </c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48">
        <f t="shared" si="0"/>
        <v>548858.14</v>
      </c>
      <c r="K9" s="39">
        <f t="shared" si="0"/>
        <v>548858.14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32</v>
      </c>
      <c r="J12" s="40" t="s">
        <v>33</v>
      </c>
    </row>
    <row r="13" spans="11:11">
      <c r="K13" s="40" t="s">
        <v>34</v>
      </c>
    </row>
    <row r="14" spans="7:11">
      <c r="G14" s="2" t="s">
        <v>35</v>
      </c>
      <c r="I14" s="41">
        <v>1000</v>
      </c>
      <c r="J14" s="42"/>
      <c r="K14" s="43">
        <f t="shared" ref="K14:K25" si="1">J14*I14</f>
        <v>0</v>
      </c>
    </row>
    <row r="15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36</v>
      </c>
      <c r="I17" s="41">
        <v>100</v>
      </c>
      <c r="J17" s="42"/>
      <c r="K17" s="43">
        <f t="shared" si="1"/>
        <v>0</v>
      </c>
    </row>
    <row r="18" spans="1:11">
      <c r="A18" s="2" t="s">
        <v>24</v>
      </c>
      <c r="D18" s="2" t="s">
        <v>25</v>
      </c>
      <c r="G18" s="1" t="s">
        <v>37</v>
      </c>
      <c r="I18" s="41">
        <v>50</v>
      </c>
      <c r="J18" s="42"/>
      <c r="K18" s="43">
        <f t="shared" si="1"/>
        <v>0</v>
      </c>
    </row>
    <row r="19" spans="1:11">
      <c r="A19" s="1" t="s">
        <v>26</v>
      </c>
      <c r="D19" s="1" t="s">
        <v>27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/>
      <c r="K21" s="43">
        <f t="shared" si="1"/>
        <v>0</v>
      </c>
    </row>
    <row r="22" spans="9:11">
      <c r="I22" s="41">
        <v>1</v>
      </c>
      <c r="J22" s="42"/>
      <c r="K22" s="43">
        <f t="shared" si="1"/>
        <v>0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1">
        <v>0.1</v>
      </c>
      <c r="J24" s="42"/>
      <c r="K24" s="43">
        <f t="shared" si="1"/>
        <v>0</v>
      </c>
    </row>
    <row r="25" spans="9:11">
      <c r="I25" s="44">
        <v>0.05</v>
      </c>
      <c r="J25" s="42"/>
      <c r="K25" s="50">
        <f t="shared" si="1"/>
        <v>0</v>
      </c>
    </row>
    <row r="26" spans="9:11">
      <c r="I26" s="2" t="s">
        <v>39</v>
      </c>
      <c r="K26" s="51">
        <f>SUM(K14:K25)</f>
        <v>0</v>
      </c>
    </row>
    <row r="27" spans="9:11">
      <c r="I27" s="2" t="s">
        <v>40</v>
      </c>
      <c r="K27" s="46">
        <f>J9</f>
        <v>548858.14</v>
      </c>
    </row>
    <row r="28" ht="9.75" spans="11:11">
      <c r="K28" s="47">
        <f>SUM(K26:K27)</f>
        <v>548858.14</v>
      </c>
    </row>
    <row r="29" ht="9.75"/>
    <row r="33" s="1" customFormat="1" spans="1:1">
      <c r="A33" s="2" t="s">
        <v>0</v>
      </c>
    </row>
    <row r="34" s="1" customFormat="1" spans="1:1">
      <c r="A34" s="2" t="s">
        <v>1</v>
      </c>
    </row>
    <row r="36" s="1" customFormat="1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3"/>
      <c r="K36" s="3" t="s">
        <v>9</v>
      </c>
      <c r="L36" s="3" t="s">
        <v>10</v>
      </c>
    </row>
    <row r="37" s="1" customFormat="1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spans="1:13">
      <c r="A39" s="14">
        <v>46065</v>
      </c>
      <c r="B39" s="15">
        <v>21956</v>
      </c>
      <c r="C39" s="16" t="s">
        <v>96</v>
      </c>
      <c r="D39" s="17" t="s">
        <v>16</v>
      </c>
      <c r="E39" s="15">
        <v>61261</v>
      </c>
      <c r="F39" s="38">
        <v>22356.2</v>
      </c>
      <c r="G39" s="19"/>
      <c r="H39" s="19"/>
      <c r="I39" s="14"/>
      <c r="J39" s="38">
        <v>0</v>
      </c>
      <c r="K39" s="25">
        <f t="shared" ref="K39:K45" si="2">F39+J39</f>
        <v>22356.2</v>
      </c>
      <c r="L39" s="14">
        <v>46064</v>
      </c>
      <c r="M39" s="2"/>
    </row>
    <row r="40" s="1" customFormat="1" spans="1:13">
      <c r="A40" s="14">
        <v>46065</v>
      </c>
      <c r="B40" s="15">
        <v>21957</v>
      </c>
      <c r="C40" s="16" t="s">
        <v>57</v>
      </c>
      <c r="D40" s="17" t="s">
        <v>97</v>
      </c>
      <c r="E40" s="15">
        <v>61260</v>
      </c>
      <c r="F40" s="38">
        <v>16496.2</v>
      </c>
      <c r="G40" s="19"/>
      <c r="H40" s="19"/>
      <c r="I40" s="14"/>
      <c r="J40" s="38">
        <v>0</v>
      </c>
      <c r="K40" s="25">
        <f t="shared" si="2"/>
        <v>16496.2</v>
      </c>
      <c r="L40" s="14">
        <v>46064</v>
      </c>
      <c r="M40" s="2"/>
    </row>
    <row r="41" s="1" customFormat="1" spans="1:13">
      <c r="A41" s="14">
        <v>46065</v>
      </c>
      <c r="B41" s="15">
        <v>21957</v>
      </c>
      <c r="C41" s="16" t="s">
        <v>57</v>
      </c>
      <c r="D41" s="17" t="s">
        <v>50</v>
      </c>
      <c r="E41" s="15">
        <v>61260</v>
      </c>
      <c r="F41" s="38">
        <v>3.8</v>
      </c>
      <c r="G41" s="19"/>
      <c r="H41" s="19"/>
      <c r="I41" s="14"/>
      <c r="J41" s="38">
        <v>0</v>
      </c>
      <c r="K41" s="25">
        <f t="shared" si="2"/>
        <v>3.8</v>
      </c>
      <c r="L41" s="14">
        <v>46064</v>
      </c>
      <c r="M41" s="2"/>
    </row>
    <row r="42" s="1" customFormat="1" spans="1:13">
      <c r="A42" s="14">
        <v>46065</v>
      </c>
      <c r="B42" s="15">
        <v>21958</v>
      </c>
      <c r="C42" s="16" t="s">
        <v>98</v>
      </c>
      <c r="D42" s="17" t="s">
        <v>19</v>
      </c>
      <c r="E42" s="15">
        <v>61264</v>
      </c>
      <c r="F42" s="38"/>
      <c r="G42" s="19"/>
      <c r="H42" s="19"/>
      <c r="I42" s="14"/>
      <c r="J42" s="38">
        <v>22284.71</v>
      </c>
      <c r="K42" s="25">
        <f t="shared" si="2"/>
        <v>22284.71</v>
      </c>
      <c r="L42" s="14">
        <v>46064</v>
      </c>
      <c r="M42" s="2" t="s">
        <v>99</v>
      </c>
    </row>
    <row r="43" s="1" customFormat="1" spans="1:13">
      <c r="A43" s="14">
        <v>46065</v>
      </c>
      <c r="B43" s="15">
        <v>21959</v>
      </c>
      <c r="C43" s="16" t="s">
        <v>100</v>
      </c>
      <c r="D43" s="17" t="s">
        <v>19</v>
      </c>
      <c r="E43" s="15">
        <v>61269</v>
      </c>
      <c r="F43" s="38">
        <v>35292.4</v>
      </c>
      <c r="G43" s="19"/>
      <c r="H43" s="19"/>
      <c r="I43" s="14"/>
      <c r="J43" s="38">
        <v>0</v>
      </c>
      <c r="K43" s="25">
        <f t="shared" si="2"/>
        <v>35292.4</v>
      </c>
      <c r="L43" s="14">
        <v>46065</v>
      </c>
      <c r="M43" s="2"/>
    </row>
    <row r="44" s="1" customFormat="1" spans="1:13">
      <c r="A44" s="14">
        <v>46065</v>
      </c>
      <c r="B44" s="15">
        <v>21960</v>
      </c>
      <c r="C44" s="16" t="s">
        <v>101</v>
      </c>
      <c r="D44" s="17" t="s">
        <v>16</v>
      </c>
      <c r="E44" s="15">
        <v>61263</v>
      </c>
      <c r="F44" s="38">
        <v>19716.3</v>
      </c>
      <c r="G44" s="19"/>
      <c r="H44" s="19"/>
      <c r="I44" s="14"/>
      <c r="J44" s="38">
        <v>0</v>
      </c>
      <c r="K44" s="25">
        <f t="shared" si="2"/>
        <v>19716.3</v>
      </c>
      <c r="L44" s="14">
        <v>46065</v>
      </c>
      <c r="M44" s="2"/>
    </row>
    <row r="45" s="1" customFormat="1" spans="1:13">
      <c r="A45" s="14">
        <v>46065</v>
      </c>
      <c r="B45" s="15">
        <v>21961</v>
      </c>
      <c r="C45" s="16" t="s">
        <v>102</v>
      </c>
      <c r="D45" s="17" t="s">
        <v>16</v>
      </c>
      <c r="E45" s="15">
        <v>61262</v>
      </c>
      <c r="F45" s="38">
        <v>79028.2</v>
      </c>
      <c r="G45" s="19"/>
      <c r="H45" s="19"/>
      <c r="I45" s="14"/>
      <c r="J45" s="38">
        <v>0</v>
      </c>
      <c r="K45" s="25">
        <f t="shared" si="2"/>
        <v>79028.2</v>
      </c>
      <c r="L45" s="14">
        <v>46064</v>
      </c>
      <c r="M45" s="2"/>
    </row>
    <row r="46" s="1" customFormat="1" spans="6:11">
      <c r="F46" s="39">
        <f>SUM(F39:F45)</f>
        <v>172893.1</v>
      </c>
      <c r="G46" s="2"/>
      <c r="H46" s="2"/>
      <c r="I46" s="2"/>
      <c r="J46" s="48">
        <f>SUM(J39:J45)</f>
        <v>22284.71</v>
      </c>
      <c r="K46" s="39">
        <f>SUM(K39:K45)</f>
        <v>195177.81</v>
      </c>
    </row>
    <row r="47" s="1" customFormat="1" spans="6:11">
      <c r="F47" s="39"/>
      <c r="G47" s="2"/>
      <c r="H47" s="2"/>
      <c r="I47" s="2"/>
      <c r="J47" s="39"/>
      <c r="K47" s="39"/>
    </row>
    <row r="48" s="1" customFormat="1" spans="6:6">
      <c r="F48" s="39"/>
    </row>
    <row r="52" s="1" customFormat="1" spans="1:4">
      <c r="A52" s="2" t="s">
        <v>22</v>
      </c>
      <c r="D52" s="2" t="s">
        <v>23</v>
      </c>
    </row>
    <row r="53" s="1" customFormat="1" spans="1:1">
      <c r="A53" s="2"/>
    </row>
    <row r="54" s="1" customFormat="1" spans="1:1">
      <c r="A54" s="2"/>
    </row>
    <row r="55" s="1" customFormat="1" spans="1:4">
      <c r="A55" s="2" t="s">
        <v>24</v>
      </c>
      <c r="D55" s="2" t="s">
        <v>25</v>
      </c>
    </row>
    <row r="56" s="1" customFormat="1" spans="1:4">
      <c r="A56" s="1" t="s">
        <v>26</v>
      </c>
      <c r="D56" s="1" t="s">
        <v>27</v>
      </c>
    </row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topLeftCell="A70" workbookViewId="0">
      <selection activeCell="A12" sqref="$A12:$XFD1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46066</v>
      </c>
      <c r="B7" s="15">
        <v>21962</v>
      </c>
      <c r="C7" s="16" t="s">
        <v>103</v>
      </c>
      <c r="D7" s="17" t="s">
        <v>104</v>
      </c>
      <c r="E7" s="15">
        <v>61268</v>
      </c>
      <c r="F7" s="38">
        <v>7292.4</v>
      </c>
      <c r="G7" s="19"/>
      <c r="H7" s="19"/>
      <c r="I7" s="14"/>
      <c r="J7" s="38">
        <v>0</v>
      </c>
      <c r="K7" s="25">
        <f t="shared" ref="K7:K16" si="0">F7+J7</f>
        <v>7292.4</v>
      </c>
      <c r="L7" s="14">
        <v>46066</v>
      </c>
      <c r="M7" s="2"/>
    </row>
    <row r="8" s="1" customFormat="1" spans="1:13">
      <c r="A8" s="14">
        <v>46066</v>
      </c>
      <c r="B8" s="15">
        <v>21963</v>
      </c>
      <c r="C8" s="16" t="s">
        <v>105</v>
      </c>
      <c r="D8" s="17" t="s">
        <v>16</v>
      </c>
      <c r="E8" s="15">
        <v>61271</v>
      </c>
      <c r="F8" s="38">
        <v>31756.2</v>
      </c>
      <c r="G8" s="19"/>
      <c r="H8" s="19"/>
      <c r="I8" s="14"/>
      <c r="J8" s="38">
        <v>0</v>
      </c>
      <c r="K8" s="25">
        <f t="shared" si="0"/>
        <v>31756.2</v>
      </c>
      <c r="L8" s="14">
        <v>46065</v>
      </c>
      <c r="M8" s="2"/>
    </row>
    <row r="9" s="1" customFormat="1" spans="1:13">
      <c r="A9" s="14">
        <v>46066</v>
      </c>
      <c r="B9" s="15">
        <v>21964</v>
      </c>
      <c r="C9" s="16" t="s">
        <v>106</v>
      </c>
      <c r="D9" s="17" t="s">
        <v>16</v>
      </c>
      <c r="E9" s="15">
        <v>60772</v>
      </c>
      <c r="F9" s="38">
        <v>18656.3</v>
      </c>
      <c r="G9" s="19"/>
      <c r="H9" s="19"/>
      <c r="I9" s="14"/>
      <c r="J9" s="38">
        <v>0</v>
      </c>
      <c r="K9" s="25">
        <f t="shared" si="0"/>
        <v>18656.3</v>
      </c>
      <c r="L9" s="14">
        <v>46066</v>
      </c>
      <c r="M9" s="2"/>
    </row>
    <row r="10" s="1" customFormat="1" spans="1:13">
      <c r="A10" s="14">
        <v>46066</v>
      </c>
      <c r="B10" s="15">
        <v>21965</v>
      </c>
      <c r="C10" s="16" t="s">
        <v>101</v>
      </c>
      <c r="D10" s="17" t="s">
        <v>16</v>
      </c>
      <c r="E10" s="15">
        <v>61255</v>
      </c>
      <c r="F10" s="38">
        <v>25662.8</v>
      </c>
      <c r="G10" s="19"/>
      <c r="H10" s="19"/>
      <c r="I10" s="14"/>
      <c r="J10" s="38">
        <v>0</v>
      </c>
      <c r="K10" s="25">
        <f t="shared" si="0"/>
        <v>25662.8</v>
      </c>
      <c r="L10" s="14">
        <v>46066</v>
      </c>
      <c r="M10" s="2"/>
    </row>
    <row r="11" s="1" customFormat="1" spans="1:13">
      <c r="A11" s="14">
        <v>46066</v>
      </c>
      <c r="B11" s="15">
        <v>21967</v>
      </c>
      <c r="C11" s="16" t="s">
        <v>107</v>
      </c>
      <c r="D11" s="17" t="s">
        <v>16</v>
      </c>
      <c r="E11" s="15">
        <v>61275</v>
      </c>
      <c r="F11" s="38">
        <v>78528.6</v>
      </c>
      <c r="G11" s="19"/>
      <c r="H11" s="19"/>
      <c r="I11" s="14"/>
      <c r="J11" s="38">
        <v>0</v>
      </c>
      <c r="K11" s="25">
        <f t="shared" si="0"/>
        <v>78528.6</v>
      </c>
      <c r="L11" s="14">
        <v>46066</v>
      </c>
      <c r="M11" s="2"/>
    </row>
    <row r="12" s="1" customFormat="1" spans="1:13">
      <c r="A12" s="14">
        <v>46066</v>
      </c>
      <c r="B12" s="15">
        <v>21967</v>
      </c>
      <c r="C12" s="16" t="s">
        <v>107</v>
      </c>
      <c r="D12" s="17" t="s">
        <v>108</v>
      </c>
      <c r="E12" s="15">
        <v>61275</v>
      </c>
      <c r="F12" s="38">
        <v>23950</v>
      </c>
      <c r="G12" s="19"/>
      <c r="H12" s="19"/>
      <c r="I12" s="14"/>
      <c r="J12" s="38">
        <v>0</v>
      </c>
      <c r="K12" s="25">
        <f t="shared" si="0"/>
        <v>23950</v>
      </c>
      <c r="L12" s="14">
        <v>46066</v>
      </c>
      <c r="M12" s="2"/>
    </row>
    <row r="13" s="1" customFormat="1" spans="1:13">
      <c r="A13" s="14">
        <v>46066</v>
      </c>
      <c r="B13" s="15">
        <v>21968</v>
      </c>
      <c r="C13" s="16" t="s">
        <v>86</v>
      </c>
      <c r="D13" s="17" t="s">
        <v>16</v>
      </c>
      <c r="E13" s="15">
        <v>61194</v>
      </c>
      <c r="F13" s="38">
        <v>26176.2</v>
      </c>
      <c r="G13" s="19"/>
      <c r="H13" s="19"/>
      <c r="I13" s="14"/>
      <c r="J13" s="38">
        <v>0</v>
      </c>
      <c r="K13" s="25">
        <f t="shared" si="0"/>
        <v>26176.2</v>
      </c>
      <c r="L13" s="14">
        <v>46066</v>
      </c>
      <c r="M13" s="2"/>
    </row>
    <row r="14" s="1" customFormat="1" spans="1:13">
      <c r="A14" s="14">
        <v>46066</v>
      </c>
      <c r="B14" s="15">
        <v>21968</v>
      </c>
      <c r="C14" s="16" t="s">
        <v>86</v>
      </c>
      <c r="D14" s="17" t="s">
        <v>108</v>
      </c>
      <c r="E14" s="15">
        <v>61194</v>
      </c>
      <c r="F14" s="38">
        <v>11400</v>
      </c>
      <c r="G14" s="19"/>
      <c r="H14" s="19"/>
      <c r="I14" s="14"/>
      <c r="J14" s="38">
        <v>0</v>
      </c>
      <c r="K14" s="25">
        <f t="shared" si="0"/>
        <v>11400</v>
      </c>
      <c r="L14" s="14">
        <v>46066</v>
      </c>
      <c r="M14" s="2"/>
    </row>
    <row r="15" s="1" customFormat="1" spans="1:13">
      <c r="A15" s="14">
        <v>46066</v>
      </c>
      <c r="B15" s="15">
        <v>21969</v>
      </c>
      <c r="C15" s="16" t="s">
        <v>57</v>
      </c>
      <c r="D15" s="17" t="s">
        <v>104</v>
      </c>
      <c r="E15" s="52" t="s">
        <v>109</v>
      </c>
      <c r="F15" s="38">
        <v>24000</v>
      </c>
      <c r="G15" s="19"/>
      <c r="H15" s="19"/>
      <c r="I15" s="14"/>
      <c r="J15" s="38">
        <v>0</v>
      </c>
      <c r="K15" s="25">
        <f t="shared" si="0"/>
        <v>24000</v>
      </c>
      <c r="L15" s="14">
        <v>46058</v>
      </c>
      <c r="M15" s="2"/>
    </row>
    <row r="16" s="1" customFormat="1" spans="1:13">
      <c r="A16" s="14">
        <v>46066</v>
      </c>
      <c r="B16" s="15">
        <v>21970</v>
      </c>
      <c r="C16" s="16" t="s">
        <v>57</v>
      </c>
      <c r="D16" s="17" t="s">
        <v>60</v>
      </c>
      <c r="E16" s="15">
        <v>61272</v>
      </c>
      <c r="F16" s="38">
        <v>54528.5</v>
      </c>
      <c r="G16" s="19"/>
      <c r="H16" s="19"/>
      <c r="I16" s="14"/>
      <c r="J16" s="38">
        <v>0</v>
      </c>
      <c r="K16" s="25">
        <f t="shared" si="0"/>
        <v>54528.5</v>
      </c>
      <c r="L16" s="14">
        <v>46066</v>
      </c>
      <c r="M16" s="2"/>
    </row>
    <row r="17" s="1" customFormat="1" spans="6:11">
      <c r="F17" s="39">
        <f>SUM(F7:F16)</f>
        <v>301951</v>
      </c>
      <c r="G17" s="2"/>
      <c r="H17" s="2"/>
      <c r="I17" s="2"/>
      <c r="J17" s="48">
        <f>SUM(J7:J16)</f>
        <v>0</v>
      </c>
      <c r="K17" s="39">
        <f>SUM(K7:K16)</f>
        <v>301951</v>
      </c>
    </row>
    <row r="18" s="1" customFormat="1" spans="6:11">
      <c r="F18" s="39"/>
      <c r="G18" s="2"/>
      <c r="H18" s="2"/>
      <c r="I18" s="2"/>
      <c r="J18" s="39"/>
      <c r="K18" s="39"/>
    </row>
    <row r="19" s="1" customFormat="1" spans="6:6">
      <c r="F19" s="39"/>
    </row>
    <row r="23" s="1" customFormat="1" spans="1:4">
      <c r="A23" s="2" t="s">
        <v>22</v>
      </c>
      <c r="D23" s="2" t="s">
        <v>23</v>
      </c>
    </row>
    <row r="24" s="1" customFormat="1" spans="1:1">
      <c r="A24" s="2"/>
    </row>
    <row r="25" s="1" customFormat="1" spans="1:1">
      <c r="A25" s="2"/>
    </row>
    <row r="26" s="1" customFormat="1" spans="1:4">
      <c r="A26" s="2" t="s">
        <v>24</v>
      </c>
      <c r="D26" s="2" t="s">
        <v>25</v>
      </c>
    </row>
    <row r="27" s="1" customFormat="1" spans="1:4">
      <c r="A27" s="1" t="s">
        <v>26</v>
      </c>
      <c r="D27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130" zoomScaleNormal="130" topLeftCell="A33" workbookViewId="0">
      <selection activeCell="F13" sqref="F1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46069</v>
      </c>
      <c r="B7" s="15">
        <v>21971</v>
      </c>
      <c r="C7" s="16" t="s">
        <v>110</v>
      </c>
      <c r="D7" s="17" t="s">
        <v>16</v>
      </c>
      <c r="E7" s="15">
        <v>61274</v>
      </c>
      <c r="F7" s="38">
        <v>11990</v>
      </c>
      <c r="G7" s="19"/>
      <c r="H7" s="19"/>
      <c r="I7" s="14"/>
      <c r="J7" s="38">
        <v>0</v>
      </c>
      <c r="K7" s="25">
        <f>F7+J7</f>
        <v>11990</v>
      </c>
      <c r="L7" s="14">
        <v>46069</v>
      </c>
      <c r="M7" s="2"/>
    </row>
    <row r="8" spans="1:13">
      <c r="A8" s="14">
        <v>46069</v>
      </c>
      <c r="B8" s="15">
        <v>21972</v>
      </c>
      <c r="C8" s="16" t="s">
        <v>111</v>
      </c>
      <c r="D8" s="17" t="s">
        <v>19</v>
      </c>
      <c r="E8" s="15">
        <v>61278</v>
      </c>
      <c r="F8" s="38">
        <v>38892.2</v>
      </c>
      <c r="G8" s="19"/>
      <c r="H8" s="19"/>
      <c r="I8" s="14"/>
      <c r="J8" s="38">
        <v>0</v>
      </c>
      <c r="K8" s="25">
        <f>F8+J8</f>
        <v>38892.2</v>
      </c>
      <c r="L8" s="14">
        <v>46069</v>
      </c>
      <c r="M8" s="2"/>
    </row>
    <row r="9" spans="6:11">
      <c r="F9" s="39">
        <f>SUM(F7:F8)</f>
        <v>50882.2</v>
      </c>
      <c r="G9" s="2"/>
      <c r="H9" s="2"/>
      <c r="I9" s="2"/>
      <c r="J9" s="48">
        <f>SUM(J7:J8)</f>
        <v>0</v>
      </c>
      <c r="K9" s="39">
        <f>SUM(K7:K8)</f>
        <v>50882.2</v>
      </c>
    </row>
    <row r="10" spans="6:11">
      <c r="F10" s="39"/>
      <c r="G10" s="2"/>
      <c r="H10" s="2"/>
      <c r="I10" s="2"/>
      <c r="J10" s="39"/>
      <c r="K10" s="39"/>
    </row>
    <row r="11" spans="6:6">
      <c r="F11" s="39"/>
    </row>
    <row r="15" spans="1:4">
      <c r="A15" s="2" t="s">
        <v>22</v>
      </c>
      <c r="D15" s="2" t="s">
        <v>23</v>
      </c>
    </row>
    <row r="16" spans="1:1">
      <c r="A16" s="2"/>
    </row>
    <row r="17" spans="1:1">
      <c r="A17" s="2"/>
    </row>
    <row r="18" spans="1:4">
      <c r="A18" s="2" t="s">
        <v>24</v>
      </c>
      <c r="D18" s="2" t="s">
        <v>25</v>
      </c>
    </row>
    <row r="19" spans="1:4">
      <c r="A19" s="1" t="s">
        <v>26</v>
      </c>
      <c r="D19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FEB 2</vt:lpstr>
      <vt:lpstr>FEB 4</vt:lpstr>
      <vt:lpstr>FEB 5</vt:lpstr>
      <vt:lpstr>FEB 6</vt:lpstr>
      <vt:lpstr>FEB 10</vt:lpstr>
      <vt:lpstr>FEB 11</vt:lpstr>
      <vt:lpstr>FEB 12</vt:lpstr>
      <vt:lpstr>FEB 13</vt:lpstr>
      <vt:lpstr>FEB 16</vt:lpstr>
      <vt:lpstr>FEB 18</vt:lpstr>
      <vt:lpstr>FEB 19</vt:lpstr>
      <vt:lpstr>FEB 20</vt:lpstr>
      <vt:lpstr>FEB 23</vt:lpstr>
      <vt:lpstr>FEB 24</vt:lpstr>
      <vt:lpstr>FEB 25</vt:lpstr>
      <vt:lpstr>FEB 26</vt:lpstr>
      <vt:lpstr>FEB 27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KOLIN KMI</cp:lastModifiedBy>
  <dcterms:created xsi:type="dcterms:W3CDTF">2026-02-02T23:50:00Z</dcterms:created>
  <dcterms:modified xsi:type="dcterms:W3CDTF">2026-03-23T06:58:32Z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4ED9F71412FB47CDA4FA4F5F8BF86B2D_11</vt:lpwstr>
  </property>
  <property fmtid="{D5CDD505-2E9C-101B-9397-08002B2CF9AE}" pid="3" name="KSOProductBuildVer">
    <vt:lpwstr>1033-12.2.0.20795</vt:lpwstr>
  </property>
</Properties>
</file>