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480" firstSheet="6" activeTab="15"/>
  </bookViews>
  <sheets>
    <sheet name="MAR 2" sheetId="1" r:id="rId1"/>
    <sheet name="MAR 3" sheetId="2" r:id="rId2"/>
    <sheet name="MAR 5" sheetId="5" r:id="rId3"/>
    <sheet name="MAR 4" sheetId="3" r:id="rId4"/>
    <sheet name="MAR 6" sheetId="6" r:id="rId5"/>
    <sheet name="MAR 9" sheetId="7" r:id="rId6"/>
    <sheet name="MAR 10" sheetId="8" r:id="rId7"/>
    <sheet name="MAR 11" sheetId="9" r:id="rId8"/>
    <sheet name="MAR 12" sheetId="10" r:id="rId9"/>
    <sheet name="MAR 13" sheetId="11" r:id="rId10"/>
    <sheet name="MAR 16" sheetId="12" r:id="rId11"/>
    <sheet name="MAR 17" sheetId="13" r:id="rId12"/>
    <sheet name="MAR 18" sheetId="14" r:id="rId13"/>
    <sheet name="MAR 23" sheetId="15" r:id="rId14"/>
    <sheet name="MAR 24" sheetId="16" r:id="rId15"/>
    <sheet name="MAR 25" sheetId="17" r:id="rId16"/>
    <sheet name="LAZADA" sheetId="4" r:id="rId17"/>
  </sheets>
  <definedNames>
    <definedName name="_1_JAN_2024" localSheetId="0">#REF!</definedName>
    <definedName name="_2_JAN_2024" localSheetId="0">#REF!</definedName>
    <definedName name="_6_Jan_2020" localSheetId="0">#REF!</definedName>
    <definedName name="_xlnm.Print_Area" localSheetId="0">'MAR 2'!$A$32:$L$59</definedName>
    <definedName name="_1_JAN_2024" localSheetId="1">#REF!</definedName>
    <definedName name="_2_JAN_2024" localSheetId="1">#REF!</definedName>
    <definedName name="_6_Jan_2020" localSheetId="1">#REF!</definedName>
    <definedName name="_xlnm.Print_Area" localSheetId="1">'MAR 3'!$A$1:$M$24</definedName>
    <definedName name="_1_JAN_2024" localSheetId="3">#REF!</definedName>
    <definedName name="_2_JAN_2024" localSheetId="3">#REF!</definedName>
    <definedName name="_6_Jan_2020" localSheetId="3">#REF!</definedName>
    <definedName name="_xlnm.Print_Area" localSheetId="3">'MAR 4'!$A$94:$M$115</definedName>
    <definedName name="_1_JAN_2024" localSheetId="16">#REF!</definedName>
    <definedName name="_2_JAN_2024" localSheetId="16">#REF!</definedName>
    <definedName name="_6_Jan_2020" localSheetId="16">#REF!</definedName>
    <definedName name="_xlnm.Print_Area" localSheetId="16">LAZADA!$A$349:$L$429</definedName>
    <definedName name="_1_JAN_2024" localSheetId="2">#REF!</definedName>
    <definedName name="_2_JAN_2024" localSheetId="2">#REF!</definedName>
    <definedName name="_6_Jan_2020" localSheetId="2">#REF!</definedName>
    <definedName name="_xlnm.Print_Area" localSheetId="2">'MAR 5'!$A$34:$M$63</definedName>
    <definedName name="_1_JAN_2024" localSheetId="4">#REF!</definedName>
    <definedName name="_2_JAN_2024" localSheetId="4">#REF!</definedName>
    <definedName name="_6_Jan_2020" localSheetId="4">#REF!</definedName>
    <definedName name="_xlnm.Print_Area" localSheetId="4">'MAR 6'!$A$1:$M$22</definedName>
    <definedName name="_1_JAN_2024" localSheetId="5">#REF!</definedName>
    <definedName name="_2_JAN_2024" localSheetId="5">#REF!</definedName>
    <definedName name="_6_Jan_2020" localSheetId="5">#REF!</definedName>
    <definedName name="_xlnm.Print_Area" localSheetId="5">'MAR 9'!$A$63:$L$94</definedName>
    <definedName name="_1_JAN_2024" localSheetId="6">#REF!</definedName>
    <definedName name="_2_JAN_2024" localSheetId="6">#REF!</definedName>
    <definedName name="_6_Jan_2020" localSheetId="6">#REF!</definedName>
    <definedName name="_xlnm.Print_Area" localSheetId="6">'MAR 10'!$A$35:$L$60</definedName>
    <definedName name="_1_JAN_2024" localSheetId="7">#REF!</definedName>
    <definedName name="_2_JAN_2024" localSheetId="7">#REF!</definedName>
    <definedName name="_6_Jan_2020" localSheetId="7">#REF!</definedName>
    <definedName name="_xlnm.Print_Area" localSheetId="7">'MAR 11'!$A$1:$L$24</definedName>
    <definedName name="_1_JAN_2024" localSheetId="8">#REF!</definedName>
    <definedName name="_2_JAN_2024" localSheetId="8">#REF!</definedName>
    <definedName name="_6_Jan_2020" localSheetId="8">#REF!</definedName>
    <definedName name="_xlnm.Print_Area" localSheetId="8">'MAR 12'!$A$1:$M$29</definedName>
    <definedName name="_1_JAN_2024" localSheetId="9">#REF!</definedName>
    <definedName name="_2_JAN_2024" localSheetId="9">#REF!</definedName>
    <definedName name="_6_Jan_2020" localSheetId="9">#REF!</definedName>
    <definedName name="_xlnm.Print_Area" localSheetId="9">'MAR 13'!$A$65:$M$89</definedName>
    <definedName name="_1_JAN_2024" localSheetId="10">#REF!</definedName>
    <definedName name="_2_JAN_2024" localSheetId="10">#REF!</definedName>
    <definedName name="_6_Jan_2020" localSheetId="10">#REF!</definedName>
    <definedName name="_xlnm.Print_Area" localSheetId="10">'MAR 16'!$A$65:$M$88</definedName>
    <definedName name="_1_JAN_2024" localSheetId="11">#REF!</definedName>
    <definedName name="_2_JAN_2024" localSheetId="11">#REF!</definedName>
    <definedName name="_6_Jan_2020" localSheetId="11">#REF!</definedName>
    <definedName name="_xlnm.Print_Area" localSheetId="11">'MAR 17'!$A$1:$L$29</definedName>
    <definedName name="_1_JAN_2024" localSheetId="12">#REF!</definedName>
    <definedName name="_2_JAN_2024" localSheetId="12">#REF!</definedName>
    <definedName name="_6_Jan_2020" localSheetId="12">#REF!</definedName>
    <definedName name="_xlnm.Print_Area" localSheetId="12">'MAR 18'!$A$1:$L$30</definedName>
    <definedName name="_1_JAN_2024" localSheetId="13">#REF!</definedName>
    <definedName name="_2_JAN_2024" localSheetId="13">#REF!</definedName>
    <definedName name="_6_Jan_2020" localSheetId="13">#REF!</definedName>
    <definedName name="_xlnm.Print_Area" localSheetId="13">'MAR 23'!$A$1:$L$29</definedName>
    <definedName name="_1_JAN_2024" localSheetId="14">#REF!</definedName>
    <definedName name="_2_JAN_2024" localSheetId="14">#REF!</definedName>
    <definedName name="_6_Jan_2020" localSheetId="14">#REF!</definedName>
    <definedName name="_xlnm.Print_Area" localSheetId="14">'MAR 24'!$A$1:$M$25</definedName>
    <definedName name="_1_JAN_2024" localSheetId="15">#REF!</definedName>
    <definedName name="_2_JAN_2024" localSheetId="15">#REF!</definedName>
    <definedName name="_6_Jan_2020" localSheetId="15">#REF!</definedName>
    <definedName name="_xlnm.Print_Area" localSheetId="15">'MAR 25'!$A$1:$L$27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<sst xmlns="http://schemas.openxmlformats.org/spreadsheetml/2006/main" count="1963" uniqueCount="289">
  <si>
    <t>SUMMARY DAILY COLLECTION REPORT</t>
  </si>
  <si>
    <t>KMI H.O. SERIES (ALFREDO)</t>
  </si>
  <si>
    <t>DATE</t>
  </si>
  <si>
    <t>KMI OR#</t>
  </si>
  <si>
    <t>CUSTOMER NAME</t>
  </si>
  <si>
    <t>DESCRIPTION OF COLLECTION TRANSACTION</t>
  </si>
  <si>
    <t>KMI SI#</t>
  </si>
  <si>
    <t>CASH</t>
  </si>
  <si>
    <t>CHECK</t>
  </si>
  <si>
    <t>TOTAL</t>
  </si>
  <si>
    <t>DATE OF DEPOSIT</t>
  </si>
  <si>
    <t>Bank</t>
  </si>
  <si>
    <t>Check #</t>
  </si>
  <si>
    <t>Check Date</t>
  </si>
  <si>
    <t>Amount</t>
  </si>
  <si>
    <t>PAN DE MANILA FOOD CO., INC.</t>
  </si>
  <si>
    <t>UNIT</t>
  </si>
  <si>
    <t>BDO</t>
  </si>
  <si>
    <t>EWT 195.47</t>
  </si>
  <si>
    <t>Cash Breakdown</t>
  </si>
  <si>
    <t>PCS</t>
  </si>
  <si>
    <t>AMOUNT</t>
  </si>
  <si>
    <t>Received by:</t>
  </si>
  <si>
    <t>Prepared By:</t>
  </si>
  <si>
    <t>Noted By:</t>
  </si>
  <si>
    <t>PRINCESS CALPE</t>
  </si>
  <si>
    <t>JANELLEN LIM</t>
  </si>
  <si>
    <t>MART NATHANIEL R. FLORES</t>
  </si>
  <si>
    <t>Finance-Treasury</t>
  </si>
  <si>
    <t>KMI Assistant</t>
  </si>
  <si>
    <t>KMI- Supervisor</t>
  </si>
  <si>
    <t>Total Coins &amp; Bills</t>
  </si>
  <si>
    <t>Total Checks</t>
  </si>
  <si>
    <t>KMI H.O. SERIES (MART)</t>
  </si>
  <si>
    <t>KMI AR#</t>
  </si>
  <si>
    <t>KM6185</t>
  </si>
  <si>
    <t>OLIVER FILOTEO</t>
  </si>
  <si>
    <t>UNIT FP</t>
  </si>
  <si>
    <t>BS10821</t>
  </si>
  <si>
    <t>RODESSA MAÑAS</t>
  </si>
  <si>
    <t>Accounting Clerk</t>
  </si>
  <si>
    <t>DOMINGO BALZA</t>
  </si>
  <si>
    <t>DYNAMIC YOUTH INC.</t>
  </si>
  <si>
    <t>CRISTINA FLORENTINO</t>
  </si>
  <si>
    <t>DICHECARE MARKETING</t>
  </si>
  <si>
    <t>GIAN BAUTISTA</t>
  </si>
  <si>
    <t>UNIT &amp; DL</t>
  </si>
  <si>
    <t>WILLIAM "WAMBOY" MARTIJA</t>
  </si>
  <si>
    <t>3M DRAGON LOGISTICS CORPORATION</t>
  </si>
  <si>
    <t>EWT 181.57</t>
  </si>
  <si>
    <t>ANNA LOPEZ / LOPA COMPOUND PROJECT</t>
  </si>
  <si>
    <t>BPI</t>
  </si>
  <si>
    <t>LAKAMBINI HOTEL CORP. (MAHAL KITA DRIVE INN)</t>
  </si>
  <si>
    <t>CSBANK</t>
  </si>
  <si>
    <t>EWT 780.87</t>
  </si>
  <si>
    <t>KM6186</t>
  </si>
  <si>
    <t>BS10807</t>
  </si>
  <si>
    <t>KM6187</t>
  </si>
  <si>
    <t>ALBEN BERMEO</t>
  </si>
  <si>
    <t>BS10836</t>
  </si>
  <si>
    <t>G.A. HOLDINGS, INC.</t>
  </si>
  <si>
    <t>CBC</t>
  </si>
  <si>
    <t>SEATRADE CANNING CORPORATION</t>
  </si>
  <si>
    <t>EWT 2526.27</t>
  </si>
  <si>
    <t>CORDERO DENTAL SYSTEM</t>
  </si>
  <si>
    <t>RICARDO SIMBOL JR.</t>
  </si>
  <si>
    <t>NANCY ANG</t>
  </si>
  <si>
    <t>DONG SUENG INC.</t>
  </si>
  <si>
    <t>EWT 2013.50</t>
  </si>
  <si>
    <t>ROMAN M. PEREZ</t>
  </si>
  <si>
    <t>BDO UNIBANK INC.</t>
  </si>
  <si>
    <t>UNIT DP</t>
  </si>
  <si>
    <t>HAPPYNEST KIDDIE PLAY ROOM CO.</t>
  </si>
  <si>
    <t>CHIELO BRACAMONTE</t>
  </si>
  <si>
    <t>OVERPAYMENT</t>
  </si>
  <si>
    <t>WILLIAM CAREY BAYOT</t>
  </si>
  <si>
    <t>RICHARD YU</t>
  </si>
  <si>
    <t>KM6190</t>
  </si>
  <si>
    <t>BS10825</t>
  </si>
  <si>
    <t>KM6192</t>
  </si>
  <si>
    <t>BS10808</t>
  </si>
  <si>
    <t>YANIT AIRCONDITIONING SALES, REPAIR &amp; SERVICES</t>
  </si>
  <si>
    <t>SPIT CONSULTANCY INCORPORATED</t>
  </si>
  <si>
    <t>NITRAM IVAJ, INC.</t>
  </si>
  <si>
    <t>JAIME AMANTE</t>
  </si>
  <si>
    <t>MONTAG DEVELOPMENT INC.</t>
  </si>
  <si>
    <t>JOLES SUB CON</t>
  </si>
  <si>
    <r>
      <rPr>
        <sz val="7"/>
        <rFont val="Tahoma"/>
        <charset val="134"/>
      </rPr>
      <t xml:space="preserve">UNIT </t>
    </r>
    <r>
      <rPr>
        <sz val="7"/>
        <color rgb="FFFF0000"/>
        <rFont val="Tahoma"/>
        <charset val="134"/>
      </rPr>
      <t>(KPII)</t>
    </r>
  </si>
  <si>
    <t>CR66526</t>
  </si>
  <si>
    <t>REALLE MERCY DELA CRUZ</t>
  </si>
  <si>
    <t>ATD (DP)</t>
  </si>
  <si>
    <t>KM6194</t>
  </si>
  <si>
    <t>PAOLO JOSE LU</t>
  </si>
  <si>
    <t>BS10845</t>
  </si>
  <si>
    <t>JAYPEE RAZOL</t>
  </si>
  <si>
    <t>ASTORIA PLAZA</t>
  </si>
  <si>
    <t>JCC21 AIRCONDITIONING</t>
  </si>
  <si>
    <t>GERALD GARCIA</t>
  </si>
  <si>
    <t>ANDY LAI</t>
  </si>
  <si>
    <t>COOLIDGE TRADING CORPORATION</t>
  </si>
  <si>
    <t>ARCHT. ALBERTO O. QUILIBOSO</t>
  </si>
  <si>
    <t>AIRLIVE COMMUNICATION INC.</t>
  </si>
  <si>
    <t>CDC MANUFACTURING CORP.</t>
  </si>
  <si>
    <t>EWT 240.32</t>
  </si>
  <si>
    <t>KM6195</t>
  </si>
  <si>
    <t>ERNEST IVAN SERENILLA</t>
  </si>
  <si>
    <t>BS10850</t>
  </si>
  <si>
    <t>KM6196</t>
  </si>
  <si>
    <t>ALFREDO ELORTA JR.</t>
  </si>
  <si>
    <t>BS10851</t>
  </si>
  <si>
    <t>ERICH LOUIS UY HAO</t>
  </si>
  <si>
    <t>EWT 288.89</t>
  </si>
  <si>
    <t>ABELARDO PEREZ</t>
  </si>
  <si>
    <t>INTELLIARE REFRIGERATION</t>
  </si>
  <si>
    <t>JOHN ELWELL ORTIZ</t>
  </si>
  <si>
    <t>KM6197</t>
  </si>
  <si>
    <t>MICKO TORINO</t>
  </si>
  <si>
    <t>BS10852</t>
  </si>
  <si>
    <t>KM6198</t>
  </si>
  <si>
    <t>BS10848</t>
  </si>
  <si>
    <t>METROCOCO EXPORT CORP.</t>
  </si>
  <si>
    <t>EWT 655.72</t>
  </si>
  <si>
    <t>JOSEPHINE GUBATINA</t>
  </si>
  <si>
    <t>DAVID GO SECURITIES CORP.</t>
  </si>
  <si>
    <t>EWT 248.94</t>
  </si>
  <si>
    <t>RUTH TIANGCO</t>
  </si>
  <si>
    <t>INSTALLATION</t>
  </si>
  <si>
    <t>KPII</t>
  </si>
  <si>
    <t>KM6199</t>
  </si>
  <si>
    <t>EUGENIO BESMANO JR.</t>
  </si>
  <si>
    <t>BS10854</t>
  </si>
  <si>
    <t>MVF APPLIANNCES TRADING</t>
  </si>
  <si>
    <t>CLEO PHILIPPE EVANGELISTA</t>
  </si>
  <si>
    <t>ATD DP</t>
  </si>
  <si>
    <t>THE NEW DAPO BAR AND RESTAURANT</t>
  </si>
  <si>
    <t>ALLAN DIAZ</t>
  </si>
  <si>
    <r>
      <rPr>
        <sz val="7"/>
        <rFont val="Tahoma"/>
        <charset val="134"/>
      </rPr>
      <t xml:space="preserve">UNIT FP </t>
    </r>
    <r>
      <rPr>
        <sz val="7"/>
        <color rgb="FFFF0000"/>
        <rFont val="Tahoma"/>
        <charset val="134"/>
      </rPr>
      <t>(KPII)</t>
    </r>
  </si>
  <si>
    <t>ERNESTO CATIBOG</t>
  </si>
  <si>
    <t>DYAN CATIBOG</t>
  </si>
  <si>
    <t>MARIECRIS BUSTOS</t>
  </si>
  <si>
    <t>ARGILYN L. ALAFRIZ</t>
  </si>
  <si>
    <t>COLDWINS AC &amp; ELECTROMECHANICAL SERVICES</t>
  </si>
  <si>
    <t>KM6202</t>
  </si>
  <si>
    <t>BS10857</t>
  </si>
  <si>
    <t>FILIPINO CHINESE CULTURAL &amp; ECONOMIC ASSOC. INC.</t>
  </si>
  <si>
    <t>VINCE TEMPONGKO</t>
  </si>
  <si>
    <t>DEBBIE JANE TE</t>
  </si>
  <si>
    <t>KIM CAGUICLA</t>
  </si>
  <si>
    <t>MONINA VISDA</t>
  </si>
  <si>
    <t>TECHNOMED INTERNATIONAL INC.</t>
  </si>
  <si>
    <t>EWT 917.73</t>
  </si>
  <si>
    <t>KM6203</t>
  </si>
  <si>
    <t>DAWN ALLYN LANTAJO</t>
  </si>
  <si>
    <t>BS10859</t>
  </si>
  <si>
    <t>SJR#</t>
  </si>
  <si>
    <t>DAN PARPAN</t>
  </si>
  <si>
    <t>SOP</t>
  </si>
  <si>
    <t>LAZADA FEE</t>
  </si>
  <si>
    <t xml:space="preserve">TOTAL AMOUNT: </t>
  </si>
  <si>
    <t>JOSELITA CAMPILLA</t>
  </si>
  <si>
    <t>AL SUDAIS TANGGOR</t>
  </si>
  <si>
    <t>PATRICK SARMIENTO</t>
  </si>
  <si>
    <t>KLARICE BORROMEO</t>
  </si>
  <si>
    <t>KIM LEONARD</t>
  </si>
  <si>
    <t>MARC ANNIEL FLORA ARBILO</t>
  </si>
  <si>
    <t>KEANU MYLES ROSAROSO</t>
  </si>
  <si>
    <t>MARIA CONCEPCION DALANGIN</t>
  </si>
  <si>
    <t>BYRON FESTIN</t>
  </si>
  <si>
    <t>SOHEE JUNG</t>
  </si>
  <si>
    <t>ARMIE DOMETITA</t>
  </si>
  <si>
    <t>JEAN DOLOSA</t>
  </si>
  <si>
    <t>MELVIN MANALASTAS</t>
  </si>
  <si>
    <t>PJ BASILIO</t>
  </si>
  <si>
    <t>DARREN PEREDO</t>
  </si>
  <si>
    <t>MICHAEL JAMES ZANO</t>
  </si>
  <si>
    <t>ALLAN CHRISTIAN BANTING</t>
  </si>
  <si>
    <t>KENNETH BAYBAY</t>
  </si>
  <si>
    <t>RIAN JARA</t>
  </si>
  <si>
    <t>BENJAMIN T. ABULAD JR</t>
  </si>
  <si>
    <t>RENZ JEFFREY PARCON</t>
  </si>
  <si>
    <t>CARMELA DIMALANTA</t>
  </si>
  <si>
    <t>BAYBAY, KENNETH</t>
  </si>
  <si>
    <t>UMALI, AIRA MARY</t>
  </si>
  <si>
    <t>PENALTY (LATE DELIVERY)</t>
  </si>
  <si>
    <t>TOTAL:</t>
  </si>
  <si>
    <t>ELIZABETH GREGORIO</t>
  </si>
  <si>
    <t>AARON SALUDO</t>
  </si>
  <si>
    <t>RAYMOND CINCO</t>
  </si>
  <si>
    <t>JEN RAGO</t>
  </si>
  <si>
    <t>JEZIEL LAYAGUE</t>
  </si>
  <si>
    <t>RETURNED ITEM</t>
  </si>
  <si>
    <t>KRISHNA MANWANI</t>
  </si>
  <si>
    <t>292546 &amp; 292541</t>
  </si>
  <si>
    <t>JOHN ONG</t>
  </si>
  <si>
    <t>REGINA GLORIA</t>
  </si>
  <si>
    <t>JUNELL MONTEMAYOR</t>
  </si>
  <si>
    <t>CLARIZE BLESS PERALTA</t>
  </si>
  <si>
    <t>JESSIE JAMES JR FRANCISCO</t>
  </si>
  <si>
    <t>MARICAR PERLADO</t>
  </si>
  <si>
    <t>MARY ROSE LABADNOY</t>
  </si>
  <si>
    <t>VINCE JOHN NAVARRO</t>
  </si>
  <si>
    <t>BELYO YUNA</t>
  </si>
  <si>
    <t>MARY NICOLE BANAYO</t>
  </si>
  <si>
    <t>MARC DEL REMEDIO</t>
  </si>
  <si>
    <t>WINBEL CAPIÑA</t>
  </si>
  <si>
    <t>MA JELIZA PRIOLO</t>
  </si>
  <si>
    <t>RIZZA EVE MENDOZA</t>
  </si>
  <si>
    <t xml:space="preserve">EWT </t>
  </si>
  <si>
    <t>CORRYNE TIBAYAN</t>
  </si>
  <si>
    <t>LIRAME LIOBERAS POLE</t>
  </si>
  <si>
    <t>ARJAY T. BELTRAN</t>
  </si>
  <si>
    <t>JAENA EREDIANO</t>
  </si>
  <si>
    <t>MIKKO ARCAMO</t>
  </si>
  <si>
    <t>MC JOSEPH ECTOBANEZ</t>
  </si>
  <si>
    <t>NICA JIMENEZ</t>
  </si>
  <si>
    <t>MA. ANNA F. GATMAITAN</t>
  </si>
  <si>
    <t>CHRISTIEANNE BALINGIT</t>
  </si>
  <si>
    <t>BRYLE ALLEN CABARLOC</t>
  </si>
  <si>
    <t>SOCORRO P. LIM</t>
  </si>
  <si>
    <t>CHRIS-MR YANG</t>
  </si>
  <si>
    <t>MIKE RANDELLE GUILLERMO</t>
  </si>
  <si>
    <t>HENRY ALCANTARA</t>
  </si>
  <si>
    <t>ARBIE ZAPATA</t>
  </si>
  <si>
    <t>NYSSA JOIE AQUINO</t>
  </si>
  <si>
    <t>ROBERT TIU</t>
  </si>
  <si>
    <t>LELAND ZAUSA</t>
  </si>
  <si>
    <t>PATRICIA L.</t>
  </si>
  <si>
    <t>ANDREW ROCO</t>
  </si>
  <si>
    <t>ROBERT JAMES FLORES</t>
  </si>
  <si>
    <t>JAIME CRUZ</t>
  </si>
  <si>
    <t>MA LUISA CLAVEROL</t>
  </si>
  <si>
    <t>LEN GLOBE PEREZ</t>
  </si>
  <si>
    <t>JANN KRISTIAN DURANA</t>
  </si>
  <si>
    <t>KEVIN SABACO</t>
  </si>
  <si>
    <t>JOEY GUILLERMO</t>
  </si>
  <si>
    <t>ELENA JANE DACUTANAN</t>
  </si>
  <si>
    <t>VANEZA ILANO</t>
  </si>
  <si>
    <t>ERIS DELA ROSA</t>
  </si>
  <si>
    <t>JOEL CHUA JR</t>
  </si>
  <si>
    <t>HANZ RONQUILLO</t>
  </si>
  <si>
    <t>KURDT GONZALES</t>
  </si>
  <si>
    <t>ANGELICA SENA</t>
  </si>
  <si>
    <t>GRACE ANN FERNANDEZ</t>
  </si>
  <si>
    <t>KIM CASIANO</t>
  </si>
  <si>
    <t>ZAM AQUINO</t>
  </si>
  <si>
    <t>JOJO FERNANDEZ</t>
  </si>
  <si>
    <t>CHRISTOPHER CINCO</t>
  </si>
  <si>
    <t>JACKY LKX</t>
  </si>
  <si>
    <t>WILSON KWAN</t>
  </si>
  <si>
    <t>PAULO PANFILO CABOTAJE</t>
  </si>
  <si>
    <t>KENNETH RIEZA</t>
  </si>
  <si>
    <t>JOJIEMAR DERUTAS</t>
  </si>
  <si>
    <t>RALPH CHRISTIAN M. DE LEON</t>
  </si>
  <si>
    <t>RAFAEL NAVARRO</t>
  </si>
  <si>
    <t>RYAN SEBALLA</t>
  </si>
  <si>
    <t>MARK JONNEL SALVADOR</t>
  </si>
  <si>
    <t>HILARIO JR. VILLALUNA</t>
  </si>
  <si>
    <t>MITZI TAN</t>
  </si>
  <si>
    <t>MHIA CAAMPUED</t>
  </si>
  <si>
    <t>MIGUEL TAMBALQUE</t>
  </si>
  <si>
    <t>RANIEL LUKE OGAYRE</t>
  </si>
  <si>
    <t>JENNY MEDINA</t>
  </si>
  <si>
    <t>SONNY SAÑEZ</t>
  </si>
  <si>
    <t>HENRY GO YU</t>
  </si>
  <si>
    <t>JAYSON SISON</t>
  </si>
  <si>
    <t>DONGJIN LEE</t>
  </si>
  <si>
    <t>ERIC</t>
  </si>
  <si>
    <t>JACKY - LKX</t>
  </si>
  <si>
    <t>JOSHLYN PICHUELA</t>
  </si>
  <si>
    <t>PAMELA MAY ALTAR</t>
  </si>
  <si>
    <t>JOED KEVIN UBALDE</t>
  </si>
  <si>
    <t>BERNADETH IGNACIO</t>
  </si>
  <si>
    <t>LIAN DELA CRUZ</t>
  </si>
  <si>
    <t>JOSE NEIL NUERA</t>
  </si>
  <si>
    <t>ROSS RAAGAS</t>
  </si>
  <si>
    <t>RACHELLE CAPISTRANO</t>
  </si>
  <si>
    <t>DAVID ROSS BONIFACIO</t>
  </si>
  <si>
    <t>CATLE RESIDENCE</t>
  </si>
  <si>
    <t>MIRABEL PACLIBARE</t>
  </si>
  <si>
    <t>ADJHIEN RELOX</t>
  </si>
  <si>
    <t>BOY</t>
  </si>
  <si>
    <t>NORIEL GALICIA</t>
  </si>
  <si>
    <t>ERISH SANTOS</t>
  </si>
  <si>
    <t>MARY JOAN H. ABUNDO</t>
  </si>
  <si>
    <t>KAT</t>
  </si>
  <si>
    <t>SARAH MAE S. NGO</t>
  </si>
  <si>
    <t>JOSEPHINE RUIZ</t>
  </si>
  <si>
    <t>RODGEN JARANILLA</t>
  </si>
  <si>
    <t>EDELBERTO U. GO JR.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</si>
</sst>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409]d\-mmm\-yyyy;@"/>
    <numFmt numFmtId="177" formatCode="_(* #,##0.00_);_(* \(#,##0.00\);_(* &quot;-&quot;??_);_(@_)"/>
  </numFmts>
  <fonts count="25">
    <font>
      <sz val="11"/>
      <color theme="1"/>
      <name val="Calibri"/>
      <charset val="134"/>
      <scheme val="minor"/>
    </font>
    <font>
      <sz val="7"/>
      <name val="Tahoma"/>
      <charset val="134"/>
    </font>
    <font>
      <b/>
      <sz val="7"/>
      <name val="Tahoma"/>
      <charset val="134"/>
    </font>
    <font>
      <b/>
      <sz val="7"/>
      <color rgb="FFFF0000"/>
      <name val="Tahoma"/>
      <charset val="134"/>
    </font>
    <font>
      <sz val="7"/>
      <color rgb="FFFF0000"/>
      <name val="Tahoma"/>
      <charset val="134"/>
    </font>
    <font>
      <b/>
      <sz val="8"/>
      <name val="Tahoma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center" wrapText="1"/>
    </xf>
    <xf numFmtId="177" fontId="2" fillId="0" borderId="5" xfId="1" applyNumberFormat="1" applyFont="1" applyFill="1" applyBorder="1" applyAlignment="1">
      <alignment horizontal="left"/>
    </xf>
    <xf numFmtId="0" fontId="2" fillId="0" borderId="6" xfId="0" applyFont="1" applyFill="1" applyBorder="1" applyAlignment="1">
      <alignment horizontal="center" vertical="center" wrapText="1"/>
    </xf>
    <xf numFmtId="176" fontId="1" fillId="0" borderId="6" xfId="0" applyNumberFormat="1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center" wrapText="1"/>
    </xf>
    <xf numFmtId="177" fontId="1" fillId="0" borderId="5" xfId="1" applyNumberFormat="1" applyFont="1" applyFill="1" applyBorder="1" applyAlignment="1">
      <alignment horizontal="left"/>
    </xf>
    <xf numFmtId="0" fontId="1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right"/>
    </xf>
    <xf numFmtId="0" fontId="2" fillId="0" borderId="3" xfId="0" applyFont="1" applyFill="1" applyBorder="1" applyAlignment="1">
      <alignment horizontal="right"/>
    </xf>
    <xf numFmtId="0" fontId="2" fillId="0" borderId="7" xfId="0" applyFont="1" applyFill="1" applyBorder="1" applyAlignment="1">
      <alignment horizontal="center" vertical="center" wrapText="1"/>
    </xf>
    <xf numFmtId="58" fontId="2" fillId="0" borderId="6" xfId="1" applyNumberFormat="1" applyFont="1" applyBorder="1" applyAlignment="1">
      <alignment horizontal="center"/>
    </xf>
    <xf numFmtId="177" fontId="1" fillId="0" borderId="6" xfId="1" applyNumberFormat="1" applyFont="1" applyFill="1" applyBorder="1" applyAlignment="1"/>
    <xf numFmtId="177" fontId="1" fillId="0" borderId="6" xfId="1" applyNumberFormat="1" applyFont="1" applyFill="1" applyBorder="1" applyAlignment="1">
      <alignment vertical="center"/>
    </xf>
    <xf numFmtId="58" fontId="1" fillId="0" borderId="6" xfId="1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right"/>
    </xf>
    <xf numFmtId="177" fontId="2" fillId="2" borderId="6" xfId="1" applyNumberFormat="1" applyFont="1" applyFill="1" applyBorder="1" applyAlignment="1"/>
    <xf numFmtId="0" fontId="3" fillId="0" borderId="6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left"/>
    </xf>
    <xf numFmtId="177" fontId="3" fillId="2" borderId="6" xfId="1" applyNumberFormat="1" applyFont="1" applyFill="1" applyBorder="1" applyAlignment="1"/>
    <xf numFmtId="0" fontId="5" fillId="0" borderId="0" xfId="0" applyFont="1" applyFill="1" applyAlignment="1">
      <alignment horizontal="left"/>
    </xf>
    <xf numFmtId="177" fontId="5" fillId="0" borderId="0" xfId="0" applyNumberFormat="1" applyFont="1" applyFill="1" applyAlignment="1"/>
    <xf numFmtId="0" fontId="5" fillId="0" borderId="0" xfId="0" applyFont="1" applyFill="1" applyAlignment="1"/>
    <xf numFmtId="177" fontId="2" fillId="2" borderId="6" xfId="1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7" fontId="1" fillId="0" borderId="5" xfId="1" applyNumberFormat="1" applyFont="1" applyFill="1" applyBorder="1" applyAlignment="1">
      <alignment horizontal="center" vertical="center"/>
    </xf>
    <xf numFmtId="177" fontId="1" fillId="0" borderId="0" xfId="1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/>
    </xf>
    <xf numFmtId="4" fontId="2" fillId="0" borderId="0" xfId="0" applyNumberFormat="1" applyFont="1" applyFill="1" applyAlignment="1"/>
    <xf numFmtId="0" fontId="1" fillId="0" borderId="0" xfId="0" applyFont="1" applyFill="1" applyAlignment="1">
      <alignment horizontal="center"/>
    </xf>
    <xf numFmtId="177" fontId="2" fillId="0" borderId="0" xfId="1" applyNumberFormat="1" applyFont="1" applyAlignment="1">
      <alignment horizontal="center"/>
    </xf>
    <xf numFmtId="4" fontId="2" fillId="0" borderId="8" xfId="0" applyNumberFormat="1" applyFont="1" applyFill="1" applyBorder="1" applyAlignment="1"/>
    <xf numFmtId="177" fontId="2" fillId="0" borderId="0" xfId="1" applyNumberFormat="1" applyFont="1" applyAlignment="1"/>
    <xf numFmtId="177" fontId="2" fillId="0" borderId="0" xfId="1" applyNumberFormat="1" applyFont="1" applyFill="1" applyBorder="1" applyAlignment="1">
      <alignment vertical="center"/>
    </xf>
    <xf numFmtId="4" fontId="2" fillId="0" borderId="9" xfId="0" applyNumberFormat="1" applyFont="1" applyFill="1" applyBorder="1" applyAlignment="1"/>
    <xf numFmtId="177" fontId="1" fillId="0" borderId="0" xfId="1" applyNumberFormat="1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center"/>
    </xf>
    <xf numFmtId="177" fontId="2" fillId="0" borderId="8" xfId="1" applyNumberFormat="1" applyFont="1" applyBorder="1" applyAlignment="1">
      <alignment horizontal="center"/>
    </xf>
    <xf numFmtId="177" fontId="2" fillId="0" borderId="0" xfId="1" applyNumberFormat="1" applyFont="1" applyAlignment="1">
      <alignment horizontal="left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1"/>
  <sheetViews>
    <sheetView zoomScale="130" zoomScaleNormal="130" topLeftCell="A25" workbookViewId="0">
      <selection activeCell="A32" sqref="$A32:$XFD58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31.7142857142857" style="1" customWidth="1"/>
    <col min="4" max="4" width="13.5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="1" customFormat="1" spans="1:1">
      <c r="A1" s="2" t="s">
        <v>0</v>
      </c>
    </row>
    <row r="2" s="1" customFormat="1" spans="1:1">
      <c r="A2" s="2" t="s">
        <v>1</v>
      </c>
    </row>
    <row r="4" s="1" customForma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3">
      <c r="A7" s="14">
        <v>46080</v>
      </c>
      <c r="B7" s="15">
        <v>21673</v>
      </c>
      <c r="C7" s="16" t="s">
        <v>15</v>
      </c>
      <c r="D7" s="17" t="s">
        <v>16</v>
      </c>
      <c r="E7" s="15">
        <v>61288</v>
      </c>
      <c r="F7" s="39"/>
      <c r="G7" s="19" t="s">
        <v>17</v>
      </c>
      <c r="H7" s="19">
        <v>114758</v>
      </c>
      <c r="I7" s="14">
        <v>46079</v>
      </c>
      <c r="J7" s="39">
        <v>21697.03</v>
      </c>
      <c r="K7" s="24">
        <f>F7+J7</f>
        <v>21697.03</v>
      </c>
      <c r="L7" s="14">
        <v>46083</v>
      </c>
      <c r="M7" s="2" t="s">
        <v>18</v>
      </c>
    </row>
    <row r="8" s="1" customFormat="1" spans="1:13">
      <c r="A8" s="14"/>
      <c r="B8" s="15"/>
      <c r="C8" s="16"/>
      <c r="D8" s="17"/>
      <c r="E8" s="15"/>
      <c r="F8" s="39"/>
      <c r="G8" s="19"/>
      <c r="H8" s="19"/>
      <c r="I8" s="14"/>
      <c r="J8" s="39"/>
      <c r="K8" s="24"/>
      <c r="L8" s="14"/>
      <c r="M8" s="2"/>
    </row>
    <row r="9" s="1" customFormat="1" spans="6:11">
      <c r="F9" s="40">
        <f t="shared" ref="F9:K9" si="0">SUM(F7:F8)</f>
        <v>0</v>
      </c>
      <c r="G9" s="2"/>
      <c r="H9" s="2"/>
      <c r="I9" s="2"/>
      <c r="J9" s="49">
        <f t="shared" si="0"/>
        <v>21697.03</v>
      </c>
      <c r="K9" s="40">
        <f t="shared" si="0"/>
        <v>21697.03</v>
      </c>
    </row>
    <row r="10" s="1" customFormat="1" spans="6:11">
      <c r="F10" s="40"/>
      <c r="G10" s="2"/>
      <c r="H10" s="2"/>
      <c r="I10" s="2"/>
      <c r="J10" s="40"/>
      <c r="K10" s="40"/>
    </row>
    <row r="11" s="1" customFormat="1" spans="6:11">
      <c r="F11" s="40"/>
      <c r="I11" s="1" t="s">
        <v>13</v>
      </c>
      <c r="K11" s="40"/>
    </row>
    <row r="12" s="1" customFormat="1" spans="8:10">
      <c r="H12" s="2" t="s">
        <v>19</v>
      </c>
      <c r="J12" s="41" t="s">
        <v>20</v>
      </c>
    </row>
    <row r="13" s="1" customFormat="1" spans="11:11">
      <c r="K13" s="41" t="s">
        <v>21</v>
      </c>
    </row>
    <row r="14" s="1" customFormat="1" spans="7:11">
      <c r="G14" s="2" t="s">
        <v>22</v>
      </c>
      <c r="I14" s="42">
        <v>1000</v>
      </c>
      <c r="J14" s="43"/>
      <c r="K14" s="44">
        <f t="shared" ref="K14:K25" si="1">J14*I14</f>
        <v>0</v>
      </c>
    </row>
    <row r="15" s="1" customFormat="1" spans="1:11">
      <c r="A15" s="2" t="s">
        <v>23</v>
      </c>
      <c r="D15" s="2" t="s">
        <v>24</v>
      </c>
      <c r="G15" s="2"/>
      <c r="I15" s="42">
        <v>500</v>
      </c>
      <c r="J15" s="43"/>
      <c r="K15" s="44">
        <f t="shared" si="1"/>
        <v>0</v>
      </c>
    </row>
    <row r="16" s="1" customFormat="1" spans="1:11">
      <c r="A16" s="2"/>
      <c r="G16" s="2"/>
      <c r="I16" s="42">
        <v>200</v>
      </c>
      <c r="J16" s="43"/>
      <c r="K16" s="44">
        <f t="shared" si="1"/>
        <v>0</v>
      </c>
    </row>
    <row r="17" s="1" customFormat="1" spans="1:11">
      <c r="A17" s="2"/>
      <c r="G17" s="2" t="s">
        <v>25</v>
      </c>
      <c r="I17" s="42">
        <v>100</v>
      </c>
      <c r="J17" s="43"/>
      <c r="K17" s="44">
        <f t="shared" si="1"/>
        <v>0</v>
      </c>
    </row>
    <row r="18" s="1" customFormat="1" spans="1:11">
      <c r="A18" s="2" t="s">
        <v>26</v>
      </c>
      <c r="D18" s="2" t="s">
        <v>27</v>
      </c>
      <c r="G18" s="1" t="s">
        <v>28</v>
      </c>
      <c r="I18" s="42">
        <v>50</v>
      </c>
      <c r="J18" s="43"/>
      <c r="K18" s="44">
        <f t="shared" si="1"/>
        <v>0</v>
      </c>
    </row>
    <row r="19" s="1" customFormat="1" spans="1:11">
      <c r="A19" s="1" t="s">
        <v>29</v>
      </c>
      <c r="D19" s="1" t="s">
        <v>30</v>
      </c>
      <c r="I19" s="42">
        <v>20</v>
      </c>
      <c r="J19" s="43"/>
      <c r="K19" s="44">
        <f t="shared" si="1"/>
        <v>0</v>
      </c>
    </row>
    <row r="20" s="1" customFormat="1" spans="9:11">
      <c r="I20" s="42">
        <v>10</v>
      </c>
      <c r="J20" s="43"/>
      <c r="K20" s="44">
        <f t="shared" si="1"/>
        <v>0</v>
      </c>
    </row>
    <row r="21" s="1" customFormat="1" spans="9:11">
      <c r="I21" s="42">
        <v>5</v>
      </c>
      <c r="J21" s="43"/>
      <c r="K21" s="44">
        <f t="shared" si="1"/>
        <v>0</v>
      </c>
    </row>
    <row r="22" s="1" customFormat="1" spans="9:11">
      <c r="I22" s="42">
        <v>1</v>
      </c>
      <c r="J22" s="43"/>
      <c r="K22" s="44">
        <f t="shared" si="1"/>
        <v>0</v>
      </c>
    </row>
    <row r="23" s="1" customFormat="1" spans="9:11">
      <c r="I23" s="42">
        <v>0.25</v>
      </c>
      <c r="J23" s="43"/>
      <c r="K23" s="44">
        <f t="shared" si="1"/>
        <v>0</v>
      </c>
    </row>
    <row r="24" s="1" customFormat="1" spans="9:11">
      <c r="I24" s="42">
        <v>0.1</v>
      </c>
      <c r="J24" s="43"/>
      <c r="K24" s="44">
        <f t="shared" si="1"/>
        <v>0</v>
      </c>
    </row>
    <row r="25" s="1" customFormat="1" spans="9:11">
      <c r="I25" s="45">
        <v>0.05</v>
      </c>
      <c r="J25" s="43"/>
      <c r="K25" s="51">
        <f t="shared" si="1"/>
        <v>0</v>
      </c>
    </row>
    <row r="26" s="1" customFormat="1" spans="9:11">
      <c r="I26" s="2" t="s">
        <v>31</v>
      </c>
      <c r="K26" s="52">
        <f>SUM(K14:K25)</f>
        <v>0</v>
      </c>
    </row>
    <row r="27" s="1" customFormat="1" spans="9:11">
      <c r="I27" s="2" t="s">
        <v>32</v>
      </c>
      <c r="K27" s="47">
        <f>J9</f>
        <v>21697.03</v>
      </c>
    </row>
    <row r="28" s="1" customFormat="1" ht="9.75" spans="11:11">
      <c r="K28" s="48">
        <f>SUM(K26:K27)</f>
        <v>21697.03</v>
      </c>
    </row>
    <row r="29" s="1" customFormat="1" ht="9.75"/>
    <row r="32" s="1" customFormat="1" spans="1:1">
      <c r="A32" s="2" t="s">
        <v>0</v>
      </c>
    </row>
    <row r="33" s="1" customFormat="1" spans="1:1">
      <c r="A33" s="2" t="s">
        <v>33</v>
      </c>
    </row>
    <row r="35" s="1" customFormat="1" spans="1:12">
      <c r="A35" s="3" t="s">
        <v>2</v>
      </c>
      <c r="B35" s="36" t="s">
        <v>34</v>
      </c>
      <c r="C35" s="3" t="s">
        <v>4</v>
      </c>
      <c r="D35" s="3" t="s">
        <v>5</v>
      </c>
      <c r="E35" s="3" t="s">
        <v>6</v>
      </c>
      <c r="F35" s="3" t="s">
        <v>7</v>
      </c>
      <c r="G35" s="4" t="s">
        <v>8</v>
      </c>
      <c r="H35" s="5"/>
      <c r="I35" s="5"/>
      <c r="J35" s="22"/>
      <c r="K35" s="3" t="s">
        <v>9</v>
      </c>
      <c r="L35" s="3" t="s">
        <v>10</v>
      </c>
    </row>
    <row r="36" s="1" customFormat="1" spans="1:12">
      <c r="A36" s="6"/>
      <c r="B36" s="37"/>
      <c r="C36" s="6"/>
      <c r="D36" s="6"/>
      <c r="E36" s="6"/>
      <c r="F36" s="6"/>
      <c r="G36" s="3" t="s">
        <v>11</v>
      </c>
      <c r="H36" s="3" t="s">
        <v>12</v>
      </c>
      <c r="I36" s="3" t="s">
        <v>13</v>
      </c>
      <c r="J36" s="3" t="s">
        <v>14</v>
      </c>
      <c r="K36" s="6"/>
      <c r="L36" s="6"/>
    </row>
    <row r="37" s="1" customFormat="1" ht="10.15" customHeight="1" spans="1:12">
      <c r="A37" s="7"/>
      <c r="B37" s="38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="1" customFormat="1" ht="10.15" customHeight="1" spans="1:13">
      <c r="A38" s="14">
        <v>46084</v>
      </c>
      <c r="B38" s="15" t="s">
        <v>35</v>
      </c>
      <c r="C38" s="16" t="s">
        <v>36</v>
      </c>
      <c r="D38" s="17" t="s">
        <v>37</v>
      </c>
      <c r="E38" s="15" t="s">
        <v>38</v>
      </c>
      <c r="F38" s="39">
        <v>2220</v>
      </c>
      <c r="G38" s="19"/>
      <c r="H38" s="19"/>
      <c r="I38" s="14"/>
      <c r="J38" s="39"/>
      <c r="K38" s="24">
        <f>J38+F38</f>
        <v>2220</v>
      </c>
      <c r="L38" s="14">
        <v>46084</v>
      </c>
      <c r="M38" s="2"/>
    </row>
    <row r="39" s="1" customFormat="1" ht="9.95" customHeight="1" spans="1:13">
      <c r="A39" s="14"/>
      <c r="B39" s="15"/>
      <c r="C39" s="16"/>
      <c r="D39" s="17"/>
      <c r="E39" s="15"/>
      <c r="F39" s="39"/>
      <c r="G39" s="19"/>
      <c r="H39" s="19"/>
      <c r="I39" s="14"/>
      <c r="J39" s="39"/>
      <c r="K39" s="24"/>
      <c r="L39" s="14"/>
      <c r="M39" s="2"/>
    </row>
    <row r="40" s="1" customFormat="1" spans="6:11">
      <c r="F40" s="40">
        <f>SUM(F35:F39)</f>
        <v>2220</v>
      </c>
      <c r="G40" s="2"/>
      <c r="H40" s="2"/>
      <c r="I40" s="2"/>
      <c r="J40" s="40">
        <f>SUM(J38:J39)</f>
        <v>0</v>
      </c>
      <c r="K40" s="40">
        <f>SUM(K38:K39)</f>
        <v>2220</v>
      </c>
    </row>
    <row r="41" s="1" customFormat="1" spans="9:9">
      <c r="I41" s="1" t="s">
        <v>13</v>
      </c>
    </row>
    <row r="42" s="1" customFormat="1" spans="8:11">
      <c r="H42" s="2" t="s">
        <v>19</v>
      </c>
      <c r="J42" s="41" t="s">
        <v>20</v>
      </c>
      <c r="K42" s="41" t="s">
        <v>21</v>
      </c>
    </row>
    <row r="43" s="1" customFormat="1" spans="11:11">
      <c r="K43" s="2"/>
    </row>
    <row r="44" s="1" customFormat="1" spans="1:11">
      <c r="A44" s="2" t="s">
        <v>23</v>
      </c>
      <c r="D44" s="2" t="s">
        <v>24</v>
      </c>
      <c r="G44" s="2" t="s">
        <v>22</v>
      </c>
      <c r="I44" s="42">
        <v>1000</v>
      </c>
      <c r="J44" s="43">
        <v>2</v>
      </c>
      <c r="K44" s="44">
        <f t="shared" ref="K44:K54" si="2">J44*I44</f>
        <v>2000</v>
      </c>
    </row>
    <row r="45" s="1" customFormat="1" spans="1:11">
      <c r="A45" s="2"/>
      <c r="G45" s="2"/>
      <c r="I45" s="42">
        <v>500</v>
      </c>
      <c r="J45" s="43"/>
      <c r="K45" s="44">
        <f t="shared" si="2"/>
        <v>0</v>
      </c>
    </row>
    <row r="46" s="1" customFormat="1" spans="1:11">
      <c r="A46" s="2"/>
      <c r="G46" s="2"/>
      <c r="I46" s="42">
        <v>200</v>
      </c>
      <c r="J46" s="43"/>
      <c r="K46" s="44">
        <f t="shared" si="2"/>
        <v>0</v>
      </c>
    </row>
    <row r="47" s="1" customFormat="1" spans="1:11">
      <c r="A47" s="2" t="s">
        <v>26</v>
      </c>
      <c r="D47" s="2" t="s">
        <v>27</v>
      </c>
      <c r="G47" s="2" t="s">
        <v>39</v>
      </c>
      <c r="I47" s="42">
        <v>100</v>
      </c>
      <c r="J47" s="43">
        <v>2</v>
      </c>
      <c r="K47" s="44">
        <f t="shared" si="2"/>
        <v>200</v>
      </c>
    </row>
    <row r="48" s="1" customFormat="1" spans="1:11">
      <c r="A48" s="1" t="s">
        <v>29</v>
      </c>
      <c r="D48" s="1" t="s">
        <v>30</v>
      </c>
      <c r="G48" s="1" t="s">
        <v>40</v>
      </c>
      <c r="I48" s="42">
        <v>50</v>
      </c>
      <c r="J48" s="43"/>
      <c r="K48" s="44">
        <f t="shared" si="2"/>
        <v>0</v>
      </c>
    </row>
    <row r="49" s="1" customFormat="1" spans="9:11">
      <c r="I49" s="42">
        <v>20</v>
      </c>
      <c r="J49" s="43">
        <v>1</v>
      </c>
      <c r="K49" s="44">
        <f t="shared" si="2"/>
        <v>20</v>
      </c>
    </row>
    <row r="50" s="1" customFormat="1" spans="9:11">
      <c r="I50" s="42">
        <v>10</v>
      </c>
      <c r="J50" s="43"/>
      <c r="K50" s="44">
        <f t="shared" si="2"/>
        <v>0</v>
      </c>
    </row>
    <row r="51" s="1" customFormat="1" spans="9:11">
      <c r="I51" s="42">
        <v>5</v>
      </c>
      <c r="J51" s="43"/>
      <c r="K51" s="44">
        <f t="shared" si="2"/>
        <v>0</v>
      </c>
    </row>
    <row r="52" s="1" customFormat="1" spans="9:11">
      <c r="I52" s="42">
        <v>1</v>
      </c>
      <c r="J52" s="43"/>
      <c r="K52" s="44">
        <f t="shared" si="2"/>
        <v>0</v>
      </c>
    </row>
    <row r="53" s="1" customFormat="1" spans="9:11">
      <c r="I53" s="42">
        <v>0.25</v>
      </c>
      <c r="J53" s="43"/>
      <c r="K53" s="44">
        <f t="shared" si="2"/>
        <v>0</v>
      </c>
    </row>
    <row r="54" s="1" customFormat="1" spans="9:11">
      <c r="I54" s="45">
        <v>0.05</v>
      </c>
      <c r="J54" s="43"/>
      <c r="K54" s="44">
        <f t="shared" si="2"/>
        <v>0</v>
      </c>
    </row>
    <row r="55" s="1" customFormat="1" spans="9:11">
      <c r="I55" s="2" t="s">
        <v>31</v>
      </c>
      <c r="K55" s="46">
        <f>SUM(K44:K54)</f>
        <v>2220</v>
      </c>
    </row>
    <row r="56" s="1" customFormat="1" spans="9:11">
      <c r="I56" s="2" t="s">
        <v>32</v>
      </c>
      <c r="K56" s="47">
        <f>J40</f>
        <v>0</v>
      </c>
    </row>
    <row r="57" s="1" customFormat="1" ht="9.75" spans="11:11">
      <c r="K57" s="48">
        <f>SUM(K55:K56)</f>
        <v>2220</v>
      </c>
    </row>
    <row r="58" s="1" customFormat="1" ht="9.75"/>
    <row r="62" s="1" customFormat="1" spans="1:1">
      <c r="A62" s="2" t="s">
        <v>0</v>
      </c>
    </row>
    <row r="63" s="1" customFormat="1" spans="1:1">
      <c r="A63" s="2" t="s">
        <v>33</v>
      </c>
    </row>
    <row r="65" s="1" customFormat="1" spans="1:12">
      <c r="A65" s="3" t="s">
        <v>2</v>
      </c>
      <c r="B65" s="3" t="s">
        <v>3</v>
      </c>
      <c r="C65" s="3" t="s">
        <v>4</v>
      </c>
      <c r="D65" s="3" t="s">
        <v>5</v>
      </c>
      <c r="E65" s="3" t="s">
        <v>6</v>
      </c>
      <c r="F65" s="3" t="s">
        <v>7</v>
      </c>
      <c r="G65" s="4" t="s">
        <v>8</v>
      </c>
      <c r="H65" s="5"/>
      <c r="I65" s="5"/>
      <c r="J65" s="22"/>
      <c r="K65" s="3" t="s">
        <v>9</v>
      </c>
      <c r="L65" s="3" t="s">
        <v>10</v>
      </c>
    </row>
    <row r="66" s="1" customFormat="1" spans="1:12">
      <c r="A66" s="6"/>
      <c r="B66" s="6"/>
      <c r="C66" s="6"/>
      <c r="D66" s="6"/>
      <c r="E66" s="6"/>
      <c r="F66" s="6"/>
      <c r="G66" s="3" t="s">
        <v>11</v>
      </c>
      <c r="H66" s="3" t="s">
        <v>12</v>
      </c>
      <c r="I66" s="3" t="s">
        <v>13</v>
      </c>
      <c r="J66" s="3" t="s">
        <v>14</v>
      </c>
      <c r="K66" s="6"/>
      <c r="L66" s="6"/>
    </row>
    <row r="67" s="1" customFormat="1" spans="1:12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</row>
    <row r="68" s="1" customFormat="1" spans="1:13">
      <c r="A68" s="14">
        <v>46083</v>
      </c>
      <c r="B68" s="15">
        <v>22309</v>
      </c>
      <c r="C68" s="16" t="s">
        <v>41</v>
      </c>
      <c r="D68" s="17" t="s">
        <v>16</v>
      </c>
      <c r="E68" s="15">
        <v>61359</v>
      </c>
      <c r="F68" s="39">
        <v>25294.4</v>
      </c>
      <c r="G68" s="19"/>
      <c r="H68" s="19"/>
      <c r="I68" s="14"/>
      <c r="J68" s="39">
        <v>0</v>
      </c>
      <c r="K68" s="24">
        <f t="shared" ref="K68:K70" si="3">F68+J68</f>
        <v>25294.4</v>
      </c>
      <c r="L68" s="14">
        <v>46083</v>
      </c>
      <c r="M68" s="2"/>
    </row>
    <row r="69" s="1" customFormat="1" spans="1:13">
      <c r="A69" s="14">
        <v>46083</v>
      </c>
      <c r="B69" s="15">
        <v>22310</v>
      </c>
      <c r="C69" s="16" t="s">
        <v>42</v>
      </c>
      <c r="D69" s="17" t="s">
        <v>16</v>
      </c>
      <c r="E69" s="15">
        <v>61280</v>
      </c>
      <c r="F69" s="39"/>
      <c r="G69" s="19"/>
      <c r="H69" s="19"/>
      <c r="I69" s="14"/>
      <c r="J69" s="39">
        <v>3646.2</v>
      </c>
      <c r="K69" s="24">
        <f t="shared" si="3"/>
        <v>3646.2</v>
      </c>
      <c r="L69" s="14">
        <v>46083</v>
      </c>
      <c r="M69" s="2"/>
    </row>
    <row r="70" s="1" customFormat="1" spans="1:13">
      <c r="A70" s="14">
        <v>46083</v>
      </c>
      <c r="B70" s="15">
        <v>22311</v>
      </c>
      <c r="C70" s="16" t="s">
        <v>43</v>
      </c>
      <c r="D70" s="17" t="s">
        <v>16</v>
      </c>
      <c r="E70" s="15">
        <v>61360</v>
      </c>
      <c r="F70" s="39">
        <v>51212.2</v>
      </c>
      <c r="G70" s="19"/>
      <c r="H70" s="19"/>
      <c r="I70" s="14"/>
      <c r="J70" s="39">
        <v>0</v>
      </c>
      <c r="K70" s="24">
        <f t="shared" si="3"/>
        <v>51212.2</v>
      </c>
      <c r="L70" s="14">
        <v>46081</v>
      </c>
      <c r="M70" s="2"/>
    </row>
    <row r="71" s="1" customFormat="1" spans="6:11">
      <c r="F71" s="40">
        <f t="shared" ref="F71:K71" si="4">SUM(F68:F70)</f>
        <v>76506.6</v>
      </c>
      <c r="G71" s="2"/>
      <c r="H71" s="2"/>
      <c r="I71" s="2"/>
      <c r="J71" s="49">
        <f t="shared" si="4"/>
        <v>3646.2</v>
      </c>
      <c r="K71" s="40">
        <f t="shared" si="4"/>
        <v>80152.8</v>
      </c>
    </row>
    <row r="72" s="1" customFormat="1" spans="6:11">
      <c r="F72" s="40"/>
      <c r="G72" s="2"/>
      <c r="H72" s="2"/>
      <c r="I72" s="2"/>
      <c r="J72" s="40"/>
      <c r="K72" s="40"/>
    </row>
    <row r="73" s="1" customFormat="1" spans="6:6">
      <c r="F73" s="40"/>
    </row>
    <row r="77" s="1" customFormat="1" spans="1:4">
      <c r="A77" s="2" t="s">
        <v>23</v>
      </c>
      <c r="D77" s="2" t="s">
        <v>24</v>
      </c>
    </row>
    <row r="78" s="1" customFormat="1" spans="1:1">
      <c r="A78" s="2"/>
    </row>
    <row r="79" s="1" customFormat="1" spans="1:1">
      <c r="A79" s="2"/>
    </row>
    <row r="80" s="1" customFormat="1" spans="1:4">
      <c r="A80" s="2" t="s">
        <v>26</v>
      </c>
      <c r="D80" s="2" t="s">
        <v>27</v>
      </c>
    </row>
    <row r="81" s="1" customFormat="1" spans="1:4">
      <c r="A81" s="1" t="s">
        <v>29</v>
      </c>
      <c r="D81" s="1" t="s">
        <v>30</v>
      </c>
    </row>
  </sheetData>
  <mergeCells count="39">
    <mergeCell ref="G4:J4"/>
    <mergeCell ref="G35:J35"/>
    <mergeCell ref="G65:J65"/>
    <mergeCell ref="A4:A6"/>
    <mergeCell ref="A35:A37"/>
    <mergeCell ref="A65:A67"/>
    <mergeCell ref="B4:B6"/>
    <mergeCell ref="B35:B37"/>
    <mergeCell ref="B65:B67"/>
    <mergeCell ref="C4:C6"/>
    <mergeCell ref="C35:C37"/>
    <mergeCell ref="C65:C67"/>
    <mergeCell ref="D4:D6"/>
    <mergeCell ref="D35:D37"/>
    <mergeCell ref="D65:D67"/>
    <mergeCell ref="E4:E6"/>
    <mergeCell ref="E35:E37"/>
    <mergeCell ref="E65:E67"/>
    <mergeCell ref="F4:F6"/>
    <mergeCell ref="F35:F37"/>
    <mergeCell ref="F65:F67"/>
    <mergeCell ref="G5:G6"/>
    <mergeCell ref="G36:G37"/>
    <mergeCell ref="G66:G67"/>
    <mergeCell ref="H5:H6"/>
    <mergeCell ref="H36:H37"/>
    <mergeCell ref="H66:H67"/>
    <mergeCell ref="I5:I6"/>
    <mergeCell ref="I36:I37"/>
    <mergeCell ref="I66:I67"/>
    <mergeCell ref="J5:J6"/>
    <mergeCell ref="J36:J37"/>
    <mergeCell ref="J66:J67"/>
    <mergeCell ref="K4:K6"/>
    <mergeCell ref="K35:K37"/>
    <mergeCell ref="K65:K67"/>
    <mergeCell ref="L4:L6"/>
    <mergeCell ref="L35:L37"/>
    <mergeCell ref="L65:L67"/>
  </mergeCells>
  <pageMargins left="0.25" right="0.25" top="0.75" bottom="0.75" header="0.3" footer="0.3"/>
  <pageSetup paperSize="1" scale="87" orientation="landscape" verticalDpi="7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5"/>
  <sheetViews>
    <sheetView zoomScale="130" zoomScaleNormal="130" topLeftCell="A62" workbookViewId="0">
      <selection activeCell="A65" sqref="$A65:$XFD86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31.7142857142857" style="1" customWidth="1"/>
    <col min="4" max="4" width="13.5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="1" customFormat="1" spans="1:1">
      <c r="A1" s="2" t="s">
        <v>0</v>
      </c>
    </row>
    <row r="2" s="1" customFormat="1" spans="1:1">
      <c r="A2" s="2" t="s">
        <v>33</v>
      </c>
    </row>
    <row r="4" s="1" customFormat="1" spans="1:12">
      <c r="A4" s="3" t="s">
        <v>2</v>
      </c>
      <c r="B4" s="36" t="s">
        <v>34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="1" customFormat="1" spans="1:12">
      <c r="A5" s="6"/>
      <c r="B5" s="37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ht="10.15" customHeight="1" spans="1:12">
      <c r="A6" s="7"/>
      <c r="B6" s="38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ht="10.15" customHeight="1" spans="1:13">
      <c r="A7" s="14">
        <v>46094</v>
      </c>
      <c r="B7" s="15" t="s">
        <v>104</v>
      </c>
      <c r="C7" s="16" t="s">
        <v>105</v>
      </c>
      <c r="D7" s="17" t="s">
        <v>16</v>
      </c>
      <c r="E7" s="15" t="s">
        <v>106</v>
      </c>
      <c r="F7" s="39">
        <v>16436.3</v>
      </c>
      <c r="G7" s="19"/>
      <c r="H7" s="19"/>
      <c r="I7" s="14"/>
      <c r="J7" s="39"/>
      <c r="K7" s="24">
        <f>J7+F7</f>
        <v>16436.3</v>
      </c>
      <c r="L7" s="14">
        <v>46094</v>
      </c>
      <c r="M7" s="2"/>
    </row>
    <row r="8" s="1" customFormat="1" ht="9.95" customHeight="1" spans="1:13">
      <c r="A8" s="14"/>
      <c r="B8" s="15"/>
      <c r="C8" s="16"/>
      <c r="D8" s="17"/>
      <c r="E8" s="15"/>
      <c r="F8" s="39"/>
      <c r="G8" s="19"/>
      <c r="H8" s="19"/>
      <c r="I8" s="14"/>
      <c r="J8" s="39"/>
      <c r="K8" s="24"/>
      <c r="L8" s="14"/>
      <c r="M8" s="2"/>
    </row>
    <row r="9" s="1" customFormat="1" spans="6:11">
      <c r="F9" s="40">
        <f>SUM(F4:F8)</f>
        <v>16436.3</v>
      </c>
      <c r="G9" s="2"/>
      <c r="H9" s="2"/>
      <c r="I9" s="2"/>
      <c r="J9" s="40">
        <f>SUM(J7:J8)</f>
        <v>0</v>
      </c>
      <c r="K9" s="40">
        <f>SUM(K7:K8)</f>
        <v>16436.3</v>
      </c>
    </row>
    <row r="10" s="1" customFormat="1" spans="9:9">
      <c r="I10" s="1" t="s">
        <v>13</v>
      </c>
    </row>
    <row r="11" s="1" customFormat="1" spans="8:11">
      <c r="H11" s="2" t="s">
        <v>19</v>
      </c>
      <c r="J11" s="41" t="s">
        <v>20</v>
      </c>
      <c r="K11" s="41" t="s">
        <v>21</v>
      </c>
    </row>
    <row r="12" s="1" customFormat="1" spans="11:11">
      <c r="K12" s="2"/>
    </row>
    <row r="13" s="1" customFormat="1" spans="1:11">
      <c r="A13" s="2" t="s">
        <v>23</v>
      </c>
      <c r="D13" s="2" t="s">
        <v>24</v>
      </c>
      <c r="G13" s="2" t="s">
        <v>22</v>
      </c>
      <c r="I13" s="42">
        <v>1000</v>
      </c>
      <c r="J13" s="43">
        <v>16</v>
      </c>
      <c r="K13" s="44">
        <f t="shared" ref="K13:K23" si="0">J13*I13</f>
        <v>16000</v>
      </c>
    </row>
    <row r="14" s="1" customFormat="1" spans="1:11">
      <c r="A14" s="2"/>
      <c r="G14" s="2"/>
      <c r="I14" s="42">
        <v>500</v>
      </c>
      <c r="J14" s="43"/>
      <c r="K14" s="44">
        <f t="shared" si="0"/>
        <v>0</v>
      </c>
    </row>
    <row r="15" s="1" customFormat="1" spans="1:11">
      <c r="A15" s="2"/>
      <c r="G15" s="2"/>
      <c r="I15" s="42">
        <v>200</v>
      </c>
      <c r="J15" s="43"/>
      <c r="K15" s="44">
        <f t="shared" si="0"/>
        <v>0</v>
      </c>
    </row>
    <row r="16" s="1" customFormat="1" spans="1:11">
      <c r="A16" s="2" t="s">
        <v>26</v>
      </c>
      <c r="D16" s="2" t="s">
        <v>27</v>
      </c>
      <c r="G16" s="2" t="s">
        <v>39</v>
      </c>
      <c r="I16" s="42">
        <v>100</v>
      </c>
      <c r="J16" s="43">
        <v>4</v>
      </c>
      <c r="K16" s="44">
        <f t="shared" si="0"/>
        <v>400</v>
      </c>
    </row>
    <row r="17" s="1" customFormat="1" spans="1:11">
      <c r="A17" s="1" t="s">
        <v>29</v>
      </c>
      <c r="D17" s="1" t="s">
        <v>30</v>
      </c>
      <c r="G17" s="1" t="s">
        <v>40</v>
      </c>
      <c r="I17" s="42">
        <v>50</v>
      </c>
      <c r="J17" s="43"/>
      <c r="K17" s="44">
        <f t="shared" si="0"/>
        <v>0</v>
      </c>
    </row>
    <row r="18" s="1" customFormat="1" spans="9:11">
      <c r="I18" s="42">
        <v>20</v>
      </c>
      <c r="J18" s="43">
        <v>1</v>
      </c>
      <c r="K18" s="44">
        <f t="shared" si="0"/>
        <v>20</v>
      </c>
    </row>
    <row r="19" s="1" customFormat="1" spans="9:11">
      <c r="I19" s="42">
        <v>10</v>
      </c>
      <c r="J19" s="43">
        <v>1</v>
      </c>
      <c r="K19" s="44">
        <f t="shared" si="0"/>
        <v>10</v>
      </c>
    </row>
    <row r="20" s="1" customFormat="1" spans="9:11">
      <c r="I20" s="42">
        <v>5</v>
      </c>
      <c r="J20" s="43">
        <v>1</v>
      </c>
      <c r="K20" s="44">
        <f t="shared" si="0"/>
        <v>5</v>
      </c>
    </row>
    <row r="21" s="1" customFormat="1" spans="9:11">
      <c r="I21" s="42">
        <v>1</v>
      </c>
      <c r="J21" s="43">
        <v>1</v>
      </c>
      <c r="K21" s="44">
        <f t="shared" si="0"/>
        <v>1</v>
      </c>
    </row>
    <row r="22" s="1" customFormat="1" spans="9:11">
      <c r="I22" s="42">
        <v>0.25</v>
      </c>
      <c r="J22" s="43">
        <v>1</v>
      </c>
      <c r="K22" s="44">
        <f t="shared" si="0"/>
        <v>0.25</v>
      </c>
    </row>
    <row r="23" s="1" customFormat="1" spans="9:11">
      <c r="I23" s="45">
        <v>0.05</v>
      </c>
      <c r="J23" s="43">
        <v>1</v>
      </c>
      <c r="K23" s="44">
        <f t="shared" si="0"/>
        <v>0.05</v>
      </c>
    </row>
    <row r="24" s="1" customFormat="1" spans="9:11">
      <c r="I24" s="2" t="s">
        <v>31</v>
      </c>
      <c r="K24" s="46">
        <f>SUM(K13:K23)</f>
        <v>16436.3</v>
      </c>
    </row>
    <row r="25" s="1" customFormat="1" spans="9:11">
      <c r="I25" s="2" t="s">
        <v>32</v>
      </c>
      <c r="K25" s="47">
        <f>J9</f>
        <v>0</v>
      </c>
    </row>
    <row r="26" s="1" customFormat="1" ht="9.75" spans="11:11">
      <c r="K26" s="48">
        <f>SUM(K24:K25)</f>
        <v>16436.3</v>
      </c>
    </row>
    <row r="27" s="1" customFormat="1" ht="9.75"/>
    <row r="34" spans="1:1">
      <c r="A34" s="2" t="s">
        <v>0</v>
      </c>
    </row>
    <row r="35" spans="1:1">
      <c r="A35" s="2" t="s">
        <v>33</v>
      </c>
    </row>
    <row r="37" spans="1:12">
      <c r="A37" s="3" t="s">
        <v>2</v>
      </c>
      <c r="B37" s="36" t="s">
        <v>34</v>
      </c>
      <c r="C37" s="3" t="s">
        <v>4</v>
      </c>
      <c r="D37" s="3" t="s">
        <v>5</v>
      </c>
      <c r="E37" s="3" t="s">
        <v>6</v>
      </c>
      <c r="F37" s="3" t="s">
        <v>7</v>
      </c>
      <c r="G37" s="4" t="s">
        <v>8</v>
      </c>
      <c r="H37" s="5"/>
      <c r="I37" s="5"/>
      <c r="J37" s="22"/>
      <c r="K37" s="3" t="s">
        <v>9</v>
      </c>
      <c r="L37" s="3" t="s">
        <v>10</v>
      </c>
    </row>
    <row r="38" spans="1:12">
      <c r="A38" s="6"/>
      <c r="B38" s="37"/>
      <c r="C38" s="6"/>
      <c r="D38" s="6"/>
      <c r="E38" s="6"/>
      <c r="F38" s="6"/>
      <c r="G38" s="3" t="s">
        <v>11</v>
      </c>
      <c r="H38" s="3" t="s">
        <v>12</v>
      </c>
      <c r="I38" s="3" t="s">
        <v>13</v>
      </c>
      <c r="J38" s="3" t="s">
        <v>14</v>
      </c>
      <c r="K38" s="6"/>
      <c r="L38" s="6"/>
    </row>
    <row r="39" spans="1:12">
      <c r="A39" s="7"/>
      <c r="B39" s="38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pans="1:12">
      <c r="A40" s="14">
        <v>46094</v>
      </c>
      <c r="B40" s="15" t="s">
        <v>107</v>
      </c>
      <c r="C40" s="16" t="s">
        <v>108</v>
      </c>
      <c r="D40" s="17" t="s">
        <v>16</v>
      </c>
      <c r="E40" s="15" t="s">
        <v>109</v>
      </c>
      <c r="F40" s="39">
        <v>14750</v>
      </c>
      <c r="G40" s="19"/>
      <c r="H40" s="19"/>
      <c r="I40" s="14"/>
      <c r="J40" s="39"/>
      <c r="K40" s="24">
        <f>J40+F40</f>
        <v>14750</v>
      </c>
      <c r="L40" s="14">
        <v>46097</v>
      </c>
    </row>
    <row r="41" spans="1:12">
      <c r="A41" s="14"/>
      <c r="B41" s="15"/>
      <c r="C41" s="16"/>
      <c r="D41" s="17"/>
      <c r="E41" s="15"/>
      <c r="F41" s="39"/>
      <c r="G41" s="19"/>
      <c r="H41" s="19"/>
      <c r="I41" s="14"/>
      <c r="J41" s="39"/>
      <c r="K41" s="24"/>
      <c r="L41" s="14"/>
    </row>
    <row r="42" spans="6:11">
      <c r="F42" s="40">
        <f>SUM(F37:F41)</f>
        <v>14750</v>
      </c>
      <c r="G42" s="2"/>
      <c r="H42" s="2"/>
      <c r="I42" s="2"/>
      <c r="J42" s="40">
        <f>SUM(J40:J41)</f>
        <v>0</v>
      </c>
      <c r="K42" s="40">
        <f>SUM(K40:K41)</f>
        <v>14750</v>
      </c>
    </row>
    <row r="43" spans="9:9">
      <c r="I43" s="1" t="s">
        <v>13</v>
      </c>
    </row>
    <row r="44" spans="8:11">
      <c r="H44" s="2" t="s">
        <v>19</v>
      </c>
      <c r="J44" s="41" t="s">
        <v>20</v>
      </c>
      <c r="K44" s="41" t="s">
        <v>21</v>
      </c>
    </row>
    <row r="45" spans="11:11">
      <c r="K45" s="2"/>
    </row>
    <row r="46" spans="1:11">
      <c r="A46" s="2" t="s">
        <v>23</v>
      </c>
      <c r="D46" s="2" t="s">
        <v>24</v>
      </c>
      <c r="G46" s="2" t="s">
        <v>22</v>
      </c>
      <c r="I46" s="42">
        <v>1000</v>
      </c>
      <c r="J46" s="43">
        <v>14</v>
      </c>
      <c r="K46" s="44">
        <f t="shared" ref="K46:K56" si="1">J46*I46</f>
        <v>14000</v>
      </c>
    </row>
    <row r="47" spans="1:11">
      <c r="A47" s="2"/>
      <c r="G47" s="2"/>
      <c r="I47" s="42">
        <v>500</v>
      </c>
      <c r="J47" s="43">
        <v>1</v>
      </c>
      <c r="K47" s="44">
        <f t="shared" si="1"/>
        <v>500</v>
      </c>
    </row>
    <row r="48" spans="1:11">
      <c r="A48" s="2"/>
      <c r="G48" s="2"/>
      <c r="I48" s="42">
        <v>200</v>
      </c>
      <c r="J48" s="43"/>
      <c r="K48" s="44">
        <f t="shared" si="1"/>
        <v>0</v>
      </c>
    </row>
    <row r="49" spans="1:11">
      <c r="A49" s="2" t="s">
        <v>26</v>
      </c>
      <c r="D49" s="2" t="s">
        <v>27</v>
      </c>
      <c r="G49" s="2" t="s">
        <v>39</v>
      </c>
      <c r="I49" s="42">
        <v>100</v>
      </c>
      <c r="J49" s="43">
        <v>2</v>
      </c>
      <c r="K49" s="44">
        <f t="shared" si="1"/>
        <v>200</v>
      </c>
    </row>
    <row r="50" spans="1:11">
      <c r="A50" s="1" t="s">
        <v>29</v>
      </c>
      <c r="D50" s="1" t="s">
        <v>30</v>
      </c>
      <c r="G50" s="1" t="s">
        <v>40</v>
      </c>
      <c r="I50" s="42">
        <v>50</v>
      </c>
      <c r="J50" s="43">
        <v>1</v>
      </c>
      <c r="K50" s="44">
        <f t="shared" si="1"/>
        <v>50</v>
      </c>
    </row>
    <row r="51" spans="9:11">
      <c r="I51" s="42">
        <v>20</v>
      </c>
      <c r="J51" s="43"/>
      <c r="K51" s="44">
        <f t="shared" si="1"/>
        <v>0</v>
      </c>
    </row>
    <row r="52" spans="9:11">
      <c r="I52" s="42">
        <v>10</v>
      </c>
      <c r="J52" s="43"/>
      <c r="K52" s="44">
        <f t="shared" si="1"/>
        <v>0</v>
      </c>
    </row>
    <row r="53" spans="9:11">
      <c r="I53" s="42">
        <v>5</v>
      </c>
      <c r="J53" s="43"/>
      <c r="K53" s="44">
        <f t="shared" si="1"/>
        <v>0</v>
      </c>
    </row>
    <row r="54" spans="9:11">
      <c r="I54" s="42">
        <v>1</v>
      </c>
      <c r="J54" s="43"/>
      <c r="K54" s="44">
        <f t="shared" si="1"/>
        <v>0</v>
      </c>
    </row>
    <row r="55" spans="9:11">
      <c r="I55" s="42">
        <v>0.25</v>
      </c>
      <c r="J55" s="43"/>
      <c r="K55" s="44">
        <f t="shared" si="1"/>
        <v>0</v>
      </c>
    </row>
    <row r="56" spans="9:11">
      <c r="I56" s="45">
        <v>0.05</v>
      </c>
      <c r="J56" s="43"/>
      <c r="K56" s="44">
        <f t="shared" si="1"/>
        <v>0</v>
      </c>
    </row>
    <row r="57" spans="9:11">
      <c r="I57" s="2" t="s">
        <v>31</v>
      </c>
      <c r="K57" s="46">
        <f>SUM(K46:K56)</f>
        <v>14750</v>
      </c>
    </row>
    <row r="58" spans="9:11">
      <c r="I58" s="2" t="s">
        <v>32</v>
      </c>
      <c r="K58" s="47">
        <f>J42</f>
        <v>0</v>
      </c>
    </row>
    <row r="59" ht="9.75" spans="11:11">
      <c r="K59" s="48">
        <f>SUM(K57:K58)</f>
        <v>14750</v>
      </c>
    </row>
    <row r="60" ht="9.75"/>
    <row r="65" s="1" customFormat="1" spans="1:1">
      <c r="A65" s="2" t="s">
        <v>0</v>
      </c>
    </row>
    <row r="66" s="1" customFormat="1" spans="1:1">
      <c r="A66" s="2" t="s">
        <v>33</v>
      </c>
    </row>
    <row r="68" s="1" customFormat="1" spans="1:12">
      <c r="A68" s="3" t="s">
        <v>2</v>
      </c>
      <c r="B68" s="3" t="s">
        <v>3</v>
      </c>
      <c r="C68" s="3" t="s">
        <v>4</v>
      </c>
      <c r="D68" s="3" t="s">
        <v>5</v>
      </c>
      <c r="E68" s="3" t="s">
        <v>6</v>
      </c>
      <c r="F68" s="3" t="s">
        <v>7</v>
      </c>
      <c r="G68" s="4" t="s">
        <v>8</v>
      </c>
      <c r="H68" s="5"/>
      <c r="I68" s="5"/>
      <c r="J68" s="22"/>
      <c r="K68" s="3" t="s">
        <v>9</v>
      </c>
      <c r="L68" s="3" t="s">
        <v>10</v>
      </c>
    </row>
    <row r="69" s="1" customFormat="1" spans="1:12">
      <c r="A69" s="6"/>
      <c r="B69" s="6"/>
      <c r="C69" s="6"/>
      <c r="D69" s="6"/>
      <c r="E69" s="6"/>
      <c r="F69" s="6"/>
      <c r="G69" s="3" t="s">
        <v>11</v>
      </c>
      <c r="H69" s="3" t="s">
        <v>12</v>
      </c>
      <c r="I69" s="3" t="s">
        <v>13</v>
      </c>
      <c r="J69" s="3" t="s">
        <v>14</v>
      </c>
      <c r="K69" s="6"/>
      <c r="L69" s="6"/>
    </row>
    <row r="70" s="1" customFormat="1" spans="1:12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</row>
    <row r="71" s="1" customFormat="1" spans="1:13">
      <c r="A71" s="14">
        <v>46094</v>
      </c>
      <c r="B71" s="15">
        <v>22352</v>
      </c>
      <c r="C71" s="16" t="s">
        <v>110</v>
      </c>
      <c r="D71" s="17" t="s">
        <v>46</v>
      </c>
      <c r="E71" s="15">
        <v>61391</v>
      </c>
      <c r="F71" s="39">
        <v>32067.31</v>
      </c>
      <c r="G71" s="19"/>
      <c r="H71" s="19"/>
      <c r="I71" s="14"/>
      <c r="J71" s="39">
        <v>0</v>
      </c>
      <c r="K71" s="24">
        <f>F71+J71</f>
        <v>32067.31</v>
      </c>
      <c r="L71" s="14">
        <v>46094</v>
      </c>
      <c r="M71" s="2" t="s">
        <v>111</v>
      </c>
    </row>
    <row r="72" s="1" customFormat="1" spans="1:13">
      <c r="A72" s="14">
        <v>46094</v>
      </c>
      <c r="B72" s="15">
        <v>23353</v>
      </c>
      <c r="C72" s="16" t="s">
        <v>112</v>
      </c>
      <c r="D72" s="17" t="s">
        <v>16</v>
      </c>
      <c r="E72" s="15">
        <v>61405</v>
      </c>
      <c r="F72" s="39">
        <v>8046.5</v>
      </c>
      <c r="G72" s="19"/>
      <c r="H72" s="19"/>
      <c r="I72" s="14"/>
      <c r="J72" s="39">
        <v>0</v>
      </c>
      <c r="K72" s="24">
        <f>F72+J72</f>
        <v>8046.5</v>
      </c>
      <c r="L72" s="14">
        <v>46093</v>
      </c>
      <c r="M72" s="2"/>
    </row>
    <row r="73" s="1" customFormat="1" spans="1:13">
      <c r="A73" s="14">
        <v>46094</v>
      </c>
      <c r="B73" s="15">
        <v>22354</v>
      </c>
      <c r="C73" s="16" t="s">
        <v>113</v>
      </c>
      <c r="D73" s="17" t="s">
        <v>16</v>
      </c>
      <c r="E73" s="15">
        <v>61408</v>
      </c>
      <c r="F73" s="39">
        <v>22492.5</v>
      </c>
      <c r="G73" s="19"/>
      <c r="H73" s="19"/>
      <c r="I73" s="14"/>
      <c r="J73" s="39">
        <v>0</v>
      </c>
      <c r="K73" s="24">
        <f>F73+J73</f>
        <v>22492.5</v>
      </c>
      <c r="L73" s="14">
        <v>46094</v>
      </c>
      <c r="M73" s="2"/>
    </row>
    <row r="74" s="1" customFormat="1" spans="1:13">
      <c r="A74" s="14">
        <v>46094</v>
      </c>
      <c r="B74" s="15">
        <v>22355</v>
      </c>
      <c r="C74" s="16" t="s">
        <v>114</v>
      </c>
      <c r="D74" s="17" t="s">
        <v>46</v>
      </c>
      <c r="E74" s="15">
        <v>61407</v>
      </c>
      <c r="F74" s="39">
        <v>19936.2</v>
      </c>
      <c r="G74" s="19"/>
      <c r="H74" s="19"/>
      <c r="I74" s="14"/>
      <c r="J74" s="39">
        <v>0</v>
      </c>
      <c r="K74" s="24">
        <f>F74+J74</f>
        <v>19936.2</v>
      </c>
      <c r="L74" s="14">
        <v>46094</v>
      </c>
      <c r="M74" s="2"/>
    </row>
    <row r="75" s="1" customFormat="1" spans="6:11">
      <c r="F75" s="40">
        <f>SUM(F71:F74)</f>
        <v>82542.51</v>
      </c>
      <c r="G75" s="2"/>
      <c r="H75" s="2"/>
      <c r="I75" s="2"/>
      <c r="J75" s="49">
        <f>SUM(J71:J74)</f>
        <v>0</v>
      </c>
      <c r="K75" s="40">
        <f>SUM(K71:K74)</f>
        <v>82542.51</v>
      </c>
    </row>
    <row r="76" s="1" customFormat="1" spans="6:11">
      <c r="F76" s="40"/>
      <c r="G76" s="2"/>
      <c r="H76" s="2"/>
      <c r="I76" s="2"/>
      <c r="J76" s="40"/>
      <c r="K76" s="40"/>
    </row>
    <row r="77" s="1" customFormat="1" spans="6:6">
      <c r="F77" s="40"/>
    </row>
    <row r="81" s="1" customFormat="1" spans="1:4">
      <c r="A81" s="2" t="s">
        <v>23</v>
      </c>
      <c r="D81" s="2" t="s">
        <v>24</v>
      </c>
    </row>
    <row r="82" s="1" customFormat="1" spans="1:1">
      <c r="A82" s="2"/>
    </row>
    <row r="83" s="1" customFormat="1" spans="1:1">
      <c r="A83" s="2"/>
    </row>
    <row r="84" s="1" customFormat="1" spans="1:4">
      <c r="A84" s="2" t="s">
        <v>26</v>
      </c>
      <c r="D84" s="2" t="s">
        <v>27</v>
      </c>
    </row>
    <row r="85" s="1" customFormat="1" spans="1:4">
      <c r="A85" s="1" t="s">
        <v>29</v>
      </c>
      <c r="D85" s="1" t="s">
        <v>30</v>
      </c>
    </row>
  </sheetData>
  <mergeCells count="39">
    <mergeCell ref="G4:J4"/>
    <mergeCell ref="G37:J37"/>
    <mergeCell ref="G68:J68"/>
    <mergeCell ref="A4:A6"/>
    <mergeCell ref="A37:A39"/>
    <mergeCell ref="A68:A70"/>
    <mergeCell ref="B4:B6"/>
    <mergeCell ref="B37:B39"/>
    <mergeCell ref="B68:B70"/>
    <mergeCell ref="C4:C6"/>
    <mergeCell ref="C37:C39"/>
    <mergeCell ref="C68:C70"/>
    <mergeCell ref="D4:D6"/>
    <mergeCell ref="D37:D39"/>
    <mergeCell ref="D68:D70"/>
    <mergeCell ref="E4:E6"/>
    <mergeCell ref="E37:E39"/>
    <mergeCell ref="E68:E70"/>
    <mergeCell ref="F4:F6"/>
    <mergeCell ref="F37:F39"/>
    <mergeCell ref="F68:F70"/>
    <mergeCell ref="G5:G6"/>
    <mergeCell ref="G38:G39"/>
    <mergeCell ref="G69:G70"/>
    <mergeCell ref="H5:H6"/>
    <mergeCell ref="H38:H39"/>
    <mergeCell ref="H69:H70"/>
    <mergeCell ref="I5:I6"/>
    <mergeCell ref="I38:I39"/>
    <mergeCell ref="I69:I70"/>
    <mergeCell ref="J5:J6"/>
    <mergeCell ref="J38:J39"/>
    <mergeCell ref="J69:J70"/>
    <mergeCell ref="K4:K6"/>
    <mergeCell ref="K37:K39"/>
    <mergeCell ref="K68:K70"/>
    <mergeCell ref="L4:L6"/>
    <mergeCell ref="L37:L39"/>
    <mergeCell ref="L68:L70"/>
  </mergeCells>
  <pageMargins left="0.25" right="0.25" top="0.75" bottom="0.75" header="0.3" footer="0.3"/>
  <pageSetup paperSize="1" scale="81" orientation="landscape" verticalDpi="7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5"/>
  <sheetViews>
    <sheetView zoomScale="130" zoomScaleNormal="130" topLeftCell="A61" workbookViewId="0">
      <selection activeCell="A65" sqref="A65:M88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31.7142857142857" style="1" customWidth="1"/>
    <col min="4" max="4" width="13.5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="1" customFormat="1" spans="1:1">
      <c r="A1" s="2" t="s">
        <v>0</v>
      </c>
    </row>
    <row r="2" s="1" customFormat="1" spans="1:1">
      <c r="A2" s="2" t="s">
        <v>33</v>
      </c>
    </row>
    <row r="4" s="1" customFormat="1" spans="1:12">
      <c r="A4" s="3" t="s">
        <v>2</v>
      </c>
      <c r="B4" s="36" t="s">
        <v>34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="1" customFormat="1" spans="1:12">
      <c r="A5" s="6"/>
      <c r="B5" s="37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ht="10.15" customHeight="1" spans="1:12">
      <c r="A6" s="7"/>
      <c r="B6" s="38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ht="10.15" customHeight="1" spans="1:13">
      <c r="A7" s="14">
        <v>46097</v>
      </c>
      <c r="B7" s="15" t="s">
        <v>115</v>
      </c>
      <c r="C7" s="16" t="s">
        <v>116</v>
      </c>
      <c r="D7" s="17" t="s">
        <v>16</v>
      </c>
      <c r="E7" s="15" t="s">
        <v>117</v>
      </c>
      <c r="F7" s="39">
        <v>14750</v>
      </c>
      <c r="G7" s="19"/>
      <c r="H7" s="19"/>
      <c r="I7" s="14"/>
      <c r="J7" s="39"/>
      <c r="K7" s="24">
        <f>J7+F7</f>
        <v>14750</v>
      </c>
      <c r="L7" s="14">
        <v>46097</v>
      </c>
      <c r="M7" s="2"/>
    </row>
    <row r="8" s="1" customFormat="1" ht="9.95" customHeight="1" spans="1:13">
      <c r="A8" s="14"/>
      <c r="B8" s="15"/>
      <c r="C8" s="16"/>
      <c r="D8" s="17"/>
      <c r="E8" s="15"/>
      <c r="F8" s="39"/>
      <c r="G8" s="19"/>
      <c r="H8" s="19"/>
      <c r="I8" s="14"/>
      <c r="J8" s="39"/>
      <c r="K8" s="24"/>
      <c r="L8" s="14"/>
      <c r="M8" s="2"/>
    </row>
    <row r="9" s="1" customFormat="1" spans="6:11">
      <c r="F9" s="40">
        <f>SUM(F4:F8)</f>
        <v>14750</v>
      </c>
      <c r="G9" s="2"/>
      <c r="H9" s="2"/>
      <c r="I9" s="2"/>
      <c r="J9" s="40">
        <f>SUM(J7:J8)</f>
        <v>0</v>
      </c>
      <c r="K9" s="40">
        <f>SUM(K7:K8)</f>
        <v>14750</v>
      </c>
    </row>
    <row r="10" s="1" customFormat="1" spans="9:9">
      <c r="I10" s="1" t="s">
        <v>13</v>
      </c>
    </row>
    <row r="11" s="1" customFormat="1" spans="8:11">
      <c r="H11" s="2" t="s">
        <v>19</v>
      </c>
      <c r="J11" s="41" t="s">
        <v>20</v>
      </c>
      <c r="K11" s="41" t="s">
        <v>21</v>
      </c>
    </row>
    <row r="12" s="1" customFormat="1" spans="11:11">
      <c r="K12" s="2"/>
    </row>
    <row r="13" s="1" customFormat="1" spans="1:11">
      <c r="A13" s="2" t="s">
        <v>23</v>
      </c>
      <c r="D13" s="2" t="s">
        <v>24</v>
      </c>
      <c r="G13" s="2" t="s">
        <v>22</v>
      </c>
      <c r="I13" s="42">
        <v>1000</v>
      </c>
      <c r="J13" s="43">
        <v>14</v>
      </c>
      <c r="K13" s="44">
        <f t="shared" ref="K13:K23" si="0">J13*I13</f>
        <v>14000</v>
      </c>
    </row>
    <row r="14" s="1" customFormat="1" spans="1:11">
      <c r="A14" s="2"/>
      <c r="G14" s="2"/>
      <c r="I14" s="42">
        <v>500</v>
      </c>
      <c r="J14" s="43">
        <v>1</v>
      </c>
      <c r="K14" s="44">
        <f t="shared" si="0"/>
        <v>500</v>
      </c>
    </row>
    <row r="15" s="1" customFormat="1" spans="1:11">
      <c r="A15" s="2"/>
      <c r="G15" s="2"/>
      <c r="I15" s="42">
        <v>200</v>
      </c>
      <c r="J15" s="43"/>
      <c r="K15" s="44">
        <f t="shared" si="0"/>
        <v>0</v>
      </c>
    </row>
    <row r="16" s="1" customFormat="1" spans="1:11">
      <c r="A16" s="2" t="s">
        <v>26</v>
      </c>
      <c r="D16" s="2" t="s">
        <v>27</v>
      </c>
      <c r="G16" s="2" t="s">
        <v>39</v>
      </c>
      <c r="I16" s="42">
        <v>100</v>
      </c>
      <c r="J16" s="43">
        <v>2</v>
      </c>
      <c r="K16" s="44">
        <f t="shared" si="0"/>
        <v>200</v>
      </c>
    </row>
    <row r="17" s="1" customFormat="1" spans="1:11">
      <c r="A17" s="1" t="s">
        <v>29</v>
      </c>
      <c r="D17" s="1" t="s">
        <v>30</v>
      </c>
      <c r="G17" s="1" t="s">
        <v>40</v>
      </c>
      <c r="I17" s="42">
        <v>50</v>
      </c>
      <c r="J17" s="43">
        <v>1</v>
      </c>
      <c r="K17" s="44">
        <f t="shared" si="0"/>
        <v>50</v>
      </c>
    </row>
    <row r="18" s="1" customFormat="1" spans="9:11">
      <c r="I18" s="42">
        <v>20</v>
      </c>
      <c r="J18" s="43"/>
      <c r="K18" s="44">
        <f t="shared" si="0"/>
        <v>0</v>
      </c>
    </row>
    <row r="19" s="1" customFormat="1" spans="9:11">
      <c r="I19" s="42">
        <v>10</v>
      </c>
      <c r="J19" s="43"/>
      <c r="K19" s="44">
        <f t="shared" si="0"/>
        <v>0</v>
      </c>
    </row>
    <row r="20" s="1" customFormat="1" spans="9:11">
      <c r="I20" s="42">
        <v>5</v>
      </c>
      <c r="J20" s="43"/>
      <c r="K20" s="44">
        <f t="shared" si="0"/>
        <v>0</v>
      </c>
    </row>
    <row r="21" s="1" customFormat="1" spans="9:11">
      <c r="I21" s="42">
        <v>1</v>
      </c>
      <c r="J21" s="43"/>
      <c r="K21" s="44">
        <f t="shared" si="0"/>
        <v>0</v>
      </c>
    </row>
    <row r="22" s="1" customFormat="1" spans="9:11">
      <c r="I22" s="42">
        <v>0.25</v>
      </c>
      <c r="J22" s="43"/>
      <c r="K22" s="44">
        <f t="shared" si="0"/>
        <v>0</v>
      </c>
    </row>
    <row r="23" s="1" customFormat="1" spans="9:11">
      <c r="I23" s="45">
        <v>0.05</v>
      </c>
      <c r="J23" s="43"/>
      <c r="K23" s="44">
        <f t="shared" si="0"/>
        <v>0</v>
      </c>
    </row>
    <row r="24" s="1" customFormat="1" spans="9:11">
      <c r="I24" s="2" t="s">
        <v>31</v>
      </c>
      <c r="K24" s="46">
        <f>SUM(K13:K23)</f>
        <v>14750</v>
      </c>
    </row>
    <row r="25" s="1" customFormat="1" spans="9:11">
      <c r="I25" s="2" t="s">
        <v>32</v>
      </c>
      <c r="K25" s="47">
        <f>J9</f>
        <v>0</v>
      </c>
    </row>
    <row r="26" s="1" customFormat="1" ht="9.75" spans="11:11">
      <c r="K26" s="48">
        <f>SUM(K24:K25)</f>
        <v>14750</v>
      </c>
    </row>
    <row r="27" s="1" customFormat="1" ht="9.75"/>
    <row r="33" spans="1:1">
      <c r="A33" s="2" t="s">
        <v>0</v>
      </c>
    </row>
    <row r="34" spans="1:1">
      <c r="A34" s="2" t="s">
        <v>33</v>
      </c>
    </row>
    <row r="36" spans="1:12">
      <c r="A36" s="3" t="s">
        <v>2</v>
      </c>
      <c r="B36" s="36" t="s">
        <v>34</v>
      </c>
      <c r="C36" s="3" t="s">
        <v>4</v>
      </c>
      <c r="D36" s="3" t="s">
        <v>5</v>
      </c>
      <c r="E36" s="3" t="s">
        <v>6</v>
      </c>
      <c r="F36" s="3" t="s">
        <v>7</v>
      </c>
      <c r="G36" s="4" t="s">
        <v>8</v>
      </c>
      <c r="H36" s="5"/>
      <c r="I36" s="5"/>
      <c r="J36" s="22"/>
      <c r="K36" s="3" t="s">
        <v>9</v>
      </c>
      <c r="L36" s="3" t="s">
        <v>10</v>
      </c>
    </row>
    <row r="37" spans="1:12">
      <c r="A37" s="6"/>
      <c r="B37" s="37"/>
      <c r="C37" s="6"/>
      <c r="D37" s="6"/>
      <c r="E37" s="6"/>
      <c r="F37" s="6"/>
      <c r="G37" s="3" t="s">
        <v>11</v>
      </c>
      <c r="H37" s="3" t="s">
        <v>12</v>
      </c>
      <c r="I37" s="3" t="s">
        <v>13</v>
      </c>
      <c r="J37" s="3" t="s">
        <v>14</v>
      </c>
      <c r="K37" s="6"/>
      <c r="L37" s="6"/>
    </row>
    <row r="38" spans="1:12">
      <c r="A38" s="7"/>
      <c r="B38" s="38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2">
      <c r="A39" s="14">
        <v>46097</v>
      </c>
      <c r="B39" s="15" t="s">
        <v>118</v>
      </c>
      <c r="C39" s="16" t="s">
        <v>36</v>
      </c>
      <c r="D39" s="17" t="s">
        <v>16</v>
      </c>
      <c r="E39" s="15" t="s">
        <v>119</v>
      </c>
      <c r="F39" s="39">
        <v>18214.3</v>
      </c>
      <c r="G39" s="19"/>
      <c r="H39" s="19"/>
      <c r="I39" s="14"/>
      <c r="J39" s="39"/>
      <c r="K39" s="24">
        <f>J39+F39</f>
        <v>18214.3</v>
      </c>
      <c r="L39" s="14">
        <v>46097</v>
      </c>
    </row>
    <row r="40" spans="1:12">
      <c r="A40" s="14"/>
      <c r="B40" s="15"/>
      <c r="C40" s="16"/>
      <c r="D40" s="17"/>
      <c r="E40" s="15"/>
      <c r="F40" s="39"/>
      <c r="G40" s="19"/>
      <c r="H40" s="19"/>
      <c r="I40" s="14"/>
      <c r="J40" s="39"/>
      <c r="K40" s="24"/>
      <c r="L40" s="14"/>
    </row>
    <row r="41" spans="6:11">
      <c r="F41" s="40">
        <f>SUM(F36:F40)</f>
        <v>18214.3</v>
      </c>
      <c r="G41" s="2"/>
      <c r="H41" s="2"/>
      <c r="I41" s="2"/>
      <c r="J41" s="40">
        <f>SUM(J39:J40)</f>
        <v>0</v>
      </c>
      <c r="K41" s="40">
        <f>SUM(K39:K40)</f>
        <v>18214.3</v>
      </c>
    </row>
    <row r="42" spans="9:9">
      <c r="I42" s="1" t="s">
        <v>13</v>
      </c>
    </row>
    <row r="43" spans="8:11">
      <c r="H43" s="2" t="s">
        <v>19</v>
      </c>
      <c r="J43" s="41" t="s">
        <v>20</v>
      </c>
      <c r="K43" s="41" t="s">
        <v>21</v>
      </c>
    </row>
    <row r="44" spans="11:11">
      <c r="K44" s="2"/>
    </row>
    <row r="45" spans="1:11">
      <c r="A45" s="2" t="s">
        <v>23</v>
      </c>
      <c r="D45" s="2" t="s">
        <v>24</v>
      </c>
      <c r="G45" s="2" t="s">
        <v>22</v>
      </c>
      <c r="I45" s="42">
        <v>1000</v>
      </c>
      <c r="J45" s="43">
        <v>18</v>
      </c>
      <c r="K45" s="44">
        <f t="shared" ref="K45:K55" si="1">J45*I45</f>
        <v>18000</v>
      </c>
    </row>
    <row r="46" spans="1:11">
      <c r="A46" s="2"/>
      <c r="G46" s="2"/>
      <c r="I46" s="42">
        <v>500</v>
      </c>
      <c r="J46" s="43"/>
      <c r="K46" s="44">
        <f t="shared" si="1"/>
        <v>0</v>
      </c>
    </row>
    <row r="47" spans="1:11">
      <c r="A47" s="2"/>
      <c r="G47" s="2"/>
      <c r="I47" s="42">
        <v>200</v>
      </c>
      <c r="J47" s="43"/>
      <c r="K47" s="44">
        <f t="shared" si="1"/>
        <v>0</v>
      </c>
    </row>
    <row r="48" spans="1:11">
      <c r="A48" s="2" t="s">
        <v>26</v>
      </c>
      <c r="D48" s="2" t="s">
        <v>27</v>
      </c>
      <c r="G48" s="2" t="s">
        <v>39</v>
      </c>
      <c r="I48" s="42">
        <v>100</v>
      </c>
      <c r="J48" s="43">
        <v>1</v>
      </c>
      <c r="K48" s="44">
        <f t="shared" si="1"/>
        <v>100</v>
      </c>
    </row>
    <row r="49" spans="1:11">
      <c r="A49" s="1" t="s">
        <v>29</v>
      </c>
      <c r="D49" s="1" t="s">
        <v>30</v>
      </c>
      <c r="G49" s="1" t="s">
        <v>40</v>
      </c>
      <c r="I49" s="42">
        <v>50</v>
      </c>
      <c r="J49" s="43">
        <v>2</v>
      </c>
      <c r="K49" s="44">
        <f t="shared" si="1"/>
        <v>100</v>
      </c>
    </row>
    <row r="50" spans="9:11">
      <c r="I50" s="42">
        <v>20</v>
      </c>
      <c r="J50" s="43"/>
      <c r="K50" s="44">
        <f t="shared" si="1"/>
        <v>0</v>
      </c>
    </row>
    <row r="51" spans="9:11">
      <c r="I51" s="42">
        <v>10</v>
      </c>
      <c r="J51" s="43">
        <v>1</v>
      </c>
      <c r="K51" s="44">
        <f t="shared" si="1"/>
        <v>10</v>
      </c>
    </row>
    <row r="52" spans="9:11">
      <c r="I52" s="42">
        <v>5</v>
      </c>
      <c r="J52" s="43"/>
      <c r="K52" s="44">
        <f t="shared" si="1"/>
        <v>0</v>
      </c>
    </row>
    <row r="53" spans="9:11">
      <c r="I53" s="42">
        <v>1</v>
      </c>
      <c r="J53" s="43">
        <v>4</v>
      </c>
      <c r="K53" s="44">
        <f t="shared" si="1"/>
        <v>4</v>
      </c>
    </row>
    <row r="54" spans="9:11">
      <c r="I54" s="42">
        <v>0.25</v>
      </c>
      <c r="J54" s="43">
        <v>1</v>
      </c>
      <c r="K54" s="44">
        <f t="shared" si="1"/>
        <v>0.25</v>
      </c>
    </row>
    <row r="55" spans="9:11">
      <c r="I55" s="45">
        <v>0.05</v>
      </c>
      <c r="J55" s="43">
        <v>1</v>
      </c>
      <c r="K55" s="44">
        <f t="shared" si="1"/>
        <v>0.05</v>
      </c>
    </row>
    <row r="56" spans="9:11">
      <c r="I56" s="2" t="s">
        <v>31</v>
      </c>
      <c r="K56" s="46">
        <f>SUM(K45:K55)</f>
        <v>18214.3</v>
      </c>
    </row>
    <row r="57" spans="9:11">
      <c r="I57" s="2" t="s">
        <v>32</v>
      </c>
      <c r="K57" s="47">
        <f>J41</f>
        <v>0</v>
      </c>
    </row>
    <row r="58" ht="9.75" spans="11:11">
      <c r="K58" s="48">
        <f>SUM(K56:K57)</f>
        <v>18214.3</v>
      </c>
    </row>
    <row r="59" ht="9.75"/>
    <row r="65" s="1" customFormat="1" spans="1:1">
      <c r="A65" s="2" t="s">
        <v>0</v>
      </c>
    </row>
    <row r="66" s="1" customFormat="1" spans="1:1">
      <c r="A66" s="2" t="s">
        <v>33</v>
      </c>
    </row>
    <row r="68" s="1" customFormat="1" spans="1:12">
      <c r="A68" s="3" t="s">
        <v>2</v>
      </c>
      <c r="B68" s="3" t="s">
        <v>3</v>
      </c>
      <c r="C68" s="3" t="s">
        <v>4</v>
      </c>
      <c r="D68" s="3" t="s">
        <v>5</v>
      </c>
      <c r="E68" s="3" t="s">
        <v>6</v>
      </c>
      <c r="F68" s="3" t="s">
        <v>7</v>
      </c>
      <c r="G68" s="4" t="s">
        <v>8</v>
      </c>
      <c r="H68" s="5"/>
      <c r="I68" s="5"/>
      <c r="J68" s="22"/>
      <c r="K68" s="3" t="s">
        <v>9</v>
      </c>
      <c r="L68" s="3" t="s">
        <v>10</v>
      </c>
    </row>
    <row r="69" s="1" customFormat="1" spans="1:12">
      <c r="A69" s="6"/>
      <c r="B69" s="6"/>
      <c r="C69" s="6"/>
      <c r="D69" s="6"/>
      <c r="E69" s="6"/>
      <c r="F69" s="6"/>
      <c r="G69" s="3" t="s">
        <v>11</v>
      </c>
      <c r="H69" s="3" t="s">
        <v>12</v>
      </c>
      <c r="I69" s="3" t="s">
        <v>13</v>
      </c>
      <c r="J69" s="3" t="s">
        <v>14</v>
      </c>
      <c r="K69" s="6"/>
      <c r="L69" s="6"/>
    </row>
    <row r="70" s="1" customFormat="1" spans="1:12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</row>
    <row r="71" s="1" customFormat="1" spans="1:13">
      <c r="A71" s="14">
        <v>46097</v>
      </c>
      <c r="B71" s="15">
        <v>22356</v>
      </c>
      <c r="C71" s="16" t="s">
        <v>120</v>
      </c>
      <c r="D71" s="17" t="s">
        <v>46</v>
      </c>
      <c r="E71" s="15">
        <v>61386</v>
      </c>
      <c r="F71" s="39"/>
      <c r="G71" s="19"/>
      <c r="H71" s="19"/>
      <c r="I71" s="14"/>
      <c r="J71" s="39">
        <v>63916.06</v>
      </c>
      <c r="K71" s="24">
        <f t="shared" ref="K71:K74" si="2">F71+J71</f>
        <v>63916.06</v>
      </c>
      <c r="L71" s="14">
        <v>46094</v>
      </c>
      <c r="M71" s="2" t="s">
        <v>121</v>
      </c>
    </row>
    <row r="72" s="1" customFormat="1" spans="1:13">
      <c r="A72" s="14">
        <v>46097</v>
      </c>
      <c r="B72" s="15">
        <v>22357</v>
      </c>
      <c r="C72" s="16" t="s">
        <v>122</v>
      </c>
      <c r="D72" s="17" t="s">
        <v>46</v>
      </c>
      <c r="E72" s="15">
        <v>61409</v>
      </c>
      <c r="F72" s="39">
        <v>17656.2</v>
      </c>
      <c r="G72" s="19"/>
      <c r="H72" s="19"/>
      <c r="I72" s="14"/>
      <c r="J72" s="39">
        <v>0</v>
      </c>
      <c r="K72" s="24">
        <f t="shared" si="2"/>
        <v>17656.2</v>
      </c>
      <c r="L72" s="14">
        <v>46094</v>
      </c>
      <c r="M72" s="2"/>
    </row>
    <row r="73" s="1" customFormat="1" spans="1:13">
      <c r="A73" s="14">
        <v>46097</v>
      </c>
      <c r="B73" s="15">
        <v>22358</v>
      </c>
      <c r="C73" s="16" t="s">
        <v>123</v>
      </c>
      <c r="D73" s="17" t="s">
        <v>16</v>
      </c>
      <c r="E73" s="15">
        <v>61392</v>
      </c>
      <c r="F73" s="39"/>
      <c r="G73" s="19"/>
      <c r="H73" s="19"/>
      <c r="I73" s="14"/>
      <c r="J73" s="39">
        <v>27631.91</v>
      </c>
      <c r="K73" s="24">
        <f t="shared" si="2"/>
        <v>27631.91</v>
      </c>
      <c r="L73" s="14">
        <v>46097</v>
      </c>
      <c r="M73" s="2" t="s">
        <v>124</v>
      </c>
    </row>
    <row r="74" s="1" customFormat="1" spans="1:13">
      <c r="A74" s="14">
        <v>46097</v>
      </c>
      <c r="B74" s="15">
        <v>22359</v>
      </c>
      <c r="C74" s="16" t="s">
        <v>125</v>
      </c>
      <c r="D74" s="17" t="s">
        <v>126</v>
      </c>
      <c r="E74" s="50" t="s">
        <v>127</v>
      </c>
      <c r="F74" s="39"/>
      <c r="G74" s="19"/>
      <c r="H74" s="19"/>
      <c r="I74" s="14"/>
      <c r="J74" s="39">
        <v>163080.15</v>
      </c>
      <c r="K74" s="24">
        <f t="shared" si="2"/>
        <v>163080.15</v>
      </c>
      <c r="L74" s="14">
        <v>46097</v>
      </c>
      <c r="M74" s="2"/>
    </row>
    <row r="75" s="1" customFormat="1" spans="6:11">
      <c r="F75" s="40">
        <f t="shared" ref="F75:K75" si="3">SUM(F71:F74)</f>
        <v>17656.2</v>
      </c>
      <c r="G75" s="2"/>
      <c r="H75" s="2"/>
      <c r="I75" s="2"/>
      <c r="J75" s="49">
        <f t="shared" si="3"/>
        <v>254628.12</v>
      </c>
      <c r="K75" s="40">
        <f t="shared" si="3"/>
        <v>272284.32</v>
      </c>
    </row>
    <row r="76" s="1" customFormat="1" spans="6:11">
      <c r="F76" s="40"/>
      <c r="G76" s="2"/>
      <c r="H76" s="2"/>
      <c r="I76" s="2"/>
      <c r="J76" s="40"/>
      <c r="K76" s="40"/>
    </row>
    <row r="77" s="1" customFormat="1" spans="6:6">
      <c r="F77" s="40"/>
    </row>
    <row r="81" s="1" customFormat="1" spans="1:4">
      <c r="A81" s="2" t="s">
        <v>23</v>
      </c>
      <c r="D81" s="2" t="s">
        <v>24</v>
      </c>
    </row>
    <row r="82" s="1" customFormat="1" spans="1:1">
      <c r="A82" s="2"/>
    </row>
    <row r="83" s="1" customFormat="1" spans="1:1">
      <c r="A83" s="2"/>
    </row>
    <row r="84" s="1" customFormat="1" spans="1:4">
      <c r="A84" s="2" t="s">
        <v>26</v>
      </c>
      <c r="D84" s="2" t="s">
        <v>27</v>
      </c>
    </row>
    <row r="85" s="1" customFormat="1" spans="1:4">
      <c r="A85" s="1" t="s">
        <v>29</v>
      </c>
      <c r="D85" s="1" t="s">
        <v>30</v>
      </c>
    </row>
  </sheetData>
  <mergeCells count="39">
    <mergeCell ref="G4:J4"/>
    <mergeCell ref="G36:J36"/>
    <mergeCell ref="G68:J68"/>
    <mergeCell ref="A4:A6"/>
    <mergeCell ref="A36:A38"/>
    <mergeCell ref="A68:A70"/>
    <mergeCell ref="B4:B6"/>
    <mergeCell ref="B36:B38"/>
    <mergeCell ref="B68:B70"/>
    <mergeCell ref="C4:C6"/>
    <mergeCell ref="C36:C38"/>
    <mergeCell ref="C68:C70"/>
    <mergeCell ref="D4:D6"/>
    <mergeCell ref="D36:D38"/>
    <mergeCell ref="D68:D70"/>
    <mergeCell ref="E4:E6"/>
    <mergeCell ref="E36:E38"/>
    <mergeCell ref="E68:E70"/>
    <mergeCell ref="F4:F6"/>
    <mergeCell ref="F36:F38"/>
    <mergeCell ref="F68:F70"/>
    <mergeCell ref="G5:G6"/>
    <mergeCell ref="G37:G38"/>
    <mergeCell ref="G69:G70"/>
    <mergeCell ref="H5:H6"/>
    <mergeCell ref="H37:H38"/>
    <mergeCell ref="H69:H70"/>
    <mergeCell ref="I5:I6"/>
    <mergeCell ref="I37:I38"/>
    <mergeCell ref="I69:I70"/>
    <mergeCell ref="J5:J6"/>
    <mergeCell ref="J37:J38"/>
    <mergeCell ref="J69:J70"/>
    <mergeCell ref="K4:K6"/>
    <mergeCell ref="K36:K38"/>
    <mergeCell ref="K68:K70"/>
    <mergeCell ref="L4:L6"/>
    <mergeCell ref="L36:L38"/>
    <mergeCell ref="L68:L70"/>
  </mergeCells>
  <pageMargins left="0.25" right="0.25" top="0.75" bottom="0.75" header="0.3" footer="0.3"/>
  <pageSetup paperSize="1" scale="81" orientation="landscape" verticalDpi="72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4"/>
  <sheetViews>
    <sheetView zoomScale="130" zoomScaleNormal="130" topLeftCell="A32" workbookViewId="0">
      <selection activeCell="L43" sqref="L43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31.7142857142857" style="1" customWidth="1"/>
    <col min="4" max="4" width="13.5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="1" customFormat="1" spans="1:1">
      <c r="A1" s="2" t="s">
        <v>0</v>
      </c>
    </row>
    <row r="2" s="1" customFormat="1" spans="1:1">
      <c r="A2" s="2" t="s">
        <v>33</v>
      </c>
    </row>
    <row r="4" s="1" customFormat="1" spans="1:12">
      <c r="A4" s="3" t="s">
        <v>2</v>
      </c>
      <c r="B4" s="36" t="s">
        <v>34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="1" customFormat="1" spans="1:12">
      <c r="A5" s="6"/>
      <c r="B5" s="37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ht="10.15" customHeight="1" spans="1:12">
      <c r="A6" s="7"/>
      <c r="B6" s="38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ht="10.15" customHeight="1" spans="1:13">
      <c r="A7" s="14">
        <v>46098</v>
      </c>
      <c r="B7" s="15" t="s">
        <v>128</v>
      </c>
      <c r="C7" s="16" t="s">
        <v>129</v>
      </c>
      <c r="D7" s="17" t="s">
        <v>16</v>
      </c>
      <c r="E7" s="15" t="s">
        <v>130</v>
      </c>
      <c r="F7" s="39">
        <v>4995</v>
      </c>
      <c r="G7" s="19"/>
      <c r="H7" s="19"/>
      <c r="I7" s="14"/>
      <c r="J7" s="39"/>
      <c r="K7" s="24">
        <f>J7+F7</f>
        <v>4995</v>
      </c>
      <c r="L7" s="14">
        <v>46098</v>
      </c>
      <c r="M7" s="2"/>
    </row>
    <row r="8" s="1" customFormat="1" ht="9.95" customHeight="1" spans="1:13">
      <c r="A8" s="14"/>
      <c r="B8" s="15"/>
      <c r="C8" s="16"/>
      <c r="D8" s="17"/>
      <c r="E8" s="15"/>
      <c r="F8" s="39"/>
      <c r="G8" s="19"/>
      <c r="H8" s="19"/>
      <c r="I8" s="14"/>
      <c r="J8" s="39"/>
      <c r="K8" s="24"/>
      <c r="L8" s="14"/>
      <c r="M8" s="2"/>
    </row>
    <row r="9" s="1" customFormat="1" spans="6:11">
      <c r="F9" s="40">
        <f>SUM(F4:F8)</f>
        <v>4995</v>
      </c>
      <c r="G9" s="2"/>
      <c r="H9" s="2"/>
      <c r="I9" s="2"/>
      <c r="J9" s="40">
        <f>SUM(J7:J8)</f>
        <v>0</v>
      </c>
      <c r="K9" s="40">
        <f>SUM(K7:K8)</f>
        <v>4995</v>
      </c>
    </row>
    <row r="10" s="1" customFormat="1" spans="9:9">
      <c r="I10" s="1" t="s">
        <v>13</v>
      </c>
    </row>
    <row r="11" s="1" customFormat="1" spans="8:11">
      <c r="H11" s="2" t="s">
        <v>19</v>
      </c>
      <c r="J11" s="41" t="s">
        <v>20</v>
      </c>
      <c r="K11" s="41" t="s">
        <v>21</v>
      </c>
    </row>
    <row r="12" s="1" customFormat="1" spans="11:11">
      <c r="K12" s="2"/>
    </row>
    <row r="13" s="1" customFormat="1" spans="1:11">
      <c r="A13" s="2" t="s">
        <v>23</v>
      </c>
      <c r="D13" s="2" t="s">
        <v>24</v>
      </c>
      <c r="G13" s="2" t="s">
        <v>22</v>
      </c>
      <c r="I13" s="42">
        <v>1000</v>
      </c>
      <c r="J13" s="43">
        <v>4</v>
      </c>
      <c r="K13" s="44">
        <f t="shared" ref="K13:K23" si="0">J13*I13</f>
        <v>4000</v>
      </c>
    </row>
    <row r="14" s="1" customFormat="1" spans="1:11">
      <c r="A14" s="2"/>
      <c r="G14" s="2"/>
      <c r="I14" s="42">
        <v>500</v>
      </c>
      <c r="J14" s="43">
        <v>1</v>
      </c>
      <c r="K14" s="44">
        <f t="shared" si="0"/>
        <v>500</v>
      </c>
    </row>
    <row r="15" s="1" customFormat="1" spans="1:11">
      <c r="A15" s="2"/>
      <c r="G15" s="2"/>
      <c r="I15" s="42">
        <v>200</v>
      </c>
      <c r="J15" s="43"/>
      <c r="K15" s="44">
        <f t="shared" si="0"/>
        <v>0</v>
      </c>
    </row>
    <row r="16" s="1" customFormat="1" spans="1:11">
      <c r="A16" s="2" t="s">
        <v>26</v>
      </c>
      <c r="D16" s="2" t="s">
        <v>27</v>
      </c>
      <c r="G16" s="2" t="s">
        <v>39</v>
      </c>
      <c r="I16" s="42">
        <v>100</v>
      </c>
      <c r="J16" s="43">
        <v>4</v>
      </c>
      <c r="K16" s="44">
        <f t="shared" si="0"/>
        <v>400</v>
      </c>
    </row>
    <row r="17" s="1" customFormat="1" spans="1:11">
      <c r="A17" s="1" t="s">
        <v>29</v>
      </c>
      <c r="D17" s="1" t="s">
        <v>30</v>
      </c>
      <c r="G17" s="1" t="s">
        <v>40</v>
      </c>
      <c r="I17" s="42">
        <v>50</v>
      </c>
      <c r="J17" s="43">
        <v>1</v>
      </c>
      <c r="K17" s="44">
        <f t="shared" si="0"/>
        <v>50</v>
      </c>
    </row>
    <row r="18" s="1" customFormat="1" spans="9:11">
      <c r="I18" s="42">
        <v>20</v>
      </c>
      <c r="J18" s="43">
        <v>2</v>
      </c>
      <c r="K18" s="44">
        <f t="shared" si="0"/>
        <v>40</v>
      </c>
    </row>
    <row r="19" s="1" customFormat="1" spans="9:11">
      <c r="I19" s="42">
        <v>10</v>
      </c>
      <c r="J19" s="43"/>
      <c r="K19" s="44">
        <f t="shared" si="0"/>
        <v>0</v>
      </c>
    </row>
    <row r="20" s="1" customFormat="1" spans="9:11">
      <c r="I20" s="42">
        <v>5</v>
      </c>
      <c r="J20" s="43">
        <v>1</v>
      </c>
      <c r="K20" s="44">
        <f t="shared" si="0"/>
        <v>5</v>
      </c>
    </row>
    <row r="21" s="1" customFormat="1" spans="9:11">
      <c r="I21" s="42">
        <v>1</v>
      </c>
      <c r="J21" s="43"/>
      <c r="K21" s="44">
        <f t="shared" si="0"/>
        <v>0</v>
      </c>
    </row>
    <row r="22" s="1" customFormat="1" spans="9:11">
      <c r="I22" s="42">
        <v>0.25</v>
      </c>
      <c r="J22" s="43"/>
      <c r="K22" s="44">
        <f t="shared" si="0"/>
        <v>0</v>
      </c>
    </row>
    <row r="23" s="1" customFormat="1" spans="9:11">
      <c r="I23" s="45">
        <v>0.05</v>
      </c>
      <c r="J23" s="43"/>
      <c r="K23" s="44">
        <f t="shared" si="0"/>
        <v>0</v>
      </c>
    </row>
    <row r="24" s="1" customFormat="1" spans="9:11">
      <c r="I24" s="2" t="s">
        <v>31</v>
      </c>
      <c r="K24" s="46">
        <f>SUM(K13:K23)</f>
        <v>4995</v>
      </c>
    </row>
    <row r="25" s="1" customFormat="1" spans="9:11">
      <c r="I25" s="2" t="s">
        <v>32</v>
      </c>
      <c r="K25" s="47">
        <f>J9</f>
        <v>0</v>
      </c>
    </row>
    <row r="26" s="1" customFormat="1" ht="9.75" spans="11:11">
      <c r="K26" s="48">
        <f>SUM(K24:K25)</f>
        <v>4995</v>
      </c>
    </row>
    <row r="27" s="1" customFormat="1" ht="9.75"/>
    <row r="33" spans="1:1">
      <c r="A33" s="2" t="s">
        <v>0</v>
      </c>
    </row>
    <row r="34" spans="1:1">
      <c r="A34" s="2" t="s">
        <v>33</v>
      </c>
    </row>
    <row r="36" spans="1:12">
      <c r="A36" s="3" t="s">
        <v>2</v>
      </c>
      <c r="B36" s="3" t="s">
        <v>3</v>
      </c>
      <c r="C36" s="3" t="s">
        <v>4</v>
      </c>
      <c r="D36" s="3" t="s">
        <v>5</v>
      </c>
      <c r="E36" s="3" t="s">
        <v>6</v>
      </c>
      <c r="F36" s="3" t="s">
        <v>7</v>
      </c>
      <c r="G36" s="4" t="s">
        <v>8</v>
      </c>
      <c r="H36" s="5"/>
      <c r="I36" s="5"/>
      <c r="J36" s="22"/>
      <c r="K36" s="3" t="s">
        <v>9</v>
      </c>
      <c r="L36" s="3" t="s">
        <v>10</v>
      </c>
    </row>
    <row r="37" spans="1:12">
      <c r="A37" s="6"/>
      <c r="B37" s="6"/>
      <c r="C37" s="6"/>
      <c r="D37" s="6"/>
      <c r="E37" s="6"/>
      <c r="F37" s="6"/>
      <c r="G37" s="3" t="s">
        <v>11</v>
      </c>
      <c r="H37" s="3" t="s">
        <v>12</v>
      </c>
      <c r="I37" s="3" t="s">
        <v>13</v>
      </c>
      <c r="J37" s="3" t="s">
        <v>14</v>
      </c>
      <c r="K37" s="6"/>
      <c r="L37" s="6"/>
    </row>
    <row r="38" spans="1:1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3">
      <c r="A39" s="14">
        <v>46098</v>
      </c>
      <c r="B39" s="15">
        <v>22361</v>
      </c>
      <c r="C39" s="16" t="s">
        <v>131</v>
      </c>
      <c r="D39" s="17" t="s">
        <v>16</v>
      </c>
      <c r="E39" s="15">
        <v>60842</v>
      </c>
      <c r="F39" s="39">
        <v>11500</v>
      </c>
      <c r="G39" s="19"/>
      <c r="H39" s="19"/>
      <c r="I39" s="14"/>
      <c r="J39" s="39">
        <v>0</v>
      </c>
      <c r="K39" s="24">
        <f>F39+J39</f>
        <v>11500</v>
      </c>
      <c r="L39" s="14">
        <v>46098</v>
      </c>
      <c r="M39" s="2"/>
    </row>
    <row r="40" spans="1:13">
      <c r="A40" s="14">
        <v>46098</v>
      </c>
      <c r="B40" s="15">
        <v>22361</v>
      </c>
      <c r="C40" s="16" t="s">
        <v>131</v>
      </c>
      <c r="D40" s="17" t="s">
        <v>16</v>
      </c>
      <c r="E40" s="15">
        <v>61389</v>
      </c>
      <c r="F40" s="39">
        <v>8500</v>
      </c>
      <c r="G40" s="19"/>
      <c r="H40" s="19"/>
      <c r="I40" s="14"/>
      <c r="J40" s="39">
        <v>0</v>
      </c>
      <c r="K40" s="24">
        <f>F40+J40</f>
        <v>8500</v>
      </c>
      <c r="L40" s="14">
        <v>46098</v>
      </c>
      <c r="M40" s="2"/>
    </row>
    <row r="41" spans="1:13">
      <c r="A41" s="14">
        <v>46098</v>
      </c>
      <c r="B41" s="15">
        <v>22362</v>
      </c>
      <c r="C41" s="16" t="s">
        <v>132</v>
      </c>
      <c r="D41" s="17" t="s">
        <v>133</v>
      </c>
      <c r="E41" s="15">
        <v>61414</v>
      </c>
      <c r="F41" s="39">
        <v>1214.3</v>
      </c>
      <c r="G41" s="19"/>
      <c r="H41" s="19"/>
      <c r="I41" s="14"/>
      <c r="J41" s="39">
        <v>0</v>
      </c>
      <c r="K41" s="24">
        <f>F41+J41</f>
        <v>1214.3</v>
      </c>
      <c r="L41" s="14">
        <v>46094</v>
      </c>
      <c r="M41" s="2"/>
    </row>
    <row r="42" spans="1:13">
      <c r="A42" s="14">
        <v>46098</v>
      </c>
      <c r="B42" s="15">
        <v>22363</v>
      </c>
      <c r="C42" s="16" t="s">
        <v>134</v>
      </c>
      <c r="D42" s="17" t="s">
        <v>16</v>
      </c>
      <c r="E42" s="15">
        <v>61413</v>
      </c>
      <c r="F42" s="39">
        <v>37456.4</v>
      </c>
      <c r="G42" s="19"/>
      <c r="H42" s="19"/>
      <c r="I42" s="14"/>
      <c r="J42" s="39">
        <v>0</v>
      </c>
      <c r="K42" s="24">
        <f>F42+J42</f>
        <v>37456.4</v>
      </c>
      <c r="L42" s="14">
        <v>46097</v>
      </c>
      <c r="M42" s="2"/>
    </row>
    <row r="43" spans="1:13">
      <c r="A43" s="14">
        <v>46098</v>
      </c>
      <c r="B43" s="15">
        <v>22364</v>
      </c>
      <c r="C43" s="16" t="s">
        <v>135</v>
      </c>
      <c r="D43" s="17" t="s">
        <v>16</v>
      </c>
      <c r="E43" s="15">
        <v>60844</v>
      </c>
      <c r="F43" s="39">
        <v>12850</v>
      </c>
      <c r="G43" s="19"/>
      <c r="H43" s="19"/>
      <c r="I43" s="14"/>
      <c r="J43" s="39">
        <v>0</v>
      </c>
      <c r="K43" s="24">
        <f>F43+J43</f>
        <v>12850</v>
      </c>
      <c r="L43" s="14">
        <v>46098</v>
      </c>
      <c r="M43" s="2"/>
    </row>
    <row r="44" spans="6:11">
      <c r="F44" s="40">
        <f>SUM(F39:F43)</f>
        <v>71520.7</v>
      </c>
      <c r="G44" s="2"/>
      <c r="H44" s="2"/>
      <c r="I44" s="2"/>
      <c r="J44" s="49">
        <f>SUM(J39:J43)</f>
        <v>0</v>
      </c>
      <c r="K44" s="40">
        <f>SUM(K39:K43)</f>
        <v>71520.7</v>
      </c>
    </row>
    <row r="45" spans="6:11">
      <c r="F45" s="40"/>
      <c r="G45" s="2"/>
      <c r="H45" s="2"/>
      <c r="I45" s="2"/>
      <c r="J45" s="40"/>
      <c r="K45" s="40"/>
    </row>
    <row r="46" spans="6:6">
      <c r="F46" s="40"/>
    </row>
    <row r="50" spans="1:4">
      <c r="A50" s="2" t="s">
        <v>23</v>
      </c>
      <c r="D50" s="2" t="s">
        <v>24</v>
      </c>
    </row>
    <row r="51" spans="1:1">
      <c r="A51" s="2"/>
    </row>
    <row r="52" spans="1:1">
      <c r="A52" s="2"/>
    </row>
    <row r="53" spans="1:4">
      <c r="A53" s="2" t="s">
        <v>26</v>
      </c>
      <c r="D53" s="2" t="s">
        <v>27</v>
      </c>
    </row>
    <row r="54" spans="1:4">
      <c r="A54" s="1" t="s">
        <v>29</v>
      </c>
      <c r="D54" s="1" t="s">
        <v>30</v>
      </c>
    </row>
  </sheetData>
  <mergeCells count="26">
    <mergeCell ref="G4:J4"/>
    <mergeCell ref="G36:J36"/>
    <mergeCell ref="A4:A6"/>
    <mergeCell ref="A36:A38"/>
    <mergeCell ref="B4:B6"/>
    <mergeCell ref="B36:B38"/>
    <mergeCell ref="C4:C6"/>
    <mergeCell ref="C36:C38"/>
    <mergeCell ref="D4:D6"/>
    <mergeCell ref="D36:D38"/>
    <mergeCell ref="E4:E6"/>
    <mergeCell ref="E36:E38"/>
    <mergeCell ref="F4:F6"/>
    <mergeCell ref="F36:F38"/>
    <mergeCell ref="G5:G6"/>
    <mergeCell ref="G37:G38"/>
    <mergeCell ref="H5:H6"/>
    <mergeCell ref="H37:H38"/>
    <mergeCell ref="I5:I6"/>
    <mergeCell ref="I37:I38"/>
    <mergeCell ref="J5:J6"/>
    <mergeCell ref="J37:J38"/>
    <mergeCell ref="K4:K6"/>
    <mergeCell ref="K36:K38"/>
    <mergeCell ref="L4:L6"/>
    <mergeCell ref="L36:L38"/>
  </mergeCells>
  <pageMargins left="0.25" right="0.25" top="0.75" bottom="0.75" header="0.3" footer="0.3"/>
  <pageSetup paperSize="1" scale="87" orientation="landscape" verticalDpi="7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6"/>
  <sheetViews>
    <sheetView zoomScale="130" zoomScaleNormal="130" workbookViewId="0">
      <selection activeCell="A1" sqref="$A1:$XFD28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31.7142857142857" style="1" customWidth="1"/>
    <col min="4" max="4" width="13.5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33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46099</v>
      </c>
      <c r="B7" s="15">
        <v>22365</v>
      </c>
      <c r="C7" s="16" t="s">
        <v>86</v>
      </c>
      <c r="D7" s="17" t="s">
        <v>136</v>
      </c>
      <c r="E7" s="15">
        <v>61387</v>
      </c>
      <c r="F7" s="39">
        <v>500</v>
      </c>
      <c r="G7" s="19"/>
      <c r="H7" s="19"/>
      <c r="I7" s="14"/>
      <c r="J7" s="39">
        <v>0</v>
      </c>
      <c r="K7" s="24">
        <f t="shared" ref="K7:K15" si="0">F7+J7</f>
        <v>500</v>
      </c>
      <c r="L7" s="14">
        <v>46098</v>
      </c>
      <c r="M7" s="2"/>
    </row>
    <row r="8" spans="1:13">
      <c r="A8" s="14">
        <v>46099</v>
      </c>
      <c r="B8" s="15">
        <v>22366</v>
      </c>
      <c r="C8" s="16" t="s">
        <v>137</v>
      </c>
      <c r="D8" s="17" t="s">
        <v>46</v>
      </c>
      <c r="E8" s="15">
        <v>61415</v>
      </c>
      <c r="F8" s="39">
        <v>105184.8</v>
      </c>
      <c r="G8" s="19"/>
      <c r="H8" s="19"/>
      <c r="I8" s="14"/>
      <c r="J8" s="39">
        <v>0</v>
      </c>
      <c r="K8" s="24">
        <f t="shared" si="0"/>
        <v>105184.8</v>
      </c>
      <c r="L8" s="14">
        <v>46098</v>
      </c>
      <c r="M8" s="2"/>
    </row>
    <row r="9" spans="1:13">
      <c r="A9" s="14">
        <v>46099</v>
      </c>
      <c r="B9" s="15">
        <v>22367</v>
      </c>
      <c r="C9" s="16" t="s">
        <v>138</v>
      </c>
      <c r="D9" s="17" t="s">
        <v>16</v>
      </c>
      <c r="E9" s="15">
        <v>61416</v>
      </c>
      <c r="F9" s="39">
        <v>145818.2</v>
      </c>
      <c r="G9" s="19"/>
      <c r="H9" s="19"/>
      <c r="I9" s="14"/>
      <c r="J9" s="39">
        <v>0</v>
      </c>
      <c r="K9" s="24">
        <f t="shared" si="0"/>
        <v>145818.2</v>
      </c>
      <c r="L9" s="14">
        <v>46099</v>
      </c>
      <c r="M9" s="2"/>
    </row>
    <row r="10" spans="1:13">
      <c r="A10" s="14">
        <v>46099</v>
      </c>
      <c r="B10" s="15">
        <v>22367</v>
      </c>
      <c r="C10" s="16" t="s">
        <v>138</v>
      </c>
      <c r="D10" s="17" t="s">
        <v>74</v>
      </c>
      <c r="E10" s="15">
        <v>61416</v>
      </c>
      <c r="F10" s="39">
        <v>1.8</v>
      </c>
      <c r="G10" s="19"/>
      <c r="H10" s="19"/>
      <c r="I10" s="14"/>
      <c r="J10" s="39">
        <v>0</v>
      </c>
      <c r="K10" s="24">
        <f t="shared" si="0"/>
        <v>1.8</v>
      </c>
      <c r="L10" s="14">
        <v>46099</v>
      </c>
      <c r="M10" s="2"/>
    </row>
    <row r="11" spans="1:13">
      <c r="A11" s="14">
        <v>46099</v>
      </c>
      <c r="B11" s="15">
        <v>22368</v>
      </c>
      <c r="C11" s="16" t="s">
        <v>138</v>
      </c>
      <c r="D11" s="17" t="s">
        <v>16</v>
      </c>
      <c r="E11" s="15">
        <v>61417</v>
      </c>
      <c r="F11" s="39">
        <v>267915.4</v>
      </c>
      <c r="G11" s="19"/>
      <c r="H11" s="19"/>
      <c r="I11" s="14"/>
      <c r="J11" s="39">
        <v>0</v>
      </c>
      <c r="K11" s="24">
        <f t="shared" si="0"/>
        <v>267915.4</v>
      </c>
      <c r="L11" s="14">
        <v>46099</v>
      </c>
      <c r="M11" s="2"/>
    </row>
    <row r="12" spans="1:13">
      <c r="A12" s="14">
        <v>46099</v>
      </c>
      <c r="B12" s="15">
        <v>22368</v>
      </c>
      <c r="C12" s="16" t="s">
        <v>138</v>
      </c>
      <c r="D12" s="17" t="s">
        <v>74</v>
      </c>
      <c r="E12" s="15">
        <v>61417</v>
      </c>
      <c r="F12" s="39">
        <v>4.6</v>
      </c>
      <c r="G12" s="19"/>
      <c r="H12" s="19"/>
      <c r="I12" s="14"/>
      <c r="J12" s="39">
        <v>0</v>
      </c>
      <c r="K12" s="24">
        <f t="shared" si="0"/>
        <v>4.6</v>
      </c>
      <c r="L12" s="14">
        <v>46099</v>
      </c>
      <c r="M12" s="2"/>
    </row>
    <row r="13" spans="1:13">
      <c r="A13" s="14">
        <v>46099</v>
      </c>
      <c r="B13" s="15">
        <v>22369</v>
      </c>
      <c r="C13" s="16" t="s">
        <v>139</v>
      </c>
      <c r="D13" s="17" t="s">
        <v>46</v>
      </c>
      <c r="E13" s="15">
        <v>61419</v>
      </c>
      <c r="F13" s="39">
        <v>17656.2</v>
      </c>
      <c r="G13" s="19"/>
      <c r="H13" s="19"/>
      <c r="I13" s="14"/>
      <c r="J13" s="39">
        <v>0</v>
      </c>
      <c r="K13" s="24">
        <f t="shared" si="0"/>
        <v>17656.2</v>
      </c>
      <c r="L13" s="14">
        <v>46099</v>
      </c>
      <c r="M13" s="2"/>
    </row>
    <row r="14" spans="1:13">
      <c r="A14" s="14">
        <v>46099</v>
      </c>
      <c r="B14" s="15">
        <v>22370</v>
      </c>
      <c r="C14" s="16" t="s">
        <v>140</v>
      </c>
      <c r="D14" s="17" t="s">
        <v>16</v>
      </c>
      <c r="E14" s="15">
        <v>61422</v>
      </c>
      <c r="F14" s="39">
        <v>16436.2</v>
      </c>
      <c r="G14" s="19"/>
      <c r="H14" s="19"/>
      <c r="I14" s="14"/>
      <c r="J14" s="39">
        <v>0</v>
      </c>
      <c r="K14" s="24">
        <f t="shared" si="0"/>
        <v>16436.2</v>
      </c>
      <c r="L14" s="14">
        <v>46099</v>
      </c>
      <c r="M14" s="2"/>
    </row>
    <row r="15" spans="1:13">
      <c r="A15" s="14">
        <v>46099</v>
      </c>
      <c r="B15" s="15">
        <v>22371</v>
      </c>
      <c r="C15" s="16" t="s">
        <v>141</v>
      </c>
      <c r="D15" s="17" t="s">
        <v>16</v>
      </c>
      <c r="E15" s="15">
        <v>61421</v>
      </c>
      <c r="F15" s="39">
        <v>29892</v>
      </c>
      <c r="G15" s="19"/>
      <c r="H15" s="19"/>
      <c r="I15" s="14"/>
      <c r="J15" s="39">
        <v>0</v>
      </c>
      <c r="K15" s="24">
        <f t="shared" si="0"/>
        <v>29892</v>
      </c>
      <c r="L15" s="14">
        <v>46099</v>
      </c>
      <c r="M15" s="2"/>
    </row>
    <row r="16" spans="6:11">
      <c r="F16" s="40">
        <f>SUM(F7:F15)</f>
        <v>583409.2</v>
      </c>
      <c r="G16" s="2"/>
      <c r="H16" s="2"/>
      <c r="I16" s="2"/>
      <c r="J16" s="49">
        <f>SUM(J7:J15)</f>
        <v>0</v>
      </c>
      <c r="K16" s="40">
        <f>SUM(K7:K15)</f>
        <v>583409.2</v>
      </c>
    </row>
    <row r="17" spans="6:11">
      <c r="F17" s="40"/>
      <c r="G17" s="2"/>
      <c r="H17" s="2"/>
      <c r="I17" s="2"/>
      <c r="J17" s="40"/>
      <c r="K17" s="40"/>
    </row>
    <row r="18" spans="6:6">
      <c r="F18" s="40"/>
    </row>
    <row r="22" spans="1:4">
      <c r="A22" s="2" t="s">
        <v>23</v>
      </c>
      <c r="D22" s="2" t="s">
        <v>24</v>
      </c>
    </row>
    <row r="23" spans="1:1">
      <c r="A23" s="2"/>
    </row>
    <row r="24" spans="1:1">
      <c r="A24" s="2"/>
    </row>
    <row r="25" spans="1:4">
      <c r="A25" s="2" t="s">
        <v>26</v>
      </c>
      <c r="D25" s="2" t="s">
        <v>27</v>
      </c>
    </row>
    <row r="26" spans="1:4">
      <c r="A26" s="1" t="s">
        <v>29</v>
      </c>
      <c r="D26" s="1" t="s">
        <v>30</v>
      </c>
    </row>
  </sheetData>
  <mergeCells count="13">
    <mergeCell ref="G4:J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4:K6"/>
    <mergeCell ref="L4:L6"/>
  </mergeCells>
  <pageMargins left="0.25" right="0.25" top="0.75" bottom="0.75" header="0.3" footer="0.3"/>
  <pageSetup paperSize="1" scale="87" orientation="landscape" verticalDpi="72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7"/>
  <sheetViews>
    <sheetView zoomScale="130" zoomScaleNormal="130" workbookViewId="0">
      <selection activeCell="H22" sqref="H22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31.7142857142857" style="1" customWidth="1"/>
    <col min="4" max="4" width="13.5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="1" customFormat="1" spans="1:1">
      <c r="A1" s="2" t="s">
        <v>0</v>
      </c>
    </row>
    <row r="2" s="1" customFormat="1" spans="1:1">
      <c r="A2" s="2" t="s">
        <v>33</v>
      </c>
    </row>
    <row r="4" s="1" customFormat="1" spans="1:12">
      <c r="A4" s="3" t="s">
        <v>2</v>
      </c>
      <c r="B4" s="36" t="s">
        <v>34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="1" customFormat="1" spans="1:12">
      <c r="A5" s="6"/>
      <c r="B5" s="37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ht="10.15" customHeight="1" spans="1:12">
      <c r="A6" s="7"/>
      <c r="B6" s="38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ht="10.15" customHeight="1" spans="1:13">
      <c r="A7" s="14">
        <v>46104</v>
      </c>
      <c r="B7" s="15" t="s">
        <v>142</v>
      </c>
      <c r="C7" s="16" t="s">
        <v>108</v>
      </c>
      <c r="D7" s="17" t="s">
        <v>16</v>
      </c>
      <c r="E7" s="15" t="s">
        <v>143</v>
      </c>
      <c r="F7" s="39">
        <v>16436.3</v>
      </c>
      <c r="G7" s="19"/>
      <c r="H7" s="19"/>
      <c r="I7" s="14"/>
      <c r="J7" s="39"/>
      <c r="K7" s="24">
        <f>J7+F7</f>
        <v>16436.3</v>
      </c>
      <c r="L7" s="14">
        <v>46105</v>
      </c>
      <c r="M7" s="2"/>
    </row>
    <row r="8" s="1" customFormat="1" ht="9.95" customHeight="1" spans="1:13">
      <c r="A8" s="14"/>
      <c r="B8" s="15"/>
      <c r="C8" s="16"/>
      <c r="D8" s="17"/>
      <c r="E8" s="15"/>
      <c r="F8" s="39"/>
      <c r="G8" s="19"/>
      <c r="H8" s="19"/>
      <c r="I8" s="14"/>
      <c r="J8" s="39"/>
      <c r="K8" s="24"/>
      <c r="L8" s="14"/>
      <c r="M8" s="2"/>
    </row>
    <row r="9" s="1" customFormat="1" spans="6:11">
      <c r="F9" s="40">
        <f>SUM(F4:F8)</f>
        <v>16436.3</v>
      </c>
      <c r="G9" s="2"/>
      <c r="H9" s="2"/>
      <c r="I9" s="2"/>
      <c r="J9" s="40">
        <f>SUM(J7:J8)</f>
        <v>0</v>
      </c>
      <c r="K9" s="40">
        <f>SUM(K7:K8)</f>
        <v>16436.3</v>
      </c>
    </row>
    <row r="10" s="1" customFormat="1" spans="9:9">
      <c r="I10" s="1" t="s">
        <v>13</v>
      </c>
    </row>
    <row r="11" s="1" customFormat="1" spans="8:11">
      <c r="H11" s="2" t="s">
        <v>19</v>
      </c>
      <c r="J11" s="41" t="s">
        <v>20</v>
      </c>
      <c r="K11" s="41" t="s">
        <v>21</v>
      </c>
    </row>
    <row r="12" s="1" customFormat="1" spans="11:11">
      <c r="K12" s="2"/>
    </row>
    <row r="13" s="1" customFormat="1" spans="1:11">
      <c r="A13" s="2" t="s">
        <v>23</v>
      </c>
      <c r="D13" s="2" t="s">
        <v>24</v>
      </c>
      <c r="G13" s="2" t="s">
        <v>22</v>
      </c>
      <c r="I13" s="42">
        <v>1000</v>
      </c>
      <c r="J13" s="43">
        <v>16</v>
      </c>
      <c r="K13" s="44">
        <f t="shared" ref="K13:K23" si="0">J13*I13</f>
        <v>16000</v>
      </c>
    </row>
    <row r="14" s="1" customFormat="1" spans="1:11">
      <c r="A14" s="2"/>
      <c r="G14" s="2"/>
      <c r="I14" s="42">
        <v>500</v>
      </c>
      <c r="J14" s="43"/>
      <c r="K14" s="44">
        <f t="shared" si="0"/>
        <v>0</v>
      </c>
    </row>
    <row r="15" s="1" customFormat="1" spans="1:11">
      <c r="A15" s="2"/>
      <c r="G15" s="2"/>
      <c r="I15" s="42">
        <v>200</v>
      </c>
      <c r="J15" s="43"/>
      <c r="K15" s="44">
        <f t="shared" si="0"/>
        <v>0</v>
      </c>
    </row>
    <row r="16" s="1" customFormat="1" spans="1:11">
      <c r="A16" s="2" t="s">
        <v>26</v>
      </c>
      <c r="D16" s="2" t="s">
        <v>27</v>
      </c>
      <c r="G16" s="2" t="s">
        <v>39</v>
      </c>
      <c r="I16" s="42">
        <v>100</v>
      </c>
      <c r="J16" s="43">
        <v>4</v>
      </c>
      <c r="K16" s="44">
        <f t="shared" si="0"/>
        <v>400</v>
      </c>
    </row>
    <row r="17" s="1" customFormat="1" spans="1:11">
      <c r="A17" s="1" t="s">
        <v>29</v>
      </c>
      <c r="D17" s="1" t="s">
        <v>30</v>
      </c>
      <c r="G17" s="1" t="s">
        <v>40</v>
      </c>
      <c r="I17" s="42">
        <v>50</v>
      </c>
      <c r="J17" s="43"/>
      <c r="K17" s="44">
        <f t="shared" si="0"/>
        <v>0</v>
      </c>
    </row>
    <row r="18" s="1" customFormat="1" spans="9:11">
      <c r="I18" s="42">
        <v>20</v>
      </c>
      <c r="J18" s="43">
        <v>1</v>
      </c>
      <c r="K18" s="44">
        <f t="shared" si="0"/>
        <v>20</v>
      </c>
    </row>
    <row r="19" s="1" customFormat="1" spans="9:11">
      <c r="I19" s="42">
        <v>10</v>
      </c>
      <c r="J19" s="43">
        <v>1</v>
      </c>
      <c r="K19" s="44">
        <f t="shared" si="0"/>
        <v>10</v>
      </c>
    </row>
    <row r="20" s="1" customFormat="1" spans="9:11">
      <c r="I20" s="42">
        <v>5</v>
      </c>
      <c r="J20" s="43">
        <v>1</v>
      </c>
      <c r="K20" s="44">
        <f t="shared" si="0"/>
        <v>5</v>
      </c>
    </row>
    <row r="21" s="1" customFormat="1" spans="9:11">
      <c r="I21" s="42">
        <v>1</v>
      </c>
      <c r="J21" s="43">
        <v>1</v>
      </c>
      <c r="K21" s="44">
        <f t="shared" si="0"/>
        <v>1</v>
      </c>
    </row>
    <row r="22" s="1" customFormat="1" spans="9:11">
      <c r="I22" s="42">
        <v>0.25</v>
      </c>
      <c r="J22" s="43">
        <v>1</v>
      </c>
      <c r="K22" s="44">
        <f t="shared" si="0"/>
        <v>0.25</v>
      </c>
    </row>
    <row r="23" s="1" customFormat="1" spans="9:11">
      <c r="I23" s="45">
        <v>0.05</v>
      </c>
      <c r="J23" s="43">
        <v>1</v>
      </c>
      <c r="K23" s="44">
        <f t="shared" si="0"/>
        <v>0.05</v>
      </c>
    </row>
    <row r="24" s="1" customFormat="1" spans="9:11">
      <c r="I24" s="2" t="s">
        <v>31</v>
      </c>
      <c r="K24" s="46">
        <f>SUM(K13:K23)</f>
        <v>16436.3</v>
      </c>
    </row>
    <row r="25" s="1" customFormat="1" spans="9:11">
      <c r="I25" s="2" t="s">
        <v>32</v>
      </c>
      <c r="K25" s="47">
        <f>J9</f>
        <v>0</v>
      </c>
    </row>
    <row r="26" s="1" customFormat="1" ht="9.75" spans="11:11">
      <c r="K26" s="48">
        <f>SUM(K24:K25)</f>
        <v>16436.3</v>
      </c>
    </row>
    <row r="27" s="1" customFormat="1" ht="9.75"/>
  </sheetData>
  <mergeCells count="13">
    <mergeCell ref="G4:J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4:K6"/>
    <mergeCell ref="L4:L6"/>
  </mergeCells>
  <pageMargins left="0.25" right="0.25" top="0.75" bottom="0.75" header="0.3" footer="0.3"/>
  <pageSetup paperSize="1" scale="87" orientation="landscape" verticalDpi="72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zoomScale="130" zoomScaleNormal="130" workbookViewId="0">
      <selection activeCell="E16" sqref="E16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32.6380952380952" style="1" customWidth="1"/>
    <col min="4" max="4" width="12.9619047619048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="1" customFormat="1" spans="1:1">
      <c r="A1" s="2" t="s">
        <v>0</v>
      </c>
    </row>
    <row r="2" s="1" customFormat="1" spans="1:1">
      <c r="A2" s="2" t="s">
        <v>33</v>
      </c>
    </row>
    <row r="4" s="1" customForma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3">
      <c r="A7" s="14">
        <v>46105</v>
      </c>
      <c r="B7" s="15">
        <v>22374</v>
      </c>
      <c r="C7" s="16" t="s">
        <v>144</v>
      </c>
      <c r="D7" s="17" t="s">
        <v>46</v>
      </c>
      <c r="E7" s="15">
        <v>61300</v>
      </c>
      <c r="F7" s="39"/>
      <c r="G7" s="19"/>
      <c r="H7" s="19"/>
      <c r="I7" s="14"/>
      <c r="J7" s="39">
        <v>112756.2</v>
      </c>
      <c r="K7" s="24">
        <f t="shared" ref="K7:K15" si="0">F7+J7</f>
        <v>112756.2</v>
      </c>
      <c r="L7" s="14">
        <v>46104</v>
      </c>
      <c r="M7" s="2"/>
    </row>
    <row r="8" s="1" customFormat="1" spans="1:13">
      <c r="A8" s="14">
        <v>46105</v>
      </c>
      <c r="B8" s="15">
        <v>22375</v>
      </c>
      <c r="C8" s="16" t="s">
        <v>145</v>
      </c>
      <c r="D8" s="17" t="s">
        <v>16</v>
      </c>
      <c r="E8" s="15">
        <v>61425</v>
      </c>
      <c r="F8" s="39">
        <v>8812.4</v>
      </c>
      <c r="G8" s="19"/>
      <c r="H8" s="19"/>
      <c r="I8" s="14"/>
      <c r="J8" s="39">
        <v>0</v>
      </c>
      <c r="K8" s="24">
        <f t="shared" si="0"/>
        <v>8812.4</v>
      </c>
      <c r="L8" s="14">
        <v>46104</v>
      </c>
      <c r="M8" s="2"/>
    </row>
    <row r="9" s="1" customFormat="1" spans="1:13">
      <c r="A9" s="14">
        <v>46105</v>
      </c>
      <c r="B9" s="15">
        <v>22376</v>
      </c>
      <c r="C9" s="16" t="s">
        <v>97</v>
      </c>
      <c r="D9" s="17" t="s">
        <v>16</v>
      </c>
      <c r="E9" s="15">
        <v>61427</v>
      </c>
      <c r="F9" s="39">
        <v>22051.2</v>
      </c>
      <c r="G9" s="19"/>
      <c r="H9" s="19"/>
      <c r="I9" s="14"/>
      <c r="J9" s="39">
        <v>0</v>
      </c>
      <c r="K9" s="24">
        <f t="shared" si="0"/>
        <v>22051.2</v>
      </c>
      <c r="L9" s="14">
        <v>46105</v>
      </c>
      <c r="M9" s="2"/>
    </row>
    <row r="10" s="1" customFormat="1" spans="1:13">
      <c r="A10" s="14">
        <v>46105</v>
      </c>
      <c r="B10" s="15">
        <v>22377</v>
      </c>
      <c r="C10" s="16" t="s">
        <v>146</v>
      </c>
      <c r="D10" s="17" t="s">
        <v>16</v>
      </c>
      <c r="E10" s="15">
        <v>61431</v>
      </c>
      <c r="F10" s="39">
        <v>27448.2</v>
      </c>
      <c r="G10" s="19"/>
      <c r="H10" s="19"/>
      <c r="I10" s="14"/>
      <c r="J10" s="39">
        <v>0</v>
      </c>
      <c r="K10" s="24">
        <f t="shared" si="0"/>
        <v>27448.2</v>
      </c>
      <c r="L10" s="14">
        <v>46105</v>
      </c>
      <c r="M10" s="2"/>
    </row>
    <row r="11" s="1" customFormat="1" spans="1:13">
      <c r="A11" s="14">
        <v>46105</v>
      </c>
      <c r="B11" s="15">
        <v>22378</v>
      </c>
      <c r="C11" s="16" t="s">
        <v>147</v>
      </c>
      <c r="D11" s="17" t="s">
        <v>16</v>
      </c>
      <c r="E11" s="15">
        <v>61429</v>
      </c>
      <c r="F11" s="39">
        <v>62568.6</v>
      </c>
      <c r="G11" s="19"/>
      <c r="H11" s="19"/>
      <c r="I11" s="14"/>
      <c r="J11" s="39">
        <v>0</v>
      </c>
      <c r="K11" s="24">
        <f t="shared" si="0"/>
        <v>62568.6</v>
      </c>
      <c r="L11" s="14">
        <v>46105</v>
      </c>
      <c r="M11" s="2"/>
    </row>
    <row r="12" s="1" customFormat="1" spans="1:13">
      <c r="A12" s="14">
        <v>46105</v>
      </c>
      <c r="B12" s="15">
        <v>22379</v>
      </c>
      <c r="C12" s="16" t="s">
        <v>148</v>
      </c>
      <c r="D12" s="17" t="s">
        <v>16</v>
      </c>
      <c r="E12" s="15">
        <v>61430</v>
      </c>
      <c r="F12" s="39"/>
      <c r="G12" s="19"/>
      <c r="H12" s="19"/>
      <c r="I12" s="14"/>
      <c r="J12" s="39">
        <v>20808.2</v>
      </c>
      <c r="K12" s="24">
        <f t="shared" si="0"/>
        <v>20808.2</v>
      </c>
      <c r="L12" s="14">
        <v>46105</v>
      </c>
      <c r="M12" s="2"/>
    </row>
    <row r="13" s="1" customFormat="1" spans="1:13">
      <c r="A13" s="14">
        <v>46105</v>
      </c>
      <c r="B13" s="15">
        <v>22380</v>
      </c>
      <c r="C13" s="16" t="s">
        <v>149</v>
      </c>
      <c r="D13" s="17" t="s">
        <v>46</v>
      </c>
      <c r="E13" s="15">
        <v>61426</v>
      </c>
      <c r="F13" s="39"/>
      <c r="G13" s="19"/>
      <c r="H13" s="19"/>
      <c r="I13" s="14"/>
      <c r="J13" s="39">
        <v>101867.07</v>
      </c>
      <c r="K13" s="24">
        <f>F13+J13</f>
        <v>101867.07</v>
      </c>
      <c r="L13" s="14">
        <v>46105</v>
      </c>
      <c r="M13" s="2" t="s">
        <v>150</v>
      </c>
    </row>
    <row r="14" s="1" customFormat="1" spans="6:11">
      <c r="F14" s="40">
        <f>SUM(F7:F13)</f>
        <v>120880.4</v>
      </c>
      <c r="G14" s="2"/>
      <c r="H14" s="2"/>
      <c r="I14" s="2"/>
      <c r="J14" s="49">
        <f>SUM(J7:J13)</f>
        <v>235431.47</v>
      </c>
      <c r="K14" s="40">
        <f>SUM(K7:K13)</f>
        <v>356311.87</v>
      </c>
    </row>
    <row r="15" s="1" customFormat="1" spans="6:11">
      <c r="F15" s="40"/>
      <c r="G15" s="2"/>
      <c r="H15" s="2"/>
      <c r="I15" s="2"/>
      <c r="J15" s="40"/>
      <c r="K15" s="40"/>
    </row>
    <row r="16" s="1" customFormat="1" spans="6:6">
      <c r="F16" s="40"/>
    </row>
    <row r="20" s="1" customFormat="1" spans="1:4">
      <c r="A20" s="2" t="s">
        <v>23</v>
      </c>
      <c r="D20" s="2" t="s">
        <v>24</v>
      </c>
    </row>
    <row r="21" s="1" customFormat="1" spans="1:1">
      <c r="A21" s="2"/>
    </row>
    <row r="22" s="1" customFormat="1" spans="1:1">
      <c r="A22" s="2"/>
    </row>
    <row r="23" s="1" customFormat="1" spans="1:4">
      <c r="A23" s="2" t="s">
        <v>26</v>
      </c>
      <c r="D23" s="2" t="s">
        <v>27</v>
      </c>
    </row>
    <row r="24" s="1" customFormat="1" spans="1:4">
      <c r="A24" s="1" t="s">
        <v>29</v>
      </c>
      <c r="D24" s="1" t="s">
        <v>30</v>
      </c>
    </row>
  </sheetData>
  <mergeCells count="13">
    <mergeCell ref="G4:J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4:K6"/>
    <mergeCell ref="L4:L6"/>
  </mergeCells>
  <pageMargins left="0.25" right="0.25" top="0.75" bottom="0.75" header="0.3" footer="0.3"/>
  <pageSetup paperSize="1" scale="81" orientation="landscape" verticalDpi="72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7"/>
  <sheetViews>
    <sheetView tabSelected="1" zoomScale="130" zoomScaleNormal="130" workbookViewId="0">
      <selection activeCell="F12" sqref="F12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31.7142857142857" style="1" customWidth="1"/>
    <col min="4" max="4" width="13.5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="1" customFormat="1" spans="1:1">
      <c r="A1" s="2" t="s">
        <v>0</v>
      </c>
    </row>
    <row r="2" s="1" customFormat="1" spans="1:1">
      <c r="A2" s="2" t="s">
        <v>33</v>
      </c>
    </row>
    <row r="4" s="1" customFormat="1" spans="1:12">
      <c r="A4" s="3" t="s">
        <v>2</v>
      </c>
      <c r="B4" s="36" t="s">
        <v>34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="1" customFormat="1" spans="1:12">
      <c r="A5" s="6"/>
      <c r="B5" s="37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ht="10.15" customHeight="1" spans="1:12">
      <c r="A6" s="7"/>
      <c r="B6" s="38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ht="10.15" customHeight="1" spans="1:13">
      <c r="A7" s="14">
        <v>46106</v>
      </c>
      <c r="B7" s="15" t="s">
        <v>151</v>
      </c>
      <c r="C7" s="16" t="s">
        <v>152</v>
      </c>
      <c r="D7" s="17" t="s">
        <v>16</v>
      </c>
      <c r="E7" s="15" t="s">
        <v>153</v>
      </c>
      <c r="F7" s="39">
        <v>9972.9</v>
      </c>
      <c r="G7" s="19"/>
      <c r="H7" s="19"/>
      <c r="I7" s="14"/>
      <c r="J7" s="39"/>
      <c r="K7" s="24">
        <f>J7+F7</f>
        <v>9972.9</v>
      </c>
      <c r="L7" s="14">
        <v>46107</v>
      </c>
      <c r="M7" s="2"/>
    </row>
    <row r="8" s="1" customFormat="1" ht="9.95" customHeight="1" spans="1:13">
      <c r="A8" s="14"/>
      <c r="B8" s="15"/>
      <c r="C8" s="16"/>
      <c r="D8" s="17"/>
      <c r="E8" s="15"/>
      <c r="F8" s="39"/>
      <c r="G8" s="19"/>
      <c r="H8" s="19"/>
      <c r="I8" s="14"/>
      <c r="J8" s="39"/>
      <c r="K8" s="24"/>
      <c r="L8" s="14"/>
      <c r="M8" s="2"/>
    </row>
    <row r="9" s="1" customFormat="1" spans="6:11">
      <c r="F9" s="40">
        <f>SUM(F4:F8)</f>
        <v>9972.9</v>
      </c>
      <c r="G9" s="2"/>
      <c r="H9" s="2"/>
      <c r="I9" s="2"/>
      <c r="J9" s="40">
        <f>SUM(J7:J8)</f>
        <v>0</v>
      </c>
      <c r="K9" s="40">
        <f>SUM(K7:K8)</f>
        <v>9972.9</v>
      </c>
    </row>
    <row r="10" s="1" customFormat="1" spans="9:9">
      <c r="I10" s="1" t="s">
        <v>13</v>
      </c>
    </row>
    <row r="11" s="1" customFormat="1" spans="8:11">
      <c r="H11" s="2" t="s">
        <v>19</v>
      </c>
      <c r="J11" s="41" t="s">
        <v>20</v>
      </c>
      <c r="K11" s="41" t="s">
        <v>21</v>
      </c>
    </row>
    <row r="12" s="1" customFormat="1" spans="11:11">
      <c r="K12" s="2"/>
    </row>
    <row r="13" s="1" customFormat="1" spans="1:11">
      <c r="A13" s="2" t="s">
        <v>23</v>
      </c>
      <c r="D13" s="2" t="s">
        <v>24</v>
      </c>
      <c r="G13" s="2" t="s">
        <v>22</v>
      </c>
      <c r="I13" s="42">
        <v>1000</v>
      </c>
      <c r="J13" s="43">
        <v>9</v>
      </c>
      <c r="K13" s="44">
        <f t="shared" ref="K13:K23" si="0">J13*I13</f>
        <v>9000</v>
      </c>
    </row>
    <row r="14" s="1" customFormat="1" spans="1:11">
      <c r="A14" s="2"/>
      <c r="G14" s="2"/>
      <c r="I14" s="42">
        <v>500</v>
      </c>
      <c r="J14" s="43">
        <v>1</v>
      </c>
      <c r="K14" s="44">
        <f t="shared" si="0"/>
        <v>500</v>
      </c>
    </row>
    <row r="15" s="1" customFormat="1" spans="1:11">
      <c r="A15" s="2"/>
      <c r="G15" s="2"/>
      <c r="I15" s="42">
        <v>200</v>
      </c>
      <c r="J15" s="43"/>
      <c r="K15" s="44">
        <f t="shared" si="0"/>
        <v>0</v>
      </c>
    </row>
    <row r="16" s="1" customFormat="1" spans="1:11">
      <c r="A16" s="2" t="s">
        <v>26</v>
      </c>
      <c r="D16" s="2" t="s">
        <v>27</v>
      </c>
      <c r="G16" s="2" t="s">
        <v>39</v>
      </c>
      <c r="I16" s="42">
        <v>100</v>
      </c>
      <c r="J16" s="43">
        <v>4</v>
      </c>
      <c r="K16" s="44">
        <f t="shared" si="0"/>
        <v>400</v>
      </c>
    </row>
    <row r="17" s="1" customFormat="1" spans="1:11">
      <c r="A17" s="1" t="s">
        <v>29</v>
      </c>
      <c r="D17" s="1" t="s">
        <v>30</v>
      </c>
      <c r="G17" s="1" t="s">
        <v>40</v>
      </c>
      <c r="I17" s="42">
        <v>50</v>
      </c>
      <c r="J17" s="43">
        <v>1</v>
      </c>
      <c r="K17" s="44">
        <f t="shared" si="0"/>
        <v>50</v>
      </c>
    </row>
    <row r="18" s="1" customFormat="1" spans="9:11">
      <c r="I18" s="42">
        <v>20</v>
      </c>
      <c r="J18" s="43">
        <v>1</v>
      </c>
      <c r="K18" s="44">
        <f t="shared" si="0"/>
        <v>20</v>
      </c>
    </row>
    <row r="19" s="1" customFormat="1" spans="9:11">
      <c r="I19" s="42">
        <v>10</v>
      </c>
      <c r="J19" s="43"/>
      <c r="K19" s="44">
        <f t="shared" si="0"/>
        <v>0</v>
      </c>
    </row>
    <row r="20" s="1" customFormat="1" spans="9:11">
      <c r="I20" s="42">
        <v>5</v>
      </c>
      <c r="J20" s="43"/>
      <c r="K20" s="44">
        <f t="shared" si="0"/>
        <v>0</v>
      </c>
    </row>
    <row r="21" s="1" customFormat="1" spans="9:11">
      <c r="I21" s="42">
        <v>1</v>
      </c>
      <c r="J21" s="43">
        <v>2</v>
      </c>
      <c r="K21" s="44">
        <f t="shared" si="0"/>
        <v>2</v>
      </c>
    </row>
    <row r="22" s="1" customFormat="1" spans="9:11">
      <c r="I22" s="42">
        <v>0.25</v>
      </c>
      <c r="J22" s="43">
        <v>3</v>
      </c>
      <c r="K22" s="44">
        <f t="shared" si="0"/>
        <v>0.75</v>
      </c>
    </row>
    <row r="23" s="1" customFormat="1" spans="9:11">
      <c r="I23" s="45">
        <v>0.05</v>
      </c>
      <c r="J23" s="43">
        <v>3</v>
      </c>
      <c r="K23" s="44">
        <f t="shared" si="0"/>
        <v>0.15</v>
      </c>
    </row>
    <row r="24" s="1" customFormat="1" spans="9:11">
      <c r="I24" s="2" t="s">
        <v>31</v>
      </c>
      <c r="K24" s="46">
        <f>SUM(K13:K23)</f>
        <v>9972.9</v>
      </c>
    </row>
    <row r="25" s="1" customFormat="1" spans="9:11">
      <c r="I25" s="2" t="s">
        <v>32</v>
      </c>
      <c r="K25" s="47">
        <f>J9</f>
        <v>0</v>
      </c>
    </row>
    <row r="26" s="1" customFormat="1" ht="9.75" spans="11:11">
      <c r="K26" s="48">
        <f>SUM(K24:K25)</f>
        <v>9972.9</v>
      </c>
    </row>
    <row r="27" s="1" customFormat="1" ht="9.75"/>
  </sheetData>
  <mergeCells count="13">
    <mergeCell ref="G4:J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4:K6"/>
    <mergeCell ref="L4:L6"/>
  </mergeCells>
  <pageMargins left="0.25" right="0.25" top="0.75" bottom="0.75" header="0.3" footer="0.3"/>
  <pageSetup paperSize="1" scale="87" orientation="landscape" verticalDpi="72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49977111117893"/>
  </sheetPr>
  <dimension ref="A1:L504"/>
  <sheetViews>
    <sheetView zoomScale="115" zoomScaleNormal="115" topLeftCell="A398" workbookViewId="0">
      <selection activeCell="A418" sqref="A418:I418"/>
    </sheetView>
  </sheetViews>
  <sheetFormatPr defaultColWidth="8.57142857142857" defaultRowHeight="9"/>
  <cols>
    <col min="1" max="1" width="11.2857142857143" style="1" customWidth="1"/>
    <col min="2" max="2" width="7.28571428571429" style="1" customWidth="1"/>
    <col min="3" max="3" width="29.4285714285714" style="1" customWidth="1"/>
    <col min="4" max="4" width="11.5714285714286" style="1" customWidth="1"/>
    <col min="5" max="5" width="10.4285714285714" style="1" customWidth="1"/>
    <col min="6" max="6" width="12" style="1" customWidth="1"/>
    <col min="7" max="10" width="12.8571428571429" style="1" customWidth="1"/>
    <col min="11" max="11" width="14" style="1" customWidth="1"/>
    <col min="12" max="12" width="12.5714285714286" style="1" customWidth="1"/>
    <col min="13" max="16384" width="8.57142857142857" style="1"/>
  </cols>
  <sheetData>
    <row r="1" spans="1:1">
      <c r="A1" s="2" t="s">
        <v>0</v>
      </c>
    </row>
    <row r="2" spans="1:1">
      <c r="A2" s="2" t="s">
        <v>33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154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>
      <c r="A7" s="8">
        <v>46084</v>
      </c>
      <c r="B7" s="9">
        <v>22314</v>
      </c>
      <c r="C7" s="10" t="s">
        <v>155</v>
      </c>
      <c r="D7" s="11" t="s">
        <v>156</v>
      </c>
      <c r="E7" s="3">
        <v>291552</v>
      </c>
      <c r="F7" s="12"/>
      <c r="G7" s="13" t="s">
        <v>51</v>
      </c>
      <c r="H7" s="13"/>
      <c r="I7" s="23"/>
      <c r="J7" s="24">
        <v>200</v>
      </c>
      <c r="K7" s="25">
        <f t="shared" ref="K7:K11" si="0">J7</f>
        <v>200</v>
      </c>
      <c r="L7" s="8">
        <v>46083</v>
      </c>
    </row>
    <row r="8" spans="1:12">
      <c r="A8" s="14"/>
      <c r="B8" s="15"/>
      <c r="C8" s="16"/>
      <c r="D8" s="17" t="s">
        <v>157</v>
      </c>
      <c r="E8" s="7"/>
      <c r="F8" s="18"/>
      <c r="G8" s="19" t="s">
        <v>51</v>
      </c>
      <c r="H8" s="19"/>
      <c r="I8" s="26"/>
      <c r="J8" s="24">
        <v>-50.29</v>
      </c>
      <c r="K8" s="25">
        <f t="shared" si="0"/>
        <v>-50.29</v>
      </c>
      <c r="L8" s="14"/>
    </row>
    <row r="9" spans="1:12">
      <c r="A9" s="20" t="s">
        <v>158</v>
      </c>
      <c r="B9" s="21"/>
      <c r="C9" s="21"/>
      <c r="D9" s="21"/>
      <c r="E9" s="21"/>
      <c r="F9" s="21"/>
      <c r="G9" s="21"/>
      <c r="H9" s="21"/>
      <c r="I9" s="27"/>
      <c r="J9" s="28">
        <f>SUM(J7:J8)</f>
        <v>149.71</v>
      </c>
      <c r="K9" s="28">
        <f>SUM(K7:K8)</f>
        <v>149.71</v>
      </c>
      <c r="L9" s="14"/>
    </row>
    <row r="10" spans="1:12">
      <c r="A10" s="8">
        <v>46084</v>
      </c>
      <c r="B10" s="9">
        <v>22314</v>
      </c>
      <c r="C10" s="10" t="s">
        <v>159</v>
      </c>
      <c r="D10" s="11" t="s">
        <v>156</v>
      </c>
      <c r="E10" s="3">
        <v>291553</v>
      </c>
      <c r="F10" s="12"/>
      <c r="G10" s="13" t="s">
        <v>51</v>
      </c>
      <c r="H10" s="13"/>
      <c r="I10" s="23"/>
      <c r="J10" s="24">
        <v>350</v>
      </c>
      <c r="K10" s="25">
        <f t="shared" ref="K10:K14" si="1">J10</f>
        <v>350</v>
      </c>
      <c r="L10" s="8">
        <v>46083</v>
      </c>
    </row>
    <row r="11" spans="1:12">
      <c r="A11" s="14"/>
      <c r="B11" s="15"/>
      <c r="C11" s="16"/>
      <c r="D11" s="17" t="s">
        <v>157</v>
      </c>
      <c r="E11" s="7"/>
      <c r="F11" s="18"/>
      <c r="G11" s="19" t="s">
        <v>51</v>
      </c>
      <c r="H11" s="19"/>
      <c r="I11" s="26"/>
      <c r="J11" s="24">
        <v>-85.12</v>
      </c>
      <c r="K11" s="25">
        <f t="shared" si="1"/>
        <v>-85.12</v>
      </c>
      <c r="L11" s="14"/>
    </row>
    <row r="12" spans="1:12">
      <c r="A12" s="20" t="s">
        <v>158</v>
      </c>
      <c r="B12" s="21"/>
      <c r="C12" s="21"/>
      <c r="D12" s="21"/>
      <c r="E12" s="21"/>
      <c r="F12" s="21"/>
      <c r="G12" s="21"/>
      <c r="H12" s="21"/>
      <c r="I12" s="27"/>
      <c r="J12" s="28">
        <f>SUM(J10:J11)</f>
        <v>264.88</v>
      </c>
      <c r="K12" s="28">
        <f>SUM(K10:K11)</f>
        <v>264.88</v>
      </c>
      <c r="L12" s="14"/>
    </row>
    <row r="13" spans="1:12">
      <c r="A13" s="8">
        <v>46084</v>
      </c>
      <c r="B13" s="9">
        <v>22314</v>
      </c>
      <c r="C13" s="10" t="s">
        <v>160</v>
      </c>
      <c r="D13" s="11" t="s">
        <v>156</v>
      </c>
      <c r="E13" s="3">
        <v>291398</v>
      </c>
      <c r="F13" s="12"/>
      <c r="G13" s="13" t="s">
        <v>51</v>
      </c>
      <c r="H13" s="13"/>
      <c r="I13" s="23"/>
      <c r="J13" s="24">
        <v>200</v>
      </c>
      <c r="K13" s="25">
        <f t="shared" si="1"/>
        <v>200</v>
      </c>
      <c r="L13" s="8">
        <v>46083</v>
      </c>
    </row>
    <row r="14" spans="1:12">
      <c r="A14" s="14"/>
      <c r="B14" s="15"/>
      <c r="C14" s="16"/>
      <c r="D14" s="17" t="s">
        <v>157</v>
      </c>
      <c r="E14" s="7"/>
      <c r="F14" s="18"/>
      <c r="G14" s="19" t="s">
        <v>51</v>
      </c>
      <c r="H14" s="19"/>
      <c r="I14" s="26"/>
      <c r="J14" s="24">
        <v>-47.39</v>
      </c>
      <c r="K14" s="25">
        <f t="shared" si="1"/>
        <v>-47.39</v>
      </c>
      <c r="L14" s="14"/>
    </row>
    <row r="15" spans="1:12">
      <c r="A15" s="20" t="s">
        <v>158</v>
      </c>
      <c r="B15" s="21"/>
      <c r="C15" s="21"/>
      <c r="D15" s="21"/>
      <c r="E15" s="21"/>
      <c r="F15" s="21"/>
      <c r="G15" s="21"/>
      <c r="H15" s="21"/>
      <c r="I15" s="27"/>
      <c r="J15" s="28">
        <f>SUM(J13:J14)</f>
        <v>152.61</v>
      </c>
      <c r="K15" s="28">
        <f>SUM(K13:K14)</f>
        <v>152.61</v>
      </c>
      <c r="L15" s="14"/>
    </row>
    <row r="16" spans="1:12">
      <c r="A16" s="8">
        <v>46084</v>
      </c>
      <c r="B16" s="9">
        <v>22314</v>
      </c>
      <c r="C16" s="10" t="s">
        <v>161</v>
      </c>
      <c r="D16" s="11" t="s">
        <v>156</v>
      </c>
      <c r="E16" s="3">
        <v>291835</v>
      </c>
      <c r="F16" s="12"/>
      <c r="G16" s="13" t="s">
        <v>51</v>
      </c>
      <c r="H16" s="13"/>
      <c r="I16" s="23"/>
      <c r="J16" s="24">
        <v>200</v>
      </c>
      <c r="K16" s="25">
        <f t="shared" ref="K16:K20" si="2">J16</f>
        <v>200</v>
      </c>
      <c r="L16" s="8">
        <v>46083</v>
      </c>
    </row>
    <row r="17" spans="1:12">
      <c r="A17" s="14"/>
      <c r="B17" s="15"/>
      <c r="C17" s="16"/>
      <c r="D17" s="17" t="s">
        <v>157</v>
      </c>
      <c r="E17" s="7"/>
      <c r="F17" s="18"/>
      <c r="G17" s="19" t="s">
        <v>51</v>
      </c>
      <c r="H17" s="19"/>
      <c r="I17" s="26"/>
      <c r="J17" s="24">
        <v>-50.29</v>
      </c>
      <c r="K17" s="25">
        <f t="shared" si="2"/>
        <v>-50.29</v>
      </c>
      <c r="L17" s="14"/>
    </row>
    <row r="18" spans="1:12">
      <c r="A18" s="20" t="s">
        <v>158</v>
      </c>
      <c r="B18" s="21"/>
      <c r="C18" s="21"/>
      <c r="D18" s="21"/>
      <c r="E18" s="21"/>
      <c r="F18" s="21"/>
      <c r="G18" s="21"/>
      <c r="H18" s="21"/>
      <c r="I18" s="27"/>
      <c r="J18" s="28">
        <f>SUM(J16:J17)</f>
        <v>149.71</v>
      </c>
      <c r="K18" s="28">
        <f>SUM(K16:K17)</f>
        <v>149.71</v>
      </c>
      <c r="L18" s="14"/>
    </row>
    <row r="19" spans="1:12">
      <c r="A19" s="8">
        <v>46084</v>
      </c>
      <c r="B19" s="9">
        <v>22314</v>
      </c>
      <c r="C19" s="10" t="s">
        <v>162</v>
      </c>
      <c r="D19" s="11" t="s">
        <v>156</v>
      </c>
      <c r="E19" s="3">
        <v>291551</v>
      </c>
      <c r="F19" s="12"/>
      <c r="G19" s="13" t="s">
        <v>51</v>
      </c>
      <c r="H19" s="13"/>
      <c r="I19" s="23"/>
      <c r="J19" s="24">
        <v>200</v>
      </c>
      <c r="K19" s="25">
        <f t="shared" si="2"/>
        <v>200</v>
      </c>
      <c r="L19" s="8">
        <v>46083</v>
      </c>
    </row>
    <row r="20" spans="1:12">
      <c r="A20" s="14"/>
      <c r="B20" s="15"/>
      <c r="C20" s="16"/>
      <c r="D20" s="17" t="s">
        <v>157</v>
      </c>
      <c r="E20" s="7"/>
      <c r="F20" s="18"/>
      <c r="G20" s="19" t="s">
        <v>51</v>
      </c>
      <c r="H20" s="19"/>
      <c r="I20" s="26"/>
      <c r="J20" s="24">
        <v>-47.39</v>
      </c>
      <c r="K20" s="25">
        <f t="shared" si="2"/>
        <v>-47.39</v>
      </c>
      <c r="L20" s="14"/>
    </row>
    <row r="21" spans="1:12">
      <c r="A21" s="20" t="s">
        <v>158</v>
      </c>
      <c r="B21" s="21"/>
      <c r="C21" s="21"/>
      <c r="D21" s="21"/>
      <c r="E21" s="21"/>
      <c r="F21" s="21"/>
      <c r="G21" s="21"/>
      <c r="H21" s="21"/>
      <c r="I21" s="27"/>
      <c r="J21" s="28">
        <f>SUM(J19:J20)</f>
        <v>152.61</v>
      </c>
      <c r="K21" s="28">
        <f>SUM(K19:K20)</f>
        <v>152.61</v>
      </c>
      <c r="L21" s="14"/>
    </row>
    <row r="22" spans="1:12">
      <c r="A22" s="8">
        <v>46084</v>
      </c>
      <c r="B22" s="9">
        <v>22314</v>
      </c>
      <c r="C22" s="10" t="s">
        <v>163</v>
      </c>
      <c r="D22" s="11" t="s">
        <v>156</v>
      </c>
      <c r="E22" s="3">
        <v>291411</v>
      </c>
      <c r="F22" s="12"/>
      <c r="G22" s="13" t="s">
        <v>51</v>
      </c>
      <c r="H22" s="13"/>
      <c r="I22" s="23"/>
      <c r="J22" s="24">
        <v>1300</v>
      </c>
      <c r="K22" s="25">
        <f t="shared" ref="K22:K26" si="3">J22</f>
        <v>1300</v>
      </c>
      <c r="L22" s="8">
        <v>46083</v>
      </c>
    </row>
    <row r="23" spans="1:12">
      <c r="A23" s="14"/>
      <c r="B23" s="15"/>
      <c r="C23" s="16"/>
      <c r="D23" s="17" t="s">
        <v>157</v>
      </c>
      <c r="E23" s="7"/>
      <c r="F23" s="18"/>
      <c r="G23" s="19" t="s">
        <v>51</v>
      </c>
      <c r="H23" s="19"/>
      <c r="I23" s="26"/>
      <c r="J23" s="24">
        <v>-300.51</v>
      </c>
      <c r="K23" s="25">
        <f t="shared" si="3"/>
        <v>-300.51</v>
      </c>
      <c r="L23" s="14"/>
    </row>
    <row r="24" spans="1:12">
      <c r="A24" s="20" t="s">
        <v>158</v>
      </c>
      <c r="B24" s="21"/>
      <c r="C24" s="21"/>
      <c r="D24" s="21"/>
      <c r="E24" s="21"/>
      <c r="F24" s="21"/>
      <c r="G24" s="21"/>
      <c r="H24" s="21"/>
      <c r="I24" s="27"/>
      <c r="J24" s="28">
        <f>SUM(J22:J23)</f>
        <v>999.49</v>
      </c>
      <c r="K24" s="28">
        <f>SUM(K22:K23)</f>
        <v>999.49</v>
      </c>
      <c r="L24" s="14"/>
    </row>
    <row r="25" spans="1:12">
      <c r="A25" s="8">
        <v>46084</v>
      </c>
      <c r="B25" s="9">
        <v>22314</v>
      </c>
      <c r="C25" s="10" t="s">
        <v>164</v>
      </c>
      <c r="D25" s="11" t="s">
        <v>156</v>
      </c>
      <c r="E25" s="3">
        <v>291392</v>
      </c>
      <c r="F25" s="12"/>
      <c r="G25" s="13" t="s">
        <v>51</v>
      </c>
      <c r="H25" s="13"/>
      <c r="I25" s="23"/>
      <c r="J25" s="24">
        <v>200</v>
      </c>
      <c r="K25" s="25">
        <f t="shared" si="3"/>
        <v>200</v>
      </c>
      <c r="L25" s="8">
        <v>46083</v>
      </c>
    </row>
    <row r="26" spans="1:12">
      <c r="A26" s="14"/>
      <c r="B26" s="15"/>
      <c r="C26" s="16"/>
      <c r="D26" s="17" t="s">
        <v>157</v>
      </c>
      <c r="E26" s="7"/>
      <c r="F26" s="18"/>
      <c r="G26" s="19" t="s">
        <v>51</v>
      </c>
      <c r="H26" s="19"/>
      <c r="I26" s="26"/>
      <c r="J26" s="24">
        <v>-47.39</v>
      </c>
      <c r="K26" s="25">
        <f t="shared" si="3"/>
        <v>-47.39</v>
      </c>
      <c r="L26" s="14"/>
    </row>
    <row r="27" spans="1:12">
      <c r="A27" s="20" t="s">
        <v>158</v>
      </c>
      <c r="B27" s="21"/>
      <c r="C27" s="21"/>
      <c r="D27" s="21"/>
      <c r="E27" s="21"/>
      <c r="F27" s="21"/>
      <c r="G27" s="21"/>
      <c r="H27" s="21"/>
      <c r="I27" s="27"/>
      <c r="J27" s="28">
        <f>SUM(J25:J26)</f>
        <v>152.61</v>
      </c>
      <c r="K27" s="28">
        <f>SUM(K25:K26)</f>
        <v>152.61</v>
      </c>
      <c r="L27" s="14"/>
    </row>
    <row r="28" spans="1:12">
      <c r="A28" s="8">
        <v>46084</v>
      </c>
      <c r="B28" s="9">
        <v>22314</v>
      </c>
      <c r="C28" s="10" t="s">
        <v>165</v>
      </c>
      <c r="D28" s="11" t="s">
        <v>156</v>
      </c>
      <c r="E28" s="3">
        <v>291394</v>
      </c>
      <c r="F28" s="12"/>
      <c r="G28" s="13" t="s">
        <v>51</v>
      </c>
      <c r="H28" s="13"/>
      <c r="I28" s="23"/>
      <c r="J28" s="24">
        <v>200</v>
      </c>
      <c r="K28" s="25">
        <f t="shared" ref="K28:K32" si="4">J28</f>
        <v>200</v>
      </c>
      <c r="L28" s="8">
        <v>46083</v>
      </c>
    </row>
    <row r="29" spans="1:12">
      <c r="A29" s="14"/>
      <c r="B29" s="15"/>
      <c r="C29" s="16"/>
      <c r="D29" s="17" t="s">
        <v>157</v>
      </c>
      <c r="E29" s="7"/>
      <c r="F29" s="18"/>
      <c r="G29" s="19" t="s">
        <v>51</v>
      </c>
      <c r="H29" s="19"/>
      <c r="I29" s="26"/>
      <c r="J29" s="24">
        <v>-47.39</v>
      </c>
      <c r="K29" s="25">
        <f t="shared" si="4"/>
        <v>-47.39</v>
      </c>
      <c r="L29" s="14"/>
    </row>
    <row r="30" spans="1:12">
      <c r="A30" s="20" t="s">
        <v>158</v>
      </c>
      <c r="B30" s="21"/>
      <c r="C30" s="21"/>
      <c r="D30" s="21"/>
      <c r="E30" s="21"/>
      <c r="F30" s="21"/>
      <c r="G30" s="21"/>
      <c r="H30" s="21"/>
      <c r="I30" s="27"/>
      <c r="J30" s="28">
        <f>SUM(J28:J29)</f>
        <v>152.61</v>
      </c>
      <c r="K30" s="28">
        <f>SUM(K28:K29)</f>
        <v>152.61</v>
      </c>
      <c r="L30" s="14"/>
    </row>
    <row r="31" spans="1:12">
      <c r="A31" s="8">
        <v>46084</v>
      </c>
      <c r="B31" s="9">
        <v>22314</v>
      </c>
      <c r="C31" s="10" t="s">
        <v>166</v>
      </c>
      <c r="D31" s="11" t="s">
        <v>156</v>
      </c>
      <c r="E31" s="3">
        <v>291406</v>
      </c>
      <c r="F31" s="12"/>
      <c r="G31" s="13" t="s">
        <v>51</v>
      </c>
      <c r="H31" s="13"/>
      <c r="I31" s="23"/>
      <c r="J31" s="24">
        <v>1100</v>
      </c>
      <c r="K31" s="25">
        <f t="shared" si="4"/>
        <v>1100</v>
      </c>
      <c r="L31" s="8">
        <v>46083</v>
      </c>
    </row>
    <row r="32" spans="1:12">
      <c r="A32" s="14"/>
      <c r="B32" s="15"/>
      <c r="C32" s="16"/>
      <c r="D32" s="17" t="s">
        <v>157</v>
      </c>
      <c r="E32" s="7"/>
      <c r="F32" s="18"/>
      <c r="G32" s="19" t="s">
        <v>51</v>
      </c>
      <c r="H32" s="19"/>
      <c r="I32" s="26"/>
      <c r="J32" s="24">
        <v>-254.11</v>
      </c>
      <c r="K32" s="25">
        <f t="shared" si="4"/>
        <v>-254.11</v>
      </c>
      <c r="L32" s="14"/>
    </row>
    <row r="33" spans="1:12">
      <c r="A33" s="20" t="s">
        <v>158</v>
      </c>
      <c r="B33" s="21"/>
      <c r="C33" s="21"/>
      <c r="D33" s="21"/>
      <c r="E33" s="21"/>
      <c r="F33" s="21"/>
      <c r="G33" s="21"/>
      <c r="H33" s="21"/>
      <c r="I33" s="27"/>
      <c r="J33" s="28">
        <f>SUM(J31:J32)</f>
        <v>845.89</v>
      </c>
      <c r="K33" s="28">
        <f>SUM(K31:K32)</f>
        <v>845.89</v>
      </c>
      <c r="L33" s="14"/>
    </row>
    <row r="34" spans="1:12">
      <c r="A34" s="8">
        <v>46084</v>
      </c>
      <c r="B34" s="9">
        <v>22314</v>
      </c>
      <c r="C34" s="10" t="s">
        <v>167</v>
      </c>
      <c r="D34" s="11" t="s">
        <v>156</v>
      </c>
      <c r="E34" s="3">
        <v>291391</v>
      </c>
      <c r="F34" s="12"/>
      <c r="G34" s="13" t="s">
        <v>51</v>
      </c>
      <c r="H34" s="13"/>
      <c r="I34" s="23"/>
      <c r="J34" s="24">
        <v>200</v>
      </c>
      <c r="K34" s="25">
        <f t="shared" ref="K34:K38" si="5">J34</f>
        <v>200</v>
      </c>
      <c r="L34" s="8">
        <v>46083</v>
      </c>
    </row>
    <row r="35" spans="1:12">
      <c r="A35" s="14"/>
      <c r="B35" s="15"/>
      <c r="C35" s="16"/>
      <c r="D35" s="17" t="s">
        <v>157</v>
      </c>
      <c r="E35" s="7"/>
      <c r="F35" s="18"/>
      <c r="G35" s="19" t="s">
        <v>51</v>
      </c>
      <c r="H35" s="19"/>
      <c r="I35" s="26"/>
      <c r="J35" s="24">
        <v>-47.39</v>
      </c>
      <c r="K35" s="25">
        <f t="shared" si="5"/>
        <v>-47.39</v>
      </c>
      <c r="L35" s="14"/>
    </row>
    <row r="36" spans="1:12">
      <c r="A36" s="20" t="s">
        <v>158</v>
      </c>
      <c r="B36" s="21"/>
      <c r="C36" s="21"/>
      <c r="D36" s="21"/>
      <c r="E36" s="21"/>
      <c r="F36" s="21"/>
      <c r="G36" s="21"/>
      <c r="H36" s="21"/>
      <c r="I36" s="27"/>
      <c r="J36" s="28">
        <f>SUM(J34:J35)</f>
        <v>152.61</v>
      </c>
      <c r="K36" s="28">
        <f>SUM(K34:K35)</f>
        <v>152.61</v>
      </c>
      <c r="L36" s="14"/>
    </row>
    <row r="37" spans="1:12">
      <c r="A37" s="8">
        <v>46084</v>
      </c>
      <c r="B37" s="9">
        <v>22314</v>
      </c>
      <c r="C37" s="10" t="s">
        <v>168</v>
      </c>
      <c r="D37" s="11" t="s">
        <v>156</v>
      </c>
      <c r="E37" s="3">
        <v>291408</v>
      </c>
      <c r="F37" s="12"/>
      <c r="G37" s="13" t="s">
        <v>51</v>
      </c>
      <c r="H37" s="13"/>
      <c r="I37" s="23"/>
      <c r="J37" s="24">
        <v>1100</v>
      </c>
      <c r="K37" s="25">
        <f t="shared" si="5"/>
        <v>1100</v>
      </c>
      <c r="L37" s="8">
        <v>46083</v>
      </c>
    </row>
    <row r="38" spans="1:12">
      <c r="A38" s="14"/>
      <c r="B38" s="15"/>
      <c r="C38" s="16"/>
      <c r="D38" s="17" t="s">
        <v>157</v>
      </c>
      <c r="E38" s="7"/>
      <c r="F38" s="18"/>
      <c r="G38" s="19" t="s">
        <v>51</v>
      </c>
      <c r="H38" s="19"/>
      <c r="I38" s="26"/>
      <c r="J38" s="24">
        <v>-254.11</v>
      </c>
      <c r="K38" s="25">
        <f t="shared" si="5"/>
        <v>-254.11</v>
      </c>
      <c r="L38" s="14"/>
    </row>
    <row r="39" spans="1:12">
      <c r="A39" s="20" t="s">
        <v>158</v>
      </c>
      <c r="B39" s="21"/>
      <c r="C39" s="21"/>
      <c r="D39" s="21"/>
      <c r="E39" s="21"/>
      <c r="F39" s="21"/>
      <c r="G39" s="21"/>
      <c r="H39" s="21"/>
      <c r="I39" s="27"/>
      <c r="J39" s="28">
        <f>SUM(J37:J38)</f>
        <v>845.89</v>
      </c>
      <c r="K39" s="28">
        <f>SUM(K37:K38)</f>
        <v>845.89</v>
      </c>
      <c r="L39" s="14"/>
    </row>
    <row r="40" spans="1:12">
      <c r="A40" s="8">
        <v>46084</v>
      </c>
      <c r="B40" s="9">
        <v>22314</v>
      </c>
      <c r="C40" s="10" t="s">
        <v>169</v>
      </c>
      <c r="D40" s="11" t="s">
        <v>156</v>
      </c>
      <c r="E40" s="3">
        <v>291412</v>
      </c>
      <c r="F40" s="12"/>
      <c r="G40" s="13" t="s">
        <v>51</v>
      </c>
      <c r="H40" s="13"/>
      <c r="I40" s="23"/>
      <c r="J40" s="24">
        <v>1100</v>
      </c>
      <c r="K40" s="25">
        <f t="shared" ref="K40:K44" si="6">J40</f>
        <v>1100</v>
      </c>
      <c r="L40" s="8">
        <v>46083</v>
      </c>
    </row>
    <row r="41" spans="1:12">
      <c r="A41" s="14"/>
      <c r="B41" s="15"/>
      <c r="C41" s="16"/>
      <c r="D41" s="17" t="s">
        <v>157</v>
      </c>
      <c r="E41" s="7"/>
      <c r="F41" s="18"/>
      <c r="G41" s="19" t="s">
        <v>51</v>
      </c>
      <c r="H41" s="19"/>
      <c r="I41" s="26"/>
      <c r="J41" s="24">
        <v>-254.11</v>
      </c>
      <c r="K41" s="25">
        <f t="shared" si="6"/>
        <v>-254.11</v>
      </c>
      <c r="L41" s="14"/>
    </row>
    <row r="42" spans="1:12">
      <c r="A42" s="20" t="s">
        <v>158</v>
      </c>
      <c r="B42" s="21"/>
      <c r="C42" s="21"/>
      <c r="D42" s="21"/>
      <c r="E42" s="21"/>
      <c r="F42" s="21"/>
      <c r="G42" s="21"/>
      <c r="H42" s="21"/>
      <c r="I42" s="27"/>
      <c r="J42" s="28">
        <f>SUM(J40:J41)</f>
        <v>845.89</v>
      </c>
      <c r="K42" s="28">
        <f>SUM(K40:K41)</f>
        <v>845.89</v>
      </c>
      <c r="L42" s="14"/>
    </row>
    <row r="43" spans="1:12">
      <c r="A43" s="8">
        <v>46084</v>
      </c>
      <c r="B43" s="9">
        <v>22314</v>
      </c>
      <c r="C43" s="10" t="s">
        <v>170</v>
      </c>
      <c r="D43" s="11" t="s">
        <v>156</v>
      </c>
      <c r="E43" s="3">
        <v>291404</v>
      </c>
      <c r="F43" s="12"/>
      <c r="G43" s="13" t="s">
        <v>51</v>
      </c>
      <c r="H43" s="13"/>
      <c r="I43" s="23"/>
      <c r="J43" s="24">
        <v>1100</v>
      </c>
      <c r="K43" s="25">
        <f t="shared" si="6"/>
        <v>1100</v>
      </c>
      <c r="L43" s="8">
        <v>46083</v>
      </c>
    </row>
    <row r="44" spans="1:12">
      <c r="A44" s="14"/>
      <c r="B44" s="15"/>
      <c r="C44" s="16"/>
      <c r="D44" s="17" t="s">
        <v>157</v>
      </c>
      <c r="E44" s="7"/>
      <c r="F44" s="18"/>
      <c r="G44" s="19" t="s">
        <v>51</v>
      </c>
      <c r="H44" s="19"/>
      <c r="I44" s="26"/>
      <c r="J44" s="24">
        <v>-238.14</v>
      </c>
      <c r="K44" s="25">
        <f t="shared" si="6"/>
        <v>-238.14</v>
      </c>
      <c r="L44" s="14"/>
    </row>
    <row r="45" spans="1:12">
      <c r="A45" s="20" t="s">
        <v>158</v>
      </c>
      <c r="B45" s="21"/>
      <c r="C45" s="21"/>
      <c r="D45" s="21"/>
      <c r="E45" s="21"/>
      <c r="F45" s="21"/>
      <c r="G45" s="21"/>
      <c r="H45" s="21"/>
      <c r="I45" s="27"/>
      <c r="J45" s="28">
        <f>SUM(J43:J44)</f>
        <v>861.86</v>
      </c>
      <c r="K45" s="28">
        <f>SUM(K43:K44)</f>
        <v>861.86</v>
      </c>
      <c r="L45" s="14"/>
    </row>
    <row r="46" spans="1:12">
      <c r="A46" s="8">
        <v>46084</v>
      </c>
      <c r="B46" s="9">
        <v>22314</v>
      </c>
      <c r="C46" s="10" t="s">
        <v>171</v>
      </c>
      <c r="D46" s="11" t="s">
        <v>156</v>
      </c>
      <c r="E46" s="3">
        <v>291509</v>
      </c>
      <c r="F46" s="12"/>
      <c r="G46" s="13" t="s">
        <v>51</v>
      </c>
      <c r="H46" s="13"/>
      <c r="I46" s="23"/>
      <c r="J46" s="24">
        <v>200</v>
      </c>
      <c r="K46" s="25">
        <f t="shared" ref="K46:K50" si="7">J46</f>
        <v>200</v>
      </c>
      <c r="L46" s="8">
        <v>46083</v>
      </c>
    </row>
    <row r="47" spans="1:12">
      <c r="A47" s="14"/>
      <c r="B47" s="15"/>
      <c r="C47" s="16"/>
      <c r="D47" s="17" t="s">
        <v>157</v>
      </c>
      <c r="E47" s="7"/>
      <c r="F47" s="18"/>
      <c r="G47" s="19" t="s">
        <v>51</v>
      </c>
      <c r="H47" s="19"/>
      <c r="I47" s="26"/>
      <c r="J47" s="24">
        <v>-55.68</v>
      </c>
      <c r="K47" s="25">
        <f t="shared" si="7"/>
        <v>-55.68</v>
      </c>
      <c r="L47" s="14"/>
    </row>
    <row r="48" spans="1:12">
      <c r="A48" s="20" t="s">
        <v>158</v>
      </c>
      <c r="B48" s="21"/>
      <c r="C48" s="21"/>
      <c r="D48" s="21"/>
      <c r="E48" s="21"/>
      <c r="F48" s="21"/>
      <c r="G48" s="21"/>
      <c r="H48" s="21"/>
      <c r="I48" s="27"/>
      <c r="J48" s="28">
        <f>SUM(J46:J47)</f>
        <v>144.32</v>
      </c>
      <c r="K48" s="28">
        <f>SUM(K46:K47)</f>
        <v>144.32</v>
      </c>
      <c r="L48" s="14"/>
    </row>
    <row r="49" spans="1:12">
      <c r="A49" s="8">
        <v>46084</v>
      </c>
      <c r="B49" s="9">
        <v>22314</v>
      </c>
      <c r="C49" s="10" t="s">
        <v>172</v>
      </c>
      <c r="D49" s="11" t="s">
        <v>156</v>
      </c>
      <c r="E49" s="3">
        <v>291205</v>
      </c>
      <c r="F49" s="12"/>
      <c r="G49" s="13" t="s">
        <v>51</v>
      </c>
      <c r="H49" s="13"/>
      <c r="I49" s="23"/>
      <c r="J49" s="24">
        <v>750</v>
      </c>
      <c r="K49" s="25">
        <f t="shared" si="7"/>
        <v>750</v>
      </c>
      <c r="L49" s="8">
        <v>46083</v>
      </c>
    </row>
    <row r="50" spans="1:12">
      <c r="A50" s="14"/>
      <c r="B50" s="15"/>
      <c r="C50" s="16"/>
      <c r="D50" s="17" t="s">
        <v>157</v>
      </c>
      <c r="E50" s="7"/>
      <c r="F50" s="18"/>
      <c r="G50" s="19" t="s">
        <v>51</v>
      </c>
      <c r="H50" s="19"/>
      <c r="I50" s="26"/>
      <c r="J50" s="24">
        <v>-174.84</v>
      </c>
      <c r="K50" s="25">
        <f t="shared" si="7"/>
        <v>-174.84</v>
      </c>
      <c r="L50" s="14"/>
    </row>
    <row r="51" spans="1:12">
      <c r="A51" s="20" t="s">
        <v>158</v>
      </c>
      <c r="B51" s="21"/>
      <c r="C51" s="21"/>
      <c r="D51" s="21"/>
      <c r="E51" s="21"/>
      <c r="F51" s="21"/>
      <c r="G51" s="21"/>
      <c r="H51" s="21"/>
      <c r="I51" s="27"/>
      <c r="J51" s="28">
        <f>SUM(J49:J50)</f>
        <v>575.16</v>
      </c>
      <c r="K51" s="28">
        <f>SUM(K49:K50)</f>
        <v>575.16</v>
      </c>
      <c r="L51" s="14"/>
    </row>
    <row r="52" spans="1:12">
      <c r="A52" s="8">
        <v>46084</v>
      </c>
      <c r="B52" s="9">
        <v>22314</v>
      </c>
      <c r="C52" s="10" t="s">
        <v>173</v>
      </c>
      <c r="D52" s="11" t="s">
        <v>156</v>
      </c>
      <c r="E52" s="3">
        <v>291396</v>
      </c>
      <c r="F52" s="12"/>
      <c r="G52" s="13" t="s">
        <v>51</v>
      </c>
      <c r="H52" s="13"/>
      <c r="I52" s="23"/>
      <c r="J52" s="24">
        <v>450</v>
      </c>
      <c r="K52" s="25">
        <f t="shared" ref="K52:K56" si="8">J52</f>
        <v>450</v>
      </c>
      <c r="L52" s="8">
        <v>46083</v>
      </c>
    </row>
    <row r="53" spans="1:12">
      <c r="A53" s="14"/>
      <c r="B53" s="15"/>
      <c r="C53" s="16"/>
      <c r="D53" s="17" t="s">
        <v>157</v>
      </c>
      <c r="E53" s="7"/>
      <c r="F53" s="18"/>
      <c r="G53" s="19" t="s">
        <v>51</v>
      </c>
      <c r="H53" s="19"/>
      <c r="I53" s="26"/>
      <c r="J53" s="24">
        <v>-119.04</v>
      </c>
      <c r="K53" s="25">
        <f t="shared" si="8"/>
        <v>-119.04</v>
      </c>
      <c r="L53" s="14"/>
    </row>
    <row r="54" spans="1:12">
      <c r="A54" s="20" t="s">
        <v>158</v>
      </c>
      <c r="B54" s="21"/>
      <c r="C54" s="21"/>
      <c r="D54" s="21"/>
      <c r="E54" s="21"/>
      <c r="F54" s="21"/>
      <c r="G54" s="21"/>
      <c r="H54" s="21"/>
      <c r="I54" s="27"/>
      <c r="J54" s="28">
        <f>SUM(J52:J53)</f>
        <v>330.96</v>
      </c>
      <c r="K54" s="28">
        <f>SUM(K52:K53)</f>
        <v>330.96</v>
      </c>
      <c r="L54" s="14"/>
    </row>
    <row r="55" spans="1:12">
      <c r="A55" s="8">
        <v>46084</v>
      </c>
      <c r="B55" s="9">
        <v>22314</v>
      </c>
      <c r="C55" s="10" t="s">
        <v>174</v>
      </c>
      <c r="D55" s="11" t="s">
        <v>156</v>
      </c>
      <c r="E55" s="3">
        <v>291389</v>
      </c>
      <c r="F55" s="12"/>
      <c r="G55" s="13" t="s">
        <v>51</v>
      </c>
      <c r="H55" s="13"/>
      <c r="I55" s="23"/>
      <c r="J55" s="24">
        <v>400</v>
      </c>
      <c r="K55" s="25">
        <f t="shared" ref="K55:K59" si="9">J55</f>
        <v>400</v>
      </c>
      <c r="L55" s="8">
        <v>46083</v>
      </c>
    </row>
    <row r="56" spans="1:12">
      <c r="A56" s="14"/>
      <c r="B56" s="15"/>
      <c r="C56" s="16"/>
      <c r="D56" s="17" t="s">
        <v>157</v>
      </c>
      <c r="E56" s="7"/>
      <c r="F56" s="18"/>
      <c r="G56" s="19" t="s">
        <v>51</v>
      </c>
      <c r="H56" s="19"/>
      <c r="I56" s="26"/>
      <c r="J56" s="24">
        <v>-89.78</v>
      </c>
      <c r="K56" s="25">
        <f t="shared" si="9"/>
        <v>-89.78</v>
      </c>
      <c r="L56" s="14"/>
    </row>
    <row r="57" spans="1:12">
      <c r="A57" s="20" t="s">
        <v>158</v>
      </c>
      <c r="B57" s="21"/>
      <c r="C57" s="21"/>
      <c r="D57" s="21"/>
      <c r="E57" s="21"/>
      <c r="F57" s="21"/>
      <c r="G57" s="21"/>
      <c r="H57" s="21"/>
      <c r="I57" s="27"/>
      <c r="J57" s="28">
        <f>SUM(J55:J56)</f>
        <v>310.22</v>
      </c>
      <c r="K57" s="28">
        <f>SUM(K55:K56)</f>
        <v>310.22</v>
      </c>
      <c r="L57" s="14"/>
    </row>
    <row r="58" spans="1:12">
      <c r="A58" s="8">
        <v>46084</v>
      </c>
      <c r="B58" s="9">
        <v>22314</v>
      </c>
      <c r="C58" s="10" t="s">
        <v>175</v>
      </c>
      <c r="D58" s="11" t="s">
        <v>156</v>
      </c>
      <c r="E58" s="3">
        <v>291415</v>
      </c>
      <c r="F58" s="12"/>
      <c r="G58" s="13" t="s">
        <v>51</v>
      </c>
      <c r="H58" s="13"/>
      <c r="I58" s="23"/>
      <c r="J58" s="24">
        <v>450</v>
      </c>
      <c r="K58" s="25">
        <f t="shared" si="9"/>
        <v>450</v>
      </c>
      <c r="L58" s="8">
        <v>46083</v>
      </c>
    </row>
    <row r="59" spans="1:12">
      <c r="A59" s="14"/>
      <c r="B59" s="15"/>
      <c r="C59" s="16"/>
      <c r="D59" s="17" t="s">
        <v>157</v>
      </c>
      <c r="E59" s="7"/>
      <c r="F59" s="18"/>
      <c r="G59" s="19" t="s">
        <v>51</v>
      </c>
      <c r="H59" s="19"/>
      <c r="I59" s="26"/>
      <c r="J59" s="24">
        <v>-119.04</v>
      </c>
      <c r="K59" s="25">
        <f t="shared" si="9"/>
        <v>-119.04</v>
      </c>
      <c r="L59" s="14"/>
    </row>
    <row r="60" spans="1:12">
      <c r="A60" s="20" t="s">
        <v>158</v>
      </c>
      <c r="B60" s="21"/>
      <c r="C60" s="21"/>
      <c r="D60" s="21"/>
      <c r="E60" s="21"/>
      <c r="F60" s="21"/>
      <c r="G60" s="21"/>
      <c r="H60" s="21"/>
      <c r="I60" s="27"/>
      <c r="J60" s="28">
        <f>SUM(J58:J59)</f>
        <v>330.96</v>
      </c>
      <c r="K60" s="28">
        <f>SUM(K58:K59)</f>
        <v>330.96</v>
      </c>
      <c r="L60" s="14"/>
    </row>
    <row r="61" spans="1:12">
      <c r="A61" s="8">
        <v>46084</v>
      </c>
      <c r="B61" s="9">
        <v>22314</v>
      </c>
      <c r="C61" s="10" t="s">
        <v>176</v>
      </c>
      <c r="D61" s="11" t="s">
        <v>156</v>
      </c>
      <c r="E61" s="3">
        <v>291407</v>
      </c>
      <c r="F61" s="12"/>
      <c r="G61" s="13" t="s">
        <v>51</v>
      </c>
      <c r="H61" s="13"/>
      <c r="I61" s="23"/>
      <c r="J61" s="24">
        <v>200</v>
      </c>
      <c r="K61" s="25">
        <f t="shared" ref="K61:K65" si="10">J61</f>
        <v>200</v>
      </c>
      <c r="L61" s="8">
        <v>46083</v>
      </c>
    </row>
    <row r="62" spans="1:12">
      <c r="A62" s="14"/>
      <c r="B62" s="15"/>
      <c r="C62" s="16"/>
      <c r="D62" s="17" t="s">
        <v>157</v>
      </c>
      <c r="E62" s="7"/>
      <c r="F62" s="18"/>
      <c r="G62" s="19" t="s">
        <v>51</v>
      </c>
      <c r="H62" s="19"/>
      <c r="I62" s="26"/>
      <c r="J62" s="24">
        <v>-47.39</v>
      </c>
      <c r="K62" s="25">
        <f t="shared" si="10"/>
        <v>-47.39</v>
      </c>
      <c r="L62" s="14"/>
    </row>
    <row r="63" spans="1:12">
      <c r="A63" s="20" t="s">
        <v>158</v>
      </c>
      <c r="B63" s="21"/>
      <c r="C63" s="21"/>
      <c r="D63" s="21"/>
      <c r="E63" s="21"/>
      <c r="F63" s="21"/>
      <c r="G63" s="21"/>
      <c r="H63" s="21"/>
      <c r="I63" s="27"/>
      <c r="J63" s="28">
        <f>SUM(J61:J62)</f>
        <v>152.61</v>
      </c>
      <c r="K63" s="28">
        <f>SUM(K61:K62)</f>
        <v>152.61</v>
      </c>
      <c r="L63" s="14"/>
    </row>
    <row r="64" spans="1:12">
      <c r="A64" s="8">
        <v>46084</v>
      </c>
      <c r="B64" s="9">
        <v>22314</v>
      </c>
      <c r="C64" s="10" t="s">
        <v>177</v>
      </c>
      <c r="D64" s="11" t="s">
        <v>156</v>
      </c>
      <c r="E64" s="3">
        <v>291385</v>
      </c>
      <c r="F64" s="12"/>
      <c r="G64" s="13" t="s">
        <v>51</v>
      </c>
      <c r="H64" s="13"/>
      <c r="I64" s="23"/>
      <c r="J64" s="24">
        <v>1100</v>
      </c>
      <c r="K64" s="25">
        <f t="shared" si="10"/>
        <v>1100</v>
      </c>
      <c r="L64" s="8">
        <v>46083</v>
      </c>
    </row>
    <row r="65" spans="1:12">
      <c r="A65" s="14"/>
      <c r="B65" s="15"/>
      <c r="C65" s="16"/>
      <c r="D65" s="17" t="s">
        <v>157</v>
      </c>
      <c r="E65" s="7"/>
      <c r="F65" s="18"/>
      <c r="G65" s="19" t="s">
        <v>51</v>
      </c>
      <c r="H65" s="19"/>
      <c r="I65" s="26"/>
      <c r="J65" s="24">
        <v>-254.11</v>
      </c>
      <c r="K65" s="25">
        <f t="shared" si="10"/>
        <v>-254.11</v>
      </c>
      <c r="L65" s="14"/>
    </row>
    <row r="66" spans="1:12">
      <c r="A66" s="20" t="s">
        <v>158</v>
      </c>
      <c r="B66" s="21"/>
      <c r="C66" s="21"/>
      <c r="D66" s="21"/>
      <c r="E66" s="21"/>
      <c r="F66" s="21"/>
      <c r="G66" s="21"/>
      <c r="H66" s="21"/>
      <c r="I66" s="27"/>
      <c r="J66" s="28">
        <f>SUM(J64:J65)</f>
        <v>845.89</v>
      </c>
      <c r="K66" s="28">
        <f>SUM(K64:K65)</f>
        <v>845.89</v>
      </c>
      <c r="L66" s="14"/>
    </row>
    <row r="67" spans="1:12">
      <c r="A67" s="8">
        <v>46084</v>
      </c>
      <c r="B67" s="9">
        <v>22314</v>
      </c>
      <c r="C67" s="10" t="s">
        <v>178</v>
      </c>
      <c r="D67" s="11" t="s">
        <v>156</v>
      </c>
      <c r="E67" s="3">
        <v>291209</v>
      </c>
      <c r="F67" s="12"/>
      <c r="G67" s="13" t="s">
        <v>51</v>
      </c>
      <c r="H67" s="13"/>
      <c r="I67" s="23"/>
      <c r="J67" s="24">
        <v>200</v>
      </c>
      <c r="K67" s="25">
        <f t="shared" ref="K67:K71" si="11">J67</f>
        <v>200</v>
      </c>
      <c r="L67" s="8">
        <v>46083</v>
      </c>
    </row>
    <row r="68" spans="1:12">
      <c r="A68" s="14"/>
      <c r="B68" s="15"/>
      <c r="C68" s="16"/>
      <c r="D68" s="17" t="s">
        <v>157</v>
      </c>
      <c r="E68" s="7"/>
      <c r="F68" s="18"/>
      <c r="G68" s="19" t="s">
        <v>51</v>
      </c>
      <c r="H68" s="19"/>
      <c r="I68" s="26"/>
      <c r="J68" s="24">
        <v>-48.24</v>
      </c>
      <c r="K68" s="25">
        <f t="shared" si="11"/>
        <v>-48.24</v>
      </c>
      <c r="L68" s="14"/>
    </row>
    <row r="69" spans="1:12">
      <c r="A69" s="20" t="s">
        <v>158</v>
      </c>
      <c r="B69" s="21"/>
      <c r="C69" s="21"/>
      <c r="D69" s="21"/>
      <c r="E69" s="21"/>
      <c r="F69" s="21"/>
      <c r="G69" s="21"/>
      <c r="H69" s="21"/>
      <c r="I69" s="27"/>
      <c r="J69" s="28">
        <f>SUM(J67:J68)</f>
        <v>151.76</v>
      </c>
      <c r="K69" s="28">
        <f>SUM(K67:K68)</f>
        <v>151.76</v>
      </c>
      <c r="L69" s="14"/>
    </row>
    <row r="70" spans="1:12">
      <c r="A70" s="8">
        <v>46084</v>
      </c>
      <c r="B70" s="9">
        <v>22314</v>
      </c>
      <c r="C70" s="10" t="s">
        <v>179</v>
      </c>
      <c r="D70" s="11" t="s">
        <v>156</v>
      </c>
      <c r="E70" s="3">
        <v>291401</v>
      </c>
      <c r="F70" s="12"/>
      <c r="G70" s="13" t="s">
        <v>51</v>
      </c>
      <c r="H70" s="13"/>
      <c r="I70" s="23"/>
      <c r="J70" s="24">
        <v>200</v>
      </c>
      <c r="K70" s="25">
        <f t="shared" si="11"/>
        <v>200</v>
      </c>
      <c r="L70" s="8">
        <v>46083</v>
      </c>
    </row>
    <row r="71" spans="1:12">
      <c r="A71" s="14"/>
      <c r="B71" s="15"/>
      <c r="C71" s="16"/>
      <c r="D71" s="17" t="s">
        <v>157</v>
      </c>
      <c r="E71" s="7"/>
      <c r="F71" s="18"/>
      <c r="G71" s="19" t="s">
        <v>51</v>
      </c>
      <c r="H71" s="19"/>
      <c r="I71" s="26"/>
      <c r="J71" s="24">
        <v>-55.68</v>
      </c>
      <c r="K71" s="25">
        <f t="shared" si="11"/>
        <v>-55.68</v>
      </c>
      <c r="L71" s="14"/>
    </row>
    <row r="72" spans="1:12">
      <c r="A72" s="20" t="s">
        <v>158</v>
      </c>
      <c r="B72" s="21"/>
      <c r="C72" s="21"/>
      <c r="D72" s="21"/>
      <c r="E72" s="21"/>
      <c r="F72" s="21"/>
      <c r="G72" s="21"/>
      <c r="H72" s="21"/>
      <c r="I72" s="27"/>
      <c r="J72" s="28">
        <f>SUM(J70:J71)</f>
        <v>144.32</v>
      </c>
      <c r="K72" s="28">
        <f>SUM(K70:K71)</f>
        <v>144.32</v>
      </c>
      <c r="L72" s="14"/>
    </row>
    <row r="73" spans="1:12">
      <c r="A73" s="8">
        <v>46084</v>
      </c>
      <c r="B73" s="9">
        <v>22314</v>
      </c>
      <c r="C73" s="10" t="s">
        <v>180</v>
      </c>
      <c r="D73" s="11" t="s">
        <v>156</v>
      </c>
      <c r="E73" s="3">
        <v>291211</v>
      </c>
      <c r="F73" s="12"/>
      <c r="G73" s="13" t="s">
        <v>51</v>
      </c>
      <c r="H73" s="13"/>
      <c r="I73" s="23"/>
      <c r="J73" s="24">
        <v>2200</v>
      </c>
      <c r="K73" s="25">
        <f t="shared" ref="K73:K77" si="12">J73</f>
        <v>2200</v>
      </c>
      <c r="L73" s="8">
        <v>46083</v>
      </c>
    </row>
    <row r="74" spans="1:12">
      <c r="A74" s="14"/>
      <c r="B74" s="15"/>
      <c r="C74" s="16"/>
      <c r="D74" s="17" t="s">
        <v>157</v>
      </c>
      <c r="E74" s="7"/>
      <c r="F74" s="18"/>
      <c r="G74" s="19" t="s">
        <v>51</v>
      </c>
      <c r="H74" s="19"/>
      <c r="I74" s="26"/>
      <c r="J74" s="24">
        <v>-503.22</v>
      </c>
      <c r="K74" s="25">
        <f t="shared" si="12"/>
        <v>-503.22</v>
      </c>
      <c r="L74" s="14"/>
    </row>
    <row r="75" spans="1:12">
      <c r="A75" s="20" t="s">
        <v>158</v>
      </c>
      <c r="B75" s="21"/>
      <c r="C75" s="21"/>
      <c r="D75" s="21"/>
      <c r="E75" s="21"/>
      <c r="F75" s="21"/>
      <c r="G75" s="21"/>
      <c r="H75" s="21"/>
      <c r="I75" s="27"/>
      <c r="J75" s="28">
        <f>SUM(J73:J74)</f>
        <v>1696.78</v>
      </c>
      <c r="K75" s="28">
        <f>SUM(K73:K74)</f>
        <v>1696.78</v>
      </c>
      <c r="L75" s="14"/>
    </row>
    <row r="76" spans="1:12">
      <c r="A76" s="8">
        <v>46084</v>
      </c>
      <c r="B76" s="9">
        <v>22314</v>
      </c>
      <c r="C76" s="10" t="s">
        <v>181</v>
      </c>
      <c r="D76" s="11" t="s">
        <v>156</v>
      </c>
      <c r="E76" s="3">
        <v>290899</v>
      </c>
      <c r="F76" s="12"/>
      <c r="G76" s="13" t="s">
        <v>51</v>
      </c>
      <c r="H76" s="13"/>
      <c r="I76" s="23"/>
      <c r="J76" s="24">
        <v>200</v>
      </c>
      <c r="K76" s="25">
        <f t="shared" si="12"/>
        <v>200</v>
      </c>
      <c r="L76" s="8">
        <v>46083</v>
      </c>
    </row>
    <row r="77" spans="1:12">
      <c r="A77" s="14"/>
      <c r="B77" s="15"/>
      <c r="C77" s="16"/>
      <c r="D77" s="17" t="s">
        <v>157</v>
      </c>
      <c r="E77" s="7"/>
      <c r="F77" s="18"/>
      <c r="G77" s="19" t="s">
        <v>51</v>
      </c>
      <c r="H77" s="19"/>
      <c r="I77" s="26"/>
      <c r="J77" s="24">
        <v>-47.39</v>
      </c>
      <c r="K77" s="25">
        <f t="shared" si="12"/>
        <v>-47.39</v>
      </c>
      <c r="L77" s="14"/>
    </row>
    <row r="78" spans="1:12">
      <c r="A78" s="20" t="s">
        <v>158</v>
      </c>
      <c r="B78" s="21"/>
      <c r="C78" s="21"/>
      <c r="D78" s="21"/>
      <c r="E78" s="21"/>
      <c r="F78" s="21"/>
      <c r="G78" s="21"/>
      <c r="H78" s="21"/>
      <c r="I78" s="27"/>
      <c r="J78" s="28">
        <f>SUM(J76:J77)</f>
        <v>152.61</v>
      </c>
      <c r="K78" s="28">
        <f>SUM(K76:K77)</f>
        <v>152.61</v>
      </c>
      <c r="L78" s="14"/>
    </row>
    <row r="79" spans="1:12">
      <c r="A79" s="8">
        <v>46084</v>
      </c>
      <c r="B79" s="9">
        <v>22314</v>
      </c>
      <c r="C79" s="10" t="s">
        <v>182</v>
      </c>
      <c r="D79" s="11" t="s">
        <v>156</v>
      </c>
      <c r="E79" s="3">
        <v>290931</v>
      </c>
      <c r="F79" s="12"/>
      <c r="G79" s="13" t="s">
        <v>51</v>
      </c>
      <c r="H79" s="13"/>
      <c r="I79" s="23"/>
      <c r="J79" s="24">
        <v>200</v>
      </c>
      <c r="K79" s="25">
        <f>J79</f>
        <v>200</v>
      </c>
      <c r="L79" s="8">
        <v>46083</v>
      </c>
    </row>
    <row r="80" spans="1:12">
      <c r="A80" s="14"/>
      <c r="B80" s="15"/>
      <c r="C80" s="16"/>
      <c r="D80" s="17" t="s">
        <v>157</v>
      </c>
      <c r="E80" s="7"/>
      <c r="F80" s="18"/>
      <c r="G80" s="19" t="s">
        <v>51</v>
      </c>
      <c r="H80" s="19"/>
      <c r="I80" s="26"/>
      <c r="J80" s="24">
        <v>-47.39</v>
      </c>
      <c r="K80" s="25">
        <f>J80</f>
        <v>-47.39</v>
      </c>
      <c r="L80" s="14"/>
    </row>
    <row r="81" spans="1:12">
      <c r="A81" s="20" t="s">
        <v>158</v>
      </c>
      <c r="B81" s="21"/>
      <c r="C81" s="21"/>
      <c r="D81" s="21"/>
      <c r="E81" s="21"/>
      <c r="F81" s="21"/>
      <c r="G81" s="21"/>
      <c r="H81" s="21"/>
      <c r="I81" s="27"/>
      <c r="J81" s="28">
        <f>SUM(J79:J80)</f>
        <v>152.61</v>
      </c>
      <c r="K81" s="28">
        <f>SUM(K79:K80)</f>
        <v>152.61</v>
      </c>
      <c r="L81" s="14"/>
    </row>
    <row r="82" spans="1:12">
      <c r="A82" s="8">
        <v>46084</v>
      </c>
      <c r="B82" s="9">
        <v>22314</v>
      </c>
      <c r="C82" s="29" t="s">
        <v>183</v>
      </c>
      <c r="D82" s="11" t="s">
        <v>156</v>
      </c>
      <c r="E82" s="3"/>
      <c r="F82" s="12"/>
      <c r="G82" s="13" t="s">
        <v>51</v>
      </c>
      <c r="H82" s="13"/>
      <c r="I82" s="23"/>
      <c r="J82" s="24">
        <v>-78.85</v>
      </c>
      <c r="K82" s="25">
        <f>J82</f>
        <v>-78.85</v>
      </c>
      <c r="L82" s="8">
        <v>46083</v>
      </c>
    </row>
    <row r="83" spans="1:12">
      <c r="A83" s="14"/>
      <c r="B83" s="15"/>
      <c r="C83" s="16"/>
      <c r="D83" s="17" t="s">
        <v>157</v>
      </c>
      <c r="E83" s="7"/>
      <c r="F83" s="18"/>
      <c r="G83" s="19" t="s">
        <v>51</v>
      </c>
      <c r="H83" s="19"/>
      <c r="I83" s="26"/>
      <c r="J83" s="24"/>
      <c r="K83" s="25">
        <f>J83</f>
        <v>0</v>
      </c>
      <c r="L83" s="14"/>
    </row>
    <row r="84" spans="1:12">
      <c r="A84" s="20" t="s">
        <v>158</v>
      </c>
      <c r="B84" s="21"/>
      <c r="C84" s="21"/>
      <c r="D84" s="21"/>
      <c r="E84" s="21"/>
      <c r="F84" s="21"/>
      <c r="G84" s="21"/>
      <c r="H84" s="21"/>
      <c r="I84" s="27"/>
      <c r="J84" s="31">
        <f>SUM(J82:J83)</f>
        <v>-78.85</v>
      </c>
      <c r="K84" s="28">
        <f>SUM(K82:K83)</f>
        <v>-78.85</v>
      </c>
      <c r="L84" s="14"/>
    </row>
    <row r="85" ht="10.5" spans="1:10">
      <c r="A85" s="2"/>
      <c r="I85" s="32" t="s">
        <v>184</v>
      </c>
      <c r="J85" s="33">
        <f>SUM(J9,J12,J15,J18,J21,J24,J27,J30,J33,J36,J39,J42,J45,J48,J51,J54,J57,J60,J63,J66,J69,J72,J75,J78,J81,J84)</f>
        <v>10635.72</v>
      </c>
    </row>
    <row r="86" ht="10.5" spans="1:10">
      <c r="A86" s="2"/>
      <c r="I86" s="32"/>
      <c r="J86" s="33"/>
    </row>
    <row r="87" ht="10.5" spans="1:10">
      <c r="A87" s="2" t="s">
        <v>23</v>
      </c>
      <c r="D87" s="2" t="s">
        <v>24</v>
      </c>
      <c r="I87" s="34"/>
      <c r="J87" s="33"/>
    </row>
    <row r="88" spans="1:1">
      <c r="A88" s="2"/>
    </row>
    <row r="89" spans="1:1">
      <c r="A89" s="2"/>
    </row>
    <row r="90" spans="1:4">
      <c r="A90" s="2" t="s">
        <v>26</v>
      </c>
      <c r="D90" s="2" t="s">
        <v>27</v>
      </c>
    </row>
    <row r="91" spans="1:4">
      <c r="A91" s="1" t="s">
        <v>29</v>
      </c>
      <c r="D91" s="1" t="s">
        <v>30</v>
      </c>
    </row>
    <row r="97" spans="1:1">
      <c r="A97" s="2" t="s">
        <v>0</v>
      </c>
    </row>
    <row r="98" spans="1:1">
      <c r="A98" s="2" t="s">
        <v>33</v>
      </c>
    </row>
    <row r="100" spans="1:12">
      <c r="A100" s="3" t="s">
        <v>2</v>
      </c>
      <c r="B100" s="3" t="s">
        <v>3</v>
      </c>
      <c r="C100" s="3" t="s">
        <v>4</v>
      </c>
      <c r="D100" s="3" t="s">
        <v>5</v>
      </c>
      <c r="E100" s="3" t="s">
        <v>154</v>
      </c>
      <c r="F100" s="3" t="s">
        <v>7</v>
      </c>
      <c r="G100" s="4" t="s">
        <v>8</v>
      </c>
      <c r="H100" s="5"/>
      <c r="I100" s="5"/>
      <c r="J100" s="22"/>
      <c r="K100" s="3" t="s">
        <v>9</v>
      </c>
      <c r="L100" s="3" t="s">
        <v>10</v>
      </c>
    </row>
    <row r="101" spans="1:12">
      <c r="A101" s="6"/>
      <c r="B101" s="6"/>
      <c r="C101" s="6"/>
      <c r="D101" s="6"/>
      <c r="E101" s="6"/>
      <c r="F101" s="6"/>
      <c r="G101" s="3" t="s">
        <v>11</v>
      </c>
      <c r="H101" s="3" t="s">
        <v>12</v>
      </c>
      <c r="I101" s="3" t="s">
        <v>13</v>
      </c>
      <c r="J101" s="3" t="s">
        <v>14</v>
      </c>
      <c r="K101" s="6"/>
      <c r="L101" s="6"/>
    </row>
    <row r="102" spans="1:12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</row>
    <row r="103" spans="1:12">
      <c r="A103" s="8">
        <v>46092</v>
      </c>
      <c r="B103" s="9">
        <v>22346</v>
      </c>
      <c r="C103" s="10" t="s">
        <v>185</v>
      </c>
      <c r="D103" s="11" t="s">
        <v>156</v>
      </c>
      <c r="E103" s="3">
        <v>292425</v>
      </c>
      <c r="F103" s="12"/>
      <c r="G103" s="13" t="s">
        <v>51</v>
      </c>
      <c r="H103" s="13"/>
      <c r="I103" s="23"/>
      <c r="J103" s="24">
        <v>900</v>
      </c>
      <c r="K103" s="25">
        <f t="shared" ref="K103:K105" si="13">J103+F103</f>
        <v>900</v>
      </c>
      <c r="L103" s="8">
        <v>46090</v>
      </c>
    </row>
    <row r="104" spans="1:12">
      <c r="A104" s="14"/>
      <c r="B104" s="15"/>
      <c r="C104" s="16"/>
      <c r="D104" s="17" t="s">
        <v>157</v>
      </c>
      <c r="E104" s="7"/>
      <c r="F104" s="18"/>
      <c r="G104" s="19" t="s">
        <v>51</v>
      </c>
      <c r="H104" s="19"/>
      <c r="I104" s="26"/>
      <c r="J104" s="24">
        <v>-208.82</v>
      </c>
      <c r="K104" s="25">
        <f t="shared" si="13"/>
        <v>-208.82</v>
      </c>
      <c r="L104" s="14"/>
    </row>
    <row r="105" spans="1:12">
      <c r="A105" s="20" t="s">
        <v>158</v>
      </c>
      <c r="B105" s="21"/>
      <c r="C105" s="21"/>
      <c r="D105" s="21"/>
      <c r="E105" s="21"/>
      <c r="F105" s="21"/>
      <c r="G105" s="21"/>
      <c r="H105" s="21"/>
      <c r="I105" s="27"/>
      <c r="J105" s="28">
        <f>SUM(J103:J104)</f>
        <v>691.18</v>
      </c>
      <c r="K105" s="35">
        <f t="shared" si="13"/>
        <v>691.18</v>
      </c>
      <c r="L105" s="14"/>
    </row>
    <row r="106" spans="1:12">
      <c r="A106" s="8">
        <v>46092</v>
      </c>
      <c r="B106" s="9">
        <v>22346</v>
      </c>
      <c r="C106" s="10" t="s">
        <v>186</v>
      </c>
      <c r="D106" s="11" t="s">
        <v>156</v>
      </c>
      <c r="E106" s="3">
        <v>292428</v>
      </c>
      <c r="F106" s="12"/>
      <c r="G106" s="13" t="s">
        <v>51</v>
      </c>
      <c r="H106" s="13"/>
      <c r="I106" s="23"/>
      <c r="J106" s="24">
        <v>700</v>
      </c>
      <c r="K106" s="25">
        <f t="shared" ref="K103:K169" si="14">J106+F106</f>
        <v>700</v>
      </c>
      <c r="L106" s="8">
        <v>46090</v>
      </c>
    </row>
    <row r="107" spans="1:12">
      <c r="A107" s="14"/>
      <c r="B107" s="15"/>
      <c r="C107" s="16"/>
      <c r="D107" s="17" t="s">
        <v>157</v>
      </c>
      <c r="E107" s="7"/>
      <c r="F107" s="18"/>
      <c r="G107" s="19" t="s">
        <v>51</v>
      </c>
      <c r="H107" s="19"/>
      <c r="I107" s="26"/>
      <c r="J107" s="24">
        <v>-163.54</v>
      </c>
      <c r="K107" s="25">
        <f t="shared" si="14"/>
        <v>-163.54</v>
      </c>
      <c r="L107" s="14"/>
    </row>
    <row r="108" spans="1:12">
      <c r="A108" s="20" t="s">
        <v>158</v>
      </c>
      <c r="B108" s="21"/>
      <c r="C108" s="21"/>
      <c r="D108" s="21"/>
      <c r="E108" s="21"/>
      <c r="F108" s="21"/>
      <c r="G108" s="21"/>
      <c r="H108" s="21"/>
      <c r="I108" s="27"/>
      <c r="J108" s="28">
        <f>SUM(J106:J107)</f>
        <v>536.46</v>
      </c>
      <c r="K108" s="35">
        <f t="shared" si="14"/>
        <v>536.46</v>
      </c>
      <c r="L108" s="14"/>
    </row>
    <row r="109" spans="1:12">
      <c r="A109" s="8">
        <v>46092</v>
      </c>
      <c r="B109" s="9">
        <v>22346</v>
      </c>
      <c r="C109" s="10" t="s">
        <v>187</v>
      </c>
      <c r="D109" s="11" t="s">
        <v>156</v>
      </c>
      <c r="E109" s="3">
        <v>292214</v>
      </c>
      <c r="F109" s="12"/>
      <c r="G109" s="13" t="s">
        <v>51</v>
      </c>
      <c r="H109" s="13"/>
      <c r="I109" s="23"/>
      <c r="J109" s="24">
        <v>1100</v>
      </c>
      <c r="K109" s="25">
        <f t="shared" si="14"/>
        <v>1100</v>
      </c>
      <c r="L109" s="8">
        <v>46090</v>
      </c>
    </row>
    <row r="110" spans="1:12">
      <c r="A110" s="14"/>
      <c r="B110" s="15"/>
      <c r="C110" s="16"/>
      <c r="D110" s="17" t="s">
        <v>157</v>
      </c>
      <c r="E110" s="7"/>
      <c r="F110" s="18"/>
      <c r="G110" s="19" t="s">
        <v>51</v>
      </c>
      <c r="H110" s="19"/>
      <c r="I110" s="26"/>
      <c r="J110" s="24">
        <v>-254.11</v>
      </c>
      <c r="K110" s="25">
        <f t="shared" si="14"/>
        <v>-254.11</v>
      </c>
      <c r="L110" s="14"/>
    </row>
    <row r="111" spans="1:12">
      <c r="A111" s="20" t="s">
        <v>158</v>
      </c>
      <c r="B111" s="21"/>
      <c r="C111" s="21"/>
      <c r="D111" s="21"/>
      <c r="E111" s="21"/>
      <c r="F111" s="21"/>
      <c r="G111" s="21"/>
      <c r="H111" s="21"/>
      <c r="I111" s="27"/>
      <c r="J111" s="28">
        <f>SUM(J109:J110)</f>
        <v>845.89</v>
      </c>
      <c r="K111" s="35">
        <f t="shared" si="14"/>
        <v>845.89</v>
      </c>
      <c r="L111" s="14"/>
    </row>
    <row r="112" spans="1:12">
      <c r="A112" s="8">
        <v>46092</v>
      </c>
      <c r="B112" s="9">
        <v>22346</v>
      </c>
      <c r="C112" s="10" t="s">
        <v>188</v>
      </c>
      <c r="D112" s="11" t="s">
        <v>156</v>
      </c>
      <c r="E112" s="3">
        <v>292995</v>
      </c>
      <c r="F112" s="12"/>
      <c r="G112" s="13" t="s">
        <v>51</v>
      </c>
      <c r="H112" s="13"/>
      <c r="I112" s="23"/>
      <c r="J112" s="24">
        <v>1100</v>
      </c>
      <c r="K112" s="25">
        <f t="shared" si="14"/>
        <v>1100</v>
      </c>
      <c r="L112" s="8">
        <v>46090</v>
      </c>
    </row>
    <row r="113" spans="1:12">
      <c r="A113" s="14"/>
      <c r="B113" s="15"/>
      <c r="C113" s="16"/>
      <c r="D113" s="17" t="s">
        <v>157</v>
      </c>
      <c r="E113" s="7"/>
      <c r="F113" s="18"/>
      <c r="G113" s="19" t="s">
        <v>51</v>
      </c>
      <c r="H113" s="19"/>
      <c r="I113" s="26"/>
      <c r="J113" s="24">
        <v>-254.96</v>
      </c>
      <c r="K113" s="25">
        <f t="shared" si="14"/>
        <v>-254.96</v>
      </c>
      <c r="L113" s="14"/>
    </row>
    <row r="114" spans="1:12">
      <c r="A114" s="20" t="s">
        <v>158</v>
      </c>
      <c r="B114" s="21"/>
      <c r="C114" s="21"/>
      <c r="D114" s="21"/>
      <c r="E114" s="21"/>
      <c r="F114" s="21"/>
      <c r="G114" s="21"/>
      <c r="H114" s="21"/>
      <c r="I114" s="27"/>
      <c r="J114" s="28">
        <f>SUM(J112:J113)</f>
        <v>845.04</v>
      </c>
      <c r="K114" s="35">
        <f t="shared" si="14"/>
        <v>845.04</v>
      </c>
      <c r="L114" s="14"/>
    </row>
    <row r="115" spans="1:12">
      <c r="A115" s="8">
        <v>46092</v>
      </c>
      <c r="B115" s="9">
        <v>22346</v>
      </c>
      <c r="C115" s="10" t="s">
        <v>189</v>
      </c>
      <c r="D115" s="11" t="s">
        <v>156</v>
      </c>
      <c r="E115" s="3">
        <v>292420</v>
      </c>
      <c r="F115" s="12"/>
      <c r="G115" s="13" t="s">
        <v>51</v>
      </c>
      <c r="H115" s="13"/>
      <c r="I115" s="23"/>
      <c r="J115" s="24">
        <v>847.86</v>
      </c>
      <c r="K115" s="25">
        <f t="shared" si="14"/>
        <v>847.86</v>
      </c>
      <c r="L115" s="8">
        <v>46090</v>
      </c>
    </row>
    <row r="116" spans="1:12">
      <c r="A116" s="14"/>
      <c r="B116" s="15"/>
      <c r="C116" s="30" t="s">
        <v>190</v>
      </c>
      <c r="D116" s="17" t="s">
        <v>157</v>
      </c>
      <c r="E116" s="7"/>
      <c r="F116" s="18"/>
      <c r="G116" s="19" t="s">
        <v>51</v>
      </c>
      <c r="H116" s="19"/>
      <c r="I116" s="26"/>
      <c r="J116" s="24">
        <v>-901.54</v>
      </c>
      <c r="K116" s="25">
        <f t="shared" si="14"/>
        <v>-901.54</v>
      </c>
      <c r="L116" s="14"/>
    </row>
    <row r="117" spans="1:12">
      <c r="A117" s="20" t="s">
        <v>158</v>
      </c>
      <c r="B117" s="21"/>
      <c r="C117" s="21"/>
      <c r="D117" s="21"/>
      <c r="E117" s="21"/>
      <c r="F117" s="21"/>
      <c r="G117" s="21"/>
      <c r="H117" s="21"/>
      <c r="I117" s="27"/>
      <c r="J117" s="31">
        <f>SUM(J115:J116)</f>
        <v>-53.6799999999999</v>
      </c>
      <c r="K117" s="35">
        <f t="shared" si="14"/>
        <v>-53.6799999999999</v>
      </c>
      <c r="L117" s="14"/>
    </row>
    <row r="118" spans="1:12">
      <c r="A118" s="8">
        <v>46092</v>
      </c>
      <c r="B118" s="9">
        <v>22346</v>
      </c>
      <c r="C118" s="10" t="s">
        <v>191</v>
      </c>
      <c r="D118" s="11" t="s">
        <v>156</v>
      </c>
      <c r="E118" s="3" t="s">
        <v>192</v>
      </c>
      <c r="F118" s="12"/>
      <c r="G118" s="13" t="s">
        <v>51</v>
      </c>
      <c r="H118" s="13"/>
      <c r="I118" s="23"/>
      <c r="J118" s="24">
        <v>550</v>
      </c>
      <c r="K118" s="25">
        <f t="shared" si="14"/>
        <v>550</v>
      </c>
      <c r="L118" s="8">
        <v>46090</v>
      </c>
    </row>
    <row r="119" spans="1:12">
      <c r="A119" s="14"/>
      <c r="B119" s="15"/>
      <c r="C119" s="16"/>
      <c r="D119" s="17" t="s">
        <v>157</v>
      </c>
      <c r="E119" s="7"/>
      <c r="F119" s="18"/>
      <c r="G119" s="19" t="s">
        <v>51</v>
      </c>
      <c r="H119" s="19"/>
      <c r="I119" s="26"/>
      <c r="J119" s="24">
        <v>-149.39</v>
      </c>
      <c r="K119" s="25">
        <f t="shared" si="14"/>
        <v>-149.39</v>
      </c>
      <c r="L119" s="14"/>
    </row>
    <row r="120" spans="1:12">
      <c r="A120" s="20" t="s">
        <v>158</v>
      </c>
      <c r="B120" s="21"/>
      <c r="C120" s="21"/>
      <c r="D120" s="21"/>
      <c r="E120" s="21"/>
      <c r="F120" s="21"/>
      <c r="G120" s="21"/>
      <c r="H120" s="21"/>
      <c r="I120" s="27"/>
      <c r="J120" s="28">
        <f>SUM(J118:J119)</f>
        <v>400.61</v>
      </c>
      <c r="K120" s="35">
        <f t="shared" si="14"/>
        <v>400.61</v>
      </c>
      <c r="L120" s="14"/>
    </row>
    <row r="121" spans="1:12">
      <c r="A121" s="8">
        <v>46092</v>
      </c>
      <c r="B121" s="9">
        <v>22346</v>
      </c>
      <c r="C121" s="10" t="s">
        <v>193</v>
      </c>
      <c r="D121" s="11" t="s">
        <v>156</v>
      </c>
      <c r="E121" s="3">
        <v>292997</v>
      </c>
      <c r="F121" s="12"/>
      <c r="G121" s="13" t="s">
        <v>51</v>
      </c>
      <c r="H121" s="13"/>
      <c r="I121" s="23"/>
      <c r="J121" s="24">
        <v>1100</v>
      </c>
      <c r="K121" s="25">
        <f t="shared" si="14"/>
        <v>1100</v>
      </c>
      <c r="L121" s="8">
        <v>46090</v>
      </c>
    </row>
    <row r="122" spans="1:12">
      <c r="A122" s="14"/>
      <c r="B122" s="15"/>
      <c r="C122" s="16"/>
      <c r="D122" s="17" t="s">
        <v>157</v>
      </c>
      <c r="E122" s="7"/>
      <c r="F122" s="18"/>
      <c r="G122" s="19" t="s">
        <v>51</v>
      </c>
      <c r="H122" s="19"/>
      <c r="I122" s="26"/>
      <c r="J122" s="24">
        <v>-238.14</v>
      </c>
      <c r="K122" s="25">
        <f t="shared" si="14"/>
        <v>-238.14</v>
      </c>
      <c r="L122" s="14"/>
    </row>
    <row r="123" spans="1:12">
      <c r="A123" s="20" t="s">
        <v>158</v>
      </c>
      <c r="B123" s="21"/>
      <c r="C123" s="21"/>
      <c r="D123" s="21"/>
      <c r="E123" s="21"/>
      <c r="F123" s="21"/>
      <c r="G123" s="21"/>
      <c r="H123" s="21"/>
      <c r="I123" s="27"/>
      <c r="J123" s="28">
        <f>SUM(J121:J122)</f>
        <v>861.86</v>
      </c>
      <c r="K123" s="35">
        <f t="shared" si="14"/>
        <v>861.86</v>
      </c>
      <c r="L123" s="14"/>
    </row>
    <row r="124" spans="1:12">
      <c r="A124" s="8">
        <v>46092</v>
      </c>
      <c r="B124" s="9">
        <v>22346</v>
      </c>
      <c r="C124" s="10" t="s">
        <v>194</v>
      </c>
      <c r="D124" s="11" t="s">
        <v>156</v>
      </c>
      <c r="E124" s="3">
        <v>292645</v>
      </c>
      <c r="F124" s="12"/>
      <c r="G124" s="13" t="s">
        <v>51</v>
      </c>
      <c r="H124" s="13"/>
      <c r="I124" s="23"/>
      <c r="J124" s="24">
        <v>1100</v>
      </c>
      <c r="K124" s="25">
        <f t="shared" si="14"/>
        <v>1100</v>
      </c>
      <c r="L124" s="8">
        <v>46090</v>
      </c>
    </row>
    <row r="125" spans="1:12">
      <c r="A125" s="14"/>
      <c r="B125" s="15"/>
      <c r="C125" s="16"/>
      <c r="D125" s="17" t="s">
        <v>157</v>
      </c>
      <c r="E125" s="7"/>
      <c r="F125" s="18"/>
      <c r="G125" s="19" t="s">
        <v>51</v>
      </c>
      <c r="H125" s="19"/>
      <c r="I125" s="26"/>
      <c r="J125" s="24">
        <v>-244.37</v>
      </c>
      <c r="K125" s="25">
        <f t="shared" si="14"/>
        <v>-244.37</v>
      </c>
      <c r="L125" s="14"/>
    </row>
    <row r="126" spans="1:12">
      <c r="A126" s="20" t="s">
        <v>158</v>
      </c>
      <c r="B126" s="21"/>
      <c r="C126" s="21"/>
      <c r="D126" s="21"/>
      <c r="E126" s="21"/>
      <c r="F126" s="21"/>
      <c r="G126" s="21"/>
      <c r="H126" s="21"/>
      <c r="I126" s="27"/>
      <c r="J126" s="28">
        <f>SUM(J124:J125)</f>
        <v>855.63</v>
      </c>
      <c r="K126" s="35">
        <f t="shared" si="14"/>
        <v>855.63</v>
      </c>
      <c r="L126" s="14"/>
    </row>
    <row r="127" spans="1:12">
      <c r="A127" s="8">
        <v>46092</v>
      </c>
      <c r="B127" s="9">
        <v>22346</v>
      </c>
      <c r="C127" s="10" t="s">
        <v>195</v>
      </c>
      <c r="D127" s="11" t="s">
        <v>156</v>
      </c>
      <c r="E127" s="3">
        <v>292735</v>
      </c>
      <c r="F127" s="12"/>
      <c r="G127" s="13" t="s">
        <v>51</v>
      </c>
      <c r="H127" s="13"/>
      <c r="I127" s="23"/>
      <c r="J127" s="24">
        <v>400</v>
      </c>
      <c r="K127" s="25">
        <f t="shared" si="14"/>
        <v>400</v>
      </c>
      <c r="L127" s="8">
        <v>46090</v>
      </c>
    </row>
    <row r="128" spans="1:12">
      <c r="A128" s="14"/>
      <c r="B128" s="15"/>
      <c r="C128" s="16"/>
      <c r="D128" s="17" t="s">
        <v>157</v>
      </c>
      <c r="E128" s="7"/>
      <c r="F128" s="18"/>
      <c r="G128" s="19" t="s">
        <v>51</v>
      </c>
      <c r="H128" s="19"/>
      <c r="I128" s="26"/>
      <c r="J128" s="24">
        <v>-73.18</v>
      </c>
      <c r="K128" s="25">
        <f t="shared" si="14"/>
        <v>-73.18</v>
      </c>
      <c r="L128" s="14"/>
    </row>
    <row r="129" spans="1:12">
      <c r="A129" s="20" t="s">
        <v>158</v>
      </c>
      <c r="B129" s="21"/>
      <c r="C129" s="21"/>
      <c r="D129" s="21"/>
      <c r="E129" s="21"/>
      <c r="F129" s="21"/>
      <c r="G129" s="21"/>
      <c r="H129" s="21"/>
      <c r="I129" s="27"/>
      <c r="J129" s="28">
        <f>SUM(J127:J128)</f>
        <v>326.82</v>
      </c>
      <c r="K129" s="35">
        <f t="shared" si="14"/>
        <v>326.82</v>
      </c>
      <c r="L129" s="14"/>
    </row>
    <row r="130" spans="1:12">
      <c r="A130" s="8">
        <v>46092</v>
      </c>
      <c r="B130" s="9">
        <v>22346</v>
      </c>
      <c r="C130" s="10" t="s">
        <v>196</v>
      </c>
      <c r="D130" s="11" t="s">
        <v>156</v>
      </c>
      <c r="E130" s="3">
        <v>292213</v>
      </c>
      <c r="F130" s="12"/>
      <c r="G130" s="13" t="s">
        <v>51</v>
      </c>
      <c r="H130" s="13"/>
      <c r="I130" s="23"/>
      <c r="J130" s="24">
        <v>200</v>
      </c>
      <c r="K130" s="25">
        <f t="shared" si="14"/>
        <v>200</v>
      </c>
      <c r="L130" s="8">
        <v>46090</v>
      </c>
    </row>
    <row r="131" spans="1:12">
      <c r="A131" s="14"/>
      <c r="B131" s="15"/>
      <c r="C131" s="16"/>
      <c r="D131" s="17" t="s">
        <v>157</v>
      </c>
      <c r="E131" s="7"/>
      <c r="F131" s="18"/>
      <c r="G131" s="19" t="s">
        <v>51</v>
      </c>
      <c r="H131" s="19"/>
      <c r="I131" s="26"/>
      <c r="J131" s="24">
        <v>-50.29</v>
      </c>
      <c r="K131" s="25">
        <f t="shared" si="14"/>
        <v>-50.29</v>
      </c>
      <c r="L131" s="14"/>
    </row>
    <row r="132" spans="1:12">
      <c r="A132" s="20" t="s">
        <v>158</v>
      </c>
      <c r="B132" s="21"/>
      <c r="C132" s="21"/>
      <c r="D132" s="21"/>
      <c r="E132" s="21"/>
      <c r="F132" s="21"/>
      <c r="G132" s="21"/>
      <c r="H132" s="21"/>
      <c r="I132" s="27"/>
      <c r="J132" s="28">
        <f>SUM(J130:J131)</f>
        <v>149.71</v>
      </c>
      <c r="K132" s="35">
        <f t="shared" si="14"/>
        <v>149.71</v>
      </c>
      <c r="L132" s="14"/>
    </row>
    <row r="133" spans="1:12">
      <c r="A133" s="8">
        <v>46092</v>
      </c>
      <c r="B133" s="9">
        <v>22346</v>
      </c>
      <c r="C133" s="10" t="s">
        <v>197</v>
      </c>
      <c r="D133" s="11" t="s">
        <v>156</v>
      </c>
      <c r="E133" s="3">
        <v>292215</v>
      </c>
      <c r="F133" s="12"/>
      <c r="G133" s="13" t="s">
        <v>51</v>
      </c>
      <c r="H133" s="13"/>
      <c r="I133" s="23"/>
      <c r="J133" s="24">
        <v>200</v>
      </c>
      <c r="K133" s="25">
        <f t="shared" si="14"/>
        <v>200</v>
      </c>
      <c r="L133" s="8">
        <v>46090</v>
      </c>
    </row>
    <row r="134" spans="1:12">
      <c r="A134" s="14"/>
      <c r="B134" s="15"/>
      <c r="C134" s="16"/>
      <c r="D134" s="17" t="s">
        <v>157</v>
      </c>
      <c r="E134" s="7"/>
      <c r="F134" s="18"/>
      <c r="G134" s="19" t="s">
        <v>51</v>
      </c>
      <c r="H134" s="19"/>
      <c r="I134" s="26"/>
      <c r="J134" s="24">
        <v>-47.39</v>
      </c>
      <c r="K134" s="25">
        <f t="shared" si="14"/>
        <v>-47.39</v>
      </c>
      <c r="L134" s="14"/>
    </row>
    <row r="135" spans="1:12">
      <c r="A135" s="20" t="s">
        <v>158</v>
      </c>
      <c r="B135" s="21"/>
      <c r="C135" s="21"/>
      <c r="D135" s="21"/>
      <c r="E135" s="21"/>
      <c r="F135" s="21"/>
      <c r="G135" s="21"/>
      <c r="H135" s="21"/>
      <c r="I135" s="27"/>
      <c r="J135" s="28">
        <f>SUM(J133:J134)</f>
        <v>152.61</v>
      </c>
      <c r="K135" s="35">
        <f t="shared" si="14"/>
        <v>152.61</v>
      </c>
      <c r="L135" s="14"/>
    </row>
    <row r="136" spans="1:12">
      <c r="A136" s="8">
        <v>46092</v>
      </c>
      <c r="B136" s="9">
        <v>22346</v>
      </c>
      <c r="C136" s="10" t="s">
        <v>198</v>
      </c>
      <c r="D136" s="11" t="s">
        <v>156</v>
      </c>
      <c r="E136" s="3">
        <v>292203</v>
      </c>
      <c r="F136" s="12"/>
      <c r="G136" s="13" t="s">
        <v>51</v>
      </c>
      <c r="H136" s="13"/>
      <c r="I136" s="23"/>
      <c r="J136" s="24">
        <v>200</v>
      </c>
      <c r="K136" s="25">
        <f t="shared" si="14"/>
        <v>200</v>
      </c>
      <c r="L136" s="8">
        <v>46090</v>
      </c>
    </row>
    <row r="137" spans="1:12">
      <c r="A137" s="14"/>
      <c r="B137" s="15"/>
      <c r="C137" s="16"/>
      <c r="D137" s="17" t="s">
        <v>157</v>
      </c>
      <c r="E137" s="7"/>
      <c r="F137" s="18"/>
      <c r="G137" s="19" t="s">
        <v>51</v>
      </c>
      <c r="H137" s="19"/>
      <c r="I137" s="26"/>
      <c r="J137" s="24">
        <v>-50.29</v>
      </c>
      <c r="K137" s="25">
        <f t="shared" si="14"/>
        <v>-50.29</v>
      </c>
      <c r="L137" s="14"/>
    </row>
    <row r="138" spans="1:12">
      <c r="A138" s="20" t="s">
        <v>158</v>
      </c>
      <c r="B138" s="21"/>
      <c r="C138" s="21"/>
      <c r="D138" s="21"/>
      <c r="E138" s="21"/>
      <c r="F138" s="21"/>
      <c r="G138" s="21"/>
      <c r="H138" s="21"/>
      <c r="I138" s="27"/>
      <c r="J138" s="28">
        <f>SUM(J136:J137)</f>
        <v>149.71</v>
      </c>
      <c r="K138" s="35">
        <f t="shared" si="14"/>
        <v>149.71</v>
      </c>
      <c r="L138" s="14"/>
    </row>
    <row r="139" spans="1:12">
      <c r="A139" s="8">
        <v>46092</v>
      </c>
      <c r="B139" s="9">
        <v>22346</v>
      </c>
      <c r="C139" s="10" t="s">
        <v>199</v>
      </c>
      <c r="D139" s="11" t="s">
        <v>156</v>
      </c>
      <c r="E139" s="3">
        <v>292201</v>
      </c>
      <c r="F139" s="12"/>
      <c r="G139" s="13" t="s">
        <v>51</v>
      </c>
      <c r="H139" s="13"/>
      <c r="I139" s="23"/>
      <c r="J139" s="24">
        <v>200</v>
      </c>
      <c r="K139" s="25">
        <f t="shared" si="14"/>
        <v>200</v>
      </c>
      <c r="L139" s="8">
        <v>46090</v>
      </c>
    </row>
    <row r="140" spans="1:12">
      <c r="A140" s="14"/>
      <c r="B140" s="15"/>
      <c r="C140" s="16"/>
      <c r="D140" s="17" t="s">
        <v>157</v>
      </c>
      <c r="E140" s="7"/>
      <c r="F140" s="18"/>
      <c r="G140" s="19" t="s">
        <v>51</v>
      </c>
      <c r="H140" s="19"/>
      <c r="I140" s="26"/>
      <c r="J140" s="24">
        <v>-50.29</v>
      </c>
      <c r="K140" s="25">
        <f t="shared" si="14"/>
        <v>-50.29</v>
      </c>
      <c r="L140" s="14"/>
    </row>
    <row r="141" spans="1:12">
      <c r="A141" s="20" t="s">
        <v>158</v>
      </c>
      <c r="B141" s="21"/>
      <c r="C141" s="21"/>
      <c r="D141" s="21"/>
      <c r="E141" s="21"/>
      <c r="F141" s="21"/>
      <c r="G141" s="21"/>
      <c r="H141" s="21"/>
      <c r="I141" s="27"/>
      <c r="J141" s="28">
        <f>SUM(J139:J140)</f>
        <v>149.71</v>
      </c>
      <c r="K141" s="35">
        <f t="shared" si="14"/>
        <v>149.71</v>
      </c>
      <c r="L141" s="14"/>
    </row>
    <row r="142" spans="1:12">
      <c r="A142" s="8">
        <v>46092</v>
      </c>
      <c r="B142" s="9">
        <v>22346</v>
      </c>
      <c r="C142" s="10" t="s">
        <v>200</v>
      </c>
      <c r="D142" s="11" t="s">
        <v>156</v>
      </c>
      <c r="E142" s="3">
        <v>292205</v>
      </c>
      <c r="F142" s="12"/>
      <c r="G142" s="13" t="s">
        <v>51</v>
      </c>
      <c r="H142" s="13"/>
      <c r="I142" s="23"/>
      <c r="J142" s="24">
        <v>200</v>
      </c>
      <c r="K142" s="25">
        <f t="shared" si="14"/>
        <v>200</v>
      </c>
      <c r="L142" s="8">
        <v>46090</v>
      </c>
    </row>
    <row r="143" spans="1:12">
      <c r="A143" s="14"/>
      <c r="B143" s="15"/>
      <c r="C143" s="16"/>
      <c r="D143" s="17" t="s">
        <v>157</v>
      </c>
      <c r="E143" s="7"/>
      <c r="F143" s="18"/>
      <c r="G143" s="19" t="s">
        <v>51</v>
      </c>
      <c r="H143" s="19"/>
      <c r="I143" s="26"/>
      <c r="J143" s="24">
        <v>-50.29</v>
      </c>
      <c r="K143" s="25">
        <f t="shared" si="14"/>
        <v>-50.29</v>
      </c>
      <c r="L143" s="14"/>
    </row>
    <row r="144" spans="1:12">
      <c r="A144" s="20" t="s">
        <v>158</v>
      </c>
      <c r="B144" s="21"/>
      <c r="C144" s="21"/>
      <c r="D144" s="21"/>
      <c r="E144" s="21"/>
      <c r="F144" s="21"/>
      <c r="G144" s="21"/>
      <c r="H144" s="21"/>
      <c r="I144" s="27"/>
      <c r="J144" s="28">
        <f>SUM(J142:J143)</f>
        <v>149.71</v>
      </c>
      <c r="K144" s="35">
        <f t="shared" si="14"/>
        <v>149.71</v>
      </c>
      <c r="L144" s="14"/>
    </row>
    <row r="145" spans="1:12">
      <c r="A145" s="8">
        <v>46092</v>
      </c>
      <c r="B145" s="9">
        <v>22346</v>
      </c>
      <c r="C145" s="10" t="s">
        <v>201</v>
      </c>
      <c r="D145" s="11" t="s">
        <v>156</v>
      </c>
      <c r="E145" s="3">
        <v>292217</v>
      </c>
      <c r="F145" s="12"/>
      <c r="G145" s="13" t="s">
        <v>51</v>
      </c>
      <c r="H145" s="13"/>
      <c r="I145" s="23"/>
      <c r="J145" s="24">
        <v>1100</v>
      </c>
      <c r="K145" s="25">
        <f t="shared" si="14"/>
        <v>1100</v>
      </c>
      <c r="L145" s="8">
        <v>46090</v>
      </c>
    </row>
    <row r="146" spans="1:12">
      <c r="A146" s="14"/>
      <c r="B146" s="15"/>
      <c r="C146" s="16"/>
      <c r="D146" s="17" t="s">
        <v>157</v>
      </c>
      <c r="E146" s="7"/>
      <c r="F146" s="18"/>
      <c r="G146" s="19" t="s">
        <v>51</v>
      </c>
      <c r="H146" s="19"/>
      <c r="I146" s="26"/>
      <c r="J146" s="24">
        <v>-238.14</v>
      </c>
      <c r="K146" s="25">
        <f t="shared" si="14"/>
        <v>-238.14</v>
      </c>
      <c r="L146" s="14"/>
    </row>
    <row r="147" spans="1:12">
      <c r="A147" s="20" t="s">
        <v>158</v>
      </c>
      <c r="B147" s="21"/>
      <c r="C147" s="21"/>
      <c r="D147" s="21"/>
      <c r="E147" s="21"/>
      <c r="F147" s="21"/>
      <c r="G147" s="21"/>
      <c r="H147" s="21"/>
      <c r="I147" s="27"/>
      <c r="J147" s="28">
        <f>SUM(J145:J146)</f>
        <v>861.86</v>
      </c>
      <c r="K147" s="35">
        <f t="shared" si="14"/>
        <v>861.86</v>
      </c>
      <c r="L147" s="14"/>
    </row>
    <row r="148" spans="1:12">
      <c r="A148" s="8">
        <v>46092</v>
      </c>
      <c r="B148" s="9">
        <v>22346</v>
      </c>
      <c r="C148" s="10" t="s">
        <v>202</v>
      </c>
      <c r="D148" s="11" t="s">
        <v>156</v>
      </c>
      <c r="E148" s="3">
        <v>292993</v>
      </c>
      <c r="F148" s="12"/>
      <c r="G148" s="13" t="s">
        <v>51</v>
      </c>
      <c r="H148" s="13"/>
      <c r="I148" s="23"/>
      <c r="J148" s="24">
        <v>200</v>
      </c>
      <c r="K148" s="25">
        <f t="shared" si="14"/>
        <v>200</v>
      </c>
      <c r="L148" s="8">
        <v>46090</v>
      </c>
    </row>
    <row r="149" spans="1:12">
      <c r="A149" s="14"/>
      <c r="B149" s="15"/>
      <c r="C149" s="16"/>
      <c r="D149" s="17" t="s">
        <v>157</v>
      </c>
      <c r="E149" s="7"/>
      <c r="F149" s="18"/>
      <c r="G149" s="19" t="s">
        <v>51</v>
      </c>
      <c r="H149" s="19"/>
      <c r="I149" s="26"/>
      <c r="J149" s="24">
        <v>-47.39</v>
      </c>
      <c r="K149" s="25">
        <f t="shared" si="14"/>
        <v>-47.39</v>
      </c>
      <c r="L149" s="14"/>
    </row>
    <row r="150" spans="1:12">
      <c r="A150" s="20" t="s">
        <v>158</v>
      </c>
      <c r="B150" s="21"/>
      <c r="C150" s="21"/>
      <c r="D150" s="21"/>
      <c r="E150" s="21"/>
      <c r="F150" s="21"/>
      <c r="G150" s="21"/>
      <c r="H150" s="21"/>
      <c r="I150" s="27"/>
      <c r="J150" s="28">
        <f>SUM(J148:J149)</f>
        <v>152.61</v>
      </c>
      <c r="K150" s="35">
        <f t="shared" si="14"/>
        <v>152.61</v>
      </c>
      <c r="L150" s="14"/>
    </row>
    <row r="151" spans="1:12">
      <c r="A151" s="8">
        <v>46092</v>
      </c>
      <c r="B151" s="9">
        <v>22346</v>
      </c>
      <c r="C151" s="10" t="s">
        <v>203</v>
      </c>
      <c r="D151" s="11" t="s">
        <v>156</v>
      </c>
      <c r="E151" s="3">
        <v>292279</v>
      </c>
      <c r="F151" s="12"/>
      <c r="G151" s="13" t="s">
        <v>51</v>
      </c>
      <c r="H151" s="13"/>
      <c r="I151" s="23"/>
      <c r="J151" s="24">
        <v>200</v>
      </c>
      <c r="K151" s="25">
        <f t="shared" si="14"/>
        <v>200</v>
      </c>
      <c r="L151" s="8">
        <v>46090</v>
      </c>
    </row>
    <row r="152" spans="1:12">
      <c r="A152" s="14"/>
      <c r="B152" s="15"/>
      <c r="C152" s="16"/>
      <c r="D152" s="17" t="s">
        <v>157</v>
      </c>
      <c r="E152" s="7"/>
      <c r="F152" s="18"/>
      <c r="G152" s="19" t="s">
        <v>51</v>
      </c>
      <c r="H152" s="19"/>
      <c r="I152" s="26"/>
      <c r="J152" s="24">
        <v>-50.29</v>
      </c>
      <c r="K152" s="25">
        <f t="shared" si="14"/>
        <v>-50.29</v>
      </c>
      <c r="L152" s="14"/>
    </row>
    <row r="153" spans="1:12">
      <c r="A153" s="20" t="s">
        <v>158</v>
      </c>
      <c r="B153" s="21"/>
      <c r="C153" s="21"/>
      <c r="D153" s="21"/>
      <c r="E153" s="21"/>
      <c r="F153" s="21"/>
      <c r="G153" s="21"/>
      <c r="H153" s="21"/>
      <c r="I153" s="27"/>
      <c r="J153" s="28">
        <f>SUM(J151:J152)</f>
        <v>149.71</v>
      </c>
      <c r="K153" s="35">
        <f t="shared" si="14"/>
        <v>149.71</v>
      </c>
      <c r="L153" s="14"/>
    </row>
    <row r="154" spans="1:12">
      <c r="A154" s="8">
        <v>46092</v>
      </c>
      <c r="B154" s="9">
        <v>22346</v>
      </c>
      <c r="C154" s="10" t="s">
        <v>204</v>
      </c>
      <c r="D154" s="11" t="s">
        <v>156</v>
      </c>
      <c r="E154" s="3">
        <v>292199</v>
      </c>
      <c r="F154" s="12"/>
      <c r="G154" s="13" t="s">
        <v>51</v>
      </c>
      <c r="H154" s="13"/>
      <c r="I154" s="23"/>
      <c r="J154" s="24">
        <v>200</v>
      </c>
      <c r="K154" s="25">
        <f t="shared" si="14"/>
        <v>200</v>
      </c>
      <c r="L154" s="8">
        <v>46090</v>
      </c>
    </row>
    <row r="155" spans="1:12">
      <c r="A155" s="14"/>
      <c r="B155" s="15"/>
      <c r="C155" s="16"/>
      <c r="D155" s="17" t="s">
        <v>157</v>
      </c>
      <c r="E155" s="7"/>
      <c r="F155" s="18"/>
      <c r="G155" s="19" t="s">
        <v>51</v>
      </c>
      <c r="H155" s="19"/>
      <c r="I155" s="26"/>
      <c r="J155" s="24">
        <v>-47.39</v>
      </c>
      <c r="K155" s="25">
        <f t="shared" si="14"/>
        <v>-47.39</v>
      </c>
      <c r="L155" s="14"/>
    </row>
    <row r="156" spans="1:12">
      <c r="A156" s="20" t="s">
        <v>158</v>
      </c>
      <c r="B156" s="21"/>
      <c r="C156" s="21"/>
      <c r="D156" s="21"/>
      <c r="E156" s="21"/>
      <c r="F156" s="21"/>
      <c r="G156" s="21"/>
      <c r="H156" s="21"/>
      <c r="I156" s="27"/>
      <c r="J156" s="28">
        <f>SUM(J154:J155)</f>
        <v>152.61</v>
      </c>
      <c r="K156" s="35">
        <f t="shared" si="14"/>
        <v>152.61</v>
      </c>
      <c r="L156" s="14"/>
    </row>
    <row r="157" spans="1:12">
      <c r="A157" s="8">
        <v>46092</v>
      </c>
      <c r="B157" s="9">
        <v>22346</v>
      </c>
      <c r="C157" s="10" t="s">
        <v>205</v>
      </c>
      <c r="D157" s="11" t="s">
        <v>156</v>
      </c>
      <c r="E157" s="3">
        <v>292196</v>
      </c>
      <c r="F157" s="12"/>
      <c r="G157" s="13" t="s">
        <v>51</v>
      </c>
      <c r="H157" s="13"/>
      <c r="I157" s="23"/>
      <c r="J157" s="24">
        <v>450</v>
      </c>
      <c r="K157" s="25">
        <f t="shared" si="14"/>
        <v>450</v>
      </c>
      <c r="L157" s="8">
        <v>46090</v>
      </c>
    </row>
    <row r="158" spans="1:12">
      <c r="A158" s="14"/>
      <c r="B158" s="15"/>
      <c r="C158" s="16"/>
      <c r="D158" s="17" t="s">
        <v>157</v>
      </c>
      <c r="E158" s="7"/>
      <c r="F158" s="18"/>
      <c r="G158" s="19" t="s">
        <v>51</v>
      </c>
      <c r="H158" s="19"/>
      <c r="I158" s="26"/>
      <c r="J158" s="24">
        <v>-119.04</v>
      </c>
      <c r="K158" s="25">
        <f t="shared" si="14"/>
        <v>-119.04</v>
      </c>
      <c r="L158" s="14"/>
    </row>
    <row r="159" spans="1:12">
      <c r="A159" s="20" t="s">
        <v>158</v>
      </c>
      <c r="B159" s="21"/>
      <c r="C159" s="21"/>
      <c r="D159" s="21"/>
      <c r="E159" s="21"/>
      <c r="F159" s="21"/>
      <c r="G159" s="21"/>
      <c r="H159" s="21"/>
      <c r="I159" s="27"/>
      <c r="J159" s="28">
        <f>SUM(J157:J158)</f>
        <v>330.96</v>
      </c>
      <c r="K159" s="35">
        <f t="shared" si="14"/>
        <v>330.96</v>
      </c>
      <c r="L159" s="14"/>
    </row>
    <row r="160" spans="1:12">
      <c r="A160" s="8">
        <v>46092</v>
      </c>
      <c r="B160" s="9">
        <v>22346</v>
      </c>
      <c r="C160" s="10" t="s">
        <v>206</v>
      </c>
      <c r="D160" s="11" t="s">
        <v>156</v>
      </c>
      <c r="E160" s="3">
        <v>292202</v>
      </c>
      <c r="F160" s="12"/>
      <c r="G160" s="13" t="s">
        <v>51</v>
      </c>
      <c r="H160" s="13"/>
      <c r="I160" s="23"/>
      <c r="J160" s="24">
        <v>1100</v>
      </c>
      <c r="K160" s="25">
        <f t="shared" si="14"/>
        <v>1100</v>
      </c>
      <c r="L160" s="8">
        <v>46090</v>
      </c>
    </row>
    <row r="161" spans="1:12">
      <c r="A161" s="14"/>
      <c r="B161" s="15"/>
      <c r="C161" s="16"/>
      <c r="D161" s="17" t="s">
        <v>157</v>
      </c>
      <c r="E161" s="7"/>
      <c r="F161" s="18"/>
      <c r="G161" s="19" t="s">
        <v>51</v>
      </c>
      <c r="H161" s="19"/>
      <c r="I161" s="26"/>
      <c r="J161" s="24">
        <v>-254.11</v>
      </c>
      <c r="K161" s="25">
        <f t="shared" si="14"/>
        <v>-254.11</v>
      </c>
      <c r="L161" s="14"/>
    </row>
    <row r="162" spans="1:12">
      <c r="A162" s="20" t="s">
        <v>158</v>
      </c>
      <c r="B162" s="21"/>
      <c r="C162" s="21"/>
      <c r="D162" s="21"/>
      <c r="E162" s="21"/>
      <c r="F162" s="21"/>
      <c r="G162" s="21"/>
      <c r="H162" s="21"/>
      <c r="I162" s="27"/>
      <c r="J162" s="28">
        <f>SUM(J160:J161)</f>
        <v>845.89</v>
      </c>
      <c r="K162" s="35">
        <f t="shared" si="14"/>
        <v>845.89</v>
      </c>
      <c r="L162" s="14"/>
    </row>
    <row r="163" spans="1:12">
      <c r="A163" s="8">
        <v>46092</v>
      </c>
      <c r="B163" s="9">
        <v>22346</v>
      </c>
      <c r="C163" s="29" t="s">
        <v>207</v>
      </c>
      <c r="D163" s="11" t="s">
        <v>156</v>
      </c>
      <c r="E163" s="3"/>
      <c r="F163" s="12"/>
      <c r="G163" s="13" t="s">
        <v>51</v>
      </c>
      <c r="H163" s="13"/>
      <c r="I163" s="23"/>
      <c r="J163" s="24">
        <v>-112.68</v>
      </c>
      <c r="K163" s="25">
        <f t="shared" si="14"/>
        <v>-112.68</v>
      </c>
      <c r="L163" s="8">
        <v>46090</v>
      </c>
    </row>
    <row r="164" spans="1:12">
      <c r="A164" s="14"/>
      <c r="B164" s="15"/>
      <c r="C164" s="16"/>
      <c r="D164" s="17" t="s">
        <v>157</v>
      </c>
      <c r="E164" s="7"/>
      <c r="F164" s="18"/>
      <c r="G164" s="19" t="s">
        <v>51</v>
      </c>
      <c r="H164" s="19"/>
      <c r="I164" s="26"/>
      <c r="J164" s="24"/>
      <c r="K164" s="25">
        <f t="shared" si="14"/>
        <v>0</v>
      </c>
      <c r="L164" s="14"/>
    </row>
    <row r="165" spans="1:12">
      <c r="A165" s="20" t="s">
        <v>158</v>
      </c>
      <c r="B165" s="21"/>
      <c r="C165" s="21"/>
      <c r="D165" s="21"/>
      <c r="E165" s="21"/>
      <c r="F165" s="21"/>
      <c r="G165" s="21"/>
      <c r="H165" s="21"/>
      <c r="I165" s="27"/>
      <c r="J165" s="31">
        <f>SUM(J163:J164)</f>
        <v>-112.68</v>
      </c>
      <c r="K165" s="35">
        <f t="shared" si="14"/>
        <v>-112.68</v>
      </c>
      <c r="L165" s="14"/>
    </row>
    <row r="166" spans="1:12">
      <c r="A166" s="8">
        <v>46092</v>
      </c>
      <c r="B166" s="9">
        <v>22346</v>
      </c>
      <c r="C166" s="10" t="s">
        <v>208</v>
      </c>
      <c r="D166" s="11" t="s">
        <v>156</v>
      </c>
      <c r="E166" s="3">
        <v>292209</v>
      </c>
      <c r="F166" s="12"/>
      <c r="G166" s="13" t="s">
        <v>51</v>
      </c>
      <c r="H166" s="13"/>
      <c r="I166" s="23"/>
      <c r="J166" s="24">
        <v>350</v>
      </c>
      <c r="K166" s="25">
        <f t="shared" si="14"/>
        <v>350</v>
      </c>
      <c r="L166" s="8">
        <v>46090</v>
      </c>
    </row>
    <row r="167" spans="1:12">
      <c r="A167" s="14"/>
      <c r="B167" s="15"/>
      <c r="C167" s="16"/>
      <c r="D167" s="17" t="s">
        <v>157</v>
      </c>
      <c r="E167" s="7"/>
      <c r="F167" s="18"/>
      <c r="G167" s="19" t="s">
        <v>51</v>
      </c>
      <c r="H167" s="19"/>
      <c r="I167" s="26"/>
      <c r="J167" s="24">
        <v>-84.27</v>
      </c>
      <c r="K167" s="25">
        <f t="shared" si="14"/>
        <v>-84.27</v>
      </c>
      <c r="L167" s="14"/>
    </row>
    <row r="168" spans="1:12">
      <c r="A168" s="20" t="s">
        <v>158</v>
      </c>
      <c r="B168" s="21"/>
      <c r="C168" s="21"/>
      <c r="D168" s="21"/>
      <c r="E168" s="21"/>
      <c r="F168" s="21"/>
      <c r="G168" s="21"/>
      <c r="H168" s="21"/>
      <c r="I168" s="27"/>
      <c r="J168" s="28">
        <f>SUM(J166:J167)</f>
        <v>265.73</v>
      </c>
      <c r="K168" s="35">
        <f t="shared" si="14"/>
        <v>265.73</v>
      </c>
      <c r="L168" s="14"/>
    </row>
    <row r="169" spans="1:12">
      <c r="A169" s="8">
        <v>46092</v>
      </c>
      <c r="B169" s="9">
        <v>22346</v>
      </c>
      <c r="C169" s="10" t="s">
        <v>209</v>
      </c>
      <c r="D169" s="11" t="s">
        <v>156</v>
      </c>
      <c r="E169" s="3">
        <v>291976</v>
      </c>
      <c r="F169" s="12"/>
      <c r="G169" s="13" t="s">
        <v>51</v>
      </c>
      <c r="H169" s="13"/>
      <c r="I169" s="23"/>
      <c r="J169" s="24">
        <v>200</v>
      </c>
      <c r="K169" s="25">
        <f t="shared" si="14"/>
        <v>200</v>
      </c>
      <c r="L169" s="8">
        <v>46090</v>
      </c>
    </row>
    <row r="170" spans="1:12">
      <c r="A170" s="14"/>
      <c r="B170" s="15"/>
      <c r="C170" s="16"/>
      <c r="D170" s="17" t="s">
        <v>157</v>
      </c>
      <c r="E170" s="7"/>
      <c r="F170" s="18"/>
      <c r="G170" s="19" t="s">
        <v>51</v>
      </c>
      <c r="H170" s="19"/>
      <c r="I170" s="26"/>
      <c r="J170" s="24">
        <v>-55.68</v>
      </c>
      <c r="K170" s="25">
        <f t="shared" ref="K170:K210" si="15">J170+F170</f>
        <v>-55.68</v>
      </c>
      <c r="L170" s="14"/>
    </row>
    <row r="171" spans="1:12">
      <c r="A171" s="20" t="s">
        <v>158</v>
      </c>
      <c r="B171" s="21"/>
      <c r="C171" s="21"/>
      <c r="D171" s="21"/>
      <c r="E171" s="21"/>
      <c r="F171" s="21"/>
      <c r="G171" s="21"/>
      <c r="H171" s="21"/>
      <c r="I171" s="27"/>
      <c r="J171" s="28">
        <f>SUM(J169:J170)</f>
        <v>144.32</v>
      </c>
      <c r="K171" s="35">
        <f t="shared" si="15"/>
        <v>144.32</v>
      </c>
      <c r="L171" s="14"/>
    </row>
    <row r="172" spans="1:12">
      <c r="A172" s="8">
        <v>46092</v>
      </c>
      <c r="B172" s="9">
        <v>22346</v>
      </c>
      <c r="C172" s="10" t="s">
        <v>210</v>
      </c>
      <c r="D172" s="11" t="s">
        <v>156</v>
      </c>
      <c r="E172" s="3">
        <v>292056</v>
      </c>
      <c r="F172" s="12"/>
      <c r="G172" s="13" t="s">
        <v>51</v>
      </c>
      <c r="H172" s="13"/>
      <c r="I172" s="23"/>
      <c r="J172" s="24">
        <v>200</v>
      </c>
      <c r="K172" s="25">
        <f t="shared" si="15"/>
        <v>200</v>
      </c>
      <c r="L172" s="8">
        <v>46090</v>
      </c>
    </row>
    <row r="173" spans="1:12">
      <c r="A173" s="14"/>
      <c r="B173" s="15"/>
      <c r="C173" s="16"/>
      <c r="D173" s="17" t="s">
        <v>157</v>
      </c>
      <c r="E173" s="7"/>
      <c r="F173" s="18"/>
      <c r="G173" s="19" t="s">
        <v>51</v>
      </c>
      <c r="H173" s="19"/>
      <c r="I173" s="26"/>
      <c r="J173" s="24">
        <v>-47.39</v>
      </c>
      <c r="K173" s="25">
        <f t="shared" si="15"/>
        <v>-47.39</v>
      </c>
      <c r="L173" s="14"/>
    </row>
    <row r="174" spans="1:12">
      <c r="A174" s="20" t="s">
        <v>158</v>
      </c>
      <c r="B174" s="21"/>
      <c r="C174" s="21"/>
      <c r="D174" s="21"/>
      <c r="E174" s="21"/>
      <c r="F174" s="21"/>
      <c r="G174" s="21"/>
      <c r="H174" s="21"/>
      <c r="I174" s="27"/>
      <c r="J174" s="28">
        <f>SUM(J172:J173)</f>
        <v>152.61</v>
      </c>
      <c r="K174" s="35">
        <f t="shared" si="15"/>
        <v>152.61</v>
      </c>
      <c r="L174" s="14"/>
    </row>
    <row r="175" spans="1:12">
      <c r="A175" s="8">
        <v>46092</v>
      </c>
      <c r="B175" s="9">
        <v>22346</v>
      </c>
      <c r="C175" s="10" t="s">
        <v>211</v>
      </c>
      <c r="D175" s="11" t="s">
        <v>156</v>
      </c>
      <c r="E175" s="3">
        <v>291971</v>
      </c>
      <c r="F175" s="12"/>
      <c r="G175" s="13" t="s">
        <v>51</v>
      </c>
      <c r="H175" s="13"/>
      <c r="I175" s="23"/>
      <c r="J175" s="24">
        <v>1100</v>
      </c>
      <c r="K175" s="25">
        <f t="shared" si="15"/>
        <v>1100</v>
      </c>
      <c r="L175" s="8">
        <v>46090</v>
      </c>
    </row>
    <row r="176" spans="1:12">
      <c r="A176" s="14"/>
      <c r="B176" s="15"/>
      <c r="C176" s="16"/>
      <c r="D176" s="17" t="s">
        <v>157</v>
      </c>
      <c r="E176" s="7"/>
      <c r="F176" s="18"/>
      <c r="G176" s="19" t="s">
        <v>51</v>
      </c>
      <c r="H176" s="19"/>
      <c r="I176" s="26"/>
      <c r="J176" s="24">
        <v>-254.96</v>
      </c>
      <c r="K176" s="25">
        <f t="shared" si="15"/>
        <v>-254.96</v>
      </c>
      <c r="L176" s="14"/>
    </row>
    <row r="177" spans="1:12">
      <c r="A177" s="20" t="s">
        <v>158</v>
      </c>
      <c r="B177" s="21"/>
      <c r="C177" s="21"/>
      <c r="D177" s="21"/>
      <c r="E177" s="21"/>
      <c r="F177" s="21"/>
      <c r="G177" s="21"/>
      <c r="H177" s="21"/>
      <c r="I177" s="27"/>
      <c r="J177" s="28">
        <f>SUM(J175:J176)</f>
        <v>845.04</v>
      </c>
      <c r="K177" s="35">
        <f t="shared" si="15"/>
        <v>845.04</v>
      </c>
      <c r="L177" s="14"/>
    </row>
    <row r="178" spans="1:12">
      <c r="A178" s="8">
        <v>46092</v>
      </c>
      <c r="B178" s="9">
        <v>22346</v>
      </c>
      <c r="C178" s="10" t="s">
        <v>212</v>
      </c>
      <c r="D178" s="11" t="s">
        <v>156</v>
      </c>
      <c r="E178" s="3">
        <v>291978</v>
      </c>
      <c r="F178" s="12"/>
      <c r="G178" s="13" t="s">
        <v>51</v>
      </c>
      <c r="H178" s="13"/>
      <c r="I178" s="23"/>
      <c r="J178" s="24">
        <v>1100</v>
      </c>
      <c r="K178" s="25">
        <f t="shared" si="15"/>
        <v>1100</v>
      </c>
      <c r="L178" s="8">
        <v>46090</v>
      </c>
    </row>
    <row r="179" spans="1:12">
      <c r="A179" s="14"/>
      <c r="B179" s="15"/>
      <c r="C179" s="16"/>
      <c r="D179" s="17" t="s">
        <v>157</v>
      </c>
      <c r="E179" s="7"/>
      <c r="F179" s="18"/>
      <c r="G179" s="19" t="s">
        <v>51</v>
      </c>
      <c r="H179" s="19"/>
      <c r="I179" s="26"/>
      <c r="J179" s="24">
        <v>-254.11</v>
      </c>
      <c r="K179" s="25">
        <f t="shared" si="15"/>
        <v>-254.11</v>
      </c>
      <c r="L179" s="14"/>
    </row>
    <row r="180" spans="1:12">
      <c r="A180" s="20" t="s">
        <v>158</v>
      </c>
      <c r="B180" s="21"/>
      <c r="C180" s="21"/>
      <c r="D180" s="21"/>
      <c r="E180" s="21"/>
      <c r="F180" s="21"/>
      <c r="G180" s="21"/>
      <c r="H180" s="21"/>
      <c r="I180" s="27"/>
      <c r="J180" s="28">
        <f>SUM(J178:J179)</f>
        <v>845.89</v>
      </c>
      <c r="K180" s="35">
        <f t="shared" si="15"/>
        <v>845.89</v>
      </c>
      <c r="L180" s="14"/>
    </row>
    <row r="181" spans="1:12">
      <c r="A181" s="8">
        <v>46092</v>
      </c>
      <c r="B181" s="9">
        <v>22346</v>
      </c>
      <c r="C181" s="10" t="s">
        <v>213</v>
      </c>
      <c r="D181" s="11" t="s">
        <v>156</v>
      </c>
      <c r="E181" s="3">
        <v>292212</v>
      </c>
      <c r="F181" s="12"/>
      <c r="G181" s="13" t="s">
        <v>51</v>
      </c>
      <c r="H181" s="13"/>
      <c r="I181" s="23"/>
      <c r="J181" s="24">
        <v>1100</v>
      </c>
      <c r="K181" s="25">
        <f t="shared" si="15"/>
        <v>1100</v>
      </c>
      <c r="L181" s="8">
        <v>46090</v>
      </c>
    </row>
    <row r="182" spans="1:12">
      <c r="A182" s="14"/>
      <c r="B182" s="15"/>
      <c r="C182" s="16"/>
      <c r="D182" s="17" t="s">
        <v>157</v>
      </c>
      <c r="E182" s="7"/>
      <c r="F182" s="18"/>
      <c r="G182" s="19" t="s">
        <v>51</v>
      </c>
      <c r="H182" s="19"/>
      <c r="I182" s="26"/>
      <c r="J182" s="24">
        <v>-254.96</v>
      </c>
      <c r="K182" s="25">
        <f t="shared" si="15"/>
        <v>-254.96</v>
      </c>
      <c r="L182" s="14"/>
    </row>
    <row r="183" spans="1:12">
      <c r="A183" s="20" t="s">
        <v>158</v>
      </c>
      <c r="B183" s="21"/>
      <c r="C183" s="21"/>
      <c r="D183" s="21"/>
      <c r="E183" s="21"/>
      <c r="F183" s="21"/>
      <c r="G183" s="21"/>
      <c r="H183" s="21"/>
      <c r="I183" s="27"/>
      <c r="J183" s="28">
        <f>SUM(J181:J182)</f>
        <v>845.04</v>
      </c>
      <c r="K183" s="35">
        <f t="shared" si="15"/>
        <v>845.04</v>
      </c>
      <c r="L183" s="14"/>
    </row>
    <row r="184" spans="1:12">
      <c r="A184" s="8">
        <v>46092</v>
      </c>
      <c r="B184" s="9">
        <v>22346</v>
      </c>
      <c r="C184" s="10" t="s">
        <v>214</v>
      </c>
      <c r="D184" s="11" t="s">
        <v>156</v>
      </c>
      <c r="E184" s="3">
        <v>292251</v>
      </c>
      <c r="F184" s="12"/>
      <c r="G184" s="13" t="s">
        <v>51</v>
      </c>
      <c r="H184" s="13"/>
      <c r="I184" s="23"/>
      <c r="J184" s="24">
        <v>200</v>
      </c>
      <c r="K184" s="25">
        <f t="shared" si="15"/>
        <v>200</v>
      </c>
      <c r="L184" s="8">
        <v>46090</v>
      </c>
    </row>
    <row r="185" spans="1:12">
      <c r="A185" s="14"/>
      <c r="B185" s="15"/>
      <c r="C185" s="16"/>
      <c r="D185" s="17" t="s">
        <v>157</v>
      </c>
      <c r="E185" s="7"/>
      <c r="F185" s="18"/>
      <c r="G185" s="19" t="s">
        <v>51</v>
      </c>
      <c r="H185" s="19"/>
      <c r="I185" s="26"/>
      <c r="J185" s="24">
        <v>-57.53</v>
      </c>
      <c r="K185" s="25">
        <f t="shared" si="15"/>
        <v>-57.53</v>
      </c>
      <c r="L185" s="14"/>
    </row>
    <row r="186" spans="1:12">
      <c r="A186" s="20" t="s">
        <v>158</v>
      </c>
      <c r="B186" s="21"/>
      <c r="C186" s="21"/>
      <c r="D186" s="21"/>
      <c r="E186" s="21"/>
      <c r="F186" s="21"/>
      <c r="G186" s="21"/>
      <c r="H186" s="21"/>
      <c r="I186" s="27"/>
      <c r="J186" s="28">
        <f>SUM(J184:J185)</f>
        <v>142.47</v>
      </c>
      <c r="K186" s="35">
        <f t="shared" si="15"/>
        <v>142.47</v>
      </c>
      <c r="L186" s="14"/>
    </row>
    <row r="187" spans="1:12">
      <c r="A187" s="8">
        <v>46092</v>
      </c>
      <c r="B187" s="9">
        <v>22346</v>
      </c>
      <c r="C187" s="10" t="s">
        <v>215</v>
      </c>
      <c r="D187" s="11" t="s">
        <v>156</v>
      </c>
      <c r="E187" s="3">
        <v>292195</v>
      </c>
      <c r="F187" s="12"/>
      <c r="G187" s="13" t="s">
        <v>51</v>
      </c>
      <c r="H187" s="13"/>
      <c r="I187" s="23"/>
      <c r="J187" s="24">
        <v>1100</v>
      </c>
      <c r="K187" s="25">
        <f t="shared" si="15"/>
        <v>1100</v>
      </c>
      <c r="L187" s="8">
        <v>46090</v>
      </c>
    </row>
    <row r="188" spans="1:12">
      <c r="A188" s="14"/>
      <c r="B188" s="15"/>
      <c r="C188" s="16"/>
      <c r="D188" s="17" t="s">
        <v>157</v>
      </c>
      <c r="E188" s="7"/>
      <c r="F188" s="18"/>
      <c r="G188" s="19" t="s">
        <v>51</v>
      </c>
      <c r="H188" s="19"/>
      <c r="I188" s="26"/>
      <c r="J188" s="24">
        <v>-254.11</v>
      </c>
      <c r="K188" s="25">
        <f t="shared" si="15"/>
        <v>-254.11</v>
      </c>
      <c r="L188" s="14"/>
    </row>
    <row r="189" spans="1:12">
      <c r="A189" s="20" t="s">
        <v>158</v>
      </c>
      <c r="B189" s="21"/>
      <c r="C189" s="21"/>
      <c r="D189" s="21"/>
      <c r="E189" s="21"/>
      <c r="F189" s="21"/>
      <c r="G189" s="21"/>
      <c r="H189" s="21"/>
      <c r="I189" s="27"/>
      <c r="J189" s="28">
        <f>SUM(J187:J188)</f>
        <v>845.89</v>
      </c>
      <c r="K189" s="35">
        <f t="shared" si="15"/>
        <v>845.89</v>
      </c>
      <c r="L189" s="14"/>
    </row>
    <row r="190" spans="1:12">
      <c r="A190" s="8">
        <v>46092</v>
      </c>
      <c r="B190" s="9">
        <v>22346</v>
      </c>
      <c r="C190" s="10" t="s">
        <v>216</v>
      </c>
      <c r="D190" s="11" t="s">
        <v>156</v>
      </c>
      <c r="E190" s="3">
        <v>291387</v>
      </c>
      <c r="F190" s="12"/>
      <c r="G190" s="13" t="s">
        <v>51</v>
      </c>
      <c r="H190" s="13"/>
      <c r="I190" s="23"/>
      <c r="J190" s="24">
        <v>251.65</v>
      </c>
      <c r="K190" s="25">
        <f t="shared" si="15"/>
        <v>251.65</v>
      </c>
      <c r="L190" s="8">
        <v>46090</v>
      </c>
    </row>
    <row r="191" spans="1:12">
      <c r="A191" s="14"/>
      <c r="B191" s="15"/>
      <c r="C191" s="30" t="s">
        <v>190</v>
      </c>
      <c r="D191" s="17" t="s">
        <v>157</v>
      </c>
      <c r="E191" s="7"/>
      <c r="F191" s="18"/>
      <c r="G191" s="19" t="s">
        <v>51</v>
      </c>
      <c r="H191" s="19"/>
      <c r="I191" s="26"/>
      <c r="J191" s="24">
        <v>-394.18</v>
      </c>
      <c r="K191" s="25">
        <f t="shared" si="15"/>
        <v>-394.18</v>
      </c>
      <c r="L191" s="14"/>
    </row>
    <row r="192" spans="1:12">
      <c r="A192" s="20" t="s">
        <v>158</v>
      </c>
      <c r="B192" s="21"/>
      <c r="C192" s="21"/>
      <c r="D192" s="21"/>
      <c r="E192" s="21"/>
      <c r="F192" s="21"/>
      <c r="G192" s="21"/>
      <c r="H192" s="21"/>
      <c r="I192" s="27"/>
      <c r="J192" s="31">
        <f>SUM(J190:J191)</f>
        <v>-142.53</v>
      </c>
      <c r="K192" s="35">
        <f t="shared" si="15"/>
        <v>-142.53</v>
      </c>
      <c r="L192" s="14"/>
    </row>
    <row r="193" spans="1:12">
      <c r="A193" s="8">
        <v>46092</v>
      </c>
      <c r="B193" s="9">
        <v>22346</v>
      </c>
      <c r="C193" s="10" t="s">
        <v>217</v>
      </c>
      <c r="D193" s="11" t="s">
        <v>156</v>
      </c>
      <c r="E193" s="3">
        <v>291975</v>
      </c>
      <c r="F193" s="12"/>
      <c r="G193" s="13" t="s">
        <v>51</v>
      </c>
      <c r="H193" s="13"/>
      <c r="I193" s="23"/>
      <c r="J193" s="24">
        <v>200</v>
      </c>
      <c r="K193" s="25">
        <f t="shared" si="15"/>
        <v>200</v>
      </c>
      <c r="L193" s="8">
        <v>46090</v>
      </c>
    </row>
    <row r="194" spans="1:12">
      <c r="A194" s="14"/>
      <c r="B194" s="15"/>
      <c r="C194" s="16"/>
      <c r="D194" s="17" t="s">
        <v>157</v>
      </c>
      <c r="E194" s="7"/>
      <c r="F194" s="18"/>
      <c r="G194" s="19" t="s">
        <v>51</v>
      </c>
      <c r="H194" s="19"/>
      <c r="I194" s="26"/>
      <c r="J194" s="24">
        <v>-48.24</v>
      </c>
      <c r="K194" s="25">
        <f t="shared" si="15"/>
        <v>-48.24</v>
      </c>
      <c r="L194" s="14"/>
    </row>
    <row r="195" spans="1:12">
      <c r="A195" s="20" t="s">
        <v>158</v>
      </c>
      <c r="B195" s="21"/>
      <c r="C195" s="21"/>
      <c r="D195" s="21"/>
      <c r="E195" s="21"/>
      <c r="F195" s="21"/>
      <c r="G195" s="21"/>
      <c r="H195" s="21"/>
      <c r="I195" s="27"/>
      <c r="J195" s="28">
        <f>SUM(J193:J194)</f>
        <v>151.76</v>
      </c>
      <c r="K195" s="35">
        <f t="shared" si="15"/>
        <v>151.76</v>
      </c>
      <c r="L195" s="14"/>
    </row>
    <row r="196" spans="1:12">
      <c r="A196" s="8">
        <v>46092</v>
      </c>
      <c r="B196" s="9">
        <v>22346</v>
      </c>
      <c r="C196" s="10" t="s">
        <v>218</v>
      </c>
      <c r="D196" s="11" t="s">
        <v>156</v>
      </c>
      <c r="E196" s="3">
        <v>291833</v>
      </c>
      <c r="F196" s="12"/>
      <c r="G196" s="13" t="s">
        <v>51</v>
      </c>
      <c r="H196" s="13"/>
      <c r="I196" s="23"/>
      <c r="J196" s="24">
        <v>1100</v>
      </c>
      <c r="K196" s="25">
        <f t="shared" si="15"/>
        <v>1100</v>
      </c>
      <c r="L196" s="8">
        <v>46090</v>
      </c>
    </row>
    <row r="197" spans="1:12">
      <c r="A197" s="14"/>
      <c r="B197" s="15"/>
      <c r="C197" s="16"/>
      <c r="D197" s="17" t="s">
        <v>157</v>
      </c>
      <c r="E197" s="7"/>
      <c r="F197" s="18"/>
      <c r="G197" s="19" t="s">
        <v>51</v>
      </c>
      <c r="H197" s="19"/>
      <c r="I197" s="26"/>
      <c r="J197" s="24">
        <v>-254.96</v>
      </c>
      <c r="K197" s="25">
        <f t="shared" si="15"/>
        <v>-254.96</v>
      </c>
      <c r="L197" s="14"/>
    </row>
    <row r="198" spans="1:12">
      <c r="A198" s="20" t="s">
        <v>158</v>
      </c>
      <c r="B198" s="21"/>
      <c r="C198" s="21"/>
      <c r="D198" s="21"/>
      <c r="E198" s="21"/>
      <c r="F198" s="21"/>
      <c r="G198" s="21"/>
      <c r="H198" s="21"/>
      <c r="I198" s="27"/>
      <c r="J198" s="28">
        <f>SUM(J196:J197)</f>
        <v>845.04</v>
      </c>
      <c r="K198" s="35">
        <f t="shared" si="15"/>
        <v>845.04</v>
      </c>
      <c r="L198" s="14"/>
    </row>
    <row r="199" spans="1:12">
      <c r="A199" s="8">
        <v>46092</v>
      </c>
      <c r="B199" s="9">
        <v>22346</v>
      </c>
      <c r="C199" s="10" t="s">
        <v>219</v>
      </c>
      <c r="D199" s="11" t="s">
        <v>156</v>
      </c>
      <c r="E199" s="3">
        <v>291901</v>
      </c>
      <c r="F199" s="12"/>
      <c r="G199" s="13" t="s">
        <v>51</v>
      </c>
      <c r="H199" s="13"/>
      <c r="I199" s="23"/>
      <c r="J199" s="24">
        <v>350</v>
      </c>
      <c r="K199" s="25">
        <f t="shared" si="15"/>
        <v>350</v>
      </c>
      <c r="L199" s="8">
        <v>46090</v>
      </c>
    </row>
    <row r="200" spans="1:12">
      <c r="A200" s="14"/>
      <c r="B200" s="15"/>
      <c r="C200" s="16"/>
      <c r="D200" s="17" t="s">
        <v>157</v>
      </c>
      <c r="E200" s="7"/>
      <c r="F200" s="18"/>
      <c r="G200" s="19" t="s">
        <v>51</v>
      </c>
      <c r="H200" s="19"/>
      <c r="I200" s="26"/>
      <c r="J200" s="24">
        <v>-79.18</v>
      </c>
      <c r="K200" s="25">
        <f t="shared" si="15"/>
        <v>-79.18</v>
      </c>
      <c r="L200" s="14"/>
    </row>
    <row r="201" spans="1:12">
      <c r="A201" s="20" t="s">
        <v>158</v>
      </c>
      <c r="B201" s="21"/>
      <c r="C201" s="21"/>
      <c r="D201" s="21"/>
      <c r="E201" s="21"/>
      <c r="F201" s="21"/>
      <c r="G201" s="21"/>
      <c r="H201" s="21"/>
      <c r="I201" s="27"/>
      <c r="J201" s="28">
        <f>SUM(J199:J200)</f>
        <v>270.82</v>
      </c>
      <c r="K201" s="35">
        <f t="shared" si="15"/>
        <v>270.82</v>
      </c>
      <c r="L201" s="14"/>
    </row>
    <row r="202" spans="1:12">
      <c r="A202" s="8">
        <v>46092</v>
      </c>
      <c r="B202" s="9">
        <v>22346</v>
      </c>
      <c r="C202" s="10" t="s">
        <v>220</v>
      </c>
      <c r="D202" s="11" t="s">
        <v>156</v>
      </c>
      <c r="E202" s="3">
        <v>291834</v>
      </c>
      <c r="F202" s="12"/>
      <c r="G202" s="13" t="s">
        <v>51</v>
      </c>
      <c r="H202" s="13"/>
      <c r="I202" s="23"/>
      <c r="J202" s="24">
        <v>350</v>
      </c>
      <c r="K202" s="25">
        <f t="shared" si="15"/>
        <v>350</v>
      </c>
      <c r="L202" s="8">
        <v>46090</v>
      </c>
    </row>
    <row r="203" spans="1:12">
      <c r="A203" s="14"/>
      <c r="B203" s="15"/>
      <c r="C203" s="16"/>
      <c r="D203" s="17" t="s">
        <v>157</v>
      </c>
      <c r="E203" s="7"/>
      <c r="F203" s="18"/>
      <c r="G203" s="19" t="s">
        <v>51</v>
      </c>
      <c r="H203" s="19"/>
      <c r="I203" s="26"/>
      <c r="J203" s="24">
        <v>-85.12</v>
      </c>
      <c r="K203" s="25">
        <f t="shared" si="15"/>
        <v>-85.12</v>
      </c>
      <c r="L203" s="14"/>
    </row>
    <row r="204" spans="1:12">
      <c r="A204" s="20" t="s">
        <v>158</v>
      </c>
      <c r="B204" s="21"/>
      <c r="C204" s="21"/>
      <c r="D204" s="21"/>
      <c r="E204" s="21"/>
      <c r="F204" s="21"/>
      <c r="G204" s="21"/>
      <c r="H204" s="21"/>
      <c r="I204" s="27"/>
      <c r="J204" s="28">
        <f>SUM(J202:J203)</f>
        <v>264.88</v>
      </c>
      <c r="K204" s="35">
        <f t="shared" si="15"/>
        <v>264.88</v>
      </c>
      <c r="L204" s="14"/>
    </row>
    <row r="205" spans="1:12">
      <c r="A205" s="8">
        <v>46092</v>
      </c>
      <c r="B205" s="9">
        <v>22346</v>
      </c>
      <c r="C205" s="10" t="s">
        <v>221</v>
      </c>
      <c r="D205" s="11" t="s">
        <v>156</v>
      </c>
      <c r="E205" s="3">
        <v>291480</v>
      </c>
      <c r="F205" s="12"/>
      <c r="G205" s="13" t="s">
        <v>51</v>
      </c>
      <c r="H205" s="13"/>
      <c r="I205" s="23"/>
      <c r="J205" s="24">
        <v>1300</v>
      </c>
      <c r="K205" s="25">
        <f t="shared" si="15"/>
        <v>1300</v>
      </c>
      <c r="L205" s="8">
        <v>46090</v>
      </c>
    </row>
    <row r="206" spans="1:12">
      <c r="A206" s="14"/>
      <c r="B206" s="15"/>
      <c r="C206" s="16"/>
      <c r="D206" s="17" t="s">
        <v>157</v>
      </c>
      <c r="E206" s="7"/>
      <c r="F206" s="18"/>
      <c r="G206" s="19" t="s">
        <v>51</v>
      </c>
      <c r="H206" s="19"/>
      <c r="I206" s="26"/>
      <c r="J206" s="24">
        <v>-290.52</v>
      </c>
      <c r="K206" s="25">
        <f t="shared" si="15"/>
        <v>-290.52</v>
      </c>
      <c r="L206" s="14"/>
    </row>
    <row r="207" spans="1:12">
      <c r="A207" s="20" t="s">
        <v>158</v>
      </c>
      <c r="B207" s="21"/>
      <c r="C207" s="21"/>
      <c r="D207" s="21"/>
      <c r="E207" s="21"/>
      <c r="F207" s="21"/>
      <c r="G207" s="21"/>
      <c r="H207" s="21"/>
      <c r="I207" s="27"/>
      <c r="J207" s="28">
        <f>SUM(J205:J206)</f>
        <v>1009.48</v>
      </c>
      <c r="K207" s="35">
        <f t="shared" si="15"/>
        <v>1009.48</v>
      </c>
      <c r="L207" s="14"/>
    </row>
    <row r="208" spans="1:12">
      <c r="A208" s="8">
        <v>46092</v>
      </c>
      <c r="B208" s="9">
        <v>22346</v>
      </c>
      <c r="C208" s="29" t="s">
        <v>183</v>
      </c>
      <c r="D208" s="11" t="s">
        <v>156</v>
      </c>
      <c r="E208" s="3"/>
      <c r="F208" s="12"/>
      <c r="G208" s="13" t="s">
        <v>51</v>
      </c>
      <c r="H208" s="13"/>
      <c r="I208" s="23"/>
      <c r="J208" s="24">
        <v>-29</v>
      </c>
      <c r="K208" s="25">
        <f t="shared" si="15"/>
        <v>-29</v>
      </c>
      <c r="L208" s="8">
        <v>46090</v>
      </c>
    </row>
    <row r="209" spans="1:12">
      <c r="A209" s="14"/>
      <c r="B209" s="15"/>
      <c r="C209" s="16"/>
      <c r="D209" s="17" t="s">
        <v>157</v>
      </c>
      <c r="E209" s="7"/>
      <c r="F209" s="18"/>
      <c r="G209" s="19" t="s">
        <v>51</v>
      </c>
      <c r="H209" s="19"/>
      <c r="I209" s="26"/>
      <c r="J209" s="24"/>
      <c r="K209" s="25">
        <f t="shared" si="15"/>
        <v>0</v>
      </c>
      <c r="L209" s="14"/>
    </row>
    <row r="210" spans="1:12">
      <c r="A210" s="20" t="s">
        <v>158</v>
      </c>
      <c r="B210" s="21"/>
      <c r="C210" s="21"/>
      <c r="D210" s="21"/>
      <c r="E210" s="21"/>
      <c r="F210" s="21"/>
      <c r="G210" s="21"/>
      <c r="H210" s="21"/>
      <c r="I210" s="27"/>
      <c r="J210" s="31">
        <f>SUM(J208:J209)</f>
        <v>-29</v>
      </c>
      <c r="K210" s="35">
        <f t="shared" si="15"/>
        <v>-29</v>
      </c>
      <c r="L210" s="14"/>
    </row>
    <row r="211" ht="10.5" spans="1:10">
      <c r="A211" s="2"/>
      <c r="I211" s="32" t="s">
        <v>184</v>
      </c>
      <c r="J211" s="33">
        <f>SUM(J105,J108,J111,J114,J117,J120,J123,J126,J129,J132,J135,J138,J141,J144,J147,J150,J153,J156,J159,J162,J165,J168,J171,J174,J177,J180,J183,J186,J189,J192,J195,J198,J201,J204,J207,J210)</f>
        <v>14899.66</v>
      </c>
    </row>
    <row r="212" ht="10.5" spans="1:10">
      <c r="A212" s="2" t="s">
        <v>23</v>
      </c>
      <c r="D212" s="2" t="s">
        <v>24</v>
      </c>
      <c r="I212" s="34"/>
      <c r="J212" s="33"/>
    </row>
    <row r="213" spans="1:1">
      <c r="A213" s="2"/>
    </row>
    <row r="214" spans="1:1">
      <c r="A214" s="2"/>
    </row>
    <row r="215" spans="1:4">
      <c r="A215" s="2" t="s">
        <v>26</v>
      </c>
      <c r="D215" s="2" t="s">
        <v>27</v>
      </c>
    </row>
    <row r="216" spans="1:4">
      <c r="A216" s="1" t="s">
        <v>29</v>
      </c>
      <c r="D216" s="1" t="s">
        <v>30</v>
      </c>
    </row>
    <row r="223" spans="1:1">
      <c r="A223" s="2" t="s">
        <v>0</v>
      </c>
    </row>
    <row r="224" spans="1:1">
      <c r="A224" s="2" t="s">
        <v>33</v>
      </c>
    </row>
    <row r="226" spans="1:12">
      <c r="A226" s="3" t="s">
        <v>2</v>
      </c>
      <c r="B226" s="3" t="s">
        <v>3</v>
      </c>
      <c r="C226" s="3" t="s">
        <v>4</v>
      </c>
      <c r="D226" s="3" t="s">
        <v>5</v>
      </c>
      <c r="E226" s="3" t="s">
        <v>154</v>
      </c>
      <c r="F226" s="3" t="s">
        <v>7</v>
      </c>
      <c r="G226" s="4" t="s">
        <v>8</v>
      </c>
      <c r="H226" s="5"/>
      <c r="I226" s="5"/>
      <c r="J226" s="22"/>
      <c r="K226" s="3" t="s">
        <v>9</v>
      </c>
      <c r="L226" s="3" t="s">
        <v>10</v>
      </c>
    </row>
    <row r="227" spans="1:12">
      <c r="A227" s="6"/>
      <c r="B227" s="6"/>
      <c r="C227" s="6"/>
      <c r="D227" s="6"/>
      <c r="E227" s="6"/>
      <c r="F227" s="6"/>
      <c r="G227" s="3" t="s">
        <v>11</v>
      </c>
      <c r="H227" s="3" t="s">
        <v>12</v>
      </c>
      <c r="I227" s="3" t="s">
        <v>13</v>
      </c>
      <c r="J227" s="3" t="s">
        <v>14</v>
      </c>
      <c r="K227" s="6"/>
      <c r="L227" s="6"/>
    </row>
    <row r="228" spans="1:12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</row>
    <row r="229" spans="1:12">
      <c r="A229" s="8">
        <v>46098</v>
      </c>
      <c r="B229" s="9">
        <v>22360</v>
      </c>
      <c r="C229" s="10" t="s">
        <v>222</v>
      </c>
      <c r="D229" s="11" t="s">
        <v>156</v>
      </c>
      <c r="E229" s="3">
        <v>293767</v>
      </c>
      <c r="F229" s="12"/>
      <c r="G229" s="13" t="s">
        <v>51</v>
      </c>
      <c r="H229" s="13"/>
      <c r="I229" s="23"/>
      <c r="J229" s="24">
        <v>1100</v>
      </c>
      <c r="K229" s="25">
        <f t="shared" ref="K229:K292" si="16">J229+F229</f>
        <v>1100</v>
      </c>
      <c r="L229" s="8">
        <v>46097</v>
      </c>
    </row>
    <row r="230" spans="1:12">
      <c r="A230" s="14"/>
      <c r="B230" s="15"/>
      <c r="C230" s="16"/>
      <c r="D230" s="17" t="s">
        <v>157</v>
      </c>
      <c r="E230" s="7"/>
      <c r="F230" s="18"/>
      <c r="G230" s="19" t="s">
        <v>51</v>
      </c>
      <c r="H230" s="19"/>
      <c r="I230" s="26"/>
      <c r="J230" s="24">
        <v>-297.96</v>
      </c>
      <c r="K230" s="25">
        <f t="shared" si="16"/>
        <v>-297.96</v>
      </c>
      <c r="L230" s="14"/>
    </row>
    <row r="231" spans="1:12">
      <c r="A231" s="20" t="s">
        <v>158</v>
      </c>
      <c r="B231" s="21"/>
      <c r="C231" s="21"/>
      <c r="D231" s="21"/>
      <c r="E231" s="21"/>
      <c r="F231" s="21"/>
      <c r="G231" s="21"/>
      <c r="H231" s="21"/>
      <c r="I231" s="27"/>
      <c r="J231" s="28">
        <f>SUM(J229:J230)</f>
        <v>802.04</v>
      </c>
      <c r="K231" s="35">
        <f t="shared" si="16"/>
        <v>802.04</v>
      </c>
      <c r="L231" s="14"/>
    </row>
    <row r="232" spans="1:12">
      <c r="A232" s="8">
        <v>46098</v>
      </c>
      <c r="B232" s="9">
        <v>22360</v>
      </c>
      <c r="C232" s="10" t="s">
        <v>223</v>
      </c>
      <c r="D232" s="11" t="s">
        <v>156</v>
      </c>
      <c r="E232" s="3">
        <v>293677</v>
      </c>
      <c r="F232" s="12"/>
      <c r="G232" s="13" t="s">
        <v>51</v>
      </c>
      <c r="H232" s="13"/>
      <c r="I232" s="23"/>
      <c r="J232" s="24">
        <v>350</v>
      </c>
      <c r="K232" s="25">
        <f t="shared" si="16"/>
        <v>350</v>
      </c>
      <c r="L232" s="8">
        <v>46097</v>
      </c>
    </row>
    <row r="233" spans="1:12">
      <c r="A233" s="14"/>
      <c r="B233" s="15"/>
      <c r="C233" s="16"/>
      <c r="D233" s="17" t="s">
        <v>157</v>
      </c>
      <c r="E233" s="7"/>
      <c r="F233" s="18"/>
      <c r="G233" s="19" t="s">
        <v>51</v>
      </c>
      <c r="H233" s="19"/>
      <c r="I233" s="26"/>
      <c r="J233" s="24">
        <v>-93.71</v>
      </c>
      <c r="K233" s="25">
        <f t="shared" si="16"/>
        <v>-93.71</v>
      </c>
      <c r="L233" s="14"/>
    </row>
    <row r="234" spans="1:12">
      <c r="A234" s="20" t="s">
        <v>158</v>
      </c>
      <c r="B234" s="21"/>
      <c r="C234" s="21"/>
      <c r="D234" s="21"/>
      <c r="E234" s="21"/>
      <c r="F234" s="21"/>
      <c r="G234" s="21"/>
      <c r="H234" s="21"/>
      <c r="I234" s="27"/>
      <c r="J234" s="28">
        <f>SUM(J232:J233)</f>
        <v>256.29</v>
      </c>
      <c r="K234" s="35">
        <f t="shared" si="16"/>
        <v>256.29</v>
      </c>
      <c r="L234" s="14"/>
    </row>
    <row r="235" spans="1:12">
      <c r="A235" s="8">
        <v>46098</v>
      </c>
      <c r="B235" s="9">
        <v>22360</v>
      </c>
      <c r="C235" s="10" t="s">
        <v>224</v>
      </c>
      <c r="D235" s="11" t="s">
        <v>156</v>
      </c>
      <c r="E235" s="3">
        <v>293686</v>
      </c>
      <c r="F235" s="12"/>
      <c r="G235" s="13" t="s">
        <v>51</v>
      </c>
      <c r="H235" s="13"/>
      <c r="I235" s="23"/>
      <c r="J235" s="24">
        <v>400</v>
      </c>
      <c r="K235" s="25">
        <f t="shared" si="16"/>
        <v>400</v>
      </c>
      <c r="L235" s="8">
        <v>46097</v>
      </c>
    </row>
    <row r="236" spans="1:12">
      <c r="A236" s="14"/>
      <c r="B236" s="15"/>
      <c r="C236" s="16"/>
      <c r="D236" s="17" t="s">
        <v>157</v>
      </c>
      <c r="E236" s="7"/>
      <c r="F236" s="18"/>
      <c r="G236" s="19" t="s">
        <v>51</v>
      </c>
      <c r="H236" s="19"/>
      <c r="I236" s="26"/>
      <c r="J236" s="24">
        <v>-90.64</v>
      </c>
      <c r="K236" s="25">
        <f t="shared" si="16"/>
        <v>-90.64</v>
      </c>
      <c r="L236" s="14"/>
    </row>
    <row r="237" spans="1:12">
      <c r="A237" s="20" t="s">
        <v>158</v>
      </c>
      <c r="B237" s="21"/>
      <c r="C237" s="21"/>
      <c r="D237" s="21"/>
      <c r="E237" s="21"/>
      <c r="F237" s="21"/>
      <c r="G237" s="21"/>
      <c r="H237" s="21"/>
      <c r="I237" s="27"/>
      <c r="J237" s="28">
        <f>SUM(J235:J236)</f>
        <v>309.36</v>
      </c>
      <c r="K237" s="35">
        <f t="shared" si="16"/>
        <v>309.36</v>
      </c>
      <c r="L237" s="14"/>
    </row>
    <row r="238" spans="1:12">
      <c r="A238" s="8">
        <v>46098</v>
      </c>
      <c r="B238" s="9">
        <v>22360</v>
      </c>
      <c r="C238" s="10" t="s">
        <v>225</v>
      </c>
      <c r="D238" s="11" t="s">
        <v>156</v>
      </c>
      <c r="E238" s="3">
        <v>293494</v>
      </c>
      <c r="F238" s="12"/>
      <c r="G238" s="13" t="s">
        <v>51</v>
      </c>
      <c r="H238" s="13"/>
      <c r="I238" s="23"/>
      <c r="J238" s="24">
        <v>200</v>
      </c>
      <c r="K238" s="25">
        <f t="shared" si="16"/>
        <v>200</v>
      </c>
      <c r="L238" s="8">
        <v>46097</v>
      </c>
    </row>
    <row r="239" spans="1:12">
      <c r="A239" s="14"/>
      <c r="B239" s="15"/>
      <c r="C239" s="16"/>
      <c r="D239" s="17" t="s">
        <v>157</v>
      </c>
      <c r="E239" s="7"/>
      <c r="F239" s="18"/>
      <c r="G239" s="19" t="s">
        <v>51</v>
      </c>
      <c r="H239" s="19"/>
      <c r="I239" s="26"/>
      <c r="J239" s="24">
        <v>-55.68</v>
      </c>
      <c r="K239" s="25">
        <f t="shared" si="16"/>
        <v>-55.68</v>
      </c>
      <c r="L239" s="14"/>
    </row>
    <row r="240" spans="1:12">
      <c r="A240" s="20" t="s">
        <v>158</v>
      </c>
      <c r="B240" s="21"/>
      <c r="C240" s="21"/>
      <c r="D240" s="21"/>
      <c r="E240" s="21"/>
      <c r="F240" s="21"/>
      <c r="G240" s="21"/>
      <c r="H240" s="21"/>
      <c r="I240" s="27"/>
      <c r="J240" s="28">
        <f>SUM(J238:J239)</f>
        <v>144.32</v>
      </c>
      <c r="K240" s="35">
        <f t="shared" si="16"/>
        <v>144.32</v>
      </c>
      <c r="L240" s="14"/>
    </row>
    <row r="241" spans="1:12">
      <c r="A241" s="8">
        <v>46098</v>
      </c>
      <c r="B241" s="9">
        <v>22360</v>
      </c>
      <c r="C241" s="10" t="s">
        <v>226</v>
      </c>
      <c r="D241" s="11" t="s">
        <v>156</v>
      </c>
      <c r="E241" s="3">
        <v>293680</v>
      </c>
      <c r="F241" s="12"/>
      <c r="G241" s="13" t="s">
        <v>51</v>
      </c>
      <c r="H241" s="13"/>
      <c r="I241" s="23"/>
      <c r="J241" s="24">
        <v>200</v>
      </c>
      <c r="K241" s="25">
        <f t="shared" si="16"/>
        <v>200</v>
      </c>
      <c r="L241" s="8">
        <v>46097</v>
      </c>
    </row>
    <row r="242" spans="1:12">
      <c r="A242" s="14"/>
      <c r="B242" s="15"/>
      <c r="C242" s="16"/>
      <c r="D242" s="17" t="s">
        <v>157</v>
      </c>
      <c r="E242" s="7"/>
      <c r="F242" s="18"/>
      <c r="G242" s="19" t="s">
        <v>51</v>
      </c>
      <c r="H242" s="19"/>
      <c r="I242" s="26"/>
      <c r="J242" s="24">
        <v>-47.39</v>
      </c>
      <c r="K242" s="25">
        <f t="shared" si="16"/>
        <v>-47.39</v>
      </c>
      <c r="L242" s="14"/>
    </row>
    <row r="243" spans="1:12">
      <c r="A243" s="20" t="s">
        <v>158</v>
      </c>
      <c r="B243" s="21"/>
      <c r="C243" s="21"/>
      <c r="D243" s="21"/>
      <c r="E243" s="21"/>
      <c r="F243" s="21"/>
      <c r="G243" s="21"/>
      <c r="H243" s="21"/>
      <c r="I243" s="27"/>
      <c r="J243" s="28">
        <f>SUM(J241:J242)</f>
        <v>152.61</v>
      </c>
      <c r="K243" s="35">
        <f t="shared" si="16"/>
        <v>152.61</v>
      </c>
      <c r="L243" s="14"/>
    </row>
    <row r="244" spans="1:12">
      <c r="A244" s="8">
        <v>46098</v>
      </c>
      <c r="B244" s="9">
        <v>22360</v>
      </c>
      <c r="C244" s="10" t="s">
        <v>227</v>
      </c>
      <c r="D244" s="11" t="s">
        <v>156</v>
      </c>
      <c r="E244" s="3">
        <v>293485</v>
      </c>
      <c r="F244" s="12"/>
      <c r="G244" s="13" t="s">
        <v>51</v>
      </c>
      <c r="H244" s="13"/>
      <c r="I244" s="23"/>
      <c r="J244" s="24">
        <v>200</v>
      </c>
      <c r="K244" s="25">
        <f t="shared" si="16"/>
        <v>200</v>
      </c>
      <c r="L244" s="8">
        <v>46097</v>
      </c>
    </row>
    <row r="245" spans="1:12">
      <c r="A245" s="14"/>
      <c r="B245" s="15"/>
      <c r="C245" s="16"/>
      <c r="D245" s="17" t="s">
        <v>157</v>
      </c>
      <c r="E245" s="7"/>
      <c r="F245" s="18"/>
      <c r="G245" s="19" t="s">
        <v>51</v>
      </c>
      <c r="H245" s="19"/>
      <c r="I245" s="26"/>
      <c r="J245" s="24">
        <v>-51.14</v>
      </c>
      <c r="K245" s="25">
        <f t="shared" si="16"/>
        <v>-51.14</v>
      </c>
      <c r="L245" s="14"/>
    </row>
    <row r="246" spans="1:12">
      <c r="A246" s="20" t="s">
        <v>158</v>
      </c>
      <c r="B246" s="21"/>
      <c r="C246" s="21"/>
      <c r="D246" s="21"/>
      <c r="E246" s="21"/>
      <c r="F246" s="21"/>
      <c r="G246" s="21"/>
      <c r="H246" s="21"/>
      <c r="I246" s="27"/>
      <c r="J246" s="28">
        <f>SUM(J244:J245)</f>
        <v>148.86</v>
      </c>
      <c r="K246" s="35">
        <f t="shared" si="16"/>
        <v>148.86</v>
      </c>
      <c r="L246" s="14"/>
    </row>
    <row r="247" spans="1:12">
      <c r="A247" s="8">
        <v>46098</v>
      </c>
      <c r="B247" s="9">
        <v>22360</v>
      </c>
      <c r="C247" s="10" t="s">
        <v>228</v>
      </c>
      <c r="D247" s="11" t="s">
        <v>156</v>
      </c>
      <c r="E247" s="3">
        <v>293481</v>
      </c>
      <c r="F247" s="12"/>
      <c r="G247" s="13" t="s">
        <v>51</v>
      </c>
      <c r="H247" s="13"/>
      <c r="I247" s="23"/>
      <c r="J247" s="24">
        <v>1100</v>
      </c>
      <c r="K247" s="25">
        <f t="shared" si="16"/>
        <v>1100</v>
      </c>
      <c r="L247" s="8">
        <v>46097</v>
      </c>
    </row>
    <row r="248" spans="1:12">
      <c r="A248" s="14"/>
      <c r="B248" s="15"/>
      <c r="C248" s="16"/>
      <c r="D248" s="17" t="s">
        <v>157</v>
      </c>
      <c r="E248" s="7"/>
      <c r="F248" s="18"/>
      <c r="G248" s="19" t="s">
        <v>51</v>
      </c>
      <c r="H248" s="19"/>
      <c r="I248" s="26"/>
      <c r="J248" s="24">
        <v>-250.21</v>
      </c>
      <c r="K248" s="25">
        <f t="shared" si="16"/>
        <v>-250.21</v>
      </c>
      <c r="L248" s="14"/>
    </row>
    <row r="249" spans="1:12">
      <c r="A249" s="20" t="s">
        <v>158</v>
      </c>
      <c r="B249" s="21"/>
      <c r="C249" s="21"/>
      <c r="D249" s="21"/>
      <c r="E249" s="21"/>
      <c r="F249" s="21"/>
      <c r="G249" s="21"/>
      <c r="H249" s="21"/>
      <c r="I249" s="27"/>
      <c r="J249" s="28">
        <f>SUM(J247:J248)</f>
        <v>849.79</v>
      </c>
      <c r="K249" s="35">
        <f t="shared" si="16"/>
        <v>849.79</v>
      </c>
      <c r="L249" s="14"/>
    </row>
    <row r="250" spans="1:12">
      <c r="A250" s="8">
        <v>46098</v>
      </c>
      <c r="B250" s="9">
        <v>22360</v>
      </c>
      <c r="C250" s="10" t="s">
        <v>229</v>
      </c>
      <c r="D250" s="11" t="s">
        <v>156</v>
      </c>
      <c r="E250" s="3">
        <v>293413</v>
      </c>
      <c r="F250" s="12"/>
      <c r="G250" s="13" t="s">
        <v>51</v>
      </c>
      <c r="H250" s="13"/>
      <c r="I250" s="23"/>
      <c r="J250" s="24">
        <v>200</v>
      </c>
      <c r="K250" s="25">
        <f t="shared" si="16"/>
        <v>200</v>
      </c>
      <c r="L250" s="8">
        <v>46097</v>
      </c>
    </row>
    <row r="251" spans="1:12">
      <c r="A251" s="14"/>
      <c r="B251" s="15"/>
      <c r="C251" s="16"/>
      <c r="D251" s="17" t="s">
        <v>157</v>
      </c>
      <c r="E251" s="7"/>
      <c r="F251" s="18"/>
      <c r="G251" s="19" t="s">
        <v>51</v>
      </c>
      <c r="H251" s="19"/>
      <c r="I251" s="26"/>
      <c r="J251" s="24">
        <v>-55.68</v>
      </c>
      <c r="K251" s="25">
        <f t="shared" si="16"/>
        <v>-55.68</v>
      </c>
      <c r="L251" s="14"/>
    </row>
    <row r="252" spans="1:12">
      <c r="A252" s="20" t="s">
        <v>158</v>
      </c>
      <c r="B252" s="21"/>
      <c r="C252" s="21"/>
      <c r="D252" s="21"/>
      <c r="E252" s="21"/>
      <c r="F252" s="21"/>
      <c r="G252" s="21"/>
      <c r="H252" s="21"/>
      <c r="I252" s="27"/>
      <c r="J252" s="28">
        <f>SUM(J250:J251)</f>
        <v>144.32</v>
      </c>
      <c r="K252" s="35">
        <f t="shared" si="16"/>
        <v>144.32</v>
      </c>
      <c r="L252" s="14"/>
    </row>
    <row r="253" spans="1:12">
      <c r="A253" s="8">
        <v>46098</v>
      </c>
      <c r="B253" s="9">
        <v>22360</v>
      </c>
      <c r="C253" s="10" t="s">
        <v>230</v>
      </c>
      <c r="D253" s="11" t="s">
        <v>156</v>
      </c>
      <c r="E253" s="3">
        <v>293911</v>
      </c>
      <c r="F253" s="12"/>
      <c r="G253" s="13" t="s">
        <v>51</v>
      </c>
      <c r="H253" s="13"/>
      <c r="I253" s="23"/>
      <c r="J253" s="24">
        <v>600</v>
      </c>
      <c r="K253" s="25">
        <f t="shared" si="16"/>
        <v>600</v>
      </c>
      <c r="L253" s="8">
        <v>46097</v>
      </c>
    </row>
    <row r="254" spans="1:12">
      <c r="A254" s="14"/>
      <c r="B254" s="15"/>
      <c r="C254" s="16"/>
      <c r="D254" s="17" t="s">
        <v>157</v>
      </c>
      <c r="E254" s="7"/>
      <c r="F254" s="18"/>
      <c r="G254" s="19" t="s">
        <v>51</v>
      </c>
      <c r="H254" s="19"/>
      <c r="I254" s="26"/>
      <c r="J254" s="24">
        <v>-140.87</v>
      </c>
      <c r="K254" s="25">
        <f t="shared" si="16"/>
        <v>-140.87</v>
      </c>
      <c r="L254" s="14"/>
    </row>
    <row r="255" spans="1:12">
      <c r="A255" s="20" t="s">
        <v>158</v>
      </c>
      <c r="B255" s="21"/>
      <c r="C255" s="21"/>
      <c r="D255" s="21"/>
      <c r="E255" s="21"/>
      <c r="F255" s="21"/>
      <c r="G255" s="21"/>
      <c r="H255" s="21"/>
      <c r="I255" s="27"/>
      <c r="J255" s="28">
        <f>SUM(J253:J254)</f>
        <v>459.13</v>
      </c>
      <c r="K255" s="35">
        <f t="shared" si="16"/>
        <v>459.13</v>
      </c>
      <c r="L255" s="14"/>
    </row>
    <row r="256" spans="1:12">
      <c r="A256" s="8">
        <v>46098</v>
      </c>
      <c r="B256" s="9">
        <v>22360</v>
      </c>
      <c r="C256" s="10" t="s">
        <v>231</v>
      </c>
      <c r="D256" s="11" t="s">
        <v>156</v>
      </c>
      <c r="E256" s="3">
        <v>293050</v>
      </c>
      <c r="F256" s="12"/>
      <c r="G256" s="13" t="s">
        <v>51</v>
      </c>
      <c r="H256" s="13"/>
      <c r="I256" s="23"/>
      <c r="J256" s="24">
        <v>400</v>
      </c>
      <c r="K256" s="25">
        <f t="shared" si="16"/>
        <v>400</v>
      </c>
      <c r="L256" s="8">
        <v>46097</v>
      </c>
    </row>
    <row r="257" spans="1:12">
      <c r="A257" s="14"/>
      <c r="B257" s="15"/>
      <c r="C257" s="16"/>
      <c r="D257" s="17" t="s">
        <v>157</v>
      </c>
      <c r="E257" s="7"/>
      <c r="F257" s="18"/>
      <c r="G257" s="19" t="s">
        <v>51</v>
      </c>
      <c r="H257" s="19"/>
      <c r="I257" s="26"/>
      <c r="J257" s="24">
        <v>-96.44</v>
      </c>
      <c r="K257" s="25">
        <f t="shared" si="16"/>
        <v>-96.44</v>
      </c>
      <c r="L257" s="14"/>
    </row>
    <row r="258" spans="1:12">
      <c r="A258" s="20" t="s">
        <v>158</v>
      </c>
      <c r="B258" s="21"/>
      <c r="C258" s="21"/>
      <c r="D258" s="21"/>
      <c r="E258" s="21"/>
      <c r="F258" s="21"/>
      <c r="G258" s="21"/>
      <c r="H258" s="21"/>
      <c r="I258" s="27"/>
      <c r="J258" s="28">
        <f>SUM(J256:J257)</f>
        <v>303.56</v>
      </c>
      <c r="K258" s="35">
        <f t="shared" si="16"/>
        <v>303.56</v>
      </c>
      <c r="L258" s="14"/>
    </row>
    <row r="259" spans="1:12">
      <c r="A259" s="8">
        <v>46098</v>
      </c>
      <c r="B259" s="9">
        <v>22360</v>
      </c>
      <c r="C259" s="10" t="s">
        <v>232</v>
      </c>
      <c r="D259" s="11" t="s">
        <v>156</v>
      </c>
      <c r="E259" s="3">
        <v>293302</v>
      </c>
      <c r="F259" s="12"/>
      <c r="G259" s="13" t="s">
        <v>51</v>
      </c>
      <c r="H259" s="13"/>
      <c r="I259" s="23"/>
      <c r="J259" s="24">
        <v>200</v>
      </c>
      <c r="K259" s="25">
        <f t="shared" si="16"/>
        <v>200</v>
      </c>
      <c r="L259" s="8">
        <v>46097</v>
      </c>
    </row>
    <row r="260" spans="1:12">
      <c r="A260" s="14"/>
      <c r="B260" s="15"/>
      <c r="C260" s="16"/>
      <c r="D260" s="17" t="s">
        <v>157</v>
      </c>
      <c r="E260" s="7"/>
      <c r="F260" s="18"/>
      <c r="G260" s="19" t="s">
        <v>51</v>
      </c>
      <c r="H260" s="19"/>
      <c r="I260" s="26"/>
      <c r="J260" s="24">
        <v>-50.29</v>
      </c>
      <c r="K260" s="25">
        <f t="shared" si="16"/>
        <v>-50.29</v>
      </c>
      <c r="L260" s="14"/>
    </row>
    <row r="261" spans="1:12">
      <c r="A261" s="20" t="s">
        <v>158</v>
      </c>
      <c r="B261" s="21"/>
      <c r="C261" s="21"/>
      <c r="D261" s="21"/>
      <c r="E261" s="21"/>
      <c r="F261" s="21"/>
      <c r="G261" s="21"/>
      <c r="H261" s="21"/>
      <c r="I261" s="27"/>
      <c r="J261" s="28">
        <f>SUM(J259:J260)</f>
        <v>149.71</v>
      </c>
      <c r="K261" s="35">
        <f t="shared" si="16"/>
        <v>149.71</v>
      </c>
      <c r="L261" s="14"/>
    </row>
    <row r="262" spans="1:12">
      <c r="A262" s="8">
        <v>46098</v>
      </c>
      <c r="B262" s="9">
        <v>22360</v>
      </c>
      <c r="C262" s="10" t="s">
        <v>233</v>
      </c>
      <c r="D262" s="11" t="s">
        <v>156</v>
      </c>
      <c r="E262" s="3">
        <v>293305</v>
      </c>
      <c r="F262" s="12"/>
      <c r="G262" s="13" t="s">
        <v>51</v>
      </c>
      <c r="H262" s="13"/>
      <c r="I262" s="23"/>
      <c r="J262" s="24">
        <v>200</v>
      </c>
      <c r="K262" s="25">
        <f t="shared" si="16"/>
        <v>200</v>
      </c>
      <c r="L262" s="8">
        <v>46097</v>
      </c>
    </row>
    <row r="263" spans="1:12">
      <c r="A263" s="14"/>
      <c r="B263" s="15"/>
      <c r="C263" s="16"/>
      <c r="D263" s="17" t="s">
        <v>157</v>
      </c>
      <c r="E263" s="7"/>
      <c r="F263" s="18"/>
      <c r="G263" s="19" t="s">
        <v>51</v>
      </c>
      <c r="H263" s="19"/>
      <c r="I263" s="26"/>
      <c r="J263" s="24">
        <v>-50.29</v>
      </c>
      <c r="K263" s="25">
        <f t="shared" si="16"/>
        <v>-50.29</v>
      </c>
      <c r="L263" s="14"/>
    </row>
    <row r="264" spans="1:12">
      <c r="A264" s="20" t="s">
        <v>158</v>
      </c>
      <c r="B264" s="21"/>
      <c r="C264" s="21"/>
      <c r="D264" s="21"/>
      <c r="E264" s="21"/>
      <c r="F264" s="21"/>
      <c r="G264" s="21"/>
      <c r="H264" s="21"/>
      <c r="I264" s="27"/>
      <c r="J264" s="28">
        <f>SUM(J262:J263)</f>
        <v>149.71</v>
      </c>
      <c r="K264" s="35">
        <f t="shared" si="16"/>
        <v>149.71</v>
      </c>
      <c r="L264" s="14"/>
    </row>
    <row r="265" spans="1:12">
      <c r="A265" s="8">
        <v>46098</v>
      </c>
      <c r="B265" s="9">
        <v>22360</v>
      </c>
      <c r="C265" s="10" t="s">
        <v>234</v>
      </c>
      <c r="D265" s="11" t="s">
        <v>156</v>
      </c>
      <c r="E265" s="3">
        <v>293320</v>
      </c>
      <c r="F265" s="12"/>
      <c r="G265" s="13" t="s">
        <v>51</v>
      </c>
      <c r="H265" s="13"/>
      <c r="I265" s="23"/>
      <c r="J265" s="24">
        <v>200</v>
      </c>
      <c r="K265" s="25">
        <f t="shared" si="16"/>
        <v>200</v>
      </c>
      <c r="L265" s="8">
        <v>46097</v>
      </c>
    </row>
    <row r="266" spans="1:12">
      <c r="A266" s="14"/>
      <c r="B266" s="15"/>
      <c r="C266" s="16"/>
      <c r="D266" s="17" t="s">
        <v>157</v>
      </c>
      <c r="E266" s="7"/>
      <c r="F266" s="18"/>
      <c r="G266" s="19" t="s">
        <v>51</v>
      </c>
      <c r="H266" s="19"/>
      <c r="I266" s="26"/>
      <c r="J266" s="24">
        <v>-50.29</v>
      </c>
      <c r="K266" s="25">
        <f t="shared" si="16"/>
        <v>-50.29</v>
      </c>
      <c r="L266" s="14"/>
    </row>
    <row r="267" spans="1:12">
      <c r="A267" s="20" t="s">
        <v>158</v>
      </c>
      <c r="B267" s="21"/>
      <c r="C267" s="21"/>
      <c r="D267" s="21"/>
      <c r="E267" s="21"/>
      <c r="F267" s="21"/>
      <c r="G267" s="21"/>
      <c r="H267" s="21"/>
      <c r="I267" s="27"/>
      <c r="J267" s="28">
        <f>SUM(J265:J266)</f>
        <v>149.71</v>
      </c>
      <c r="K267" s="35">
        <f t="shared" si="16"/>
        <v>149.71</v>
      </c>
      <c r="L267" s="14"/>
    </row>
    <row r="268" spans="1:12">
      <c r="A268" s="8">
        <v>46098</v>
      </c>
      <c r="B268" s="9">
        <v>22360</v>
      </c>
      <c r="C268" s="10" t="s">
        <v>234</v>
      </c>
      <c r="D268" s="11" t="s">
        <v>156</v>
      </c>
      <c r="E268" s="3">
        <v>293315</v>
      </c>
      <c r="F268" s="12"/>
      <c r="G268" s="13" t="s">
        <v>51</v>
      </c>
      <c r="H268" s="13"/>
      <c r="I268" s="23"/>
      <c r="J268" s="24">
        <v>350</v>
      </c>
      <c r="K268" s="25">
        <f t="shared" si="16"/>
        <v>350</v>
      </c>
      <c r="L268" s="8">
        <v>46097</v>
      </c>
    </row>
    <row r="269" spans="1:12">
      <c r="A269" s="14"/>
      <c r="B269" s="15"/>
      <c r="C269" s="16"/>
      <c r="D269" s="17" t="s">
        <v>157</v>
      </c>
      <c r="E269" s="7"/>
      <c r="F269" s="18"/>
      <c r="G269" s="19" t="s">
        <v>51</v>
      </c>
      <c r="H269" s="19"/>
      <c r="I269" s="26"/>
      <c r="J269" s="24">
        <v>-84.27</v>
      </c>
      <c r="K269" s="25">
        <f t="shared" si="16"/>
        <v>-84.27</v>
      </c>
      <c r="L269" s="14"/>
    </row>
    <row r="270" spans="1:12">
      <c r="A270" s="20" t="s">
        <v>158</v>
      </c>
      <c r="B270" s="21"/>
      <c r="C270" s="21"/>
      <c r="D270" s="21"/>
      <c r="E270" s="21"/>
      <c r="F270" s="21"/>
      <c r="G270" s="21"/>
      <c r="H270" s="21"/>
      <c r="I270" s="27"/>
      <c r="J270" s="28">
        <f>SUM(J268:J269)</f>
        <v>265.73</v>
      </c>
      <c r="K270" s="35">
        <f t="shared" si="16"/>
        <v>265.73</v>
      </c>
      <c r="L270" s="14"/>
    </row>
    <row r="271" spans="1:12">
      <c r="A271" s="8">
        <v>46098</v>
      </c>
      <c r="B271" s="9">
        <v>22360</v>
      </c>
      <c r="C271" s="10" t="s">
        <v>235</v>
      </c>
      <c r="D271" s="11" t="s">
        <v>156</v>
      </c>
      <c r="E271" s="3">
        <v>293316</v>
      </c>
      <c r="F271" s="12"/>
      <c r="G271" s="13" t="s">
        <v>51</v>
      </c>
      <c r="H271" s="13"/>
      <c r="I271" s="23"/>
      <c r="J271" s="24">
        <v>400</v>
      </c>
      <c r="K271" s="25">
        <f t="shared" si="16"/>
        <v>400</v>
      </c>
      <c r="L271" s="8">
        <v>46097</v>
      </c>
    </row>
    <row r="272" spans="1:12">
      <c r="A272" s="14"/>
      <c r="B272" s="15"/>
      <c r="C272" s="16"/>
      <c r="D272" s="17" t="s">
        <v>157</v>
      </c>
      <c r="E272" s="7"/>
      <c r="F272" s="18"/>
      <c r="G272" s="19" t="s">
        <v>51</v>
      </c>
      <c r="H272" s="19"/>
      <c r="I272" s="26"/>
      <c r="J272" s="24">
        <v>-98.07</v>
      </c>
      <c r="K272" s="25">
        <f t="shared" si="16"/>
        <v>-98.07</v>
      </c>
      <c r="L272" s="14"/>
    </row>
    <row r="273" spans="1:12">
      <c r="A273" s="20" t="s">
        <v>158</v>
      </c>
      <c r="B273" s="21"/>
      <c r="C273" s="21"/>
      <c r="D273" s="21"/>
      <c r="E273" s="21"/>
      <c r="F273" s="21"/>
      <c r="G273" s="21"/>
      <c r="H273" s="21"/>
      <c r="I273" s="27"/>
      <c r="J273" s="28">
        <f>SUM(J271:J272)</f>
        <v>301.93</v>
      </c>
      <c r="K273" s="35">
        <f t="shared" si="16"/>
        <v>301.93</v>
      </c>
      <c r="L273" s="14"/>
    </row>
    <row r="274" spans="1:12">
      <c r="A274" s="8">
        <v>46098</v>
      </c>
      <c r="B274" s="9">
        <v>22360</v>
      </c>
      <c r="C274" s="10" t="s">
        <v>236</v>
      </c>
      <c r="D274" s="11" t="s">
        <v>156</v>
      </c>
      <c r="E274" s="3">
        <v>293683</v>
      </c>
      <c r="F274" s="12"/>
      <c r="G274" s="13" t="s">
        <v>51</v>
      </c>
      <c r="H274" s="13"/>
      <c r="I274" s="23"/>
      <c r="J274" s="24">
        <v>1100</v>
      </c>
      <c r="K274" s="25">
        <f t="shared" si="16"/>
        <v>1100</v>
      </c>
      <c r="L274" s="8">
        <v>46097</v>
      </c>
    </row>
    <row r="275" spans="1:12">
      <c r="A275" s="14"/>
      <c r="B275" s="15"/>
      <c r="C275" s="16"/>
      <c r="D275" s="17" t="s">
        <v>157</v>
      </c>
      <c r="E275" s="7"/>
      <c r="F275" s="18"/>
      <c r="G275" s="19" t="s">
        <v>51</v>
      </c>
      <c r="H275" s="19"/>
      <c r="I275" s="26"/>
      <c r="J275" s="24">
        <v>-252.38</v>
      </c>
      <c r="K275" s="25">
        <f t="shared" si="16"/>
        <v>-252.38</v>
      </c>
      <c r="L275" s="14"/>
    </row>
    <row r="276" spans="1:12">
      <c r="A276" s="20" t="s">
        <v>158</v>
      </c>
      <c r="B276" s="21"/>
      <c r="C276" s="21"/>
      <c r="D276" s="21"/>
      <c r="E276" s="21"/>
      <c r="F276" s="21"/>
      <c r="G276" s="21"/>
      <c r="H276" s="21"/>
      <c r="I276" s="27"/>
      <c r="J276" s="28">
        <f>SUM(J274:J275)</f>
        <v>847.62</v>
      </c>
      <c r="K276" s="35">
        <f t="shared" si="16"/>
        <v>847.62</v>
      </c>
      <c r="L276" s="14"/>
    </row>
    <row r="277" spans="1:12">
      <c r="A277" s="8">
        <v>46098</v>
      </c>
      <c r="B277" s="9">
        <v>22360</v>
      </c>
      <c r="C277" s="10" t="s">
        <v>237</v>
      </c>
      <c r="D277" s="11" t="s">
        <v>156</v>
      </c>
      <c r="E277" s="3">
        <v>293311</v>
      </c>
      <c r="F277" s="12"/>
      <c r="G277" s="13" t="s">
        <v>51</v>
      </c>
      <c r="H277" s="13"/>
      <c r="I277" s="23"/>
      <c r="J277" s="24">
        <v>200</v>
      </c>
      <c r="K277" s="25">
        <f t="shared" si="16"/>
        <v>200</v>
      </c>
      <c r="L277" s="8">
        <v>46097</v>
      </c>
    </row>
    <row r="278" spans="1:12">
      <c r="A278" s="14"/>
      <c r="B278" s="15"/>
      <c r="C278" s="16"/>
      <c r="D278" s="17" t="s">
        <v>157</v>
      </c>
      <c r="E278" s="7"/>
      <c r="F278" s="18"/>
      <c r="G278" s="19" t="s">
        <v>51</v>
      </c>
      <c r="H278" s="19"/>
      <c r="I278" s="26"/>
      <c r="J278" s="24">
        <v>-47.39</v>
      </c>
      <c r="K278" s="25">
        <f t="shared" si="16"/>
        <v>-47.39</v>
      </c>
      <c r="L278" s="14"/>
    </row>
    <row r="279" spans="1:12">
      <c r="A279" s="20" t="s">
        <v>158</v>
      </c>
      <c r="B279" s="21"/>
      <c r="C279" s="21"/>
      <c r="D279" s="21"/>
      <c r="E279" s="21"/>
      <c r="F279" s="21"/>
      <c r="G279" s="21"/>
      <c r="H279" s="21"/>
      <c r="I279" s="27"/>
      <c r="J279" s="28">
        <f>SUM(J277:J278)</f>
        <v>152.61</v>
      </c>
      <c r="K279" s="35">
        <f t="shared" si="16"/>
        <v>152.61</v>
      </c>
      <c r="L279" s="14"/>
    </row>
    <row r="280" spans="1:12">
      <c r="A280" s="8">
        <v>46098</v>
      </c>
      <c r="B280" s="9">
        <v>22360</v>
      </c>
      <c r="C280" s="10" t="s">
        <v>238</v>
      </c>
      <c r="D280" s="11" t="s">
        <v>156</v>
      </c>
      <c r="E280" s="3">
        <v>292992</v>
      </c>
      <c r="F280" s="12"/>
      <c r="G280" s="13" t="s">
        <v>51</v>
      </c>
      <c r="H280" s="13"/>
      <c r="I280" s="23"/>
      <c r="J280" s="24">
        <v>200</v>
      </c>
      <c r="K280" s="25">
        <f t="shared" si="16"/>
        <v>200</v>
      </c>
      <c r="L280" s="8">
        <v>46097</v>
      </c>
    </row>
    <row r="281" spans="1:12">
      <c r="A281" s="14"/>
      <c r="B281" s="15"/>
      <c r="C281" s="16"/>
      <c r="D281" s="17" t="s">
        <v>157</v>
      </c>
      <c r="E281" s="7"/>
      <c r="F281" s="18"/>
      <c r="G281" s="19" t="s">
        <v>51</v>
      </c>
      <c r="H281" s="19"/>
      <c r="I281" s="26"/>
      <c r="J281" s="24">
        <v>-55.68</v>
      </c>
      <c r="K281" s="25">
        <f t="shared" si="16"/>
        <v>-55.68</v>
      </c>
      <c r="L281" s="14"/>
    </row>
    <row r="282" spans="1:12">
      <c r="A282" s="20" t="s">
        <v>158</v>
      </c>
      <c r="B282" s="21"/>
      <c r="C282" s="21"/>
      <c r="D282" s="21"/>
      <c r="E282" s="21"/>
      <c r="F282" s="21"/>
      <c r="G282" s="21"/>
      <c r="H282" s="21"/>
      <c r="I282" s="27"/>
      <c r="J282" s="28">
        <f>SUM(J280:J281)</f>
        <v>144.32</v>
      </c>
      <c r="K282" s="35">
        <f t="shared" si="16"/>
        <v>144.32</v>
      </c>
      <c r="L282" s="14"/>
    </row>
    <row r="283" spans="1:12">
      <c r="A283" s="8">
        <v>46098</v>
      </c>
      <c r="B283" s="9">
        <v>22360</v>
      </c>
      <c r="C283" s="10" t="s">
        <v>239</v>
      </c>
      <c r="D283" s="11" t="s">
        <v>156</v>
      </c>
      <c r="E283" s="3">
        <v>293310</v>
      </c>
      <c r="F283" s="12"/>
      <c r="G283" s="13" t="s">
        <v>51</v>
      </c>
      <c r="H283" s="13"/>
      <c r="I283" s="23"/>
      <c r="J283" s="24">
        <v>400</v>
      </c>
      <c r="K283" s="25">
        <f t="shared" si="16"/>
        <v>400</v>
      </c>
      <c r="L283" s="8">
        <v>46097</v>
      </c>
    </row>
    <row r="284" spans="1:12">
      <c r="A284" s="14"/>
      <c r="B284" s="15"/>
      <c r="C284" s="16"/>
      <c r="D284" s="17" t="s">
        <v>157</v>
      </c>
      <c r="E284" s="7"/>
      <c r="F284" s="18"/>
      <c r="G284" s="19" t="s">
        <v>51</v>
      </c>
      <c r="H284" s="19"/>
      <c r="I284" s="26"/>
      <c r="J284" s="24">
        <v>-90.62</v>
      </c>
      <c r="K284" s="25">
        <f t="shared" si="16"/>
        <v>-90.62</v>
      </c>
      <c r="L284" s="14"/>
    </row>
    <row r="285" spans="1:12">
      <c r="A285" s="20" t="s">
        <v>158</v>
      </c>
      <c r="B285" s="21"/>
      <c r="C285" s="21"/>
      <c r="D285" s="21"/>
      <c r="E285" s="21"/>
      <c r="F285" s="21"/>
      <c r="G285" s="21"/>
      <c r="H285" s="21"/>
      <c r="I285" s="27"/>
      <c r="J285" s="28">
        <f>SUM(J283:J284)</f>
        <v>309.38</v>
      </c>
      <c r="K285" s="35">
        <f t="shared" si="16"/>
        <v>309.38</v>
      </c>
      <c r="L285" s="14"/>
    </row>
    <row r="286" spans="1:12">
      <c r="A286" s="8">
        <v>46098</v>
      </c>
      <c r="B286" s="9">
        <v>22360</v>
      </c>
      <c r="C286" s="10" t="s">
        <v>240</v>
      </c>
      <c r="D286" s="11" t="s">
        <v>156</v>
      </c>
      <c r="E286" s="3">
        <v>293308</v>
      </c>
      <c r="F286" s="12"/>
      <c r="G286" s="13" t="s">
        <v>51</v>
      </c>
      <c r="H286" s="13"/>
      <c r="I286" s="23"/>
      <c r="J286" s="24">
        <v>450</v>
      </c>
      <c r="K286" s="25">
        <f t="shared" si="16"/>
        <v>450</v>
      </c>
      <c r="L286" s="8">
        <v>46097</v>
      </c>
    </row>
    <row r="287" spans="1:12">
      <c r="A287" s="14"/>
      <c r="B287" s="15"/>
      <c r="C287" s="16"/>
      <c r="D287" s="17" t="s">
        <v>157</v>
      </c>
      <c r="E287" s="7"/>
      <c r="F287" s="18"/>
      <c r="G287" s="19" t="s">
        <v>51</v>
      </c>
      <c r="H287" s="19"/>
      <c r="I287" s="26"/>
      <c r="J287" s="24">
        <v>-100.37</v>
      </c>
      <c r="K287" s="25">
        <f t="shared" si="16"/>
        <v>-100.37</v>
      </c>
      <c r="L287" s="14"/>
    </row>
    <row r="288" spans="1:12">
      <c r="A288" s="20" t="s">
        <v>158</v>
      </c>
      <c r="B288" s="21"/>
      <c r="C288" s="21"/>
      <c r="D288" s="21"/>
      <c r="E288" s="21"/>
      <c r="F288" s="21"/>
      <c r="G288" s="21"/>
      <c r="H288" s="21"/>
      <c r="I288" s="27"/>
      <c r="J288" s="28">
        <f>SUM(J286:J287)</f>
        <v>349.63</v>
      </c>
      <c r="K288" s="35">
        <f t="shared" si="16"/>
        <v>349.63</v>
      </c>
      <c r="L288" s="14"/>
    </row>
    <row r="289" spans="1:12">
      <c r="A289" s="8">
        <v>46098</v>
      </c>
      <c r="B289" s="9">
        <v>22360</v>
      </c>
      <c r="C289" s="10" t="s">
        <v>241</v>
      </c>
      <c r="D289" s="11" t="s">
        <v>156</v>
      </c>
      <c r="E289" s="3">
        <v>292795</v>
      </c>
      <c r="F289" s="12"/>
      <c r="G289" s="13" t="s">
        <v>51</v>
      </c>
      <c r="H289" s="13"/>
      <c r="I289" s="23"/>
      <c r="J289" s="24">
        <v>200</v>
      </c>
      <c r="K289" s="25">
        <f t="shared" si="16"/>
        <v>200</v>
      </c>
      <c r="L289" s="8">
        <v>46097</v>
      </c>
    </row>
    <row r="290" spans="1:12">
      <c r="A290" s="14"/>
      <c r="B290" s="15"/>
      <c r="C290" s="16"/>
      <c r="D290" s="17" t="s">
        <v>157</v>
      </c>
      <c r="E290" s="7"/>
      <c r="F290" s="18"/>
      <c r="G290" s="19" t="s">
        <v>51</v>
      </c>
      <c r="H290" s="19"/>
      <c r="I290" s="26"/>
      <c r="J290" s="24">
        <v>-48.24</v>
      </c>
      <c r="K290" s="25">
        <f t="shared" si="16"/>
        <v>-48.24</v>
      </c>
      <c r="L290" s="14"/>
    </row>
    <row r="291" spans="1:12">
      <c r="A291" s="20" t="s">
        <v>158</v>
      </c>
      <c r="B291" s="21"/>
      <c r="C291" s="21"/>
      <c r="D291" s="21"/>
      <c r="E291" s="21"/>
      <c r="F291" s="21"/>
      <c r="G291" s="21"/>
      <c r="H291" s="21"/>
      <c r="I291" s="27"/>
      <c r="J291" s="28">
        <f>SUM(J289:J290)</f>
        <v>151.76</v>
      </c>
      <c r="K291" s="35">
        <f t="shared" si="16"/>
        <v>151.76</v>
      </c>
      <c r="L291" s="14"/>
    </row>
    <row r="292" spans="1:12">
      <c r="A292" s="8">
        <v>46098</v>
      </c>
      <c r="B292" s="9">
        <v>22360</v>
      </c>
      <c r="C292" s="10" t="s">
        <v>242</v>
      </c>
      <c r="D292" s="11" t="s">
        <v>156</v>
      </c>
      <c r="E292" s="3">
        <v>292809</v>
      </c>
      <c r="F292" s="12"/>
      <c r="G292" s="13" t="s">
        <v>51</v>
      </c>
      <c r="H292" s="13"/>
      <c r="I292" s="23"/>
      <c r="J292" s="24">
        <v>200</v>
      </c>
      <c r="K292" s="25">
        <f t="shared" si="16"/>
        <v>200</v>
      </c>
      <c r="L292" s="8">
        <v>46097</v>
      </c>
    </row>
    <row r="293" spans="1:12">
      <c r="A293" s="14"/>
      <c r="B293" s="15"/>
      <c r="C293" s="16"/>
      <c r="D293" s="17" t="s">
        <v>157</v>
      </c>
      <c r="E293" s="7"/>
      <c r="F293" s="18"/>
      <c r="G293" s="19" t="s">
        <v>51</v>
      </c>
      <c r="H293" s="19"/>
      <c r="I293" s="26"/>
      <c r="J293" s="24">
        <v>-50.29</v>
      </c>
      <c r="K293" s="25">
        <f t="shared" ref="K293:K333" si="17">J293+F293</f>
        <v>-50.29</v>
      </c>
      <c r="L293" s="14"/>
    </row>
    <row r="294" spans="1:12">
      <c r="A294" s="20" t="s">
        <v>158</v>
      </c>
      <c r="B294" s="21"/>
      <c r="C294" s="21"/>
      <c r="D294" s="21"/>
      <c r="E294" s="21"/>
      <c r="F294" s="21"/>
      <c r="G294" s="21"/>
      <c r="H294" s="21"/>
      <c r="I294" s="27"/>
      <c r="J294" s="28">
        <f>SUM(J292:J293)</f>
        <v>149.71</v>
      </c>
      <c r="K294" s="35">
        <f t="shared" si="17"/>
        <v>149.71</v>
      </c>
      <c r="L294" s="14"/>
    </row>
    <row r="295" spans="1:12">
      <c r="A295" s="8">
        <v>46098</v>
      </c>
      <c r="B295" s="9">
        <v>22360</v>
      </c>
      <c r="C295" s="10" t="s">
        <v>186</v>
      </c>
      <c r="D295" s="11" t="s">
        <v>156</v>
      </c>
      <c r="E295" s="3">
        <v>292797</v>
      </c>
      <c r="F295" s="12"/>
      <c r="G295" s="13" t="s">
        <v>51</v>
      </c>
      <c r="H295" s="13"/>
      <c r="I295" s="23"/>
      <c r="J295" s="24">
        <v>600</v>
      </c>
      <c r="K295" s="25">
        <f t="shared" si="17"/>
        <v>600</v>
      </c>
      <c r="L295" s="8">
        <v>46097</v>
      </c>
    </row>
    <row r="296" spans="1:12">
      <c r="A296" s="14"/>
      <c r="B296" s="15"/>
      <c r="C296" s="16"/>
      <c r="D296" s="17" t="s">
        <v>157</v>
      </c>
      <c r="E296" s="7"/>
      <c r="F296" s="18"/>
      <c r="G296" s="19" t="s">
        <v>51</v>
      </c>
      <c r="H296" s="19"/>
      <c r="I296" s="26"/>
      <c r="J296" s="24">
        <v>-132.17</v>
      </c>
      <c r="K296" s="25">
        <f t="shared" si="17"/>
        <v>-132.17</v>
      </c>
      <c r="L296" s="14"/>
    </row>
    <row r="297" spans="1:12">
      <c r="A297" s="20" t="s">
        <v>158</v>
      </c>
      <c r="B297" s="21"/>
      <c r="C297" s="21"/>
      <c r="D297" s="21"/>
      <c r="E297" s="21"/>
      <c r="F297" s="21"/>
      <c r="G297" s="21"/>
      <c r="H297" s="21"/>
      <c r="I297" s="27"/>
      <c r="J297" s="28">
        <f>SUM(J295:J296)</f>
        <v>467.83</v>
      </c>
      <c r="K297" s="35">
        <f t="shared" si="17"/>
        <v>467.83</v>
      </c>
      <c r="L297" s="14"/>
    </row>
    <row r="298" spans="1:12">
      <c r="A298" s="8">
        <v>46098</v>
      </c>
      <c r="B298" s="9">
        <v>22360</v>
      </c>
      <c r="C298" s="10" t="s">
        <v>243</v>
      </c>
      <c r="D298" s="11" t="s">
        <v>156</v>
      </c>
      <c r="E298" s="3">
        <v>292644</v>
      </c>
      <c r="F298" s="12"/>
      <c r="G298" s="13" t="s">
        <v>51</v>
      </c>
      <c r="H298" s="13"/>
      <c r="I298" s="23"/>
      <c r="J298" s="24">
        <v>200</v>
      </c>
      <c r="K298" s="25">
        <f t="shared" si="17"/>
        <v>200</v>
      </c>
      <c r="L298" s="8">
        <v>46097</v>
      </c>
    </row>
    <row r="299" spans="1:12">
      <c r="A299" s="14"/>
      <c r="B299" s="15"/>
      <c r="C299" s="16"/>
      <c r="D299" s="17" t="s">
        <v>157</v>
      </c>
      <c r="E299" s="7"/>
      <c r="F299" s="18"/>
      <c r="G299" s="19" t="s">
        <v>51</v>
      </c>
      <c r="H299" s="19"/>
      <c r="I299" s="26"/>
      <c r="J299" s="24">
        <v>-50.29</v>
      </c>
      <c r="K299" s="25">
        <f t="shared" si="17"/>
        <v>-50.29</v>
      </c>
      <c r="L299" s="14"/>
    </row>
    <row r="300" spans="1:12">
      <c r="A300" s="20" t="s">
        <v>158</v>
      </c>
      <c r="B300" s="21"/>
      <c r="C300" s="21"/>
      <c r="D300" s="21"/>
      <c r="E300" s="21"/>
      <c r="F300" s="21"/>
      <c r="G300" s="21"/>
      <c r="H300" s="21"/>
      <c r="I300" s="27"/>
      <c r="J300" s="28">
        <f>SUM(J298:J299)</f>
        <v>149.71</v>
      </c>
      <c r="K300" s="35">
        <f t="shared" si="17"/>
        <v>149.71</v>
      </c>
      <c r="L300" s="14"/>
    </row>
    <row r="301" spans="1:12">
      <c r="A301" s="8">
        <v>46098</v>
      </c>
      <c r="B301" s="9">
        <v>22360</v>
      </c>
      <c r="C301" s="10" t="s">
        <v>244</v>
      </c>
      <c r="D301" s="11" t="s">
        <v>156</v>
      </c>
      <c r="E301" s="3">
        <v>292418</v>
      </c>
      <c r="F301" s="12"/>
      <c r="G301" s="13" t="s">
        <v>51</v>
      </c>
      <c r="H301" s="13"/>
      <c r="I301" s="23"/>
      <c r="J301" s="24">
        <v>550</v>
      </c>
      <c r="K301" s="25">
        <f t="shared" si="17"/>
        <v>550</v>
      </c>
      <c r="L301" s="8">
        <v>46097</v>
      </c>
    </row>
    <row r="302" spans="1:12">
      <c r="A302" s="14"/>
      <c r="B302" s="15"/>
      <c r="C302" s="16"/>
      <c r="D302" s="17" t="s">
        <v>157</v>
      </c>
      <c r="E302" s="7"/>
      <c r="F302" s="18"/>
      <c r="G302" s="19" t="s">
        <v>51</v>
      </c>
      <c r="H302" s="19"/>
      <c r="I302" s="26"/>
      <c r="J302" s="24">
        <v>-129.55</v>
      </c>
      <c r="K302" s="25">
        <f t="shared" si="17"/>
        <v>-129.55</v>
      </c>
      <c r="L302" s="14"/>
    </row>
    <row r="303" spans="1:12">
      <c r="A303" s="20" t="s">
        <v>158</v>
      </c>
      <c r="B303" s="21"/>
      <c r="C303" s="21"/>
      <c r="D303" s="21"/>
      <c r="E303" s="21"/>
      <c r="F303" s="21"/>
      <c r="G303" s="21"/>
      <c r="H303" s="21"/>
      <c r="I303" s="27"/>
      <c r="J303" s="28">
        <f>SUM(J301:J302)</f>
        <v>420.45</v>
      </c>
      <c r="K303" s="35">
        <f t="shared" si="17"/>
        <v>420.45</v>
      </c>
      <c r="L303" s="14"/>
    </row>
    <row r="304" spans="1:12">
      <c r="A304" s="8">
        <v>46098</v>
      </c>
      <c r="B304" s="9">
        <v>22360</v>
      </c>
      <c r="C304" s="10" t="s">
        <v>245</v>
      </c>
      <c r="D304" s="11" t="s">
        <v>156</v>
      </c>
      <c r="E304" s="3">
        <v>292638</v>
      </c>
      <c r="F304" s="12"/>
      <c r="G304" s="13" t="s">
        <v>51</v>
      </c>
      <c r="H304" s="13"/>
      <c r="I304" s="23"/>
      <c r="J304" s="24">
        <v>350</v>
      </c>
      <c r="K304" s="25">
        <f t="shared" si="17"/>
        <v>350</v>
      </c>
      <c r="L304" s="8">
        <v>46097</v>
      </c>
    </row>
    <row r="305" spans="1:12">
      <c r="A305" s="14"/>
      <c r="B305" s="15"/>
      <c r="C305" s="16"/>
      <c r="D305" s="17" t="s">
        <v>157</v>
      </c>
      <c r="E305" s="7"/>
      <c r="F305" s="18"/>
      <c r="G305" s="19" t="s">
        <v>51</v>
      </c>
      <c r="H305" s="19"/>
      <c r="I305" s="26"/>
      <c r="J305" s="24">
        <v>-79.18</v>
      </c>
      <c r="K305" s="25">
        <f t="shared" si="17"/>
        <v>-79.18</v>
      </c>
      <c r="L305" s="14"/>
    </row>
    <row r="306" spans="1:12">
      <c r="A306" s="20" t="s">
        <v>158</v>
      </c>
      <c r="B306" s="21"/>
      <c r="C306" s="21"/>
      <c r="D306" s="21"/>
      <c r="E306" s="21"/>
      <c r="F306" s="21"/>
      <c r="G306" s="21"/>
      <c r="H306" s="21"/>
      <c r="I306" s="27"/>
      <c r="J306" s="28">
        <f>SUM(J304:J305)</f>
        <v>270.82</v>
      </c>
      <c r="K306" s="35">
        <f t="shared" si="17"/>
        <v>270.82</v>
      </c>
      <c r="L306" s="14"/>
    </row>
    <row r="307" spans="1:12">
      <c r="A307" s="8">
        <v>46098</v>
      </c>
      <c r="B307" s="9">
        <v>22360</v>
      </c>
      <c r="C307" s="10" t="s">
        <v>246</v>
      </c>
      <c r="D307" s="11" t="s">
        <v>156</v>
      </c>
      <c r="E307" s="3">
        <v>292643</v>
      </c>
      <c r="F307" s="12"/>
      <c r="G307" s="13" t="s">
        <v>51</v>
      </c>
      <c r="H307" s="13"/>
      <c r="I307" s="23"/>
      <c r="J307" s="24">
        <v>350</v>
      </c>
      <c r="K307" s="25">
        <f t="shared" si="17"/>
        <v>350</v>
      </c>
      <c r="L307" s="8">
        <v>46097</v>
      </c>
    </row>
    <row r="308" spans="1:12">
      <c r="A308" s="14"/>
      <c r="B308" s="15"/>
      <c r="C308" s="16"/>
      <c r="D308" s="17" t="s">
        <v>157</v>
      </c>
      <c r="E308" s="7"/>
      <c r="F308" s="18"/>
      <c r="G308" s="19" t="s">
        <v>51</v>
      </c>
      <c r="H308" s="19"/>
      <c r="I308" s="26"/>
      <c r="J308" s="24">
        <v>-85.19</v>
      </c>
      <c r="K308" s="25">
        <f t="shared" si="17"/>
        <v>-85.19</v>
      </c>
      <c r="L308" s="14"/>
    </row>
    <row r="309" spans="1:12">
      <c r="A309" s="20" t="s">
        <v>158</v>
      </c>
      <c r="B309" s="21"/>
      <c r="C309" s="21"/>
      <c r="D309" s="21"/>
      <c r="E309" s="21"/>
      <c r="F309" s="21"/>
      <c r="G309" s="21"/>
      <c r="H309" s="21"/>
      <c r="I309" s="27"/>
      <c r="J309" s="28">
        <f>SUM(J307:J308)</f>
        <v>264.81</v>
      </c>
      <c r="K309" s="35">
        <f t="shared" si="17"/>
        <v>264.81</v>
      </c>
      <c r="L309" s="14"/>
    </row>
    <row r="310" spans="1:12">
      <c r="A310" s="8">
        <v>46098</v>
      </c>
      <c r="B310" s="9">
        <v>22360</v>
      </c>
      <c r="C310" s="10" t="s">
        <v>247</v>
      </c>
      <c r="D310" s="11" t="s">
        <v>156</v>
      </c>
      <c r="E310" s="3">
        <v>294003</v>
      </c>
      <c r="F310" s="12"/>
      <c r="G310" s="13" t="s">
        <v>51</v>
      </c>
      <c r="H310" s="13"/>
      <c r="I310" s="23"/>
      <c r="J310" s="24">
        <v>200</v>
      </c>
      <c r="K310" s="25">
        <f t="shared" si="17"/>
        <v>200</v>
      </c>
      <c r="L310" s="8">
        <v>46097</v>
      </c>
    </row>
    <row r="311" spans="1:12">
      <c r="A311" s="14"/>
      <c r="B311" s="15"/>
      <c r="C311" s="16"/>
      <c r="D311" s="17" t="s">
        <v>157</v>
      </c>
      <c r="E311" s="7"/>
      <c r="F311" s="18"/>
      <c r="G311" s="19" t="s">
        <v>51</v>
      </c>
      <c r="H311" s="19"/>
      <c r="I311" s="26"/>
      <c r="J311" s="24">
        <v>-50.29</v>
      </c>
      <c r="K311" s="25">
        <f t="shared" si="17"/>
        <v>-50.29</v>
      </c>
      <c r="L311" s="14"/>
    </row>
    <row r="312" spans="1:12">
      <c r="A312" s="20" t="s">
        <v>158</v>
      </c>
      <c r="B312" s="21"/>
      <c r="C312" s="21"/>
      <c r="D312" s="21"/>
      <c r="E312" s="21"/>
      <c r="F312" s="21"/>
      <c r="G312" s="21"/>
      <c r="H312" s="21"/>
      <c r="I312" s="27"/>
      <c r="J312" s="28">
        <f>SUM(J310:J311)</f>
        <v>149.71</v>
      </c>
      <c r="K312" s="35">
        <f t="shared" si="17"/>
        <v>149.71</v>
      </c>
      <c r="L312" s="14"/>
    </row>
    <row r="313" spans="1:12">
      <c r="A313" s="8">
        <v>46098</v>
      </c>
      <c r="B313" s="9">
        <v>22360</v>
      </c>
      <c r="C313" s="10" t="s">
        <v>248</v>
      </c>
      <c r="D313" s="11" t="s">
        <v>156</v>
      </c>
      <c r="E313" s="3">
        <v>292734</v>
      </c>
      <c r="F313" s="12"/>
      <c r="G313" s="13" t="s">
        <v>51</v>
      </c>
      <c r="H313" s="13"/>
      <c r="I313" s="23"/>
      <c r="J313" s="24">
        <v>200</v>
      </c>
      <c r="K313" s="25">
        <f t="shared" si="17"/>
        <v>200</v>
      </c>
      <c r="L313" s="8">
        <v>46097</v>
      </c>
    </row>
    <row r="314" spans="1:12">
      <c r="A314" s="14"/>
      <c r="B314" s="15"/>
      <c r="C314" s="16"/>
      <c r="D314" s="17" t="s">
        <v>157</v>
      </c>
      <c r="E314" s="7"/>
      <c r="F314" s="18"/>
      <c r="G314" s="19" t="s">
        <v>51</v>
      </c>
      <c r="H314" s="19"/>
      <c r="I314" s="26"/>
      <c r="J314" s="24">
        <v>-47.39</v>
      </c>
      <c r="K314" s="25">
        <f t="shared" si="17"/>
        <v>-47.39</v>
      </c>
      <c r="L314" s="14"/>
    </row>
    <row r="315" spans="1:12">
      <c r="A315" s="20" t="s">
        <v>158</v>
      </c>
      <c r="B315" s="21"/>
      <c r="C315" s="21"/>
      <c r="D315" s="21"/>
      <c r="E315" s="21"/>
      <c r="F315" s="21"/>
      <c r="G315" s="21"/>
      <c r="H315" s="21"/>
      <c r="I315" s="27"/>
      <c r="J315" s="28">
        <f>SUM(J313:J314)</f>
        <v>152.61</v>
      </c>
      <c r="K315" s="35">
        <f t="shared" si="17"/>
        <v>152.61</v>
      </c>
      <c r="L315" s="14"/>
    </row>
    <row r="316" spans="1:12">
      <c r="A316" s="8">
        <v>46098</v>
      </c>
      <c r="B316" s="9">
        <v>22360</v>
      </c>
      <c r="C316" s="10" t="s">
        <v>249</v>
      </c>
      <c r="D316" s="11" t="s">
        <v>156</v>
      </c>
      <c r="E316" s="3">
        <v>292538</v>
      </c>
      <c r="F316" s="12"/>
      <c r="G316" s="13" t="s">
        <v>51</v>
      </c>
      <c r="H316" s="13"/>
      <c r="I316" s="23"/>
      <c r="J316" s="24">
        <v>1100</v>
      </c>
      <c r="K316" s="25">
        <f t="shared" si="17"/>
        <v>1100</v>
      </c>
      <c r="L316" s="8">
        <v>46097</v>
      </c>
    </row>
    <row r="317" spans="1:12">
      <c r="A317" s="14"/>
      <c r="B317" s="15"/>
      <c r="C317" s="16"/>
      <c r="D317" s="17" t="s">
        <v>157</v>
      </c>
      <c r="E317" s="7"/>
      <c r="F317" s="18"/>
      <c r="G317" s="19" t="s">
        <v>51</v>
      </c>
      <c r="H317" s="19"/>
      <c r="I317" s="26"/>
      <c r="J317" s="24">
        <v>-283.76</v>
      </c>
      <c r="K317" s="25">
        <f t="shared" si="17"/>
        <v>-283.76</v>
      </c>
      <c r="L317" s="14"/>
    </row>
    <row r="318" spans="1:12">
      <c r="A318" s="20" t="s">
        <v>158</v>
      </c>
      <c r="B318" s="21"/>
      <c r="C318" s="21"/>
      <c r="D318" s="21"/>
      <c r="E318" s="21"/>
      <c r="F318" s="21"/>
      <c r="G318" s="21"/>
      <c r="H318" s="21"/>
      <c r="I318" s="27"/>
      <c r="J318" s="28">
        <f>SUM(J316:J317)</f>
        <v>816.24</v>
      </c>
      <c r="K318" s="35">
        <f t="shared" si="17"/>
        <v>816.24</v>
      </c>
      <c r="L318" s="14"/>
    </row>
    <row r="319" spans="1:12">
      <c r="A319" s="8">
        <v>46098</v>
      </c>
      <c r="B319" s="9">
        <v>22360</v>
      </c>
      <c r="C319" s="10" t="s">
        <v>250</v>
      </c>
      <c r="D319" s="11" t="s">
        <v>156</v>
      </c>
      <c r="E319" s="3">
        <v>292198</v>
      </c>
      <c r="F319" s="12"/>
      <c r="G319" s="13" t="s">
        <v>51</v>
      </c>
      <c r="H319" s="13"/>
      <c r="I319" s="23"/>
      <c r="J319" s="24">
        <v>200</v>
      </c>
      <c r="K319" s="25">
        <f t="shared" si="17"/>
        <v>200</v>
      </c>
      <c r="L319" s="8">
        <v>46097</v>
      </c>
    </row>
    <row r="320" spans="1:12">
      <c r="A320" s="14"/>
      <c r="B320" s="15"/>
      <c r="C320" s="16"/>
      <c r="D320" s="17" t="s">
        <v>157</v>
      </c>
      <c r="E320" s="7"/>
      <c r="F320" s="18"/>
      <c r="G320" s="19" t="s">
        <v>51</v>
      </c>
      <c r="H320" s="19"/>
      <c r="I320" s="26"/>
      <c r="J320" s="24">
        <v>-51.6</v>
      </c>
      <c r="K320" s="25">
        <f t="shared" si="17"/>
        <v>-51.6</v>
      </c>
      <c r="L320" s="14"/>
    </row>
    <row r="321" spans="1:12">
      <c r="A321" s="20" t="s">
        <v>158</v>
      </c>
      <c r="B321" s="21"/>
      <c r="C321" s="21"/>
      <c r="D321" s="21"/>
      <c r="E321" s="21"/>
      <c r="F321" s="21"/>
      <c r="G321" s="21"/>
      <c r="H321" s="21"/>
      <c r="I321" s="27"/>
      <c r="J321" s="28">
        <f>SUM(J319:J320)</f>
        <v>148.4</v>
      </c>
      <c r="K321" s="35">
        <f t="shared" si="17"/>
        <v>148.4</v>
      </c>
      <c r="L321" s="14"/>
    </row>
    <row r="322" spans="1:12">
      <c r="A322" s="8">
        <v>46098</v>
      </c>
      <c r="B322" s="9">
        <v>22360</v>
      </c>
      <c r="C322" s="10" t="s">
        <v>251</v>
      </c>
      <c r="D322" s="11" t="s">
        <v>156</v>
      </c>
      <c r="E322" s="3">
        <v>292715</v>
      </c>
      <c r="F322" s="12"/>
      <c r="G322" s="13" t="s">
        <v>51</v>
      </c>
      <c r="H322" s="13"/>
      <c r="I322" s="23"/>
      <c r="J322" s="24">
        <v>200</v>
      </c>
      <c r="K322" s="25">
        <f t="shared" si="17"/>
        <v>200</v>
      </c>
      <c r="L322" s="8">
        <v>46097</v>
      </c>
    </row>
    <row r="323" spans="1:12">
      <c r="A323" s="14"/>
      <c r="B323" s="15"/>
      <c r="C323" s="16"/>
      <c r="D323" s="17" t="s">
        <v>157</v>
      </c>
      <c r="E323" s="7"/>
      <c r="F323" s="18"/>
      <c r="G323" s="19" t="s">
        <v>51</v>
      </c>
      <c r="H323" s="19"/>
      <c r="I323" s="26"/>
      <c r="J323" s="24">
        <v>-49.41</v>
      </c>
      <c r="K323" s="25">
        <f t="shared" si="17"/>
        <v>-49.41</v>
      </c>
      <c r="L323" s="14"/>
    </row>
    <row r="324" spans="1:12">
      <c r="A324" s="20" t="s">
        <v>158</v>
      </c>
      <c r="B324" s="21"/>
      <c r="C324" s="21"/>
      <c r="D324" s="21"/>
      <c r="E324" s="21"/>
      <c r="F324" s="21"/>
      <c r="G324" s="21"/>
      <c r="H324" s="21"/>
      <c r="I324" s="27"/>
      <c r="J324" s="28">
        <f>SUM(J322:J323)</f>
        <v>150.59</v>
      </c>
      <c r="K324" s="35">
        <f t="shared" si="17"/>
        <v>150.59</v>
      </c>
      <c r="L324" s="14"/>
    </row>
    <row r="325" spans="1:12">
      <c r="A325" s="8">
        <v>46098</v>
      </c>
      <c r="B325" s="9">
        <v>22360</v>
      </c>
      <c r="C325" s="10" t="s">
        <v>252</v>
      </c>
      <c r="D325" s="11" t="s">
        <v>156</v>
      </c>
      <c r="E325" s="3">
        <v>292640</v>
      </c>
      <c r="F325" s="12"/>
      <c r="G325" s="13" t="s">
        <v>51</v>
      </c>
      <c r="H325" s="13"/>
      <c r="I325" s="23"/>
      <c r="J325" s="24">
        <v>450</v>
      </c>
      <c r="K325" s="25">
        <f t="shared" si="17"/>
        <v>450</v>
      </c>
      <c r="L325" s="8">
        <v>46097</v>
      </c>
    </row>
    <row r="326" spans="1:12">
      <c r="A326" s="14"/>
      <c r="B326" s="15"/>
      <c r="C326" s="16"/>
      <c r="D326" s="17" t="s">
        <v>157</v>
      </c>
      <c r="E326" s="7"/>
      <c r="F326" s="18"/>
      <c r="G326" s="19" t="s">
        <v>51</v>
      </c>
      <c r="H326" s="19"/>
      <c r="I326" s="26"/>
      <c r="J326" s="24">
        <v>-100.37</v>
      </c>
      <c r="K326" s="25">
        <f t="shared" si="17"/>
        <v>-100.37</v>
      </c>
      <c r="L326" s="14"/>
    </row>
    <row r="327" spans="1:12">
      <c r="A327" s="20" t="s">
        <v>158</v>
      </c>
      <c r="B327" s="21"/>
      <c r="C327" s="21"/>
      <c r="D327" s="21"/>
      <c r="E327" s="21"/>
      <c r="F327" s="21"/>
      <c r="G327" s="21"/>
      <c r="H327" s="21"/>
      <c r="I327" s="27"/>
      <c r="J327" s="28">
        <f>SUM(J325:J326)</f>
        <v>349.63</v>
      </c>
      <c r="K327" s="35">
        <f t="shared" si="17"/>
        <v>349.63</v>
      </c>
      <c r="L327" s="14"/>
    </row>
    <row r="328" spans="1:12">
      <c r="A328" s="8">
        <v>46098</v>
      </c>
      <c r="B328" s="9">
        <v>22360</v>
      </c>
      <c r="C328" s="10" t="s">
        <v>253</v>
      </c>
      <c r="D328" s="11" t="s">
        <v>156</v>
      </c>
      <c r="E328" s="3">
        <v>292427</v>
      </c>
      <c r="F328" s="12"/>
      <c r="G328" s="13" t="s">
        <v>51</v>
      </c>
      <c r="H328" s="13"/>
      <c r="I328" s="23"/>
      <c r="J328" s="24">
        <v>200</v>
      </c>
      <c r="K328" s="25">
        <f t="shared" si="17"/>
        <v>200</v>
      </c>
      <c r="L328" s="8">
        <v>46097</v>
      </c>
    </row>
    <row r="329" spans="1:12">
      <c r="A329" s="14"/>
      <c r="B329" s="15"/>
      <c r="C329" s="16"/>
      <c r="D329" s="17" t="s">
        <v>157</v>
      </c>
      <c r="E329" s="7"/>
      <c r="F329" s="18"/>
      <c r="G329" s="19" t="s">
        <v>51</v>
      </c>
      <c r="H329" s="19"/>
      <c r="I329" s="26"/>
      <c r="J329" s="24">
        <v>-50.29</v>
      </c>
      <c r="K329" s="25">
        <f t="shared" si="17"/>
        <v>-50.29</v>
      </c>
      <c r="L329" s="14"/>
    </row>
    <row r="330" spans="1:12">
      <c r="A330" s="20" t="s">
        <v>158</v>
      </c>
      <c r="B330" s="21"/>
      <c r="C330" s="21"/>
      <c r="D330" s="21"/>
      <c r="E330" s="21"/>
      <c r="F330" s="21"/>
      <c r="G330" s="21"/>
      <c r="H330" s="21"/>
      <c r="I330" s="27"/>
      <c r="J330" s="28">
        <f>SUM(J328:J329)</f>
        <v>149.71</v>
      </c>
      <c r="K330" s="35">
        <f t="shared" si="17"/>
        <v>149.71</v>
      </c>
      <c r="L330" s="14"/>
    </row>
    <row r="331" spans="1:12">
      <c r="A331" s="8">
        <v>46098</v>
      </c>
      <c r="B331" s="9">
        <v>22360</v>
      </c>
      <c r="C331" s="29" t="s">
        <v>183</v>
      </c>
      <c r="D331" s="11" t="s">
        <v>156</v>
      </c>
      <c r="E331" s="3"/>
      <c r="F331" s="12"/>
      <c r="G331" s="13" t="s">
        <v>51</v>
      </c>
      <c r="H331" s="13"/>
      <c r="I331" s="23"/>
      <c r="J331" s="24">
        <v>-127</v>
      </c>
      <c r="K331" s="25">
        <f t="shared" si="17"/>
        <v>-127</v>
      </c>
      <c r="L331" s="8">
        <v>46097</v>
      </c>
    </row>
    <row r="332" spans="1:12">
      <c r="A332" s="14"/>
      <c r="B332" s="15"/>
      <c r="C332" s="16"/>
      <c r="D332" s="17" t="s">
        <v>157</v>
      </c>
      <c r="E332" s="7"/>
      <c r="F332" s="18"/>
      <c r="G332" s="19" t="s">
        <v>51</v>
      </c>
      <c r="H332" s="19"/>
      <c r="I332" s="26"/>
      <c r="J332" s="24"/>
      <c r="K332" s="25">
        <f t="shared" si="17"/>
        <v>0</v>
      </c>
      <c r="L332" s="14"/>
    </row>
    <row r="333" spans="1:12">
      <c r="A333" s="20" t="s">
        <v>158</v>
      </c>
      <c r="B333" s="21"/>
      <c r="C333" s="21"/>
      <c r="D333" s="21"/>
      <c r="E333" s="21"/>
      <c r="F333" s="21"/>
      <c r="G333" s="21"/>
      <c r="H333" s="21"/>
      <c r="I333" s="27"/>
      <c r="J333" s="31">
        <f>SUM(J331:J332)</f>
        <v>-127</v>
      </c>
      <c r="K333" s="35">
        <f t="shared" si="17"/>
        <v>-127</v>
      </c>
      <c r="L333" s="14"/>
    </row>
    <row r="334" ht="10.5" spans="1:10">
      <c r="A334" s="2"/>
      <c r="I334" s="32" t="s">
        <v>184</v>
      </c>
      <c r="J334" s="33">
        <f>SUM(J231,J234,J237,J240,J243,J246,J249,J252,J255,J258,J261,J264,J267,J270,J273,J276,J279,J282,J285,J288,J291,J294,J297,J300,J303,J306,J309,J312,J315,J318,J321,J324,J327,J330,J333)</f>
        <v>10055.61</v>
      </c>
    </row>
    <row r="335" ht="10.5" spans="1:10">
      <c r="A335" s="2"/>
      <c r="I335" s="32"/>
      <c r="J335" s="33"/>
    </row>
    <row r="336" ht="10.5" spans="1:10">
      <c r="A336" s="2" t="s">
        <v>23</v>
      </c>
      <c r="D336" s="2" t="s">
        <v>24</v>
      </c>
      <c r="I336" s="34"/>
      <c r="J336" s="33"/>
    </row>
    <row r="337" spans="1:1">
      <c r="A337" s="2"/>
    </row>
    <row r="338" spans="1:1">
      <c r="A338" s="2"/>
    </row>
    <row r="339" spans="1:4">
      <c r="A339" s="2" t="s">
        <v>26</v>
      </c>
      <c r="D339" s="2" t="s">
        <v>27</v>
      </c>
    </row>
    <row r="340" spans="1:4">
      <c r="A340" s="1" t="s">
        <v>29</v>
      </c>
      <c r="D340" s="1" t="s">
        <v>30</v>
      </c>
    </row>
    <row r="350" spans="1:1">
      <c r="A350" s="2" t="s">
        <v>0</v>
      </c>
    </row>
    <row r="351" spans="1:1">
      <c r="A351" s="2" t="s">
        <v>33</v>
      </c>
    </row>
    <row r="353" spans="1:12">
      <c r="A353" s="3" t="s">
        <v>2</v>
      </c>
      <c r="B353" s="3" t="s">
        <v>3</v>
      </c>
      <c r="C353" s="3" t="s">
        <v>4</v>
      </c>
      <c r="D353" s="3" t="s">
        <v>5</v>
      </c>
      <c r="E353" s="3" t="s">
        <v>154</v>
      </c>
      <c r="F353" s="3" t="s">
        <v>7</v>
      </c>
      <c r="G353" s="4" t="s">
        <v>8</v>
      </c>
      <c r="H353" s="5"/>
      <c r="I353" s="5"/>
      <c r="J353" s="22"/>
      <c r="K353" s="3" t="s">
        <v>9</v>
      </c>
      <c r="L353" s="3" t="s">
        <v>10</v>
      </c>
    </row>
    <row r="354" spans="1:12">
      <c r="A354" s="6"/>
      <c r="B354" s="6"/>
      <c r="C354" s="6"/>
      <c r="D354" s="6"/>
      <c r="E354" s="6"/>
      <c r="F354" s="6"/>
      <c r="G354" s="3" t="s">
        <v>11</v>
      </c>
      <c r="H354" s="3" t="s">
        <v>12</v>
      </c>
      <c r="I354" s="3" t="s">
        <v>13</v>
      </c>
      <c r="J354" s="3" t="s">
        <v>14</v>
      </c>
      <c r="K354" s="6"/>
      <c r="L354" s="6"/>
    </row>
    <row r="355" spans="1:12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</row>
    <row r="356" spans="1:12">
      <c r="A356" s="8">
        <v>46105</v>
      </c>
      <c r="B356" s="9">
        <v>22373</v>
      </c>
      <c r="C356" s="10" t="s">
        <v>254</v>
      </c>
      <c r="D356" s="11" t="s">
        <v>156</v>
      </c>
      <c r="E356" s="3">
        <v>294339</v>
      </c>
      <c r="F356" s="12"/>
      <c r="G356" s="13" t="s">
        <v>51</v>
      </c>
      <c r="H356" s="13"/>
      <c r="I356" s="23"/>
      <c r="J356" s="24">
        <v>450</v>
      </c>
      <c r="K356" s="25">
        <f t="shared" ref="K356:K360" si="18">J356</f>
        <v>450</v>
      </c>
      <c r="L356" s="8">
        <v>46104</v>
      </c>
    </row>
    <row r="357" spans="1:12">
      <c r="A357" s="14"/>
      <c r="B357" s="15"/>
      <c r="C357" s="16"/>
      <c r="D357" s="17" t="s">
        <v>157</v>
      </c>
      <c r="E357" s="7"/>
      <c r="F357" s="18"/>
      <c r="G357" s="19" t="s">
        <v>51</v>
      </c>
      <c r="H357" s="19"/>
      <c r="I357" s="26"/>
      <c r="J357" s="24">
        <v>-101.28</v>
      </c>
      <c r="K357" s="25">
        <f t="shared" si="18"/>
        <v>-101.28</v>
      </c>
      <c r="L357" s="14"/>
    </row>
    <row r="358" spans="1:12">
      <c r="A358" s="20" t="s">
        <v>158</v>
      </c>
      <c r="B358" s="21"/>
      <c r="C358" s="21"/>
      <c r="D358" s="21"/>
      <c r="E358" s="21"/>
      <c r="F358" s="21"/>
      <c r="G358" s="21"/>
      <c r="H358" s="21"/>
      <c r="I358" s="27"/>
      <c r="J358" s="28">
        <f>SUM(J356:J357)</f>
        <v>348.72</v>
      </c>
      <c r="K358" s="28">
        <f>SUM(K356:K357)</f>
        <v>348.72</v>
      </c>
      <c r="L358" s="14"/>
    </row>
    <row r="359" spans="1:12">
      <c r="A359" s="8">
        <v>46105</v>
      </c>
      <c r="B359" s="9">
        <v>22373</v>
      </c>
      <c r="C359" s="10" t="s">
        <v>255</v>
      </c>
      <c r="D359" s="11" t="s">
        <v>156</v>
      </c>
      <c r="E359" s="3">
        <v>294246</v>
      </c>
      <c r="F359" s="12"/>
      <c r="G359" s="13" t="s">
        <v>51</v>
      </c>
      <c r="H359" s="13"/>
      <c r="I359" s="23"/>
      <c r="J359" s="24">
        <v>1100</v>
      </c>
      <c r="K359" s="25">
        <f t="shared" ref="K359:K363" si="19">J359</f>
        <v>1100</v>
      </c>
      <c r="L359" s="8">
        <v>46104</v>
      </c>
    </row>
    <row r="360" spans="1:12">
      <c r="A360" s="14"/>
      <c r="B360" s="15"/>
      <c r="C360" s="16"/>
      <c r="D360" s="17" t="s">
        <v>157</v>
      </c>
      <c r="E360" s="7"/>
      <c r="F360" s="18"/>
      <c r="G360" s="19" t="s">
        <v>51</v>
      </c>
      <c r="H360" s="19"/>
      <c r="I360" s="26"/>
      <c r="J360" s="24">
        <v>-241.01</v>
      </c>
      <c r="K360" s="25">
        <f t="shared" si="19"/>
        <v>-241.01</v>
      </c>
      <c r="L360" s="14"/>
    </row>
    <row r="361" spans="1:12">
      <c r="A361" s="20" t="s">
        <v>158</v>
      </c>
      <c r="B361" s="21"/>
      <c r="C361" s="21"/>
      <c r="D361" s="21"/>
      <c r="E361" s="21"/>
      <c r="F361" s="21"/>
      <c r="G361" s="21"/>
      <c r="H361" s="21"/>
      <c r="I361" s="27"/>
      <c r="J361" s="28">
        <f>SUM(J359:J360)</f>
        <v>858.99</v>
      </c>
      <c r="K361" s="28">
        <f>SUM(K359:K360)</f>
        <v>858.99</v>
      </c>
      <c r="L361" s="14"/>
    </row>
    <row r="362" spans="1:12">
      <c r="A362" s="8">
        <v>46105</v>
      </c>
      <c r="B362" s="9">
        <v>22373</v>
      </c>
      <c r="C362" s="10" t="s">
        <v>256</v>
      </c>
      <c r="D362" s="11" t="s">
        <v>156</v>
      </c>
      <c r="E362" s="3">
        <v>294487</v>
      </c>
      <c r="F362" s="12"/>
      <c r="G362" s="13" t="s">
        <v>51</v>
      </c>
      <c r="H362" s="13"/>
      <c r="I362" s="23"/>
      <c r="J362" s="24">
        <v>1300</v>
      </c>
      <c r="K362" s="25">
        <f t="shared" si="19"/>
        <v>1300</v>
      </c>
      <c r="L362" s="8">
        <v>46104</v>
      </c>
    </row>
    <row r="363" spans="1:12">
      <c r="A363" s="14"/>
      <c r="B363" s="15"/>
      <c r="C363" s="16"/>
      <c r="D363" s="17" t="s">
        <v>157</v>
      </c>
      <c r="E363" s="7"/>
      <c r="F363" s="18"/>
      <c r="G363" s="19" t="s">
        <v>51</v>
      </c>
      <c r="H363" s="19"/>
      <c r="I363" s="26"/>
      <c r="J363" s="24">
        <v>-326.14</v>
      </c>
      <c r="K363" s="25">
        <f t="shared" si="19"/>
        <v>-326.14</v>
      </c>
      <c r="L363" s="14"/>
    </row>
    <row r="364" spans="1:12">
      <c r="A364" s="20" t="s">
        <v>158</v>
      </c>
      <c r="B364" s="21"/>
      <c r="C364" s="21"/>
      <c r="D364" s="21"/>
      <c r="E364" s="21"/>
      <c r="F364" s="21"/>
      <c r="G364" s="21"/>
      <c r="H364" s="21"/>
      <c r="I364" s="27"/>
      <c r="J364" s="28">
        <f>SUM(J362:J363)</f>
        <v>973.86</v>
      </c>
      <c r="K364" s="28">
        <f>SUM(K362:K363)</f>
        <v>973.86</v>
      </c>
      <c r="L364" s="14"/>
    </row>
    <row r="365" spans="1:12">
      <c r="A365" s="8">
        <v>46105</v>
      </c>
      <c r="B365" s="9">
        <v>22373</v>
      </c>
      <c r="C365" s="10" t="s">
        <v>257</v>
      </c>
      <c r="D365" s="11" t="s">
        <v>156</v>
      </c>
      <c r="E365" s="3">
        <v>294271</v>
      </c>
      <c r="F365" s="12"/>
      <c r="G365" s="13" t="s">
        <v>51</v>
      </c>
      <c r="H365" s="13"/>
      <c r="I365" s="23"/>
      <c r="J365" s="24">
        <v>1100</v>
      </c>
      <c r="K365" s="25">
        <f t="shared" ref="K365:K369" si="20">J365</f>
        <v>1100</v>
      </c>
      <c r="L365" s="8">
        <v>46104</v>
      </c>
    </row>
    <row r="366" spans="1:12">
      <c r="A366" s="14"/>
      <c r="B366" s="15"/>
      <c r="C366" s="16"/>
      <c r="D366" s="17" t="s">
        <v>157</v>
      </c>
      <c r="E366" s="7"/>
      <c r="F366" s="18"/>
      <c r="G366" s="19" t="s">
        <v>51</v>
      </c>
      <c r="H366" s="19"/>
      <c r="I366" s="26"/>
      <c r="J366" s="24">
        <v>-254.96</v>
      </c>
      <c r="K366" s="25">
        <f t="shared" si="20"/>
        <v>-254.96</v>
      </c>
      <c r="L366" s="14"/>
    </row>
    <row r="367" spans="1:12">
      <c r="A367" s="20" t="s">
        <v>158</v>
      </c>
      <c r="B367" s="21"/>
      <c r="C367" s="21"/>
      <c r="D367" s="21"/>
      <c r="E367" s="21"/>
      <c r="F367" s="21"/>
      <c r="G367" s="21"/>
      <c r="H367" s="21"/>
      <c r="I367" s="27"/>
      <c r="J367" s="28">
        <f>SUM(J365:J366)</f>
        <v>845.04</v>
      </c>
      <c r="K367" s="28">
        <f>SUM(K365:K366)</f>
        <v>845.04</v>
      </c>
      <c r="L367" s="14"/>
    </row>
    <row r="368" spans="1:12">
      <c r="A368" s="8">
        <v>46105</v>
      </c>
      <c r="B368" s="9">
        <v>22373</v>
      </c>
      <c r="C368" s="10" t="s">
        <v>185</v>
      </c>
      <c r="D368" s="11" t="s">
        <v>156</v>
      </c>
      <c r="E368" s="3">
        <v>294270</v>
      </c>
      <c r="F368" s="12"/>
      <c r="G368" s="13" t="s">
        <v>51</v>
      </c>
      <c r="H368" s="13"/>
      <c r="I368" s="23"/>
      <c r="J368" s="24">
        <v>450</v>
      </c>
      <c r="K368" s="25">
        <f t="shared" si="20"/>
        <v>450</v>
      </c>
      <c r="L368" s="8">
        <v>46104</v>
      </c>
    </row>
    <row r="369" spans="1:12">
      <c r="A369" s="14"/>
      <c r="B369" s="15"/>
      <c r="C369" s="16"/>
      <c r="D369" s="17" t="s">
        <v>157</v>
      </c>
      <c r="E369" s="7"/>
      <c r="F369" s="18"/>
      <c r="G369" s="19" t="s">
        <v>51</v>
      </c>
      <c r="H369" s="19"/>
      <c r="I369" s="26"/>
      <c r="J369" s="24">
        <v>-107.76</v>
      </c>
      <c r="K369" s="25">
        <f t="shared" si="20"/>
        <v>-107.76</v>
      </c>
      <c r="L369" s="14"/>
    </row>
    <row r="370" spans="1:12">
      <c r="A370" s="20" t="s">
        <v>158</v>
      </c>
      <c r="B370" s="21"/>
      <c r="C370" s="21"/>
      <c r="D370" s="21"/>
      <c r="E370" s="21"/>
      <c r="F370" s="21"/>
      <c r="G370" s="21"/>
      <c r="H370" s="21"/>
      <c r="I370" s="27"/>
      <c r="J370" s="28">
        <f>SUM(J368:J369)</f>
        <v>342.24</v>
      </c>
      <c r="K370" s="28">
        <f>SUM(K368:K369)</f>
        <v>342.24</v>
      </c>
      <c r="L370" s="14"/>
    </row>
    <row r="371" spans="1:12">
      <c r="A371" s="8">
        <v>46105</v>
      </c>
      <c r="B371" s="9">
        <v>22373</v>
      </c>
      <c r="C371" s="10" t="s">
        <v>245</v>
      </c>
      <c r="D371" s="11" t="s">
        <v>156</v>
      </c>
      <c r="E371" s="3">
        <v>294267</v>
      </c>
      <c r="F371" s="12"/>
      <c r="G371" s="13" t="s">
        <v>51</v>
      </c>
      <c r="H371" s="13"/>
      <c r="I371" s="23"/>
      <c r="J371" s="24">
        <v>350</v>
      </c>
      <c r="K371" s="25">
        <f t="shared" ref="K371:K375" si="21">J371</f>
        <v>350</v>
      </c>
      <c r="L371" s="8">
        <v>46104</v>
      </c>
    </row>
    <row r="372" spans="1:12">
      <c r="A372" s="14"/>
      <c r="B372" s="15"/>
      <c r="C372" s="16"/>
      <c r="D372" s="17" t="s">
        <v>157</v>
      </c>
      <c r="E372" s="7"/>
      <c r="F372" s="18"/>
      <c r="G372" s="19" t="s">
        <v>51</v>
      </c>
      <c r="H372" s="19"/>
      <c r="I372" s="26"/>
      <c r="J372" s="24">
        <v>-84.27</v>
      </c>
      <c r="K372" s="25">
        <f t="shared" si="21"/>
        <v>-84.27</v>
      </c>
      <c r="L372" s="14"/>
    </row>
    <row r="373" spans="1:12">
      <c r="A373" s="20" t="s">
        <v>158</v>
      </c>
      <c r="B373" s="21"/>
      <c r="C373" s="21"/>
      <c r="D373" s="21"/>
      <c r="E373" s="21"/>
      <c r="F373" s="21"/>
      <c r="G373" s="21"/>
      <c r="H373" s="21"/>
      <c r="I373" s="27"/>
      <c r="J373" s="28">
        <f>SUM(J371:J372)</f>
        <v>265.73</v>
      </c>
      <c r="K373" s="28">
        <f>SUM(K371:K372)</f>
        <v>265.73</v>
      </c>
      <c r="L373" s="14"/>
    </row>
    <row r="374" spans="1:12">
      <c r="A374" s="8">
        <v>46105</v>
      </c>
      <c r="B374" s="9">
        <v>22373</v>
      </c>
      <c r="C374" s="10" t="s">
        <v>258</v>
      </c>
      <c r="D374" s="11" t="s">
        <v>156</v>
      </c>
      <c r="E374" s="3">
        <v>294242</v>
      </c>
      <c r="F374" s="12"/>
      <c r="G374" s="13" t="s">
        <v>51</v>
      </c>
      <c r="H374" s="13"/>
      <c r="I374" s="23"/>
      <c r="J374" s="24">
        <v>200</v>
      </c>
      <c r="K374" s="25">
        <f t="shared" si="21"/>
        <v>200</v>
      </c>
      <c r="L374" s="8">
        <v>46104</v>
      </c>
    </row>
    <row r="375" spans="1:12">
      <c r="A375" s="14"/>
      <c r="B375" s="15"/>
      <c r="C375" s="16"/>
      <c r="D375" s="17" t="s">
        <v>157</v>
      </c>
      <c r="E375" s="7"/>
      <c r="F375" s="18"/>
      <c r="G375" s="19" t="s">
        <v>51</v>
      </c>
      <c r="H375" s="19"/>
      <c r="I375" s="26"/>
      <c r="J375" s="24">
        <v>-50.29</v>
      </c>
      <c r="K375" s="25">
        <f t="shared" si="21"/>
        <v>-50.29</v>
      </c>
      <c r="L375" s="14"/>
    </row>
    <row r="376" spans="1:12">
      <c r="A376" s="20" t="s">
        <v>158</v>
      </c>
      <c r="B376" s="21"/>
      <c r="C376" s="21"/>
      <c r="D376" s="21"/>
      <c r="E376" s="21"/>
      <c r="F376" s="21"/>
      <c r="G376" s="21"/>
      <c r="H376" s="21"/>
      <c r="I376" s="27"/>
      <c r="J376" s="28">
        <f>SUM(J374:J375)</f>
        <v>149.71</v>
      </c>
      <c r="K376" s="28">
        <f>SUM(K374:K375)</f>
        <v>149.71</v>
      </c>
      <c r="L376" s="14"/>
    </row>
    <row r="377" spans="1:12">
      <c r="A377" s="8">
        <v>46105</v>
      </c>
      <c r="B377" s="9">
        <v>22373</v>
      </c>
      <c r="C377" s="10" t="s">
        <v>259</v>
      </c>
      <c r="D377" s="11" t="s">
        <v>156</v>
      </c>
      <c r="E377" s="3">
        <v>294631</v>
      </c>
      <c r="F377" s="12"/>
      <c r="G377" s="13" t="s">
        <v>51</v>
      </c>
      <c r="H377" s="13"/>
      <c r="I377" s="23"/>
      <c r="J377" s="24">
        <v>400</v>
      </c>
      <c r="K377" s="25">
        <f t="shared" ref="K377:K381" si="22">J377</f>
        <v>400</v>
      </c>
      <c r="L377" s="8">
        <v>46104</v>
      </c>
    </row>
    <row r="378" spans="1:12">
      <c r="A378" s="14"/>
      <c r="B378" s="15"/>
      <c r="C378" s="16"/>
      <c r="D378" s="17" t="s">
        <v>157</v>
      </c>
      <c r="E378" s="7"/>
      <c r="F378" s="18"/>
      <c r="G378" s="19" t="s">
        <v>51</v>
      </c>
      <c r="H378" s="19"/>
      <c r="I378" s="26"/>
      <c r="J378" s="24">
        <v>-95.58</v>
      </c>
      <c r="K378" s="25">
        <f t="shared" si="22"/>
        <v>-95.58</v>
      </c>
      <c r="L378" s="14"/>
    </row>
    <row r="379" spans="1:12">
      <c r="A379" s="20" t="s">
        <v>158</v>
      </c>
      <c r="B379" s="21"/>
      <c r="C379" s="21"/>
      <c r="D379" s="21"/>
      <c r="E379" s="21"/>
      <c r="F379" s="21"/>
      <c r="G379" s="21"/>
      <c r="H379" s="21"/>
      <c r="I379" s="27"/>
      <c r="J379" s="28">
        <f>SUM(J377:J378)</f>
        <v>304.42</v>
      </c>
      <c r="K379" s="28">
        <f>SUM(K377:K378)</f>
        <v>304.42</v>
      </c>
      <c r="L379" s="14"/>
    </row>
    <row r="380" spans="1:12">
      <c r="A380" s="8">
        <v>46105</v>
      </c>
      <c r="B380" s="9">
        <v>22373</v>
      </c>
      <c r="C380" s="10" t="s">
        <v>260</v>
      </c>
      <c r="D380" s="11" t="s">
        <v>156</v>
      </c>
      <c r="E380" s="3">
        <v>294248</v>
      </c>
      <c r="F380" s="12"/>
      <c r="G380" s="13" t="s">
        <v>51</v>
      </c>
      <c r="H380" s="13"/>
      <c r="I380" s="23"/>
      <c r="J380" s="24">
        <v>400</v>
      </c>
      <c r="K380" s="25">
        <f t="shared" si="22"/>
        <v>400</v>
      </c>
      <c r="L380" s="8">
        <v>46104</v>
      </c>
    </row>
    <row r="381" spans="1:12">
      <c r="A381" s="14"/>
      <c r="B381" s="15"/>
      <c r="C381" s="16"/>
      <c r="D381" s="17" t="s">
        <v>157</v>
      </c>
      <c r="E381" s="7"/>
      <c r="F381" s="18"/>
      <c r="G381" s="19" t="s">
        <v>51</v>
      </c>
      <c r="H381" s="19"/>
      <c r="I381" s="26"/>
      <c r="J381" s="24">
        <v>-95.58</v>
      </c>
      <c r="K381" s="25">
        <f t="shared" si="22"/>
        <v>-95.58</v>
      </c>
      <c r="L381" s="14"/>
    </row>
    <row r="382" spans="1:12">
      <c r="A382" s="20" t="s">
        <v>158</v>
      </c>
      <c r="B382" s="21"/>
      <c r="C382" s="21"/>
      <c r="D382" s="21"/>
      <c r="E382" s="21"/>
      <c r="F382" s="21"/>
      <c r="G382" s="21"/>
      <c r="H382" s="21"/>
      <c r="I382" s="27"/>
      <c r="J382" s="28">
        <f>SUM(J380:J381)</f>
        <v>304.42</v>
      </c>
      <c r="K382" s="28">
        <f>SUM(K380:K381)</f>
        <v>304.42</v>
      </c>
      <c r="L382" s="14"/>
    </row>
    <row r="383" spans="1:12">
      <c r="A383" s="8">
        <v>46105</v>
      </c>
      <c r="B383" s="9">
        <v>22373</v>
      </c>
      <c r="C383" s="10" t="s">
        <v>261</v>
      </c>
      <c r="D383" s="11" t="s">
        <v>156</v>
      </c>
      <c r="E383" s="3">
        <v>293836</v>
      </c>
      <c r="F383" s="12"/>
      <c r="G383" s="13" t="s">
        <v>51</v>
      </c>
      <c r="H383" s="13"/>
      <c r="I383" s="23"/>
      <c r="J383" s="24">
        <v>450</v>
      </c>
      <c r="K383" s="25">
        <f t="shared" ref="K383:K387" si="23">J383</f>
        <v>450</v>
      </c>
      <c r="L383" s="8">
        <v>46104</v>
      </c>
    </row>
    <row r="384" spans="1:12">
      <c r="A384" s="14"/>
      <c r="B384" s="15"/>
      <c r="C384" s="16"/>
      <c r="D384" s="17" t="s">
        <v>157</v>
      </c>
      <c r="E384" s="7"/>
      <c r="F384" s="18"/>
      <c r="G384" s="19" t="s">
        <v>51</v>
      </c>
      <c r="H384" s="19"/>
      <c r="I384" s="26"/>
      <c r="J384" s="24">
        <v>-107.76</v>
      </c>
      <c r="K384" s="25">
        <f t="shared" si="23"/>
        <v>-107.76</v>
      </c>
      <c r="L384" s="14"/>
    </row>
    <row r="385" spans="1:12">
      <c r="A385" s="20" t="s">
        <v>158</v>
      </c>
      <c r="B385" s="21"/>
      <c r="C385" s="21"/>
      <c r="D385" s="21"/>
      <c r="E385" s="21"/>
      <c r="F385" s="21"/>
      <c r="G385" s="21"/>
      <c r="H385" s="21"/>
      <c r="I385" s="27"/>
      <c r="J385" s="28">
        <f>SUM(J383:J384)</f>
        <v>342.24</v>
      </c>
      <c r="K385" s="28">
        <f>SUM(K383:K384)</f>
        <v>342.24</v>
      </c>
      <c r="L385" s="14"/>
    </row>
    <row r="386" spans="1:12">
      <c r="A386" s="8">
        <v>46105</v>
      </c>
      <c r="B386" s="9">
        <v>22373</v>
      </c>
      <c r="C386" s="10" t="s">
        <v>262</v>
      </c>
      <c r="D386" s="11" t="s">
        <v>156</v>
      </c>
      <c r="E386" s="3">
        <v>294485</v>
      </c>
      <c r="F386" s="12"/>
      <c r="G386" s="13" t="s">
        <v>51</v>
      </c>
      <c r="H386" s="13"/>
      <c r="I386" s="23"/>
      <c r="J386" s="24">
        <v>200</v>
      </c>
      <c r="K386" s="25">
        <f t="shared" si="23"/>
        <v>200</v>
      </c>
      <c r="L386" s="8">
        <v>46104</v>
      </c>
    </row>
    <row r="387" spans="1:12">
      <c r="A387" s="14"/>
      <c r="B387" s="15"/>
      <c r="C387" s="16"/>
      <c r="D387" s="17" t="s">
        <v>157</v>
      </c>
      <c r="E387" s="7"/>
      <c r="F387" s="18"/>
      <c r="G387" s="19" t="s">
        <v>51</v>
      </c>
      <c r="H387" s="19"/>
      <c r="I387" s="26"/>
      <c r="J387" s="24">
        <v>-55.68</v>
      </c>
      <c r="K387" s="25">
        <f t="shared" si="23"/>
        <v>-55.68</v>
      </c>
      <c r="L387" s="14"/>
    </row>
    <row r="388" spans="1:12">
      <c r="A388" s="20" t="s">
        <v>158</v>
      </c>
      <c r="B388" s="21"/>
      <c r="C388" s="21"/>
      <c r="D388" s="21"/>
      <c r="E388" s="21"/>
      <c r="F388" s="21"/>
      <c r="G388" s="21"/>
      <c r="H388" s="21"/>
      <c r="I388" s="27"/>
      <c r="J388" s="28">
        <f>SUM(J386:J387)</f>
        <v>144.32</v>
      </c>
      <c r="K388" s="28">
        <f>SUM(K386:K387)</f>
        <v>144.32</v>
      </c>
      <c r="L388" s="14"/>
    </row>
    <row r="389" spans="1:12">
      <c r="A389" s="8">
        <v>46105</v>
      </c>
      <c r="B389" s="9">
        <v>22373</v>
      </c>
      <c r="C389" s="10" t="s">
        <v>263</v>
      </c>
      <c r="D389" s="11" t="s">
        <v>156</v>
      </c>
      <c r="E389" s="3">
        <v>293317</v>
      </c>
      <c r="F389" s="12"/>
      <c r="G389" s="13" t="s">
        <v>51</v>
      </c>
      <c r="H389" s="13"/>
      <c r="I389" s="23"/>
      <c r="J389" s="24">
        <v>350</v>
      </c>
      <c r="K389" s="25">
        <f t="shared" ref="K389:K393" si="24">J389</f>
        <v>350</v>
      </c>
      <c r="L389" s="8">
        <v>46104</v>
      </c>
    </row>
    <row r="390" spans="1:12">
      <c r="A390" s="14"/>
      <c r="B390" s="15"/>
      <c r="C390" s="16"/>
      <c r="D390" s="17" t="s">
        <v>157</v>
      </c>
      <c r="E390" s="7"/>
      <c r="F390" s="18"/>
      <c r="G390" s="19" t="s">
        <v>51</v>
      </c>
      <c r="H390" s="19"/>
      <c r="I390" s="26"/>
      <c r="J390" s="24">
        <v>-84.27</v>
      </c>
      <c r="K390" s="25">
        <f t="shared" si="24"/>
        <v>-84.27</v>
      </c>
      <c r="L390" s="14"/>
    </row>
    <row r="391" spans="1:12">
      <c r="A391" s="20" t="s">
        <v>158</v>
      </c>
      <c r="B391" s="21"/>
      <c r="C391" s="21"/>
      <c r="D391" s="21"/>
      <c r="E391" s="21"/>
      <c r="F391" s="21"/>
      <c r="G391" s="21"/>
      <c r="H391" s="21"/>
      <c r="I391" s="27"/>
      <c r="J391" s="28">
        <f>SUM(J389:J390)</f>
        <v>265.73</v>
      </c>
      <c r="K391" s="28">
        <f>SUM(K389:K390)</f>
        <v>265.73</v>
      </c>
      <c r="L391" s="14"/>
    </row>
    <row r="392" spans="1:12">
      <c r="A392" s="8">
        <v>46105</v>
      </c>
      <c r="B392" s="9">
        <v>22373</v>
      </c>
      <c r="C392" s="10" t="s">
        <v>264</v>
      </c>
      <c r="D392" s="11" t="s">
        <v>156</v>
      </c>
      <c r="E392" s="3">
        <v>294269</v>
      </c>
      <c r="F392" s="12"/>
      <c r="G392" s="13" t="s">
        <v>51</v>
      </c>
      <c r="H392" s="13"/>
      <c r="I392" s="23"/>
      <c r="J392" s="24">
        <v>200</v>
      </c>
      <c r="K392" s="25">
        <f t="shared" si="24"/>
        <v>200</v>
      </c>
      <c r="L392" s="8">
        <v>46104</v>
      </c>
    </row>
    <row r="393" spans="1:12">
      <c r="A393" s="14"/>
      <c r="B393" s="15"/>
      <c r="C393" s="16"/>
      <c r="D393" s="17" t="s">
        <v>157</v>
      </c>
      <c r="E393" s="7"/>
      <c r="F393" s="18"/>
      <c r="G393" s="19" t="s">
        <v>51</v>
      </c>
      <c r="H393" s="19"/>
      <c r="I393" s="26"/>
      <c r="J393" s="24">
        <v>-47.39</v>
      </c>
      <c r="K393" s="25">
        <f t="shared" si="24"/>
        <v>-47.39</v>
      </c>
      <c r="L393" s="14"/>
    </row>
    <row r="394" spans="1:12">
      <c r="A394" s="20" t="s">
        <v>158</v>
      </c>
      <c r="B394" s="21"/>
      <c r="C394" s="21"/>
      <c r="D394" s="21"/>
      <c r="E394" s="21"/>
      <c r="F394" s="21"/>
      <c r="G394" s="21"/>
      <c r="H394" s="21"/>
      <c r="I394" s="27"/>
      <c r="J394" s="28">
        <f>SUM(J392:J393)</f>
        <v>152.61</v>
      </c>
      <c r="K394" s="28">
        <f>SUM(K392:K393)</f>
        <v>152.61</v>
      </c>
      <c r="L394" s="14"/>
    </row>
    <row r="395" spans="1:12">
      <c r="A395" s="8">
        <v>46105</v>
      </c>
      <c r="B395" s="9">
        <v>22373</v>
      </c>
      <c r="C395" s="29" t="s">
        <v>207</v>
      </c>
      <c r="D395" s="11" t="s">
        <v>156</v>
      </c>
      <c r="E395" s="3"/>
      <c r="F395" s="12"/>
      <c r="G395" s="13" t="s">
        <v>51</v>
      </c>
      <c r="H395" s="13"/>
      <c r="I395" s="23"/>
      <c r="J395" s="24">
        <v>-75.26</v>
      </c>
      <c r="K395" s="25">
        <f t="shared" ref="K395:K399" si="25">J395</f>
        <v>-75.26</v>
      </c>
      <c r="L395" s="8">
        <v>46104</v>
      </c>
    </row>
    <row r="396" spans="1:12">
      <c r="A396" s="14"/>
      <c r="B396" s="15"/>
      <c r="C396" s="16"/>
      <c r="D396" s="17" t="s">
        <v>157</v>
      </c>
      <c r="E396" s="7"/>
      <c r="F396" s="18"/>
      <c r="G396" s="19" t="s">
        <v>51</v>
      </c>
      <c r="H396" s="19"/>
      <c r="I396" s="26"/>
      <c r="J396" s="24"/>
      <c r="K396" s="25">
        <f t="shared" si="25"/>
        <v>0</v>
      </c>
      <c r="L396" s="14"/>
    </row>
    <row r="397" spans="1:12">
      <c r="A397" s="20" t="s">
        <v>158</v>
      </c>
      <c r="B397" s="21"/>
      <c r="C397" s="21"/>
      <c r="D397" s="21"/>
      <c r="E397" s="21"/>
      <c r="F397" s="21"/>
      <c r="G397" s="21"/>
      <c r="H397" s="21"/>
      <c r="I397" s="27"/>
      <c r="J397" s="31">
        <f>SUM(J395:J396)</f>
        <v>-75.26</v>
      </c>
      <c r="K397" s="28">
        <f>SUM(K395:K396)</f>
        <v>-75.26</v>
      </c>
      <c r="L397" s="14"/>
    </row>
    <row r="398" spans="1:12">
      <c r="A398" s="8">
        <v>46105</v>
      </c>
      <c r="B398" s="9">
        <v>22373</v>
      </c>
      <c r="C398" s="10" t="s">
        <v>265</v>
      </c>
      <c r="D398" s="11" t="s">
        <v>156</v>
      </c>
      <c r="E398" s="3">
        <v>294273</v>
      </c>
      <c r="F398" s="12"/>
      <c r="G398" s="13" t="s">
        <v>51</v>
      </c>
      <c r="H398" s="13"/>
      <c r="I398" s="23"/>
      <c r="J398" s="24">
        <v>1100</v>
      </c>
      <c r="K398" s="25">
        <f t="shared" si="25"/>
        <v>1100</v>
      </c>
      <c r="L398" s="8">
        <v>46104</v>
      </c>
    </row>
    <row r="399" spans="1:12">
      <c r="A399" s="14"/>
      <c r="B399" s="15"/>
      <c r="C399" s="16"/>
      <c r="D399" s="17" t="s">
        <v>157</v>
      </c>
      <c r="E399" s="7"/>
      <c r="F399" s="18"/>
      <c r="G399" s="19" t="s">
        <v>51</v>
      </c>
      <c r="H399" s="19"/>
      <c r="I399" s="26"/>
      <c r="J399" s="24">
        <v>-254.11</v>
      </c>
      <c r="K399" s="25">
        <f t="shared" si="25"/>
        <v>-254.11</v>
      </c>
      <c r="L399" s="14"/>
    </row>
    <row r="400" spans="1:12">
      <c r="A400" s="20" t="s">
        <v>158</v>
      </c>
      <c r="B400" s="21"/>
      <c r="C400" s="21"/>
      <c r="D400" s="21"/>
      <c r="E400" s="21"/>
      <c r="F400" s="21"/>
      <c r="G400" s="21"/>
      <c r="H400" s="21"/>
      <c r="I400" s="27"/>
      <c r="J400" s="28">
        <f>SUM(J398:J399)</f>
        <v>845.89</v>
      </c>
      <c r="K400" s="28">
        <f>SUM(K398:K399)</f>
        <v>845.89</v>
      </c>
      <c r="L400" s="14"/>
    </row>
    <row r="401" spans="1:12">
      <c r="A401" s="8">
        <v>46105</v>
      </c>
      <c r="B401" s="9">
        <v>22373</v>
      </c>
      <c r="C401" s="10" t="s">
        <v>266</v>
      </c>
      <c r="D401" s="11" t="s">
        <v>156</v>
      </c>
      <c r="E401" s="3">
        <v>294265</v>
      </c>
      <c r="F401" s="12"/>
      <c r="G401" s="13" t="s">
        <v>51</v>
      </c>
      <c r="H401" s="13"/>
      <c r="I401" s="23"/>
      <c r="J401" s="24">
        <v>350</v>
      </c>
      <c r="K401" s="25">
        <f t="shared" ref="K401:K405" si="26">J401</f>
        <v>350</v>
      </c>
      <c r="L401" s="8">
        <v>46104</v>
      </c>
    </row>
    <row r="402" spans="1:12">
      <c r="A402" s="14"/>
      <c r="B402" s="15"/>
      <c r="C402" s="16"/>
      <c r="D402" s="17" t="s">
        <v>157</v>
      </c>
      <c r="E402" s="7"/>
      <c r="F402" s="18"/>
      <c r="G402" s="19" t="s">
        <v>51</v>
      </c>
      <c r="H402" s="19"/>
      <c r="I402" s="26"/>
      <c r="J402" s="24">
        <v>-85.21</v>
      </c>
      <c r="K402" s="25">
        <f t="shared" si="26"/>
        <v>-85.21</v>
      </c>
      <c r="L402" s="14"/>
    </row>
    <row r="403" spans="1:12">
      <c r="A403" s="20" t="s">
        <v>158</v>
      </c>
      <c r="B403" s="21"/>
      <c r="C403" s="21"/>
      <c r="D403" s="21"/>
      <c r="E403" s="21"/>
      <c r="F403" s="21"/>
      <c r="G403" s="21"/>
      <c r="H403" s="21"/>
      <c r="I403" s="27"/>
      <c r="J403" s="28">
        <f>SUM(J401:J402)</f>
        <v>264.79</v>
      </c>
      <c r="K403" s="28">
        <f>SUM(K401:K402)</f>
        <v>264.79</v>
      </c>
      <c r="L403" s="14"/>
    </row>
    <row r="404" spans="1:12">
      <c r="A404" s="8">
        <v>46105</v>
      </c>
      <c r="B404" s="9">
        <v>22373</v>
      </c>
      <c r="C404" s="10" t="s">
        <v>267</v>
      </c>
      <c r="D404" s="11" t="s">
        <v>156</v>
      </c>
      <c r="E404" s="3">
        <v>292794</v>
      </c>
      <c r="F404" s="12"/>
      <c r="G404" s="13" t="s">
        <v>51</v>
      </c>
      <c r="H404" s="13"/>
      <c r="I404" s="23"/>
      <c r="J404" s="24">
        <v>200</v>
      </c>
      <c r="K404" s="25">
        <f t="shared" si="26"/>
        <v>200</v>
      </c>
      <c r="L404" s="8">
        <v>46104</v>
      </c>
    </row>
    <row r="405" spans="1:12">
      <c r="A405" s="14"/>
      <c r="B405" s="15"/>
      <c r="C405" s="16"/>
      <c r="D405" s="17" t="s">
        <v>157</v>
      </c>
      <c r="E405" s="7"/>
      <c r="F405" s="18"/>
      <c r="G405" s="19" t="s">
        <v>51</v>
      </c>
      <c r="H405" s="19"/>
      <c r="I405" s="26"/>
      <c r="J405" s="24">
        <v>-51.14</v>
      </c>
      <c r="K405" s="25">
        <f t="shared" si="26"/>
        <v>-51.14</v>
      </c>
      <c r="L405" s="14"/>
    </row>
    <row r="406" spans="1:12">
      <c r="A406" s="20" t="s">
        <v>158</v>
      </c>
      <c r="B406" s="21"/>
      <c r="C406" s="21"/>
      <c r="D406" s="21"/>
      <c r="E406" s="21"/>
      <c r="F406" s="21"/>
      <c r="G406" s="21"/>
      <c r="H406" s="21"/>
      <c r="I406" s="27"/>
      <c r="J406" s="28">
        <f>SUM(J404:J405)</f>
        <v>148.86</v>
      </c>
      <c r="K406" s="28">
        <f>SUM(K404:K405)</f>
        <v>148.86</v>
      </c>
      <c r="L406" s="14"/>
    </row>
    <row r="407" spans="1:12">
      <c r="A407" s="8">
        <v>46105</v>
      </c>
      <c r="B407" s="9">
        <v>22373</v>
      </c>
      <c r="C407" s="10" t="s">
        <v>268</v>
      </c>
      <c r="D407" s="11" t="s">
        <v>156</v>
      </c>
      <c r="E407" s="3">
        <v>294038</v>
      </c>
      <c r="F407" s="12"/>
      <c r="G407" s="13" t="s">
        <v>51</v>
      </c>
      <c r="H407" s="13"/>
      <c r="I407" s="23"/>
      <c r="J407" s="24">
        <v>200</v>
      </c>
      <c r="K407" s="25">
        <f t="shared" ref="K407:K411" si="27">J407</f>
        <v>200</v>
      </c>
      <c r="L407" s="8">
        <v>46104</v>
      </c>
    </row>
    <row r="408" spans="1:12">
      <c r="A408" s="14"/>
      <c r="B408" s="15"/>
      <c r="C408" s="16"/>
      <c r="D408" s="17" t="s">
        <v>157</v>
      </c>
      <c r="E408" s="7"/>
      <c r="F408" s="18"/>
      <c r="G408" s="19" t="s">
        <v>51</v>
      </c>
      <c r="H408" s="19"/>
      <c r="I408" s="26"/>
      <c r="J408" s="24">
        <v>-48.26</v>
      </c>
      <c r="K408" s="25">
        <f t="shared" si="27"/>
        <v>-48.26</v>
      </c>
      <c r="L408" s="14"/>
    </row>
    <row r="409" spans="1:12">
      <c r="A409" s="20" t="s">
        <v>158</v>
      </c>
      <c r="B409" s="21"/>
      <c r="C409" s="21"/>
      <c r="D409" s="21"/>
      <c r="E409" s="21"/>
      <c r="F409" s="21"/>
      <c r="G409" s="21"/>
      <c r="H409" s="21"/>
      <c r="I409" s="27"/>
      <c r="J409" s="28">
        <f>SUM(J407:J408)</f>
        <v>151.74</v>
      </c>
      <c r="K409" s="28">
        <f>SUM(K407:K408)</f>
        <v>151.74</v>
      </c>
      <c r="L409" s="14"/>
    </row>
    <row r="410" spans="1:12">
      <c r="A410" s="8">
        <v>46105</v>
      </c>
      <c r="B410" s="9">
        <v>22373</v>
      </c>
      <c r="C410" s="10" t="s">
        <v>269</v>
      </c>
      <c r="D410" s="11" t="s">
        <v>156</v>
      </c>
      <c r="E410" s="3">
        <v>294004</v>
      </c>
      <c r="F410" s="12"/>
      <c r="G410" s="13" t="s">
        <v>51</v>
      </c>
      <c r="H410" s="13"/>
      <c r="I410" s="23"/>
      <c r="J410" s="24">
        <v>600</v>
      </c>
      <c r="K410" s="25">
        <f t="shared" si="27"/>
        <v>600</v>
      </c>
      <c r="L410" s="8">
        <v>46104</v>
      </c>
    </row>
    <row r="411" spans="1:12">
      <c r="A411" s="14"/>
      <c r="B411" s="15"/>
      <c r="C411" s="16"/>
      <c r="D411" s="17" t="s">
        <v>157</v>
      </c>
      <c r="E411" s="7"/>
      <c r="F411" s="18"/>
      <c r="G411" s="19" t="s">
        <v>51</v>
      </c>
      <c r="H411" s="19"/>
      <c r="I411" s="26"/>
      <c r="J411" s="24">
        <v>-132.17</v>
      </c>
      <c r="K411" s="25">
        <f t="shared" si="27"/>
        <v>-132.17</v>
      </c>
      <c r="L411" s="14"/>
    </row>
    <row r="412" spans="1:12">
      <c r="A412" s="20" t="s">
        <v>158</v>
      </c>
      <c r="B412" s="21"/>
      <c r="C412" s="21"/>
      <c r="D412" s="21"/>
      <c r="E412" s="21"/>
      <c r="F412" s="21"/>
      <c r="G412" s="21"/>
      <c r="H412" s="21"/>
      <c r="I412" s="27"/>
      <c r="J412" s="28">
        <f>SUM(J410:J411)</f>
        <v>467.83</v>
      </c>
      <c r="K412" s="28">
        <f>SUM(K410:K411)</f>
        <v>467.83</v>
      </c>
      <c r="L412" s="14"/>
    </row>
    <row r="413" spans="1:12">
      <c r="A413" s="8">
        <v>46105</v>
      </c>
      <c r="B413" s="9">
        <v>22373</v>
      </c>
      <c r="C413" s="10" t="s">
        <v>270</v>
      </c>
      <c r="D413" s="11" t="s">
        <v>156</v>
      </c>
      <c r="E413" s="3">
        <v>293835</v>
      </c>
      <c r="F413" s="12"/>
      <c r="G413" s="13" t="s">
        <v>51</v>
      </c>
      <c r="H413" s="13"/>
      <c r="I413" s="23"/>
      <c r="J413" s="24">
        <v>450</v>
      </c>
      <c r="K413" s="25">
        <f t="shared" ref="K413:K417" si="28">J413</f>
        <v>450</v>
      </c>
      <c r="L413" s="8">
        <v>46104</v>
      </c>
    </row>
    <row r="414" spans="1:12">
      <c r="A414" s="14"/>
      <c r="B414" s="15"/>
      <c r="C414" s="16"/>
      <c r="D414" s="17" t="s">
        <v>157</v>
      </c>
      <c r="E414" s="7"/>
      <c r="F414" s="18"/>
      <c r="G414" s="19" t="s">
        <v>51</v>
      </c>
      <c r="H414" s="19"/>
      <c r="I414" s="26"/>
      <c r="J414" s="24">
        <v>-119.04</v>
      </c>
      <c r="K414" s="25">
        <f t="shared" si="28"/>
        <v>-119.04</v>
      </c>
      <c r="L414" s="14"/>
    </row>
    <row r="415" spans="1:12">
      <c r="A415" s="20" t="s">
        <v>158</v>
      </c>
      <c r="B415" s="21"/>
      <c r="C415" s="21"/>
      <c r="D415" s="21"/>
      <c r="E415" s="21"/>
      <c r="F415" s="21"/>
      <c r="G415" s="21"/>
      <c r="H415" s="21"/>
      <c r="I415" s="27"/>
      <c r="J415" s="28">
        <f>SUM(J413:J414)</f>
        <v>330.96</v>
      </c>
      <c r="K415" s="28">
        <f>SUM(K413:K414)</f>
        <v>330.96</v>
      </c>
      <c r="L415" s="14"/>
    </row>
    <row r="416" spans="1:12">
      <c r="A416" s="8">
        <v>46105</v>
      </c>
      <c r="B416" s="9">
        <v>22373</v>
      </c>
      <c r="C416" s="10" t="s">
        <v>271</v>
      </c>
      <c r="D416" s="11" t="s">
        <v>156</v>
      </c>
      <c r="E416" s="3">
        <v>293313</v>
      </c>
      <c r="F416" s="12"/>
      <c r="G416" s="13" t="s">
        <v>51</v>
      </c>
      <c r="H416" s="13"/>
      <c r="I416" s="23"/>
      <c r="J416" s="24">
        <v>200</v>
      </c>
      <c r="K416" s="25">
        <f t="shared" si="28"/>
        <v>200</v>
      </c>
      <c r="L416" s="8">
        <v>46104</v>
      </c>
    </row>
    <row r="417" spans="1:12">
      <c r="A417" s="14"/>
      <c r="B417" s="15"/>
      <c r="C417" s="16"/>
      <c r="D417" s="17" t="s">
        <v>157</v>
      </c>
      <c r="E417" s="7"/>
      <c r="F417" s="18"/>
      <c r="G417" s="19" t="s">
        <v>51</v>
      </c>
      <c r="H417" s="19"/>
      <c r="I417" s="26"/>
      <c r="J417" s="24">
        <v>-50.29</v>
      </c>
      <c r="K417" s="25">
        <f t="shared" si="28"/>
        <v>-50.29</v>
      </c>
      <c r="L417" s="14"/>
    </row>
    <row r="418" spans="1:12">
      <c r="A418" s="20" t="s">
        <v>158</v>
      </c>
      <c r="B418" s="21"/>
      <c r="C418" s="21"/>
      <c r="D418" s="21"/>
      <c r="E418" s="21"/>
      <c r="F418" s="21"/>
      <c r="G418" s="21"/>
      <c r="H418" s="21"/>
      <c r="I418" s="27"/>
      <c r="J418" s="28">
        <f>SUM(J416:J417)</f>
        <v>149.71</v>
      </c>
      <c r="K418" s="28">
        <f>SUM(K416:K417)</f>
        <v>149.71</v>
      </c>
      <c r="L418" s="14"/>
    </row>
    <row r="419" spans="1:12">
      <c r="A419" s="8">
        <v>46105</v>
      </c>
      <c r="B419" s="9">
        <v>22373</v>
      </c>
      <c r="C419" s="29" t="s">
        <v>183</v>
      </c>
      <c r="D419" s="11" t="s">
        <v>156</v>
      </c>
      <c r="E419" s="3"/>
      <c r="F419" s="12"/>
      <c r="G419" s="13" t="s">
        <v>51</v>
      </c>
      <c r="H419" s="13"/>
      <c r="I419" s="23"/>
      <c r="J419" s="24">
        <v>-25</v>
      </c>
      <c r="K419" s="25">
        <f>J419</f>
        <v>-25</v>
      </c>
      <c r="L419" s="8">
        <v>46104</v>
      </c>
    </row>
    <row r="420" spans="1:12">
      <c r="A420" s="14"/>
      <c r="B420" s="15"/>
      <c r="C420" s="16"/>
      <c r="D420" s="17" t="s">
        <v>157</v>
      </c>
      <c r="E420" s="7"/>
      <c r="F420" s="18"/>
      <c r="G420" s="19" t="s">
        <v>51</v>
      </c>
      <c r="H420" s="19"/>
      <c r="I420" s="26"/>
      <c r="J420" s="24"/>
      <c r="K420" s="25">
        <f>J420</f>
        <v>0</v>
      </c>
      <c r="L420" s="14"/>
    </row>
    <row r="421" spans="1:12">
      <c r="A421" s="20" t="s">
        <v>158</v>
      </c>
      <c r="B421" s="21"/>
      <c r="C421" s="21"/>
      <c r="D421" s="21"/>
      <c r="E421" s="21"/>
      <c r="F421" s="21"/>
      <c r="G421" s="21"/>
      <c r="H421" s="21"/>
      <c r="I421" s="27"/>
      <c r="J421" s="31">
        <f>SUM(J419:J420)</f>
        <v>-25</v>
      </c>
      <c r="K421" s="28">
        <f>SUM(K419:K420)</f>
        <v>-25</v>
      </c>
      <c r="L421" s="14"/>
    </row>
    <row r="422" ht="10.5" spans="1:10">
      <c r="A422" s="2"/>
      <c r="I422" s="32" t="s">
        <v>184</v>
      </c>
      <c r="J422" s="33">
        <f>SUM(J358,J361,J364,J367,J370,J373,J376,J379,J382,J385,J388,J391,J394,J397,J400,J403,J406,J409,J412,J415,J418,J421)</f>
        <v>7557.55</v>
      </c>
    </row>
    <row r="424" ht="10.5" spans="1:10">
      <c r="A424" s="2" t="s">
        <v>23</v>
      </c>
      <c r="D424" s="2" t="s">
        <v>24</v>
      </c>
      <c r="I424" s="34"/>
      <c r="J424" s="33"/>
    </row>
    <row r="425" spans="1:1">
      <c r="A425" s="2"/>
    </row>
    <row r="426" spans="1:1">
      <c r="A426" s="2"/>
    </row>
    <row r="427" spans="1:4">
      <c r="A427" s="2" t="s">
        <v>26</v>
      </c>
      <c r="D427" s="2" t="s">
        <v>27</v>
      </c>
    </row>
    <row r="428" spans="1:4">
      <c r="A428" s="1" t="s">
        <v>29</v>
      </c>
      <c r="D428" s="1" t="s">
        <v>30</v>
      </c>
    </row>
    <row r="435" spans="1:1">
      <c r="A435" s="2" t="s">
        <v>0</v>
      </c>
    </row>
    <row r="436" spans="1:1">
      <c r="A436" s="2" t="s">
        <v>33</v>
      </c>
    </row>
    <row r="438" spans="1:12">
      <c r="A438" s="3" t="s">
        <v>2</v>
      </c>
      <c r="B438" s="3" t="s">
        <v>3</v>
      </c>
      <c r="C438" s="3" t="s">
        <v>4</v>
      </c>
      <c r="D438" s="3" t="s">
        <v>5</v>
      </c>
      <c r="E438" s="3" t="s">
        <v>154</v>
      </c>
      <c r="F438" s="3" t="s">
        <v>7</v>
      </c>
      <c r="G438" s="4" t="s">
        <v>8</v>
      </c>
      <c r="H438" s="5"/>
      <c r="I438" s="5"/>
      <c r="J438" s="22"/>
      <c r="K438" s="3" t="s">
        <v>9</v>
      </c>
      <c r="L438" s="3" t="s">
        <v>10</v>
      </c>
    </row>
    <row r="439" spans="1:12">
      <c r="A439" s="6"/>
      <c r="B439" s="6"/>
      <c r="C439" s="6"/>
      <c r="D439" s="6"/>
      <c r="E439" s="6"/>
      <c r="F439" s="6"/>
      <c r="G439" s="3" t="s">
        <v>11</v>
      </c>
      <c r="H439" s="3" t="s">
        <v>12</v>
      </c>
      <c r="I439" s="3" t="s">
        <v>13</v>
      </c>
      <c r="J439" s="3" t="s">
        <v>14</v>
      </c>
      <c r="K439" s="6"/>
      <c r="L439" s="6"/>
    </row>
    <row r="440" spans="1:12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</row>
    <row r="441" spans="1:12">
      <c r="A441" s="8">
        <v>46020</v>
      </c>
      <c r="B441" s="9">
        <v>21863</v>
      </c>
      <c r="C441" s="10" t="s">
        <v>272</v>
      </c>
      <c r="D441" s="11" t="s">
        <v>156</v>
      </c>
      <c r="E441" s="3">
        <v>284670</v>
      </c>
      <c r="F441" s="12"/>
      <c r="G441" s="13" t="s">
        <v>51</v>
      </c>
      <c r="H441" s="13"/>
      <c r="I441" s="23"/>
      <c r="J441" s="24">
        <v>350</v>
      </c>
      <c r="K441" s="25">
        <f t="shared" ref="K441:K445" si="29">J441</f>
        <v>350</v>
      </c>
      <c r="L441" s="8">
        <v>46020</v>
      </c>
    </row>
    <row r="442" spans="1:12">
      <c r="A442" s="14"/>
      <c r="B442" s="15"/>
      <c r="C442" s="16"/>
      <c r="D442" s="17" t="s">
        <v>157</v>
      </c>
      <c r="E442" s="7"/>
      <c r="F442" s="18"/>
      <c r="G442" s="19" t="s">
        <v>51</v>
      </c>
      <c r="H442" s="19"/>
      <c r="I442" s="26"/>
      <c r="J442" s="24">
        <v>-80.03</v>
      </c>
      <c r="K442" s="25">
        <f t="shared" si="29"/>
        <v>-80.03</v>
      </c>
      <c r="L442" s="14"/>
    </row>
    <row r="443" spans="1:12">
      <c r="A443" s="20" t="s">
        <v>158</v>
      </c>
      <c r="B443" s="21"/>
      <c r="C443" s="21"/>
      <c r="D443" s="21"/>
      <c r="E443" s="21"/>
      <c r="F443" s="21"/>
      <c r="G443" s="21"/>
      <c r="H443" s="21"/>
      <c r="I443" s="27"/>
      <c r="J443" s="28">
        <f>SUM(J441:J442)</f>
        <v>269.97</v>
      </c>
      <c r="K443" s="28">
        <f>SUM(K441:K442)</f>
        <v>269.97</v>
      </c>
      <c r="L443" s="14"/>
    </row>
    <row r="444" spans="1:12">
      <c r="A444" s="8">
        <v>46020</v>
      </c>
      <c r="B444" s="9">
        <v>21863</v>
      </c>
      <c r="C444" s="10" t="s">
        <v>273</v>
      </c>
      <c r="D444" s="11" t="s">
        <v>156</v>
      </c>
      <c r="E444" s="3">
        <v>283091</v>
      </c>
      <c r="F444" s="12"/>
      <c r="G444" s="13" t="s">
        <v>51</v>
      </c>
      <c r="H444" s="13"/>
      <c r="I444" s="23"/>
      <c r="J444" s="24">
        <v>1100</v>
      </c>
      <c r="K444" s="25">
        <f t="shared" si="29"/>
        <v>1100</v>
      </c>
      <c r="L444" s="8">
        <v>46020</v>
      </c>
    </row>
    <row r="445" spans="1:12">
      <c r="A445" s="14"/>
      <c r="B445" s="15"/>
      <c r="C445" s="16"/>
      <c r="D445" s="17" t="s">
        <v>157</v>
      </c>
      <c r="E445" s="7"/>
      <c r="F445" s="18"/>
      <c r="G445" s="19" t="s">
        <v>51</v>
      </c>
      <c r="H445" s="19"/>
      <c r="I445" s="26"/>
      <c r="J445" s="24">
        <v>-244.42</v>
      </c>
      <c r="K445" s="25">
        <f t="shared" si="29"/>
        <v>-244.42</v>
      </c>
      <c r="L445" s="14"/>
    </row>
    <row r="446" spans="1:12">
      <c r="A446" s="20" t="s">
        <v>158</v>
      </c>
      <c r="B446" s="21"/>
      <c r="C446" s="21"/>
      <c r="D446" s="21"/>
      <c r="E446" s="21"/>
      <c r="F446" s="21"/>
      <c r="G446" s="21"/>
      <c r="H446" s="21"/>
      <c r="I446" s="27"/>
      <c r="J446" s="28">
        <f>SUM(J444:J445)</f>
        <v>855.58</v>
      </c>
      <c r="K446" s="28">
        <f>SUM(K444:K445)</f>
        <v>855.58</v>
      </c>
      <c r="L446" s="14"/>
    </row>
    <row r="447" spans="1:12">
      <c r="A447" s="8">
        <v>46020</v>
      </c>
      <c r="B447" s="9">
        <v>21863</v>
      </c>
      <c r="C447" s="10" t="s">
        <v>274</v>
      </c>
      <c r="D447" s="11" t="s">
        <v>156</v>
      </c>
      <c r="E447" s="3">
        <v>284248</v>
      </c>
      <c r="F447" s="12"/>
      <c r="G447" s="13" t="s">
        <v>51</v>
      </c>
      <c r="H447" s="13"/>
      <c r="I447" s="23"/>
      <c r="J447" s="24">
        <v>1100</v>
      </c>
      <c r="K447" s="25">
        <f t="shared" ref="K447:K451" si="30">J447</f>
        <v>1100</v>
      </c>
      <c r="L447" s="8">
        <v>46020</v>
      </c>
    </row>
    <row r="448" spans="1:12">
      <c r="A448" s="14"/>
      <c r="B448" s="15"/>
      <c r="C448" s="16"/>
      <c r="D448" s="17" t="s">
        <v>157</v>
      </c>
      <c r="E448" s="7"/>
      <c r="F448" s="18"/>
      <c r="G448" s="19" t="s">
        <v>51</v>
      </c>
      <c r="H448" s="19"/>
      <c r="I448" s="26"/>
      <c r="J448" s="24">
        <v>-249.99</v>
      </c>
      <c r="K448" s="25">
        <f t="shared" si="30"/>
        <v>-249.99</v>
      </c>
      <c r="L448" s="14"/>
    </row>
    <row r="449" spans="1:12">
      <c r="A449" s="20" t="s">
        <v>158</v>
      </c>
      <c r="B449" s="21"/>
      <c r="C449" s="21"/>
      <c r="D449" s="21"/>
      <c r="E449" s="21"/>
      <c r="F449" s="21"/>
      <c r="G449" s="21"/>
      <c r="H449" s="21"/>
      <c r="I449" s="27"/>
      <c r="J449" s="28">
        <f>SUM(J447:J448)</f>
        <v>850.01</v>
      </c>
      <c r="K449" s="28">
        <f>SUM(K447:K448)</f>
        <v>850.01</v>
      </c>
      <c r="L449" s="14"/>
    </row>
    <row r="450" spans="1:12">
      <c r="A450" s="8">
        <v>46020</v>
      </c>
      <c r="B450" s="9">
        <v>21863</v>
      </c>
      <c r="C450" s="10" t="s">
        <v>275</v>
      </c>
      <c r="D450" s="11" t="s">
        <v>156</v>
      </c>
      <c r="E450" s="3">
        <v>284666</v>
      </c>
      <c r="F450" s="12"/>
      <c r="G450" s="13" t="s">
        <v>51</v>
      </c>
      <c r="H450" s="13"/>
      <c r="I450" s="23"/>
      <c r="J450" s="24">
        <v>1100</v>
      </c>
      <c r="K450" s="25">
        <f t="shared" si="30"/>
        <v>1100</v>
      </c>
      <c r="L450" s="8">
        <v>46020</v>
      </c>
    </row>
    <row r="451" spans="1:12">
      <c r="A451" s="14"/>
      <c r="B451" s="15"/>
      <c r="C451" s="16"/>
      <c r="D451" s="17" t="s">
        <v>157</v>
      </c>
      <c r="E451" s="7"/>
      <c r="F451" s="18"/>
      <c r="G451" s="19" t="s">
        <v>51</v>
      </c>
      <c r="H451" s="19"/>
      <c r="I451" s="26"/>
      <c r="J451" s="24">
        <v>-250.14</v>
      </c>
      <c r="K451" s="25">
        <f t="shared" si="30"/>
        <v>-250.14</v>
      </c>
      <c r="L451" s="14"/>
    </row>
    <row r="452" spans="1:12">
      <c r="A452" s="20" t="s">
        <v>158</v>
      </c>
      <c r="B452" s="21"/>
      <c r="C452" s="21"/>
      <c r="D452" s="21"/>
      <c r="E452" s="21"/>
      <c r="F452" s="21"/>
      <c r="G452" s="21"/>
      <c r="H452" s="21"/>
      <c r="I452" s="27"/>
      <c r="J452" s="28">
        <f>SUM(J450:J451)</f>
        <v>849.86</v>
      </c>
      <c r="K452" s="28">
        <f>SUM(K450:K451)</f>
        <v>849.86</v>
      </c>
      <c r="L452" s="14"/>
    </row>
    <row r="453" spans="1:12">
      <c r="A453" s="8">
        <v>46020</v>
      </c>
      <c r="B453" s="9">
        <v>21863</v>
      </c>
      <c r="C453" s="10" t="s">
        <v>276</v>
      </c>
      <c r="D453" s="11" t="s">
        <v>156</v>
      </c>
      <c r="E453" s="3">
        <v>283089</v>
      </c>
      <c r="F453" s="12"/>
      <c r="G453" s="13" t="s">
        <v>51</v>
      </c>
      <c r="H453" s="13"/>
      <c r="I453" s="23"/>
      <c r="J453" s="24">
        <v>700</v>
      </c>
      <c r="K453" s="25">
        <f t="shared" ref="K453:K457" si="31">J453</f>
        <v>700</v>
      </c>
      <c r="L453" s="8">
        <v>46020</v>
      </c>
    </row>
    <row r="454" spans="1:12">
      <c r="A454" s="14"/>
      <c r="B454" s="15"/>
      <c r="C454" s="16"/>
      <c r="D454" s="17" t="s">
        <v>157</v>
      </c>
      <c r="E454" s="7"/>
      <c r="F454" s="18"/>
      <c r="G454" s="19" t="s">
        <v>51</v>
      </c>
      <c r="H454" s="19"/>
      <c r="I454" s="26"/>
      <c r="J454" s="24">
        <v>-165.42</v>
      </c>
      <c r="K454" s="25">
        <f t="shared" si="31"/>
        <v>-165.42</v>
      </c>
      <c r="L454" s="14"/>
    </row>
    <row r="455" spans="1:12">
      <c r="A455" s="20" t="s">
        <v>158</v>
      </c>
      <c r="B455" s="21"/>
      <c r="C455" s="21"/>
      <c r="D455" s="21"/>
      <c r="E455" s="21"/>
      <c r="F455" s="21"/>
      <c r="G455" s="21"/>
      <c r="H455" s="21"/>
      <c r="I455" s="27"/>
      <c r="J455" s="28">
        <f>SUM(J453:J454)</f>
        <v>534.58</v>
      </c>
      <c r="K455" s="28">
        <f>SUM(K453:K454)</f>
        <v>534.58</v>
      </c>
      <c r="L455" s="14"/>
    </row>
    <row r="456" spans="1:12">
      <c r="A456" s="8">
        <v>46020</v>
      </c>
      <c r="B456" s="9">
        <v>21863</v>
      </c>
      <c r="C456" s="10" t="s">
        <v>277</v>
      </c>
      <c r="D456" s="11" t="s">
        <v>156</v>
      </c>
      <c r="E456" s="3">
        <v>284955</v>
      </c>
      <c r="F456" s="12"/>
      <c r="G456" s="13" t="s">
        <v>51</v>
      </c>
      <c r="H456" s="13"/>
      <c r="I456" s="23"/>
      <c r="J456" s="24">
        <v>600</v>
      </c>
      <c r="K456" s="25">
        <f t="shared" si="31"/>
        <v>600</v>
      </c>
      <c r="L456" s="8">
        <v>46020</v>
      </c>
    </row>
    <row r="457" spans="1:12">
      <c r="A457" s="14"/>
      <c r="B457" s="15"/>
      <c r="C457" s="16"/>
      <c r="D457" s="17" t="s">
        <v>157</v>
      </c>
      <c r="E457" s="7"/>
      <c r="F457" s="18"/>
      <c r="G457" s="19" t="s">
        <v>51</v>
      </c>
      <c r="H457" s="19"/>
      <c r="I457" s="26"/>
      <c r="J457" s="24">
        <v>-133.01</v>
      </c>
      <c r="K457" s="25">
        <f t="shared" si="31"/>
        <v>-133.01</v>
      </c>
      <c r="L457" s="14"/>
    </row>
    <row r="458" spans="1:12">
      <c r="A458" s="20" t="s">
        <v>158</v>
      </c>
      <c r="B458" s="21"/>
      <c r="C458" s="21"/>
      <c r="D458" s="21"/>
      <c r="E458" s="21"/>
      <c r="F458" s="21"/>
      <c r="G458" s="21"/>
      <c r="H458" s="21"/>
      <c r="I458" s="27"/>
      <c r="J458" s="28">
        <f>SUM(J456:J457)</f>
        <v>466.99</v>
      </c>
      <c r="K458" s="28">
        <f>SUM(K456:K457)</f>
        <v>466.99</v>
      </c>
      <c r="L458" s="14"/>
    </row>
    <row r="459" spans="1:12">
      <c r="A459" s="8">
        <v>46020</v>
      </c>
      <c r="B459" s="9">
        <v>21863</v>
      </c>
      <c r="C459" s="10" t="s">
        <v>278</v>
      </c>
      <c r="D459" s="11" t="s">
        <v>156</v>
      </c>
      <c r="E459" s="3">
        <v>284943</v>
      </c>
      <c r="F459" s="12"/>
      <c r="G459" s="13" t="s">
        <v>51</v>
      </c>
      <c r="H459" s="13"/>
      <c r="I459" s="23"/>
      <c r="J459" s="24">
        <v>200</v>
      </c>
      <c r="K459" s="25">
        <f t="shared" ref="K459:K463" si="32">J459</f>
        <v>200</v>
      </c>
      <c r="L459" s="8">
        <v>46020</v>
      </c>
    </row>
    <row r="460" spans="1:12">
      <c r="A460" s="14"/>
      <c r="B460" s="15"/>
      <c r="C460" s="16"/>
      <c r="D460" s="17" t="s">
        <v>157</v>
      </c>
      <c r="E460" s="7"/>
      <c r="F460" s="18"/>
      <c r="G460" s="19" t="s">
        <v>51</v>
      </c>
      <c r="H460" s="19"/>
      <c r="I460" s="26"/>
      <c r="J460" s="24">
        <v>-55.68</v>
      </c>
      <c r="K460" s="25">
        <f t="shared" si="32"/>
        <v>-55.68</v>
      </c>
      <c r="L460" s="14"/>
    </row>
    <row r="461" spans="1:12">
      <c r="A461" s="20" t="s">
        <v>158</v>
      </c>
      <c r="B461" s="21"/>
      <c r="C461" s="21"/>
      <c r="D461" s="21"/>
      <c r="E461" s="21"/>
      <c r="F461" s="21"/>
      <c r="G461" s="21"/>
      <c r="H461" s="21"/>
      <c r="I461" s="27"/>
      <c r="J461" s="28">
        <f>SUM(J459:J460)</f>
        <v>144.32</v>
      </c>
      <c r="K461" s="28">
        <f>SUM(K459:K460)</f>
        <v>144.32</v>
      </c>
      <c r="L461" s="14"/>
    </row>
    <row r="462" spans="1:12">
      <c r="A462" s="8">
        <v>46020</v>
      </c>
      <c r="B462" s="9">
        <v>21863</v>
      </c>
      <c r="C462" s="10" t="s">
        <v>279</v>
      </c>
      <c r="D462" s="11" t="s">
        <v>156</v>
      </c>
      <c r="E462" s="3">
        <v>284358</v>
      </c>
      <c r="F462" s="12"/>
      <c r="G462" s="13" t="s">
        <v>51</v>
      </c>
      <c r="H462" s="13"/>
      <c r="I462" s="23"/>
      <c r="J462" s="24">
        <v>900</v>
      </c>
      <c r="K462" s="25">
        <f t="shared" si="32"/>
        <v>900</v>
      </c>
      <c r="L462" s="8">
        <v>46020</v>
      </c>
    </row>
    <row r="463" spans="1:12">
      <c r="A463" s="14"/>
      <c r="B463" s="15"/>
      <c r="C463" s="16"/>
      <c r="D463" s="17" t="s">
        <v>157</v>
      </c>
      <c r="E463" s="7"/>
      <c r="F463" s="18"/>
      <c r="G463" s="19" t="s">
        <v>51</v>
      </c>
      <c r="H463" s="19"/>
      <c r="I463" s="26"/>
      <c r="J463" s="24">
        <v>-210.64</v>
      </c>
      <c r="K463" s="25">
        <f t="shared" si="32"/>
        <v>-210.64</v>
      </c>
      <c r="L463" s="14"/>
    </row>
    <row r="464" spans="1:12">
      <c r="A464" s="20" t="s">
        <v>158</v>
      </c>
      <c r="B464" s="21"/>
      <c r="C464" s="21"/>
      <c r="D464" s="21"/>
      <c r="E464" s="21"/>
      <c r="F464" s="21"/>
      <c r="G464" s="21"/>
      <c r="H464" s="21"/>
      <c r="I464" s="27"/>
      <c r="J464" s="28">
        <f>SUM(J462:J463)</f>
        <v>689.36</v>
      </c>
      <c r="K464" s="28">
        <f>SUM(K462:K463)</f>
        <v>689.36</v>
      </c>
      <c r="L464" s="14"/>
    </row>
    <row r="465" spans="1:12">
      <c r="A465" s="8">
        <v>46020</v>
      </c>
      <c r="B465" s="9">
        <v>21863</v>
      </c>
      <c r="C465" s="10" t="s">
        <v>280</v>
      </c>
      <c r="D465" s="11" t="s">
        <v>156</v>
      </c>
      <c r="E465" s="3">
        <v>284764</v>
      </c>
      <c r="F465" s="12"/>
      <c r="G465" s="13" t="s">
        <v>51</v>
      </c>
      <c r="H465" s="13"/>
      <c r="I465" s="23"/>
      <c r="J465" s="24">
        <v>1100</v>
      </c>
      <c r="K465" s="25">
        <f t="shared" ref="K465:K469" si="33">J465</f>
        <v>1100</v>
      </c>
      <c r="L465" s="8">
        <v>46020</v>
      </c>
    </row>
    <row r="466" spans="1:12">
      <c r="A466" s="14"/>
      <c r="B466" s="15"/>
      <c r="C466" s="16"/>
      <c r="D466" s="17" t="s">
        <v>157</v>
      </c>
      <c r="E466" s="7"/>
      <c r="F466" s="18"/>
      <c r="G466" s="19" t="s">
        <v>51</v>
      </c>
      <c r="H466" s="19"/>
      <c r="I466" s="26"/>
      <c r="J466" s="24">
        <v>-299.54</v>
      </c>
      <c r="K466" s="25">
        <f t="shared" si="33"/>
        <v>-299.54</v>
      </c>
      <c r="L466" s="14"/>
    </row>
    <row r="467" spans="1:12">
      <c r="A467" s="20" t="s">
        <v>158</v>
      </c>
      <c r="B467" s="21"/>
      <c r="C467" s="21"/>
      <c r="D467" s="21"/>
      <c r="E467" s="21"/>
      <c r="F467" s="21"/>
      <c r="G467" s="21"/>
      <c r="H467" s="21"/>
      <c r="I467" s="27"/>
      <c r="J467" s="28">
        <f>SUM(J465:J466)</f>
        <v>800.46</v>
      </c>
      <c r="K467" s="28">
        <f>SUM(K465:K466)</f>
        <v>800.46</v>
      </c>
      <c r="L467" s="14"/>
    </row>
    <row r="468" spans="1:12">
      <c r="A468" s="8">
        <v>46020</v>
      </c>
      <c r="B468" s="9">
        <v>21863</v>
      </c>
      <c r="C468" s="10" t="s">
        <v>281</v>
      </c>
      <c r="D468" s="11" t="s">
        <v>156</v>
      </c>
      <c r="E468" s="3">
        <v>284020</v>
      </c>
      <c r="F468" s="12"/>
      <c r="G468" s="13" t="s">
        <v>51</v>
      </c>
      <c r="H468" s="13"/>
      <c r="I468" s="23"/>
      <c r="J468" s="24">
        <v>190</v>
      </c>
      <c r="K468" s="25">
        <f t="shared" si="33"/>
        <v>190</v>
      </c>
      <c r="L468" s="8">
        <v>46020</v>
      </c>
    </row>
    <row r="469" spans="1:12">
      <c r="A469" s="14"/>
      <c r="B469" s="15"/>
      <c r="C469" s="16"/>
      <c r="D469" s="17" t="s">
        <v>157</v>
      </c>
      <c r="E469" s="7"/>
      <c r="F469" s="18"/>
      <c r="G469" s="19" t="s">
        <v>51</v>
      </c>
      <c r="H469" s="19"/>
      <c r="I469" s="26"/>
      <c r="J469" s="24">
        <v>-21.37</v>
      </c>
      <c r="K469" s="25">
        <f t="shared" si="33"/>
        <v>-21.37</v>
      </c>
      <c r="L469" s="14"/>
    </row>
    <row r="470" spans="1:12">
      <c r="A470" s="20" t="s">
        <v>158</v>
      </c>
      <c r="B470" s="21"/>
      <c r="C470" s="21"/>
      <c r="D470" s="21"/>
      <c r="E470" s="21"/>
      <c r="F470" s="21"/>
      <c r="G470" s="21"/>
      <c r="H470" s="21"/>
      <c r="I470" s="27"/>
      <c r="J470" s="28">
        <f>SUM(J468:J469)</f>
        <v>168.63</v>
      </c>
      <c r="K470" s="28">
        <f>SUM(K468:K469)</f>
        <v>168.63</v>
      </c>
      <c r="L470" s="14"/>
    </row>
    <row r="471" spans="1:12">
      <c r="A471" s="8">
        <v>46020</v>
      </c>
      <c r="B471" s="9">
        <v>21863</v>
      </c>
      <c r="C471" s="10" t="s">
        <v>282</v>
      </c>
      <c r="D471" s="11" t="s">
        <v>156</v>
      </c>
      <c r="E471" s="3">
        <v>284536</v>
      </c>
      <c r="F471" s="12"/>
      <c r="G471" s="13" t="s">
        <v>51</v>
      </c>
      <c r="H471" s="13"/>
      <c r="I471" s="23"/>
      <c r="J471" s="24">
        <v>1100</v>
      </c>
      <c r="K471" s="25">
        <f t="shared" ref="K471:K475" si="34">J471</f>
        <v>1100</v>
      </c>
      <c r="L471" s="8">
        <v>46020</v>
      </c>
    </row>
    <row r="472" spans="1:12">
      <c r="A472" s="14"/>
      <c r="B472" s="15"/>
      <c r="C472" s="16"/>
      <c r="D472" s="17" t="s">
        <v>157</v>
      </c>
      <c r="E472" s="7"/>
      <c r="F472" s="18"/>
      <c r="G472" s="19" t="s">
        <v>51</v>
      </c>
      <c r="H472" s="19"/>
      <c r="I472" s="26"/>
      <c r="J472" s="24">
        <v>-242.49</v>
      </c>
      <c r="K472" s="25">
        <f t="shared" si="34"/>
        <v>-242.49</v>
      </c>
      <c r="L472" s="14"/>
    </row>
    <row r="473" spans="1:12">
      <c r="A473" s="20" t="s">
        <v>158</v>
      </c>
      <c r="B473" s="21"/>
      <c r="C473" s="21"/>
      <c r="D473" s="21"/>
      <c r="E473" s="21"/>
      <c r="F473" s="21"/>
      <c r="G473" s="21"/>
      <c r="H473" s="21"/>
      <c r="I473" s="27"/>
      <c r="J473" s="28">
        <f>SUM(J471:J472)</f>
        <v>857.51</v>
      </c>
      <c r="K473" s="28">
        <f>SUM(K471:K472)</f>
        <v>857.51</v>
      </c>
      <c r="L473" s="14"/>
    </row>
    <row r="474" spans="1:12">
      <c r="A474" s="8">
        <v>46020</v>
      </c>
      <c r="B474" s="9">
        <v>21863</v>
      </c>
      <c r="C474" s="10" t="s">
        <v>283</v>
      </c>
      <c r="D474" s="11" t="s">
        <v>156</v>
      </c>
      <c r="E474" s="3">
        <v>284767</v>
      </c>
      <c r="F474" s="12"/>
      <c r="G474" s="13" t="s">
        <v>51</v>
      </c>
      <c r="H474" s="13"/>
      <c r="I474" s="23"/>
      <c r="J474" s="24">
        <v>1100</v>
      </c>
      <c r="K474" s="25">
        <f t="shared" si="34"/>
        <v>1100</v>
      </c>
      <c r="L474" s="8">
        <v>46020</v>
      </c>
    </row>
    <row r="475" spans="1:12">
      <c r="A475" s="14"/>
      <c r="B475" s="15"/>
      <c r="C475" s="16"/>
      <c r="D475" s="17" t="s">
        <v>157</v>
      </c>
      <c r="E475" s="7"/>
      <c r="F475" s="18"/>
      <c r="G475" s="19" t="s">
        <v>51</v>
      </c>
      <c r="H475" s="19"/>
      <c r="I475" s="26"/>
      <c r="J475" s="24">
        <v>-254.96</v>
      </c>
      <c r="K475" s="25">
        <f t="shared" si="34"/>
        <v>-254.96</v>
      </c>
      <c r="L475" s="14"/>
    </row>
    <row r="476" spans="1:12">
      <c r="A476" s="20" t="s">
        <v>158</v>
      </c>
      <c r="B476" s="21"/>
      <c r="C476" s="21"/>
      <c r="D476" s="21"/>
      <c r="E476" s="21"/>
      <c r="F476" s="21"/>
      <c r="G476" s="21"/>
      <c r="H476" s="21"/>
      <c r="I476" s="27"/>
      <c r="J476" s="28">
        <f>SUM(J474:J475)</f>
        <v>845.04</v>
      </c>
      <c r="K476" s="28">
        <f>SUM(K474:K475)</f>
        <v>845.04</v>
      </c>
      <c r="L476" s="14"/>
    </row>
    <row r="477" spans="1:12">
      <c r="A477" s="8">
        <v>46020</v>
      </c>
      <c r="B477" s="9">
        <v>21863</v>
      </c>
      <c r="C477" s="10" t="s">
        <v>284</v>
      </c>
      <c r="D477" s="11" t="s">
        <v>156</v>
      </c>
      <c r="E477" s="3">
        <v>284766</v>
      </c>
      <c r="F477" s="12"/>
      <c r="G477" s="13" t="s">
        <v>51</v>
      </c>
      <c r="H477" s="13"/>
      <c r="I477" s="23"/>
      <c r="J477" s="24">
        <v>1100</v>
      </c>
      <c r="K477" s="25">
        <f t="shared" ref="K477:K481" si="35">J477</f>
        <v>1100</v>
      </c>
      <c r="L477" s="8">
        <v>46020</v>
      </c>
    </row>
    <row r="478" spans="1:12">
      <c r="A478" s="14"/>
      <c r="B478" s="15"/>
      <c r="C478" s="16"/>
      <c r="D478" s="17" t="s">
        <v>157</v>
      </c>
      <c r="E478" s="7"/>
      <c r="F478" s="18"/>
      <c r="G478" s="19" t="s">
        <v>51</v>
      </c>
      <c r="H478" s="19"/>
      <c r="I478" s="26"/>
      <c r="J478" s="24">
        <v>-252.38</v>
      </c>
      <c r="K478" s="25">
        <f t="shared" si="35"/>
        <v>-252.38</v>
      </c>
      <c r="L478" s="14"/>
    </row>
    <row r="479" spans="1:12">
      <c r="A479" s="20" t="s">
        <v>158</v>
      </c>
      <c r="B479" s="21"/>
      <c r="C479" s="21"/>
      <c r="D479" s="21"/>
      <c r="E479" s="21"/>
      <c r="F479" s="21"/>
      <c r="G479" s="21"/>
      <c r="H479" s="21"/>
      <c r="I479" s="27"/>
      <c r="J479" s="28">
        <f>SUM(J477:J478)</f>
        <v>847.62</v>
      </c>
      <c r="K479" s="28">
        <f>SUM(K477:K478)</f>
        <v>847.62</v>
      </c>
      <c r="L479" s="14"/>
    </row>
    <row r="480" spans="1:12">
      <c r="A480" s="8">
        <v>46020</v>
      </c>
      <c r="B480" s="9">
        <v>21863</v>
      </c>
      <c r="C480" s="10" t="s">
        <v>285</v>
      </c>
      <c r="D480" s="11" t="s">
        <v>156</v>
      </c>
      <c r="E480" s="3">
        <v>283561</v>
      </c>
      <c r="F480" s="12"/>
      <c r="G480" s="13" t="s">
        <v>51</v>
      </c>
      <c r="H480" s="13"/>
      <c r="I480" s="23"/>
      <c r="J480" s="24">
        <v>200</v>
      </c>
      <c r="K480" s="25">
        <f t="shared" si="35"/>
        <v>200</v>
      </c>
      <c r="L480" s="8">
        <v>46020</v>
      </c>
    </row>
    <row r="481" spans="1:12">
      <c r="A481" s="14"/>
      <c r="B481" s="15"/>
      <c r="C481" s="16"/>
      <c r="D481" s="17" t="s">
        <v>157</v>
      </c>
      <c r="E481" s="7"/>
      <c r="F481" s="18"/>
      <c r="G481" s="19" t="s">
        <v>51</v>
      </c>
      <c r="H481" s="19"/>
      <c r="I481" s="26"/>
      <c r="J481" s="24">
        <v>-47.39</v>
      </c>
      <c r="K481" s="25">
        <f t="shared" si="35"/>
        <v>-47.39</v>
      </c>
      <c r="L481" s="14"/>
    </row>
    <row r="482" spans="1:12">
      <c r="A482" s="20" t="s">
        <v>158</v>
      </c>
      <c r="B482" s="21"/>
      <c r="C482" s="21"/>
      <c r="D482" s="21"/>
      <c r="E482" s="21"/>
      <c r="F482" s="21"/>
      <c r="G482" s="21"/>
      <c r="H482" s="21"/>
      <c r="I482" s="27"/>
      <c r="J482" s="28">
        <f>SUM(J480:J481)</f>
        <v>152.61</v>
      </c>
      <c r="K482" s="28">
        <f>SUM(K480:K481)</f>
        <v>152.61</v>
      </c>
      <c r="L482" s="14"/>
    </row>
    <row r="483" spans="1:12">
      <c r="A483" s="8">
        <v>46020</v>
      </c>
      <c r="B483" s="9">
        <v>21863</v>
      </c>
      <c r="C483" s="10" t="s">
        <v>257</v>
      </c>
      <c r="D483" s="11" t="s">
        <v>156</v>
      </c>
      <c r="E483" s="3">
        <v>284356</v>
      </c>
      <c r="F483" s="12"/>
      <c r="G483" s="13" t="s">
        <v>51</v>
      </c>
      <c r="H483" s="13"/>
      <c r="I483" s="23"/>
      <c r="J483" s="24">
        <v>1100</v>
      </c>
      <c r="K483" s="25">
        <f t="shared" ref="K483:K487" si="36">J483</f>
        <v>1100</v>
      </c>
      <c r="L483" s="8">
        <v>46020</v>
      </c>
    </row>
    <row r="484" spans="1:12">
      <c r="A484" s="14"/>
      <c r="B484" s="15"/>
      <c r="C484" s="16"/>
      <c r="D484" s="17" t="s">
        <v>157</v>
      </c>
      <c r="E484" s="7"/>
      <c r="F484" s="18"/>
      <c r="G484" s="19" t="s">
        <v>51</v>
      </c>
      <c r="H484" s="19"/>
      <c r="I484" s="26"/>
      <c r="J484" s="24">
        <v>-254.98</v>
      </c>
      <c r="K484" s="25">
        <f t="shared" si="36"/>
        <v>-254.98</v>
      </c>
      <c r="L484" s="14"/>
    </row>
    <row r="485" spans="1:12">
      <c r="A485" s="20" t="s">
        <v>158</v>
      </c>
      <c r="B485" s="21"/>
      <c r="C485" s="21"/>
      <c r="D485" s="21"/>
      <c r="E485" s="21"/>
      <c r="F485" s="21"/>
      <c r="G485" s="21"/>
      <c r="H485" s="21"/>
      <c r="I485" s="27"/>
      <c r="J485" s="28">
        <f>SUM(J483:J484)</f>
        <v>845.02</v>
      </c>
      <c r="K485" s="28">
        <f>SUM(K483:K484)</f>
        <v>845.02</v>
      </c>
      <c r="L485" s="14"/>
    </row>
    <row r="486" spans="1:12">
      <c r="A486" s="8">
        <v>46020</v>
      </c>
      <c r="B486" s="9">
        <v>21863</v>
      </c>
      <c r="C486" s="10" t="s">
        <v>286</v>
      </c>
      <c r="D486" s="11" t="s">
        <v>156</v>
      </c>
      <c r="E486" s="3">
        <v>284302</v>
      </c>
      <c r="F486" s="12"/>
      <c r="G486" s="13" t="s">
        <v>51</v>
      </c>
      <c r="H486" s="13"/>
      <c r="I486" s="23"/>
      <c r="J486" s="24">
        <v>200</v>
      </c>
      <c r="K486" s="25">
        <f t="shared" si="36"/>
        <v>200</v>
      </c>
      <c r="L486" s="8">
        <v>46020</v>
      </c>
    </row>
    <row r="487" spans="1:12">
      <c r="A487" s="14"/>
      <c r="B487" s="15"/>
      <c r="C487" s="16"/>
      <c r="D487" s="17" t="s">
        <v>157</v>
      </c>
      <c r="E487" s="7"/>
      <c r="F487" s="18"/>
      <c r="G487" s="19" t="s">
        <v>51</v>
      </c>
      <c r="H487" s="19"/>
      <c r="I487" s="26"/>
      <c r="J487" s="24">
        <v>-48.84</v>
      </c>
      <c r="K487" s="25">
        <f t="shared" si="36"/>
        <v>-48.84</v>
      </c>
      <c r="L487" s="14"/>
    </row>
    <row r="488" spans="1:12">
      <c r="A488" s="20" t="s">
        <v>158</v>
      </c>
      <c r="B488" s="21"/>
      <c r="C488" s="21"/>
      <c r="D488" s="21"/>
      <c r="E488" s="21"/>
      <c r="F488" s="21"/>
      <c r="G488" s="21"/>
      <c r="H488" s="21"/>
      <c r="I488" s="27"/>
      <c r="J488" s="28">
        <f>SUM(J486:J487)</f>
        <v>151.16</v>
      </c>
      <c r="K488" s="28">
        <f>SUM(K486:K487)</f>
        <v>151.16</v>
      </c>
      <c r="L488" s="14"/>
    </row>
    <row r="489" spans="1:12">
      <c r="A489" s="8">
        <v>46020</v>
      </c>
      <c r="B489" s="9">
        <v>21863</v>
      </c>
      <c r="C489" s="10" t="s">
        <v>287</v>
      </c>
      <c r="D489" s="11" t="s">
        <v>156</v>
      </c>
      <c r="E489" s="3">
        <v>283763</v>
      </c>
      <c r="F489" s="12"/>
      <c r="G489" s="13" t="s">
        <v>51</v>
      </c>
      <c r="H489" s="13"/>
      <c r="I489" s="23"/>
      <c r="J489" s="24">
        <v>1100</v>
      </c>
      <c r="K489" s="25">
        <f t="shared" ref="K489:K493" si="37">J489</f>
        <v>1100</v>
      </c>
      <c r="L489" s="8">
        <v>46020</v>
      </c>
    </row>
    <row r="490" spans="1:12">
      <c r="A490" s="14"/>
      <c r="B490" s="15"/>
      <c r="C490" s="16"/>
      <c r="D490" s="17" t="s">
        <v>157</v>
      </c>
      <c r="E490" s="7"/>
      <c r="F490" s="18"/>
      <c r="G490" s="19" t="s">
        <v>51</v>
      </c>
      <c r="H490" s="19"/>
      <c r="I490" s="26"/>
      <c r="J490" s="24">
        <v>-255.73</v>
      </c>
      <c r="K490" s="25">
        <f t="shared" si="37"/>
        <v>-255.73</v>
      </c>
      <c r="L490" s="14"/>
    </row>
    <row r="491" spans="1:12">
      <c r="A491" s="20" t="s">
        <v>158</v>
      </c>
      <c r="B491" s="21"/>
      <c r="C491" s="21"/>
      <c r="D491" s="21"/>
      <c r="E491" s="21"/>
      <c r="F491" s="21"/>
      <c r="G491" s="21"/>
      <c r="H491" s="21"/>
      <c r="I491" s="27"/>
      <c r="J491" s="28">
        <f>SUM(J489:J490)</f>
        <v>844.27</v>
      </c>
      <c r="K491" s="28">
        <f>SUM(K489:K490)</f>
        <v>844.27</v>
      </c>
      <c r="L491" s="14"/>
    </row>
    <row r="492" spans="1:12">
      <c r="A492" s="8">
        <v>46020</v>
      </c>
      <c r="B492" s="9">
        <v>21863</v>
      </c>
      <c r="C492" s="10" t="s">
        <v>288</v>
      </c>
      <c r="D492" s="11" t="s">
        <v>156</v>
      </c>
      <c r="E492" s="3">
        <v>283563</v>
      </c>
      <c r="F492" s="12"/>
      <c r="G492" s="13" t="s">
        <v>51</v>
      </c>
      <c r="H492" s="13"/>
      <c r="I492" s="23"/>
      <c r="J492" s="24">
        <v>200</v>
      </c>
      <c r="K492" s="25">
        <f t="shared" si="37"/>
        <v>200</v>
      </c>
      <c r="L492" s="8">
        <v>46020</v>
      </c>
    </row>
    <row r="493" spans="1:12">
      <c r="A493" s="14"/>
      <c r="B493" s="15"/>
      <c r="C493" s="16"/>
      <c r="D493" s="17" t="s">
        <v>157</v>
      </c>
      <c r="E493" s="7"/>
      <c r="F493" s="18"/>
      <c r="G493" s="19" t="s">
        <v>51</v>
      </c>
      <c r="H493" s="19"/>
      <c r="I493" s="26"/>
      <c r="J493" s="24">
        <v>-50.19</v>
      </c>
      <c r="K493" s="25">
        <f t="shared" si="37"/>
        <v>-50.19</v>
      </c>
      <c r="L493" s="14"/>
    </row>
    <row r="494" spans="1:12">
      <c r="A494" s="20" t="s">
        <v>158</v>
      </c>
      <c r="B494" s="21"/>
      <c r="C494" s="21"/>
      <c r="D494" s="21"/>
      <c r="E494" s="21"/>
      <c r="F494" s="21"/>
      <c r="G494" s="21"/>
      <c r="H494" s="21"/>
      <c r="I494" s="27"/>
      <c r="J494" s="28">
        <f>SUM(J492:J493)</f>
        <v>149.81</v>
      </c>
      <c r="K494" s="28">
        <f>SUM(K492:K493)</f>
        <v>149.81</v>
      </c>
      <c r="L494" s="14"/>
    </row>
    <row r="495" spans="1:12">
      <c r="A495" s="8">
        <v>46020</v>
      </c>
      <c r="B495" s="9">
        <v>21863</v>
      </c>
      <c r="C495" s="29" t="s">
        <v>183</v>
      </c>
      <c r="D495" s="11" t="s">
        <v>156</v>
      </c>
      <c r="E495" s="3"/>
      <c r="F495" s="12"/>
      <c r="G495" s="13" t="s">
        <v>51</v>
      </c>
      <c r="H495" s="13"/>
      <c r="I495" s="23"/>
      <c r="J495" s="24">
        <v>-164.5</v>
      </c>
      <c r="K495" s="25">
        <f>J495</f>
        <v>-164.5</v>
      </c>
      <c r="L495" s="8">
        <v>46020</v>
      </c>
    </row>
    <row r="496" spans="1:12">
      <c r="A496" s="14"/>
      <c r="B496" s="15"/>
      <c r="C496" s="16"/>
      <c r="D496" s="17" t="s">
        <v>157</v>
      </c>
      <c r="E496" s="7"/>
      <c r="F496" s="18"/>
      <c r="G496" s="19" t="s">
        <v>51</v>
      </c>
      <c r="H496" s="19"/>
      <c r="I496" s="26"/>
      <c r="J496" s="24"/>
      <c r="K496" s="25">
        <f>J496</f>
        <v>0</v>
      </c>
      <c r="L496" s="14"/>
    </row>
    <row r="497" spans="1:12">
      <c r="A497" s="20" t="s">
        <v>158</v>
      </c>
      <c r="B497" s="21"/>
      <c r="C497" s="21"/>
      <c r="D497" s="21"/>
      <c r="E497" s="21"/>
      <c r="F497" s="21"/>
      <c r="G497" s="21"/>
      <c r="H497" s="21"/>
      <c r="I497" s="27"/>
      <c r="J497" s="31">
        <f>SUM(J495:J496)</f>
        <v>-164.5</v>
      </c>
      <c r="K497" s="28">
        <f>SUM(K495:K496)</f>
        <v>-164.5</v>
      </c>
      <c r="L497" s="14"/>
    </row>
    <row r="498" ht="10.5" spans="1:10">
      <c r="A498" s="2"/>
      <c r="I498" s="32" t="s">
        <v>184</v>
      </c>
      <c r="J498" s="33">
        <f>SUM(J443,J446,J449,J452,J455,J458,J461,J464,J467,J470,J473,J476,J479,J482,J485,J488,J491,J494,J497)</f>
        <v>10158.3</v>
      </c>
    </row>
    <row r="500" ht="10.5" spans="1:10">
      <c r="A500" s="2" t="s">
        <v>23</v>
      </c>
      <c r="D500" s="2" t="s">
        <v>24</v>
      </c>
      <c r="I500" s="34"/>
      <c r="J500" s="33"/>
    </row>
    <row r="501" spans="1:1">
      <c r="A501" s="2"/>
    </row>
    <row r="502" spans="1:1">
      <c r="A502" s="2"/>
    </row>
    <row r="503" spans="1:4">
      <c r="A503" s="2" t="s">
        <v>26</v>
      </c>
      <c r="D503" s="2" t="s">
        <v>27</v>
      </c>
    </row>
    <row r="504" spans="1:4">
      <c r="A504" s="1" t="s">
        <v>29</v>
      </c>
      <c r="D504" s="1" t="s">
        <v>30</v>
      </c>
    </row>
  </sheetData>
  <mergeCells count="341">
    <mergeCell ref="G4:J4"/>
    <mergeCell ref="A9:I9"/>
    <mergeCell ref="A12:I12"/>
    <mergeCell ref="A15:I15"/>
    <mergeCell ref="A18:I18"/>
    <mergeCell ref="A21:I21"/>
    <mergeCell ref="A24:I24"/>
    <mergeCell ref="A27:I27"/>
    <mergeCell ref="A30:I30"/>
    <mergeCell ref="A33:I33"/>
    <mergeCell ref="A36:I36"/>
    <mergeCell ref="A39:I39"/>
    <mergeCell ref="A42:I42"/>
    <mergeCell ref="A45:I45"/>
    <mergeCell ref="A48:I48"/>
    <mergeCell ref="A51:I51"/>
    <mergeCell ref="A54:I54"/>
    <mergeCell ref="A57:I57"/>
    <mergeCell ref="A60:I60"/>
    <mergeCell ref="A63:I63"/>
    <mergeCell ref="A66:I66"/>
    <mergeCell ref="A69:I69"/>
    <mergeCell ref="A72:I72"/>
    <mergeCell ref="A75:I75"/>
    <mergeCell ref="A78:I78"/>
    <mergeCell ref="A81:I81"/>
    <mergeCell ref="A84:I84"/>
    <mergeCell ref="G100:J100"/>
    <mergeCell ref="A105:I105"/>
    <mergeCell ref="A108:I108"/>
    <mergeCell ref="A111:I111"/>
    <mergeCell ref="A114:I114"/>
    <mergeCell ref="A117:I117"/>
    <mergeCell ref="A120:I120"/>
    <mergeCell ref="A123:I123"/>
    <mergeCell ref="A126:I126"/>
    <mergeCell ref="A129:I129"/>
    <mergeCell ref="A132:I132"/>
    <mergeCell ref="A135:I135"/>
    <mergeCell ref="A138:I138"/>
    <mergeCell ref="A141:I141"/>
    <mergeCell ref="A144:I144"/>
    <mergeCell ref="A147:I147"/>
    <mergeCell ref="A150:I150"/>
    <mergeCell ref="A153:I153"/>
    <mergeCell ref="A156:I156"/>
    <mergeCell ref="A159:I159"/>
    <mergeCell ref="A162:I162"/>
    <mergeCell ref="A165:I165"/>
    <mergeCell ref="A168:I168"/>
    <mergeCell ref="A171:I171"/>
    <mergeCell ref="A174:I174"/>
    <mergeCell ref="A177:I177"/>
    <mergeCell ref="A180:I180"/>
    <mergeCell ref="A183:I183"/>
    <mergeCell ref="A186:I186"/>
    <mergeCell ref="A189:I189"/>
    <mergeCell ref="A192:I192"/>
    <mergeCell ref="A195:I195"/>
    <mergeCell ref="A198:I198"/>
    <mergeCell ref="A201:I201"/>
    <mergeCell ref="A204:I204"/>
    <mergeCell ref="A207:I207"/>
    <mergeCell ref="A210:I210"/>
    <mergeCell ref="G226:J226"/>
    <mergeCell ref="A231:I231"/>
    <mergeCell ref="A234:I234"/>
    <mergeCell ref="A237:I237"/>
    <mergeCell ref="A240:I240"/>
    <mergeCell ref="A243:I243"/>
    <mergeCell ref="A246:I246"/>
    <mergeCell ref="A249:I249"/>
    <mergeCell ref="A252:I252"/>
    <mergeCell ref="A255:I255"/>
    <mergeCell ref="A258:I258"/>
    <mergeCell ref="A261:I261"/>
    <mergeCell ref="A264:I264"/>
    <mergeCell ref="A267:I267"/>
    <mergeCell ref="A270:I270"/>
    <mergeCell ref="A273:I273"/>
    <mergeCell ref="A276:I276"/>
    <mergeCell ref="A279:I279"/>
    <mergeCell ref="A282:I282"/>
    <mergeCell ref="A285:I285"/>
    <mergeCell ref="A288:I288"/>
    <mergeCell ref="A291:I291"/>
    <mergeCell ref="A294:I294"/>
    <mergeCell ref="A297:I297"/>
    <mergeCell ref="A300:I300"/>
    <mergeCell ref="A303:I303"/>
    <mergeCell ref="A306:I306"/>
    <mergeCell ref="A309:I309"/>
    <mergeCell ref="A312:I312"/>
    <mergeCell ref="A315:I315"/>
    <mergeCell ref="A318:I318"/>
    <mergeCell ref="A321:I321"/>
    <mergeCell ref="A324:I324"/>
    <mergeCell ref="A327:I327"/>
    <mergeCell ref="A330:I330"/>
    <mergeCell ref="A333:I333"/>
    <mergeCell ref="G353:J353"/>
    <mergeCell ref="A358:I358"/>
    <mergeCell ref="A361:I361"/>
    <mergeCell ref="A364:I364"/>
    <mergeCell ref="A367:I367"/>
    <mergeCell ref="A370:I370"/>
    <mergeCell ref="A373:I373"/>
    <mergeCell ref="A376:I376"/>
    <mergeCell ref="A379:I379"/>
    <mergeCell ref="A382:I382"/>
    <mergeCell ref="A385:I385"/>
    <mergeCell ref="A388:I388"/>
    <mergeCell ref="A391:I391"/>
    <mergeCell ref="A394:I394"/>
    <mergeCell ref="A397:I397"/>
    <mergeCell ref="A400:I400"/>
    <mergeCell ref="A403:I403"/>
    <mergeCell ref="A406:I406"/>
    <mergeCell ref="A409:I409"/>
    <mergeCell ref="A412:I412"/>
    <mergeCell ref="A415:I415"/>
    <mergeCell ref="A418:I418"/>
    <mergeCell ref="A421:I421"/>
    <mergeCell ref="G438:J438"/>
    <mergeCell ref="A443:I443"/>
    <mergeCell ref="A446:I446"/>
    <mergeCell ref="A449:I449"/>
    <mergeCell ref="A452:I452"/>
    <mergeCell ref="A455:I455"/>
    <mergeCell ref="A458:I458"/>
    <mergeCell ref="A461:I461"/>
    <mergeCell ref="A464:I464"/>
    <mergeCell ref="A467:I467"/>
    <mergeCell ref="A470:I470"/>
    <mergeCell ref="A473:I473"/>
    <mergeCell ref="A476:I476"/>
    <mergeCell ref="A479:I479"/>
    <mergeCell ref="A482:I482"/>
    <mergeCell ref="A485:I485"/>
    <mergeCell ref="A488:I488"/>
    <mergeCell ref="A491:I491"/>
    <mergeCell ref="A494:I494"/>
    <mergeCell ref="A497:I497"/>
    <mergeCell ref="A4:A6"/>
    <mergeCell ref="A100:A102"/>
    <mergeCell ref="A226:A228"/>
    <mergeCell ref="A353:A355"/>
    <mergeCell ref="A438:A440"/>
    <mergeCell ref="B4:B6"/>
    <mergeCell ref="B100:B102"/>
    <mergeCell ref="B226:B228"/>
    <mergeCell ref="B353:B355"/>
    <mergeCell ref="B438:B440"/>
    <mergeCell ref="C4:C6"/>
    <mergeCell ref="C100:C102"/>
    <mergeCell ref="C226:C228"/>
    <mergeCell ref="C353:C355"/>
    <mergeCell ref="C438:C440"/>
    <mergeCell ref="D4:D6"/>
    <mergeCell ref="D100:D102"/>
    <mergeCell ref="D226:D228"/>
    <mergeCell ref="D353:D355"/>
    <mergeCell ref="D438:D440"/>
    <mergeCell ref="E4:E6"/>
    <mergeCell ref="E7:E8"/>
    <mergeCell ref="E10:E11"/>
    <mergeCell ref="E13:E14"/>
    <mergeCell ref="E16:E17"/>
    <mergeCell ref="E19:E20"/>
    <mergeCell ref="E22:E23"/>
    <mergeCell ref="E25:E26"/>
    <mergeCell ref="E28:E29"/>
    <mergeCell ref="E31:E32"/>
    <mergeCell ref="E34:E35"/>
    <mergeCell ref="E37:E38"/>
    <mergeCell ref="E40:E41"/>
    <mergeCell ref="E43:E44"/>
    <mergeCell ref="E46:E47"/>
    <mergeCell ref="E49:E50"/>
    <mergeCell ref="E52:E53"/>
    <mergeCell ref="E55:E56"/>
    <mergeCell ref="E58:E59"/>
    <mergeCell ref="E61:E62"/>
    <mergeCell ref="E64:E65"/>
    <mergeCell ref="E67:E68"/>
    <mergeCell ref="E70:E71"/>
    <mergeCell ref="E73:E74"/>
    <mergeCell ref="E76:E77"/>
    <mergeCell ref="E79:E80"/>
    <mergeCell ref="E82:E83"/>
    <mergeCell ref="E100:E102"/>
    <mergeCell ref="E103:E104"/>
    <mergeCell ref="E106:E107"/>
    <mergeCell ref="E109:E110"/>
    <mergeCell ref="E112:E113"/>
    <mergeCell ref="E115:E116"/>
    <mergeCell ref="E118:E119"/>
    <mergeCell ref="E121:E122"/>
    <mergeCell ref="E124:E125"/>
    <mergeCell ref="E127:E128"/>
    <mergeCell ref="E130:E131"/>
    <mergeCell ref="E133:E134"/>
    <mergeCell ref="E136:E137"/>
    <mergeCell ref="E139:E140"/>
    <mergeCell ref="E142:E143"/>
    <mergeCell ref="E145:E146"/>
    <mergeCell ref="E148:E149"/>
    <mergeCell ref="E151:E152"/>
    <mergeCell ref="E154:E155"/>
    <mergeCell ref="E157:E158"/>
    <mergeCell ref="E160:E161"/>
    <mergeCell ref="E163:E164"/>
    <mergeCell ref="E166:E167"/>
    <mergeCell ref="E169:E170"/>
    <mergeCell ref="E172:E173"/>
    <mergeCell ref="E175:E176"/>
    <mergeCell ref="E178:E179"/>
    <mergeCell ref="E181:E182"/>
    <mergeCell ref="E184:E185"/>
    <mergeCell ref="E187:E188"/>
    <mergeCell ref="E190:E191"/>
    <mergeCell ref="E193:E194"/>
    <mergeCell ref="E196:E197"/>
    <mergeCell ref="E199:E200"/>
    <mergeCell ref="E202:E203"/>
    <mergeCell ref="E205:E206"/>
    <mergeCell ref="E208:E209"/>
    <mergeCell ref="E226:E228"/>
    <mergeCell ref="E229:E230"/>
    <mergeCell ref="E232:E233"/>
    <mergeCell ref="E235:E236"/>
    <mergeCell ref="E238:E239"/>
    <mergeCell ref="E241:E242"/>
    <mergeCell ref="E244:E245"/>
    <mergeCell ref="E247:E248"/>
    <mergeCell ref="E250:E251"/>
    <mergeCell ref="E253:E254"/>
    <mergeCell ref="E256:E257"/>
    <mergeCell ref="E259:E260"/>
    <mergeCell ref="E262:E263"/>
    <mergeCell ref="E265:E266"/>
    <mergeCell ref="E268:E269"/>
    <mergeCell ref="E271:E272"/>
    <mergeCell ref="E274:E275"/>
    <mergeCell ref="E277:E278"/>
    <mergeCell ref="E280:E281"/>
    <mergeCell ref="E283:E284"/>
    <mergeCell ref="E286:E287"/>
    <mergeCell ref="E289:E290"/>
    <mergeCell ref="E292:E293"/>
    <mergeCell ref="E295:E296"/>
    <mergeCell ref="E298:E299"/>
    <mergeCell ref="E301:E302"/>
    <mergeCell ref="E304:E305"/>
    <mergeCell ref="E307:E308"/>
    <mergeCell ref="E310:E311"/>
    <mergeCell ref="E313:E314"/>
    <mergeCell ref="E316:E317"/>
    <mergeCell ref="E319:E320"/>
    <mergeCell ref="E322:E323"/>
    <mergeCell ref="E325:E326"/>
    <mergeCell ref="E328:E329"/>
    <mergeCell ref="E331:E332"/>
    <mergeCell ref="E353:E355"/>
    <mergeCell ref="E356:E357"/>
    <mergeCell ref="E359:E360"/>
    <mergeCell ref="E362:E363"/>
    <mergeCell ref="E365:E366"/>
    <mergeCell ref="E368:E369"/>
    <mergeCell ref="E371:E372"/>
    <mergeCell ref="E374:E375"/>
    <mergeCell ref="E377:E378"/>
    <mergeCell ref="E380:E381"/>
    <mergeCell ref="E383:E384"/>
    <mergeCell ref="E386:E387"/>
    <mergeCell ref="E389:E390"/>
    <mergeCell ref="E392:E393"/>
    <mergeCell ref="E395:E396"/>
    <mergeCell ref="E398:E399"/>
    <mergeCell ref="E401:E402"/>
    <mergeCell ref="E404:E405"/>
    <mergeCell ref="E407:E408"/>
    <mergeCell ref="E410:E411"/>
    <mergeCell ref="E413:E414"/>
    <mergeCell ref="E416:E417"/>
    <mergeCell ref="E419:E420"/>
    <mergeCell ref="E438:E440"/>
    <mergeCell ref="E441:E442"/>
    <mergeCell ref="E444:E445"/>
    <mergeCell ref="E447:E448"/>
    <mergeCell ref="E450:E451"/>
    <mergeCell ref="E453:E454"/>
    <mergeCell ref="E456:E457"/>
    <mergeCell ref="E459:E460"/>
    <mergeCell ref="E462:E463"/>
    <mergeCell ref="E465:E466"/>
    <mergeCell ref="E468:E469"/>
    <mergeCell ref="E471:E472"/>
    <mergeCell ref="E474:E475"/>
    <mergeCell ref="E477:E478"/>
    <mergeCell ref="E480:E481"/>
    <mergeCell ref="E483:E484"/>
    <mergeCell ref="E486:E487"/>
    <mergeCell ref="E489:E490"/>
    <mergeCell ref="E492:E493"/>
    <mergeCell ref="E495:E496"/>
    <mergeCell ref="F4:F6"/>
    <mergeCell ref="F100:F102"/>
    <mergeCell ref="F226:F228"/>
    <mergeCell ref="F353:F355"/>
    <mergeCell ref="F438:F440"/>
    <mergeCell ref="G5:G6"/>
    <mergeCell ref="G101:G102"/>
    <mergeCell ref="G227:G228"/>
    <mergeCell ref="G354:G355"/>
    <mergeCell ref="G439:G440"/>
    <mergeCell ref="H5:H6"/>
    <mergeCell ref="H101:H102"/>
    <mergeCell ref="H227:H228"/>
    <mergeCell ref="H354:H355"/>
    <mergeCell ref="H439:H440"/>
    <mergeCell ref="I5:I6"/>
    <mergeCell ref="I101:I102"/>
    <mergeCell ref="I227:I228"/>
    <mergeCell ref="I354:I355"/>
    <mergeCell ref="I439:I440"/>
    <mergeCell ref="J5:J6"/>
    <mergeCell ref="J101:J102"/>
    <mergeCell ref="J227:J228"/>
    <mergeCell ref="J354:J355"/>
    <mergeCell ref="J439:J440"/>
    <mergeCell ref="K4:K6"/>
    <mergeCell ref="K100:K102"/>
    <mergeCell ref="K226:K228"/>
    <mergeCell ref="K353:K355"/>
    <mergeCell ref="K438:K440"/>
    <mergeCell ref="L4:L6"/>
    <mergeCell ref="L100:L102"/>
    <mergeCell ref="L226:L228"/>
    <mergeCell ref="L353:L355"/>
    <mergeCell ref="L438:L440"/>
  </mergeCells>
  <pageMargins left="0.354166666666667" right="0.25" top="0.196527777777778" bottom="0.118055555555556" header="0.118055555555556" footer="0.118055555555556"/>
  <pageSetup paperSize="9" scale="80" orientation="landscape" verticalDpi="72"/>
  <headerFooter alignWithMargins="0"/>
  <rowBreaks count="4" manualBreakCount="4">
    <brk id="92" max="16383" man="1"/>
    <brk id="92" max="11" man="1"/>
    <brk id="165" max="11" man="1"/>
    <brk id="29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1"/>
  <sheetViews>
    <sheetView zoomScale="130" zoomScaleNormal="130" workbookViewId="0">
      <selection activeCell="A1" sqref="$A1:$XFD24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31.7142857142857" style="1" customWidth="1"/>
    <col min="4" max="4" width="13.5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="1" customFormat="1" spans="1:1">
      <c r="A1" s="2" t="s">
        <v>0</v>
      </c>
    </row>
    <row r="2" s="1" customFormat="1" spans="1:1">
      <c r="A2" s="2" t="s">
        <v>33</v>
      </c>
    </row>
    <row r="4" s="1" customForma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3">
      <c r="A7" s="14">
        <v>46084</v>
      </c>
      <c r="B7" s="15">
        <v>22315</v>
      </c>
      <c r="C7" s="16" t="s">
        <v>44</v>
      </c>
      <c r="D7" s="17" t="s">
        <v>16</v>
      </c>
      <c r="E7" s="15">
        <v>61270</v>
      </c>
      <c r="F7" s="39">
        <v>23776.2</v>
      </c>
      <c r="G7" s="19"/>
      <c r="H7" s="19"/>
      <c r="I7" s="14"/>
      <c r="J7" s="39">
        <v>0</v>
      </c>
      <c r="K7" s="24">
        <f t="shared" ref="K7:K10" si="0">F7+J7</f>
        <v>23776.2</v>
      </c>
      <c r="L7" s="14">
        <v>46084</v>
      </c>
      <c r="M7" s="2"/>
    </row>
    <row r="8" s="1" customFormat="1" spans="1:13">
      <c r="A8" s="14">
        <v>46084</v>
      </c>
      <c r="B8" s="15">
        <v>22316</v>
      </c>
      <c r="C8" s="16" t="s">
        <v>45</v>
      </c>
      <c r="D8" s="17" t="s">
        <v>46</v>
      </c>
      <c r="E8" s="15">
        <v>61366</v>
      </c>
      <c r="F8" s="39">
        <v>79628.2</v>
      </c>
      <c r="G8" s="19"/>
      <c r="H8" s="19"/>
      <c r="I8" s="14"/>
      <c r="J8" s="39">
        <v>0</v>
      </c>
      <c r="K8" s="24">
        <f t="shared" si="0"/>
        <v>79628.2</v>
      </c>
      <c r="L8" s="14">
        <v>46084</v>
      </c>
      <c r="M8" s="2"/>
    </row>
    <row r="9" s="1" customFormat="1" spans="1:13">
      <c r="A9" s="14">
        <v>46085</v>
      </c>
      <c r="B9" s="15">
        <v>22318</v>
      </c>
      <c r="C9" s="16" t="s">
        <v>47</v>
      </c>
      <c r="D9" s="17" t="s">
        <v>16</v>
      </c>
      <c r="E9" s="15">
        <v>61367</v>
      </c>
      <c r="F9" s="39">
        <v>31756.2</v>
      </c>
      <c r="G9" s="19"/>
      <c r="H9" s="19"/>
      <c r="I9" s="14"/>
      <c r="J9" s="39">
        <v>0</v>
      </c>
      <c r="K9" s="24">
        <f t="shared" si="0"/>
        <v>31756.2</v>
      </c>
      <c r="L9" s="14">
        <v>46085</v>
      </c>
      <c r="M9" s="2"/>
    </row>
    <row r="10" s="1" customFormat="1" spans="1:13">
      <c r="A10" s="14">
        <v>46085</v>
      </c>
      <c r="B10" s="15">
        <v>22319</v>
      </c>
      <c r="C10" s="16" t="s">
        <v>48</v>
      </c>
      <c r="D10" s="17" t="s">
        <v>46</v>
      </c>
      <c r="E10" s="15">
        <v>61368</v>
      </c>
      <c r="F10" s="39"/>
      <c r="G10" s="19"/>
      <c r="H10" s="19"/>
      <c r="I10" s="14"/>
      <c r="J10" s="39">
        <v>20154.63</v>
      </c>
      <c r="K10" s="24">
        <f t="shared" si="0"/>
        <v>20154.63</v>
      </c>
      <c r="L10" s="14">
        <v>46084</v>
      </c>
      <c r="M10" s="2" t="s">
        <v>49</v>
      </c>
    </row>
    <row r="11" s="1" customFormat="1" spans="6:11">
      <c r="F11" s="40">
        <f>SUM(F7:F10)</f>
        <v>135160.6</v>
      </c>
      <c r="G11" s="2"/>
      <c r="H11" s="2"/>
      <c r="I11" s="2"/>
      <c r="J11" s="49">
        <f>SUM(J7:J10)</f>
        <v>20154.63</v>
      </c>
      <c r="K11" s="40">
        <f>SUM(K7:K10)</f>
        <v>155315.23</v>
      </c>
    </row>
    <row r="12" s="1" customFormat="1" spans="6:11">
      <c r="F12" s="40"/>
      <c r="G12" s="2"/>
      <c r="H12" s="2"/>
      <c r="I12" s="2"/>
      <c r="J12" s="40"/>
      <c r="K12" s="40"/>
    </row>
    <row r="13" s="1" customFormat="1" spans="6:6">
      <c r="F13" s="40"/>
    </row>
    <row r="17" s="1" customFormat="1" spans="1:4">
      <c r="A17" s="2" t="s">
        <v>23</v>
      </c>
      <c r="D17" s="2" t="s">
        <v>24</v>
      </c>
    </row>
    <row r="18" s="1" customFormat="1" spans="1:1">
      <c r="A18" s="2"/>
    </row>
    <row r="19" s="1" customFormat="1" spans="1:1">
      <c r="A19" s="2"/>
    </row>
    <row r="20" s="1" customFormat="1" spans="1:4">
      <c r="A20" s="2" t="s">
        <v>26</v>
      </c>
      <c r="D20" s="2" t="s">
        <v>27</v>
      </c>
    </row>
    <row r="21" s="1" customFormat="1" spans="1:4">
      <c r="A21" s="1" t="s">
        <v>29</v>
      </c>
      <c r="D21" s="1" t="s">
        <v>30</v>
      </c>
    </row>
  </sheetData>
  <mergeCells count="13">
    <mergeCell ref="G4:J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4:K6"/>
    <mergeCell ref="L4:L6"/>
  </mergeCells>
  <pageMargins left="0.25" right="0.25" top="0.75" bottom="0.75" header="0.3" footer="0.3"/>
  <pageSetup paperSize="1" scale="81" orientation="landscape" verticalDpi="7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3"/>
  <sheetViews>
    <sheetView zoomScale="130" zoomScaleNormal="130" workbookViewId="0">
      <selection activeCell="A1" sqref="$A1:$XFD29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31.7142857142857" style="1" customWidth="1"/>
    <col min="4" max="4" width="13.5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="1" customFormat="1" spans="1:1">
      <c r="A1" s="2" t="s">
        <v>0</v>
      </c>
    </row>
    <row r="2" s="1" customFormat="1" spans="1:1">
      <c r="A2" s="2" t="s">
        <v>1</v>
      </c>
    </row>
    <row r="4" s="1" customForma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3">
      <c r="A7" s="14">
        <v>46085</v>
      </c>
      <c r="B7" s="15">
        <v>21674</v>
      </c>
      <c r="C7" s="16" t="s">
        <v>50</v>
      </c>
      <c r="D7" s="17" t="s">
        <v>16</v>
      </c>
      <c r="E7" s="15"/>
      <c r="F7" s="39"/>
      <c r="G7" s="19" t="s">
        <v>51</v>
      </c>
      <c r="H7" s="19">
        <v>1000175782</v>
      </c>
      <c r="I7" s="14">
        <v>46084</v>
      </c>
      <c r="J7" s="39">
        <v>548919.3</v>
      </c>
      <c r="K7" s="24">
        <f>F7+J7</f>
        <v>548919.3</v>
      </c>
      <c r="L7" s="14">
        <v>46086</v>
      </c>
      <c r="M7" s="2"/>
    </row>
    <row r="8" s="1" customFormat="1" spans="1:13">
      <c r="A8" s="14"/>
      <c r="B8" s="15"/>
      <c r="C8" s="16"/>
      <c r="D8" s="17"/>
      <c r="E8" s="15"/>
      <c r="F8" s="39"/>
      <c r="G8" s="19"/>
      <c r="H8" s="19"/>
      <c r="I8" s="14"/>
      <c r="J8" s="39"/>
      <c r="K8" s="24"/>
      <c r="L8" s="14"/>
      <c r="M8" s="2"/>
    </row>
    <row r="9" s="1" customFormat="1" spans="6:11">
      <c r="F9" s="40">
        <f t="shared" ref="F9:K9" si="0">SUM(F7:F8)</f>
        <v>0</v>
      </c>
      <c r="G9" s="2"/>
      <c r="H9" s="2"/>
      <c r="I9" s="2"/>
      <c r="J9" s="49">
        <f t="shared" si="0"/>
        <v>548919.3</v>
      </c>
      <c r="K9" s="40">
        <f t="shared" si="0"/>
        <v>548919.3</v>
      </c>
    </row>
    <row r="10" s="1" customFormat="1" spans="6:11">
      <c r="F10" s="40"/>
      <c r="G10" s="2"/>
      <c r="H10" s="2"/>
      <c r="I10" s="2"/>
      <c r="J10" s="40"/>
      <c r="K10" s="40"/>
    </row>
    <row r="11" s="1" customFormat="1" spans="6:11">
      <c r="F11" s="40"/>
      <c r="I11" s="1" t="s">
        <v>13</v>
      </c>
      <c r="K11" s="40"/>
    </row>
    <row r="12" s="1" customFormat="1" spans="8:10">
      <c r="H12" s="2" t="s">
        <v>19</v>
      </c>
      <c r="J12" s="41" t="s">
        <v>20</v>
      </c>
    </row>
    <row r="13" s="1" customFormat="1" spans="11:11">
      <c r="K13" s="41" t="s">
        <v>21</v>
      </c>
    </row>
    <row r="14" s="1" customFormat="1" spans="7:11">
      <c r="G14" s="2" t="s">
        <v>22</v>
      </c>
      <c r="I14" s="42">
        <v>1000</v>
      </c>
      <c r="J14" s="43"/>
      <c r="K14" s="44">
        <f t="shared" ref="K14:K25" si="1">J14*I14</f>
        <v>0</v>
      </c>
    </row>
    <row r="15" s="1" customFormat="1" spans="1:11">
      <c r="A15" s="2" t="s">
        <v>23</v>
      </c>
      <c r="D15" s="2" t="s">
        <v>24</v>
      </c>
      <c r="G15" s="2"/>
      <c r="I15" s="42">
        <v>500</v>
      </c>
      <c r="J15" s="43"/>
      <c r="K15" s="44">
        <f t="shared" si="1"/>
        <v>0</v>
      </c>
    </row>
    <row r="16" s="1" customFormat="1" spans="1:11">
      <c r="A16" s="2"/>
      <c r="G16" s="2"/>
      <c r="I16" s="42">
        <v>200</v>
      </c>
      <c r="J16" s="43"/>
      <c r="K16" s="44">
        <f t="shared" si="1"/>
        <v>0</v>
      </c>
    </row>
    <row r="17" s="1" customFormat="1" spans="1:11">
      <c r="A17" s="2"/>
      <c r="G17" s="2" t="s">
        <v>25</v>
      </c>
      <c r="I17" s="42">
        <v>100</v>
      </c>
      <c r="J17" s="43"/>
      <c r="K17" s="44">
        <f t="shared" si="1"/>
        <v>0</v>
      </c>
    </row>
    <row r="18" s="1" customFormat="1" spans="1:11">
      <c r="A18" s="2" t="s">
        <v>26</v>
      </c>
      <c r="D18" s="2" t="s">
        <v>27</v>
      </c>
      <c r="G18" s="1" t="s">
        <v>28</v>
      </c>
      <c r="I18" s="42">
        <v>50</v>
      </c>
      <c r="J18" s="43"/>
      <c r="K18" s="44">
        <f t="shared" si="1"/>
        <v>0</v>
      </c>
    </row>
    <row r="19" s="1" customFormat="1" spans="1:11">
      <c r="A19" s="1" t="s">
        <v>29</v>
      </c>
      <c r="D19" s="1" t="s">
        <v>30</v>
      </c>
      <c r="I19" s="42">
        <v>20</v>
      </c>
      <c r="J19" s="43"/>
      <c r="K19" s="44">
        <f t="shared" si="1"/>
        <v>0</v>
      </c>
    </row>
    <row r="20" s="1" customFormat="1" spans="9:11">
      <c r="I20" s="42">
        <v>10</v>
      </c>
      <c r="J20" s="43"/>
      <c r="K20" s="44">
        <f t="shared" si="1"/>
        <v>0</v>
      </c>
    </row>
    <row r="21" s="1" customFormat="1" spans="9:11">
      <c r="I21" s="42">
        <v>5</v>
      </c>
      <c r="J21" s="43"/>
      <c r="K21" s="44">
        <f t="shared" si="1"/>
        <v>0</v>
      </c>
    </row>
    <row r="22" s="1" customFormat="1" spans="9:11">
      <c r="I22" s="42">
        <v>1</v>
      </c>
      <c r="J22" s="43"/>
      <c r="K22" s="44">
        <f t="shared" si="1"/>
        <v>0</v>
      </c>
    </row>
    <row r="23" s="1" customFormat="1" spans="9:11">
      <c r="I23" s="42">
        <v>0.25</v>
      </c>
      <c r="J23" s="43"/>
      <c r="K23" s="44">
        <f t="shared" si="1"/>
        <v>0</v>
      </c>
    </row>
    <row r="24" s="1" customFormat="1" spans="9:11">
      <c r="I24" s="42">
        <v>0.1</v>
      </c>
      <c r="J24" s="43"/>
      <c r="K24" s="44">
        <f t="shared" si="1"/>
        <v>0</v>
      </c>
    </row>
    <row r="25" s="1" customFormat="1" spans="9:11">
      <c r="I25" s="45">
        <v>0.05</v>
      </c>
      <c r="J25" s="43"/>
      <c r="K25" s="51">
        <f t="shared" si="1"/>
        <v>0</v>
      </c>
    </row>
    <row r="26" s="1" customFormat="1" spans="9:11">
      <c r="I26" s="2" t="s">
        <v>31</v>
      </c>
      <c r="K26" s="52">
        <f>SUM(K14:K25)</f>
        <v>0</v>
      </c>
    </row>
    <row r="27" s="1" customFormat="1" spans="9:11">
      <c r="I27" s="2" t="s">
        <v>32</v>
      </c>
      <c r="K27" s="47">
        <f>J9</f>
        <v>548919.3</v>
      </c>
    </row>
    <row r="28" s="1" customFormat="1" ht="9.75" spans="11:11">
      <c r="K28" s="48">
        <f>SUM(K26:K27)</f>
        <v>548919.3</v>
      </c>
    </row>
    <row r="29" s="1" customFormat="1" ht="9.75"/>
    <row r="35" spans="1:1">
      <c r="A35" s="2" t="s">
        <v>0</v>
      </c>
    </row>
    <row r="36" spans="1:1">
      <c r="A36" s="2" t="s">
        <v>33</v>
      </c>
    </row>
    <row r="38" spans="1:12">
      <c r="A38" s="3" t="s">
        <v>2</v>
      </c>
      <c r="B38" s="3" t="s">
        <v>3</v>
      </c>
      <c r="C38" s="3" t="s">
        <v>4</v>
      </c>
      <c r="D38" s="3" t="s">
        <v>5</v>
      </c>
      <c r="E38" s="3" t="s">
        <v>6</v>
      </c>
      <c r="F38" s="3" t="s">
        <v>7</v>
      </c>
      <c r="G38" s="4" t="s">
        <v>8</v>
      </c>
      <c r="H38" s="5"/>
      <c r="I38" s="5"/>
      <c r="J38" s="22"/>
      <c r="K38" s="3" t="s">
        <v>9</v>
      </c>
      <c r="L38" s="3" t="s">
        <v>10</v>
      </c>
    </row>
    <row r="39" spans="1:12">
      <c r="A39" s="6"/>
      <c r="B39" s="6"/>
      <c r="C39" s="6"/>
      <c r="D39" s="6"/>
      <c r="E39" s="6"/>
      <c r="F39" s="6"/>
      <c r="G39" s="3" t="s">
        <v>11</v>
      </c>
      <c r="H39" s="3" t="s">
        <v>12</v>
      </c>
      <c r="I39" s="3" t="s">
        <v>13</v>
      </c>
      <c r="J39" s="3" t="s">
        <v>14</v>
      </c>
      <c r="K39" s="6"/>
      <c r="L39" s="6"/>
    </row>
    <row r="40" spans="1:1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pans="1:13">
      <c r="A41" s="14">
        <v>46086</v>
      </c>
      <c r="B41" s="15">
        <v>22320</v>
      </c>
      <c r="C41" s="16" t="s">
        <v>52</v>
      </c>
      <c r="D41" s="17" t="s">
        <v>46</v>
      </c>
      <c r="E41" s="15">
        <v>61376</v>
      </c>
      <c r="F41" s="39"/>
      <c r="G41" s="19" t="s">
        <v>53</v>
      </c>
      <c r="H41" s="19">
        <v>1327847</v>
      </c>
      <c r="I41" s="14">
        <v>46077</v>
      </c>
      <c r="J41" s="39">
        <v>87276.33</v>
      </c>
      <c r="K41" s="24">
        <f>F41+J41</f>
        <v>87276.33</v>
      </c>
      <c r="L41" s="14">
        <v>46086</v>
      </c>
      <c r="M41" s="2" t="s">
        <v>54</v>
      </c>
    </row>
    <row r="42" spans="1:12">
      <c r="A42" s="14"/>
      <c r="B42" s="15"/>
      <c r="C42" s="16"/>
      <c r="D42" s="17"/>
      <c r="E42" s="15"/>
      <c r="F42" s="39"/>
      <c r="G42" s="19"/>
      <c r="H42" s="19"/>
      <c r="I42" s="14"/>
      <c r="J42" s="39"/>
      <c r="K42" s="24"/>
      <c r="L42" s="14"/>
    </row>
    <row r="43" spans="6:11">
      <c r="F43" s="40">
        <f t="shared" ref="F43:K43" si="2">SUM(F41:F42)</f>
        <v>0</v>
      </c>
      <c r="G43" s="2"/>
      <c r="H43" s="2"/>
      <c r="I43" s="2"/>
      <c r="J43" s="49">
        <f t="shared" si="2"/>
        <v>87276.33</v>
      </c>
      <c r="K43" s="40">
        <f t="shared" si="2"/>
        <v>87276.33</v>
      </c>
    </row>
    <row r="44" spans="6:11">
      <c r="F44" s="40"/>
      <c r="G44" s="2"/>
      <c r="H44" s="2"/>
      <c r="I44" s="2"/>
      <c r="J44" s="40"/>
      <c r="K44" s="40"/>
    </row>
    <row r="45" spans="6:11">
      <c r="F45" s="40"/>
      <c r="I45" s="1" t="s">
        <v>13</v>
      </c>
      <c r="K45" s="40"/>
    </row>
    <row r="46" spans="8:10">
      <c r="H46" s="2" t="s">
        <v>19</v>
      </c>
      <c r="J46" s="41" t="s">
        <v>20</v>
      </c>
    </row>
    <row r="47" spans="11:11">
      <c r="K47" s="41" t="s">
        <v>21</v>
      </c>
    </row>
    <row r="48" spans="7:11">
      <c r="G48" s="2" t="s">
        <v>22</v>
      </c>
      <c r="I48" s="42">
        <v>1000</v>
      </c>
      <c r="J48" s="43"/>
      <c r="K48" s="44">
        <f t="shared" ref="K48:K59" si="3">J48*I48</f>
        <v>0</v>
      </c>
    </row>
    <row r="49" spans="1:11">
      <c r="A49" s="2" t="s">
        <v>23</v>
      </c>
      <c r="D49" s="2" t="s">
        <v>24</v>
      </c>
      <c r="G49" s="2"/>
      <c r="I49" s="42">
        <v>500</v>
      </c>
      <c r="J49" s="43"/>
      <c r="K49" s="44">
        <f t="shared" si="3"/>
        <v>0</v>
      </c>
    </row>
    <row r="50" spans="1:11">
      <c r="A50" s="2"/>
      <c r="G50" s="2"/>
      <c r="I50" s="42">
        <v>200</v>
      </c>
      <c r="J50" s="43"/>
      <c r="K50" s="44">
        <f t="shared" si="3"/>
        <v>0</v>
      </c>
    </row>
    <row r="51" spans="1:11">
      <c r="A51" s="2"/>
      <c r="G51" s="2" t="s">
        <v>25</v>
      </c>
      <c r="I51" s="42">
        <v>100</v>
      </c>
      <c r="J51" s="43"/>
      <c r="K51" s="44">
        <f t="shared" si="3"/>
        <v>0</v>
      </c>
    </row>
    <row r="52" spans="1:11">
      <c r="A52" s="2" t="s">
        <v>26</v>
      </c>
      <c r="D52" s="2" t="s">
        <v>27</v>
      </c>
      <c r="G52" s="1" t="s">
        <v>28</v>
      </c>
      <c r="I52" s="42">
        <v>50</v>
      </c>
      <c r="J52" s="43"/>
      <c r="K52" s="44">
        <f t="shared" si="3"/>
        <v>0</v>
      </c>
    </row>
    <row r="53" spans="1:11">
      <c r="A53" s="1" t="s">
        <v>29</v>
      </c>
      <c r="D53" s="1" t="s">
        <v>30</v>
      </c>
      <c r="I53" s="42">
        <v>20</v>
      </c>
      <c r="J53" s="43"/>
      <c r="K53" s="44">
        <f t="shared" si="3"/>
        <v>0</v>
      </c>
    </row>
    <row r="54" spans="9:11">
      <c r="I54" s="42">
        <v>10</v>
      </c>
      <c r="J54" s="43"/>
      <c r="K54" s="44">
        <f t="shared" si="3"/>
        <v>0</v>
      </c>
    </row>
    <row r="55" spans="9:11">
      <c r="I55" s="42">
        <v>5</v>
      </c>
      <c r="J55" s="43"/>
      <c r="K55" s="44">
        <f t="shared" si="3"/>
        <v>0</v>
      </c>
    </row>
    <row r="56" spans="9:11">
      <c r="I56" s="42">
        <v>1</v>
      </c>
      <c r="J56" s="43"/>
      <c r="K56" s="44">
        <f t="shared" si="3"/>
        <v>0</v>
      </c>
    </row>
    <row r="57" spans="9:11">
      <c r="I57" s="42">
        <v>0.25</v>
      </c>
      <c r="J57" s="43"/>
      <c r="K57" s="44">
        <f t="shared" si="3"/>
        <v>0</v>
      </c>
    </row>
    <row r="58" spans="9:11">
      <c r="I58" s="42">
        <v>0.1</v>
      </c>
      <c r="J58" s="43"/>
      <c r="K58" s="44">
        <f t="shared" si="3"/>
        <v>0</v>
      </c>
    </row>
    <row r="59" spans="9:11">
      <c r="I59" s="45">
        <v>0.05</v>
      </c>
      <c r="J59" s="43"/>
      <c r="K59" s="51">
        <f t="shared" si="3"/>
        <v>0</v>
      </c>
    </row>
    <row r="60" spans="9:11">
      <c r="I60" s="2" t="s">
        <v>31</v>
      </c>
      <c r="K60" s="52">
        <f>SUM(K48:K59)</f>
        <v>0</v>
      </c>
    </row>
    <row r="61" spans="9:11">
      <c r="I61" s="2" t="s">
        <v>32</v>
      </c>
      <c r="K61" s="47">
        <f>J43</f>
        <v>87276.33</v>
      </c>
    </row>
    <row r="62" ht="9.75" spans="11:11">
      <c r="K62" s="48">
        <f>SUM(K60:K61)</f>
        <v>87276.33</v>
      </c>
    </row>
    <row r="63" ht="9.75"/>
  </sheetData>
  <mergeCells count="26">
    <mergeCell ref="G4:J4"/>
    <mergeCell ref="G38:J38"/>
    <mergeCell ref="A4:A6"/>
    <mergeCell ref="A38:A40"/>
    <mergeCell ref="B4:B6"/>
    <mergeCell ref="B38:B40"/>
    <mergeCell ref="C4:C6"/>
    <mergeCell ref="C38:C40"/>
    <mergeCell ref="D4:D6"/>
    <mergeCell ref="D38:D40"/>
    <mergeCell ref="E4:E6"/>
    <mergeCell ref="E38:E40"/>
    <mergeCell ref="F4:F6"/>
    <mergeCell ref="F38:F40"/>
    <mergeCell ref="G5:G6"/>
    <mergeCell ref="G39:G40"/>
    <mergeCell ref="H5:H6"/>
    <mergeCell ref="H39:H40"/>
    <mergeCell ref="I5:I6"/>
    <mergeCell ref="I39:I40"/>
    <mergeCell ref="J5:J6"/>
    <mergeCell ref="J39:J40"/>
    <mergeCell ref="K4:K6"/>
    <mergeCell ref="K38:K40"/>
    <mergeCell ref="L4:L6"/>
    <mergeCell ref="L38:L40"/>
  </mergeCells>
  <pageMargins left="0.25" right="0.25" top="0.75" bottom="0.75" header="0.3" footer="0.3"/>
  <pageSetup paperSize="1" scale="81" orientation="landscape" verticalDpi="7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5"/>
  <sheetViews>
    <sheetView zoomScale="130" zoomScaleNormal="130" topLeftCell="A47" workbookViewId="0">
      <selection activeCell="C121" sqref="C121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31.7142857142857" style="1" customWidth="1"/>
    <col min="4" max="4" width="13.5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="1" customFormat="1" spans="1:1">
      <c r="A1" s="2" t="s">
        <v>0</v>
      </c>
    </row>
    <row r="2" s="1" customFormat="1" spans="1:1">
      <c r="A2" s="2" t="s">
        <v>33</v>
      </c>
    </row>
    <row r="4" s="1" customFormat="1" spans="1:12">
      <c r="A4" s="3" t="s">
        <v>2</v>
      </c>
      <c r="B4" s="36" t="s">
        <v>34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="1" customFormat="1" spans="1:12">
      <c r="A5" s="6"/>
      <c r="B5" s="37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ht="10.15" customHeight="1" spans="1:12">
      <c r="A6" s="7"/>
      <c r="B6" s="38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ht="10.15" customHeight="1" spans="1:13">
      <c r="A7" s="14">
        <v>46084</v>
      </c>
      <c r="B7" s="15" t="s">
        <v>55</v>
      </c>
      <c r="C7" s="16" t="s">
        <v>36</v>
      </c>
      <c r="D7" s="17" t="s">
        <v>16</v>
      </c>
      <c r="E7" s="15" t="s">
        <v>56</v>
      </c>
      <c r="F7" s="39">
        <v>5995</v>
      </c>
      <c r="G7" s="19"/>
      <c r="H7" s="19"/>
      <c r="I7" s="14"/>
      <c r="J7" s="39"/>
      <c r="K7" s="24">
        <f>J7+F7</f>
        <v>5995</v>
      </c>
      <c r="L7" s="14">
        <v>46085</v>
      </c>
      <c r="M7" s="2"/>
    </row>
    <row r="8" s="1" customFormat="1" ht="9.95" customHeight="1" spans="1:13">
      <c r="A8" s="14"/>
      <c r="B8" s="15"/>
      <c r="C8" s="16"/>
      <c r="D8" s="17"/>
      <c r="E8" s="15"/>
      <c r="F8" s="39"/>
      <c r="G8" s="19"/>
      <c r="H8" s="19"/>
      <c r="I8" s="14"/>
      <c r="J8" s="39"/>
      <c r="K8" s="24"/>
      <c r="L8" s="14"/>
      <c r="M8" s="2"/>
    </row>
    <row r="9" s="1" customFormat="1" spans="6:11">
      <c r="F9" s="40">
        <f>SUM(F4:F8)</f>
        <v>5995</v>
      </c>
      <c r="G9" s="2"/>
      <c r="H9" s="2"/>
      <c r="I9" s="2"/>
      <c r="J9" s="40">
        <f>SUM(J7:J8)</f>
        <v>0</v>
      </c>
      <c r="K9" s="40">
        <f>SUM(K7:K8)</f>
        <v>5995</v>
      </c>
    </row>
    <row r="10" s="1" customFormat="1" spans="9:9">
      <c r="I10" s="1" t="s">
        <v>13</v>
      </c>
    </row>
    <row r="11" s="1" customFormat="1" spans="8:11">
      <c r="H11" s="2" t="s">
        <v>19</v>
      </c>
      <c r="J11" s="41" t="s">
        <v>20</v>
      </c>
      <c r="K11" s="41" t="s">
        <v>21</v>
      </c>
    </row>
    <row r="12" s="1" customFormat="1" spans="11:11">
      <c r="K12" s="2"/>
    </row>
    <row r="13" s="1" customFormat="1" spans="1:11">
      <c r="A13" s="2" t="s">
        <v>23</v>
      </c>
      <c r="D13" s="2" t="s">
        <v>24</v>
      </c>
      <c r="G13" s="2" t="s">
        <v>22</v>
      </c>
      <c r="I13" s="42">
        <v>1000</v>
      </c>
      <c r="J13" s="43">
        <v>5</v>
      </c>
      <c r="K13" s="44">
        <f t="shared" ref="K13:K23" si="0">J13*I13</f>
        <v>5000</v>
      </c>
    </row>
    <row r="14" s="1" customFormat="1" spans="1:11">
      <c r="A14" s="2"/>
      <c r="G14" s="2"/>
      <c r="I14" s="42">
        <v>500</v>
      </c>
      <c r="J14" s="43">
        <v>1</v>
      </c>
      <c r="K14" s="44">
        <f t="shared" si="0"/>
        <v>500</v>
      </c>
    </row>
    <row r="15" s="1" customFormat="1" spans="1:11">
      <c r="A15" s="2"/>
      <c r="G15" s="2"/>
      <c r="I15" s="42">
        <v>200</v>
      </c>
      <c r="J15" s="43"/>
      <c r="K15" s="44">
        <f t="shared" si="0"/>
        <v>0</v>
      </c>
    </row>
    <row r="16" s="1" customFormat="1" spans="1:11">
      <c r="A16" s="2" t="s">
        <v>26</v>
      </c>
      <c r="D16" s="2" t="s">
        <v>27</v>
      </c>
      <c r="G16" s="2" t="s">
        <v>39</v>
      </c>
      <c r="I16" s="42">
        <v>100</v>
      </c>
      <c r="J16" s="43">
        <v>4</v>
      </c>
      <c r="K16" s="44">
        <f t="shared" si="0"/>
        <v>400</v>
      </c>
    </row>
    <row r="17" s="1" customFormat="1" spans="1:11">
      <c r="A17" s="1" t="s">
        <v>29</v>
      </c>
      <c r="D17" s="1" t="s">
        <v>30</v>
      </c>
      <c r="G17" s="1" t="s">
        <v>40</v>
      </c>
      <c r="I17" s="42">
        <v>50</v>
      </c>
      <c r="J17" s="43">
        <v>1</v>
      </c>
      <c r="K17" s="44">
        <f t="shared" si="0"/>
        <v>50</v>
      </c>
    </row>
    <row r="18" s="1" customFormat="1" spans="9:11">
      <c r="I18" s="42">
        <v>20</v>
      </c>
      <c r="J18" s="43">
        <v>2</v>
      </c>
      <c r="K18" s="44">
        <f t="shared" si="0"/>
        <v>40</v>
      </c>
    </row>
    <row r="19" s="1" customFormat="1" spans="9:11">
      <c r="I19" s="42">
        <v>10</v>
      </c>
      <c r="J19" s="43"/>
      <c r="K19" s="44">
        <f t="shared" si="0"/>
        <v>0</v>
      </c>
    </row>
    <row r="20" s="1" customFormat="1" spans="9:11">
      <c r="I20" s="42">
        <v>5</v>
      </c>
      <c r="J20" s="43">
        <v>1</v>
      </c>
      <c r="K20" s="44">
        <f t="shared" si="0"/>
        <v>5</v>
      </c>
    </row>
    <row r="21" s="1" customFormat="1" spans="9:11">
      <c r="I21" s="42">
        <v>1</v>
      </c>
      <c r="J21" s="43"/>
      <c r="K21" s="44">
        <f t="shared" si="0"/>
        <v>0</v>
      </c>
    </row>
    <row r="22" s="1" customFormat="1" spans="9:11">
      <c r="I22" s="42">
        <v>0.25</v>
      </c>
      <c r="J22" s="43"/>
      <c r="K22" s="44">
        <f t="shared" si="0"/>
        <v>0</v>
      </c>
    </row>
    <row r="23" s="1" customFormat="1" spans="9:11">
      <c r="I23" s="45">
        <v>0.05</v>
      </c>
      <c r="J23" s="43"/>
      <c r="K23" s="44">
        <f t="shared" si="0"/>
        <v>0</v>
      </c>
    </row>
    <row r="24" s="1" customFormat="1" spans="9:11">
      <c r="I24" s="2" t="s">
        <v>31</v>
      </c>
      <c r="K24" s="46">
        <f>SUM(K13:K23)</f>
        <v>5995</v>
      </c>
    </row>
    <row r="25" s="1" customFormat="1" spans="9:11">
      <c r="I25" s="2" t="s">
        <v>32</v>
      </c>
      <c r="K25" s="47">
        <f>J9</f>
        <v>0</v>
      </c>
    </row>
    <row r="26" s="1" customFormat="1" ht="9.75" spans="11:11">
      <c r="K26" s="48">
        <f>SUM(K24:K25)</f>
        <v>5995</v>
      </c>
    </row>
    <row r="27" s="1" customFormat="1" ht="9.75"/>
    <row r="33" s="1" customFormat="1" spans="1:1">
      <c r="A33" s="2" t="s">
        <v>0</v>
      </c>
    </row>
    <row r="34" s="1" customFormat="1" spans="1:1">
      <c r="A34" s="2" t="s">
        <v>33</v>
      </c>
    </row>
    <row r="36" s="1" customFormat="1" spans="1:12">
      <c r="A36" s="3" t="s">
        <v>2</v>
      </c>
      <c r="B36" s="36" t="s">
        <v>34</v>
      </c>
      <c r="C36" s="3" t="s">
        <v>4</v>
      </c>
      <c r="D36" s="3" t="s">
        <v>5</v>
      </c>
      <c r="E36" s="3" t="s">
        <v>6</v>
      </c>
      <c r="F36" s="3" t="s">
        <v>7</v>
      </c>
      <c r="G36" s="4" t="s">
        <v>8</v>
      </c>
      <c r="H36" s="5"/>
      <c r="I36" s="5"/>
      <c r="J36" s="22"/>
      <c r="K36" s="3" t="s">
        <v>9</v>
      </c>
      <c r="L36" s="3" t="s">
        <v>10</v>
      </c>
    </row>
    <row r="37" s="1" customFormat="1" spans="1:12">
      <c r="A37" s="6"/>
      <c r="B37" s="37"/>
      <c r="C37" s="6"/>
      <c r="D37" s="6"/>
      <c r="E37" s="6"/>
      <c r="F37" s="6"/>
      <c r="G37" s="3" t="s">
        <v>11</v>
      </c>
      <c r="H37" s="3" t="s">
        <v>12</v>
      </c>
      <c r="I37" s="3" t="s">
        <v>13</v>
      </c>
      <c r="J37" s="3" t="s">
        <v>14</v>
      </c>
      <c r="K37" s="6"/>
      <c r="L37" s="6"/>
    </row>
    <row r="38" s="1" customFormat="1" ht="10.15" customHeight="1" spans="1:12">
      <c r="A38" s="7"/>
      <c r="B38" s="38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="1" customFormat="1" ht="10.15" customHeight="1" spans="1:13">
      <c r="A39" s="14">
        <v>46084</v>
      </c>
      <c r="B39" s="15" t="s">
        <v>57</v>
      </c>
      <c r="C39" s="16" t="s">
        <v>58</v>
      </c>
      <c r="D39" s="17" t="s">
        <v>16</v>
      </c>
      <c r="E39" s="15" t="s">
        <v>59</v>
      </c>
      <c r="F39" s="39">
        <v>8995</v>
      </c>
      <c r="G39" s="19"/>
      <c r="H39" s="19"/>
      <c r="I39" s="14"/>
      <c r="J39" s="39"/>
      <c r="K39" s="24">
        <f>J39+F39</f>
        <v>8995</v>
      </c>
      <c r="L39" s="14">
        <v>46085</v>
      </c>
      <c r="M39" s="2"/>
    </row>
    <row r="40" s="1" customFormat="1" ht="9.95" customHeight="1" spans="1:13">
      <c r="A40" s="14"/>
      <c r="B40" s="15"/>
      <c r="C40" s="16"/>
      <c r="D40" s="17"/>
      <c r="E40" s="15"/>
      <c r="F40" s="39"/>
      <c r="G40" s="19"/>
      <c r="H40" s="19"/>
      <c r="I40" s="14"/>
      <c r="J40" s="39"/>
      <c r="K40" s="24"/>
      <c r="L40" s="14"/>
      <c r="M40" s="2"/>
    </row>
    <row r="41" s="1" customFormat="1" spans="6:11">
      <c r="F41" s="40">
        <f>SUM(F36:F40)</f>
        <v>8995</v>
      </c>
      <c r="G41" s="2"/>
      <c r="H41" s="2"/>
      <c r="I41" s="2"/>
      <c r="J41" s="40">
        <f>SUM(J39:J40)</f>
        <v>0</v>
      </c>
      <c r="K41" s="40">
        <f>SUM(K39:K40)</f>
        <v>8995</v>
      </c>
    </row>
    <row r="42" s="1" customFormat="1" spans="9:9">
      <c r="I42" s="1" t="s">
        <v>13</v>
      </c>
    </row>
    <row r="43" s="1" customFormat="1" spans="8:11">
      <c r="H43" s="2" t="s">
        <v>19</v>
      </c>
      <c r="J43" s="41" t="s">
        <v>20</v>
      </c>
      <c r="K43" s="41" t="s">
        <v>21</v>
      </c>
    </row>
    <row r="44" s="1" customFormat="1" spans="11:11">
      <c r="K44" s="2"/>
    </row>
    <row r="45" s="1" customFormat="1" spans="1:11">
      <c r="A45" s="2" t="s">
        <v>23</v>
      </c>
      <c r="D45" s="2" t="s">
        <v>24</v>
      </c>
      <c r="G45" s="2" t="s">
        <v>22</v>
      </c>
      <c r="I45" s="42">
        <v>1000</v>
      </c>
      <c r="J45" s="43">
        <v>8</v>
      </c>
      <c r="K45" s="44">
        <f t="shared" ref="K45:K55" si="1">J45*I45</f>
        <v>8000</v>
      </c>
    </row>
    <row r="46" s="1" customFormat="1" spans="1:11">
      <c r="A46" s="2"/>
      <c r="G46" s="2"/>
      <c r="I46" s="42">
        <v>500</v>
      </c>
      <c r="J46" s="43">
        <v>1</v>
      </c>
      <c r="K46" s="44">
        <f t="shared" si="1"/>
        <v>500</v>
      </c>
    </row>
    <row r="47" s="1" customFormat="1" spans="1:11">
      <c r="A47" s="2"/>
      <c r="G47" s="2"/>
      <c r="I47" s="42">
        <v>200</v>
      </c>
      <c r="J47" s="43"/>
      <c r="K47" s="44">
        <f t="shared" si="1"/>
        <v>0</v>
      </c>
    </row>
    <row r="48" s="1" customFormat="1" spans="1:11">
      <c r="A48" s="2" t="s">
        <v>26</v>
      </c>
      <c r="D48" s="2" t="s">
        <v>27</v>
      </c>
      <c r="G48" s="2" t="s">
        <v>39</v>
      </c>
      <c r="I48" s="42">
        <v>100</v>
      </c>
      <c r="J48" s="43">
        <v>4</v>
      </c>
      <c r="K48" s="44">
        <f t="shared" si="1"/>
        <v>400</v>
      </c>
    </row>
    <row r="49" s="1" customFormat="1" spans="1:11">
      <c r="A49" s="1" t="s">
        <v>29</v>
      </c>
      <c r="D49" s="1" t="s">
        <v>30</v>
      </c>
      <c r="G49" s="1" t="s">
        <v>40</v>
      </c>
      <c r="I49" s="42">
        <v>50</v>
      </c>
      <c r="J49" s="43">
        <v>1</v>
      </c>
      <c r="K49" s="44">
        <f t="shared" si="1"/>
        <v>50</v>
      </c>
    </row>
    <row r="50" s="1" customFormat="1" spans="9:11">
      <c r="I50" s="42">
        <v>20</v>
      </c>
      <c r="J50" s="43">
        <v>2</v>
      </c>
      <c r="K50" s="44">
        <f t="shared" si="1"/>
        <v>40</v>
      </c>
    </row>
    <row r="51" s="1" customFormat="1" spans="9:11">
      <c r="I51" s="42">
        <v>10</v>
      </c>
      <c r="J51" s="43"/>
      <c r="K51" s="44">
        <f t="shared" si="1"/>
        <v>0</v>
      </c>
    </row>
    <row r="52" s="1" customFormat="1" spans="9:11">
      <c r="I52" s="42">
        <v>5</v>
      </c>
      <c r="J52" s="43">
        <v>1</v>
      </c>
      <c r="K52" s="44">
        <f t="shared" si="1"/>
        <v>5</v>
      </c>
    </row>
    <row r="53" s="1" customFormat="1" spans="9:11">
      <c r="I53" s="42">
        <v>1</v>
      </c>
      <c r="J53" s="43"/>
      <c r="K53" s="44">
        <f t="shared" si="1"/>
        <v>0</v>
      </c>
    </row>
    <row r="54" s="1" customFormat="1" spans="9:11">
      <c r="I54" s="42">
        <v>0.25</v>
      </c>
      <c r="J54" s="43"/>
      <c r="K54" s="44">
        <f t="shared" si="1"/>
        <v>0</v>
      </c>
    </row>
    <row r="55" s="1" customFormat="1" spans="9:11">
      <c r="I55" s="45">
        <v>0.05</v>
      </c>
      <c r="J55" s="43"/>
      <c r="K55" s="44">
        <f t="shared" si="1"/>
        <v>0</v>
      </c>
    </row>
    <row r="56" s="1" customFormat="1" spans="9:11">
      <c r="I56" s="2" t="s">
        <v>31</v>
      </c>
      <c r="K56" s="46">
        <f>SUM(K45:K55)</f>
        <v>8995</v>
      </c>
    </row>
    <row r="57" s="1" customFormat="1" spans="9:11">
      <c r="I57" s="2" t="s">
        <v>32</v>
      </c>
      <c r="K57" s="47">
        <f>J41</f>
        <v>0</v>
      </c>
    </row>
    <row r="58" s="1" customFormat="1" ht="9.75" spans="11:11">
      <c r="K58" s="48">
        <f>SUM(K56:K57)</f>
        <v>8995</v>
      </c>
    </row>
    <row r="59" s="1" customFormat="1" ht="9.75"/>
    <row r="64" s="1" customFormat="1" spans="1:1">
      <c r="A64" s="2" t="s">
        <v>0</v>
      </c>
    </row>
    <row r="65" s="1" customFormat="1" spans="1:1">
      <c r="A65" s="2" t="s">
        <v>33</v>
      </c>
    </row>
    <row r="67" s="1" customFormat="1" spans="1:12">
      <c r="A67" s="3" t="s">
        <v>2</v>
      </c>
      <c r="B67" s="3" t="s">
        <v>3</v>
      </c>
      <c r="C67" s="3" t="s">
        <v>4</v>
      </c>
      <c r="D67" s="3" t="s">
        <v>5</v>
      </c>
      <c r="E67" s="3" t="s">
        <v>6</v>
      </c>
      <c r="F67" s="3" t="s">
        <v>7</v>
      </c>
      <c r="G67" s="4" t="s">
        <v>8</v>
      </c>
      <c r="H67" s="5"/>
      <c r="I67" s="5"/>
      <c r="J67" s="22"/>
      <c r="K67" s="3" t="s">
        <v>9</v>
      </c>
      <c r="L67" s="3" t="s">
        <v>10</v>
      </c>
    </row>
    <row r="68" s="1" customFormat="1" spans="1:12">
      <c r="A68" s="6"/>
      <c r="B68" s="6"/>
      <c r="C68" s="6"/>
      <c r="D68" s="6"/>
      <c r="E68" s="6"/>
      <c r="F68" s="6"/>
      <c r="G68" s="3" t="s">
        <v>11</v>
      </c>
      <c r="H68" s="3" t="s">
        <v>12</v>
      </c>
      <c r="I68" s="3" t="s">
        <v>13</v>
      </c>
      <c r="J68" s="3" t="s">
        <v>14</v>
      </c>
      <c r="K68" s="6"/>
      <c r="L68" s="6"/>
    </row>
    <row r="69" s="1" customFormat="1" spans="1:12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</row>
    <row r="70" s="1" customFormat="1" spans="1:13">
      <c r="A70" s="14">
        <v>46085</v>
      </c>
      <c r="B70" s="15">
        <v>22317</v>
      </c>
      <c r="C70" s="16" t="s">
        <v>60</v>
      </c>
      <c r="D70" s="17" t="s">
        <v>16</v>
      </c>
      <c r="E70" s="15">
        <v>61369</v>
      </c>
      <c r="F70" s="39"/>
      <c r="G70" s="19" t="s">
        <v>61</v>
      </c>
      <c r="H70" s="19">
        <v>2079272</v>
      </c>
      <c r="I70" s="14">
        <v>46084</v>
      </c>
      <c r="J70" s="39">
        <v>88744.8</v>
      </c>
      <c r="K70" s="24">
        <f>F70+J70</f>
        <v>88744.8</v>
      </c>
      <c r="L70" s="14">
        <v>46085</v>
      </c>
      <c r="M70" s="2"/>
    </row>
    <row r="71" s="1" customFormat="1" spans="1:13">
      <c r="A71" s="14"/>
      <c r="B71" s="15"/>
      <c r="C71" s="16"/>
      <c r="D71" s="17"/>
      <c r="E71" s="15"/>
      <c r="F71" s="39"/>
      <c r="G71" s="19"/>
      <c r="H71" s="19"/>
      <c r="I71" s="14"/>
      <c r="J71" s="39"/>
      <c r="K71" s="24"/>
      <c r="L71" s="14"/>
      <c r="M71" s="2"/>
    </row>
    <row r="72" s="1" customFormat="1" spans="6:11">
      <c r="F72" s="40">
        <f t="shared" ref="F72:K72" si="2">SUM(F70:F71)</f>
        <v>0</v>
      </c>
      <c r="G72" s="2"/>
      <c r="H72" s="2"/>
      <c r="I72" s="2"/>
      <c r="J72" s="49">
        <f t="shared" si="2"/>
        <v>88744.8</v>
      </c>
      <c r="K72" s="40">
        <f t="shared" si="2"/>
        <v>88744.8</v>
      </c>
    </row>
    <row r="73" s="1" customFormat="1" spans="6:11">
      <c r="F73" s="40"/>
      <c r="G73" s="2"/>
      <c r="H73" s="2"/>
      <c r="I73" s="2"/>
      <c r="J73" s="40"/>
      <c r="K73" s="40"/>
    </row>
    <row r="74" s="1" customFormat="1" spans="6:11">
      <c r="F74" s="40"/>
      <c r="I74" s="1" t="s">
        <v>13</v>
      </c>
      <c r="K74" s="40"/>
    </row>
    <row r="75" s="1" customFormat="1" spans="8:10">
      <c r="H75" s="2" t="s">
        <v>19</v>
      </c>
      <c r="J75" s="41" t="s">
        <v>20</v>
      </c>
    </row>
    <row r="76" s="1" customFormat="1" spans="11:11">
      <c r="K76" s="41" t="s">
        <v>21</v>
      </c>
    </row>
    <row r="77" s="1" customFormat="1" spans="7:11">
      <c r="G77" s="2" t="s">
        <v>22</v>
      </c>
      <c r="I77" s="42">
        <v>1000</v>
      </c>
      <c r="J77" s="43"/>
      <c r="K77" s="44">
        <f t="shared" ref="K77:K88" si="3">J77*I77</f>
        <v>0</v>
      </c>
    </row>
    <row r="78" s="1" customFormat="1" spans="1:11">
      <c r="A78" s="2" t="s">
        <v>23</v>
      </c>
      <c r="D78" s="2" t="s">
        <v>24</v>
      </c>
      <c r="G78" s="2"/>
      <c r="I78" s="42">
        <v>500</v>
      </c>
      <c r="J78" s="43"/>
      <c r="K78" s="44">
        <f t="shared" si="3"/>
        <v>0</v>
      </c>
    </row>
    <row r="79" s="1" customFormat="1" spans="1:11">
      <c r="A79" s="2"/>
      <c r="G79" s="2"/>
      <c r="I79" s="42">
        <v>200</v>
      </c>
      <c r="J79" s="43"/>
      <c r="K79" s="44">
        <f t="shared" si="3"/>
        <v>0</v>
      </c>
    </row>
    <row r="80" s="1" customFormat="1" spans="1:11">
      <c r="A80" s="2"/>
      <c r="G80" s="2" t="s">
        <v>25</v>
      </c>
      <c r="I80" s="42">
        <v>100</v>
      </c>
      <c r="J80" s="43"/>
      <c r="K80" s="44">
        <f t="shared" si="3"/>
        <v>0</v>
      </c>
    </row>
    <row r="81" s="1" customFormat="1" spans="1:11">
      <c r="A81" s="2" t="s">
        <v>26</v>
      </c>
      <c r="D81" s="2" t="s">
        <v>27</v>
      </c>
      <c r="G81" s="1" t="s">
        <v>28</v>
      </c>
      <c r="I81" s="42">
        <v>50</v>
      </c>
      <c r="J81" s="43"/>
      <c r="K81" s="44">
        <f t="shared" si="3"/>
        <v>0</v>
      </c>
    </row>
    <row r="82" s="1" customFormat="1" spans="1:11">
      <c r="A82" s="1" t="s">
        <v>29</v>
      </c>
      <c r="D82" s="1" t="s">
        <v>30</v>
      </c>
      <c r="I82" s="42">
        <v>20</v>
      </c>
      <c r="J82" s="43"/>
      <c r="K82" s="44">
        <f t="shared" si="3"/>
        <v>0</v>
      </c>
    </row>
    <row r="83" s="1" customFormat="1" spans="9:11">
      <c r="I83" s="42">
        <v>10</v>
      </c>
      <c r="J83" s="43"/>
      <c r="K83" s="44">
        <f t="shared" si="3"/>
        <v>0</v>
      </c>
    </row>
    <row r="84" s="1" customFormat="1" spans="9:11">
      <c r="I84" s="42">
        <v>5</v>
      </c>
      <c r="J84" s="43"/>
      <c r="K84" s="44">
        <f t="shared" si="3"/>
        <v>0</v>
      </c>
    </row>
    <row r="85" s="1" customFormat="1" spans="9:11">
      <c r="I85" s="42">
        <v>1</v>
      </c>
      <c r="J85" s="43"/>
      <c r="K85" s="44">
        <f t="shared" si="3"/>
        <v>0</v>
      </c>
    </row>
    <row r="86" s="1" customFormat="1" spans="9:11">
      <c r="I86" s="42">
        <v>0.25</v>
      </c>
      <c r="J86" s="43"/>
      <c r="K86" s="44">
        <f t="shared" si="3"/>
        <v>0</v>
      </c>
    </row>
    <row r="87" s="1" customFormat="1" spans="9:11">
      <c r="I87" s="42">
        <v>0.1</v>
      </c>
      <c r="J87" s="43"/>
      <c r="K87" s="44">
        <f t="shared" si="3"/>
        <v>0</v>
      </c>
    </row>
    <row r="88" s="1" customFormat="1" spans="9:11">
      <c r="I88" s="45">
        <v>0.05</v>
      </c>
      <c r="J88" s="43"/>
      <c r="K88" s="51">
        <f t="shared" si="3"/>
        <v>0</v>
      </c>
    </row>
    <row r="89" s="1" customFormat="1" spans="9:11">
      <c r="I89" s="2" t="s">
        <v>31</v>
      </c>
      <c r="K89" s="52">
        <f>SUM(K77:K88)</f>
        <v>0</v>
      </c>
    </row>
    <row r="90" s="1" customFormat="1" spans="9:11">
      <c r="I90" s="2" t="s">
        <v>32</v>
      </c>
      <c r="K90" s="47">
        <f>J72</f>
        <v>88744.8</v>
      </c>
    </row>
    <row r="91" s="1" customFormat="1" ht="9.75" spans="11:11">
      <c r="K91" s="48">
        <f>SUM(K89:K90)</f>
        <v>88744.8</v>
      </c>
    </row>
    <row r="92" s="1" customFormat="1" ht="9.75"/>
    <row r="95" s="1" customFormat="1" spans="1:1">
      <c r="A95" s="2" t="s">
        <v>0</v>
      </c>
    </row>
    <row r="96" s="1" customFormat="1" spans="1:1">
      <c r="A96" s="2" t="s">
        <v>33</v>
      </c>
    </row>
    <row r="98" s="1" customFormat="1" spans="1:12">
      <c r="A98" s="3" t="s">
        <v>2</v>
      </c>
      <c r="B98" s="3" t="s">
        <v>3</v>
      </c>
      <c r="C98" s="3" t="s">
        <v>4</v>
      </c>
      <c r="D98" s="3" t="s">
        <v>5</v>
      </c>
      <c r="E98" s="3" t="s">
        <v>6</v>
      </c>
      <c r="F98" s="3" t="s">
        <v>7</v>
      </c>
      <c r="G98" s="4" t="s">
        <v>8</v>
      </c>
      <c r="H98" s="5"/>
      <c r="I98" s="5"/>
      <c r="J98" s="22"/>
      <c r="K98" s="3" t="s">
        <v>9</v>
      </c>
      <c r="L98" s="3" t="s">
        <v>10</v>
      </c>
    </row>
    <row r="99" s="1" customFormat="1" spans="1:12">
      <c r="A99" s="6"/>
      <c r="B99" s="6"/>
      <c r="C99" s="6"/>
      <c r="D99" s="6"/>
      <c r="E99" s="6"/>
      <c r="F99" s="6"/>
      <c r="G99" s="3" t="s">
        <v>11</v>
      </c>
      <c r="H99" s="3" t="s">
        <v>12</v>
      </c>
      <c r="I99" s="3" t="s">
        <v>13</v>
      </c>
      <c r="J99" s="3" t="s">
        <v>14</v>
      </c>
      <c r="K99" s="6"/>
      <c r="L99" s="6"/>
    </row>
    <row r="100" s="1" customFormat="1" spans="1:12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</row>
    <row r="101" s="1" customFormat="1" spans="1:13">
      <c r="A101" s="14">
        <v>46086</v>
      </c>
      <c r="B101" s="15">
        <v>22321</v>
      </c>
      <c r="C101" s="16" t="s">
        <v>62</v>
      </c>
      <c r="D101" s="17" t="s">
        <v>16</v>
      </c>
      <c r="E101" s="15">
        <v>61266</v>
      </c>
      <c r="F101" s="39"/>
      <c r="G101" s="19"/>
      <c r="H101" s="19"/>
      <c r="I101" s="14"/>
      <c r="J101" s="39">
        <v>280415.53</v>
      </c>
      <c r="K101" s="24">
        <f t="shared" ref="K101:K104" si="4">F101+J101</f>
        <v>280415.53</v>
      </c>
      <c r="L101" s="14">
        <v>46083</v>
      </c>
      <c r="M101" s="2" t="s">
        <v>63</v>
      </c>
    </row>
    <row r="102" s="1" customFormat="1" spans="1:13">
      <c r="A102" s="14">
        <v>46086</v>
      </c>
      <c r="B102" s="15">
        <v>22322</v>
      </c>
      <c r="C102" s="16" t="s">
        <v>64</v>
      </c>
      <c r="D102" s="17" t="s">
        <v>46</v>
      </c>
      <c r="E102" s="15">
        <v>61371</v>
      </c>
      <c r="F102" s="39">
        <v>19936.2</v>
      </c>
      <c r="G102" s="19"/>
      <c r="H102" s="19"/>
      <c r="I102" s="14"/>
      <c r="J102" s="39">
        <v>0</v>
      </c>
      <c r="K102" s="24">
        <f t="shared" si="4"/>
        <v>19936.2</v>
      </c>
      <c r="L102" s="14">
        <v>46085</v>
      </c>
      <c r="M102" s="2"/>
    </row>
    <row r="103" s="1" customFormat="1" spans="1:13">
      <c r="A103" s="14">
        <v>46086</v>
      </c>
      <c r="B103" s="15">
        <v>22323</v>
      </c>
      <c r="C103" s="16" t="s">
        <v>65</v>
      </c>
      <c r="D103" s="17" t="s">
        <v>46</v>
      </c>
      <c r="E103" s="15">
        <v>61374</v>
      </c>
      <c r="F103" s="39">
        <v>21408.2</v>
      </c>
      <c r="G103" s="19"/>
      <c r="H103" s="19"/>
      <c r="I103" s="14"/>
      <c r="J103" s="39">
        <v>0</v>
      </c>
      <c r="K103" s="24">
        <f t="shared" si="4"/>
        <v>21408.2</v>
      </c>
      <c r="L103" s="14">
        <v>46086</v>
      </c>
      <c r="M103" s="2"/>
    </row>
    <row r="104" s="1" customFormat="1" spans="1:13">
      <c r="A104" s="14">
        <v>46086</v>
      </c>
      <c r="B104" s="15">
        <v>22324</v>
      </c>
      <c r="C104" s="16" t="s">
        <v>66</v>
      </c>
      <c r="D104" s="17" t="s">
        <v>16</v>
      </c>
      <c r="E104" s="15">
        <v>61375</v>
      </c>
      <c r="F104" s="39">
        <v>49172.2</v>
      </c>
      <c r="G104" s="19"/>
      <c r="H104" s="19"/>
      <c r="I104" s="14"/>
      <c r="J104" s="39">
        <v>0</v>
      </c>
      <c r="K104" s="24">
        <f t="shared" si="4"/>
        <v>49172.2</v>
      </c>
      <c r="L104" s="14">
        <v>46086</v>
      </c>
      <c r="M104" s="2"/>
    </row>
    <row r="105" s="1" customFormat="1" spans="6:11">
      <c r="F105" s="40">
        <f t="shared" ref="F105:K105" si="5">SUM(F101:F104)</f>
        <v>90516.6</v>
      </c>
      <c r="G105" s="2"/>
      <c r="H105" s="2"/>
      <c r="I105" s="2"/>
      <c r="J105" s="49">
        <f t="shared" si="5"/>
        <v>280415.53</v>
      </c>
      <c r="K105" s="40">
        <f t="shared" si="5"/>
        <v>370932.13</v>
      </c>
    </row>
    <row r="106" s="1" customFormat="1" spans="6:11">
      <c r="F106" s="40"/>
      <c r="G106" s="2"/>
      <c r="H106" s="2"/>
      <c r="I106" s="2"/>
      <c r="J106" s="40"/>
      <c r="K106" s="40"/>
    </row>
    <row r="107" s="1" customFormat="1" spans="6:6">
      <c r="F107" s="40"/>
    </row>
    <row r="111" s="1" customFormat="1" spans="1:4">
      <c r="A111" s="2" t="s">
        <v>23</v>
      </c>
      <c r="D111" s="2" t="s">
        <v>24</v>
      </c>
    </row>
    <row r="112" s="1" customFormat="1" spans="1:1">
      <c r="A112" s="2"/>
    </row>
    <row r="113" s="1" customFormat="1" spans="1:1">
      <c r="A113" s="2"/>
    </row>
    <row r="114" s="1" customFormat="1" spans="1:4">
      <c r="A114" s="2" t="s">
        <v>26</v>
      </c>
      <c r="D114" s="2" t="s">
        <v>27</v>
      </c>
    </row>
    <row r="115" s="1" customFormat="1" spans="1:4">
      <c r="A115" s="1" t="s">
        <v>29</v>
      </c>
      <c r="D115" s="1" t="s">
        <v>30</v>
      </c>
    </row>
  </sheetData>
  <mergeCells count="52">
    <mergeCell ref="G4:J4"/>
    <mergeCell ref="G36:J36"/>
    <mergeCell ref="G67:J67"/>
    <mergeCell ref="G98:J98"/>
    <mergeCell ref="A4:A6"/>
    <mergeCell ref="A36:A38"/>
    <mergeCell ref="A67:A69"/>
    <mergeCell ref="A98:A100"/>
    <mergeCell ref="B4:B6"/>
    <mergeCell ref="B36:B38"/>
    <mergeCell ref="B67:B69"/>
    <mergeCell ref="B98:B100"/>
    <mergeCell ref="C4:C6"/>
    <mergeCell ref="C36:C38"/>
    <mergeCell ref="C67:C69"/>
    <mergeCell ref="C98:C100"/>
    <mergeCell ref="D4:D6"/>
    <mergeCell ref="D36:D38"/>
    <mergeCell ref="D67:D69"/>
    <mergeCell ref="D98:D100"/>
    <mergeCell ref="E4:E6"/>
    <mergeCell ref="E36:E38"/>
    <mergeCell ref="E67:E69"/>
    <mergeCell ref="E98:E100"/>
    <mergeCell ref="F4:F6"/>
    <mergeCell ref="F36:F38"/>
    <mergeCell ref="F67:F69"/>
    <mergeCell ref="F98:F100"/>
    <mergeCell ref="G5:G6"/>
    <mergeCell ref="G37:G38"/>
    <mergeCell ref="G68:G69"/>
    <mergeCell ref="G99:G100"/>
    <mergeCell ref="H5:H6"/>
    <mergeCell ref="H37:H38"/>
    <mergeCell ref="H68:H69"/>
    <mergeCell ref="H99:H100"/>
    <mergeCell ref="I5:I6"/>
    <mergeCell ref="I37:I38"/>
    <mergeCell ref="I68:I69"/>
    <mergeCell ref="I99:I100"/>
    <mergeCell ref="J5:J6"/>
    <mergeCell ref="J37:J38"/>
    <mergeCell ref="J68:J69"/>
    <mergeCell ref="J99:J100"/>
    <mergeCell ref="K4:K6"/>
    <mergeCell ref="K36:K38"/>
    <mergeCell ref="K67:K69"/>
    <mergeCell ref="K98:K100"/>
    <mergeCell ref="L4:L6"/>
    <mergeCell ref="L36:L38"/>
    <mergeCell ref="L67:L69"/>
    <mergeCell ref="L98:L100"/>
  </mergeCells>
  <pageMargins left="0.25" right="0.25" top="0.75" bottom="0.75" header="0.3" footer="0.3"/>
  <pageSetup paperSize="1" scale="81" orientation="landscape" verticalDpi="7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9"/>
  <sheetViews>
    <sheetView zoomScale="130" zoomScaleNormal="130" topLeftCell="A30" workbookViewId="0">
      <selection activeCell="I25" sqref="I25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31.7142857142857" style="1" customWidth="1"/>
    <col min="4" max="4" width="13.5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="1" customFormat="1" spans="1:1">
      <c r="A1" s="2" t="s">
        <v>0</v>
      </c>
    </row>
    <row r="2" s="1" customFormat="1" spans="1:1">
      <c r="A2" s="2" t="s">
        <v>33</v>
      </c>
    </row>
    <row r="4" s="1" customForma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3">
      <c r="A7" s="14">
        <v>46087</v>
      </c>
      <c r="B7" s="15">
        <v>22326</v>
      </c>
      <c r="C7" s="16" t="s">
        <v>67</v>
      </c>
      <c r="D7" s="17" t="s">
        <v>16</v>
      </c>
      <c r="E7" s="15">
        <v>61370</v>
      </c>
      <c r="F7" s="39"/>
      <c r="G7" s="19"/>
      <c r="H7" s="19"/>
      <c r="I7" s="14"/>
      <c r="J7" s="39">
        <v>199336.86</v>
      </c>
      <c r="K7" s="24">
        <f t="shared" ref="K7:K11" si="0">F7+J7</f>
        <v>199336.86</v>
      </c>
      <c r="L7" s="14">
        <v>46087</v>
      </c>
      <c r="M7" s="2" t="s">
        <v>68</v>
      </c>
    </row>
    <row r="8" s="1" customFormat="1" spans="1:13">
      <c r="A8" s="14">
        <v>46087</v>
      </c>
      <c r="B8" s="15">
        <v>22327</v>
      </c>
      <c r="C8" s="16" t="s">
        <v>69</v>
      </c>
      <c r="D8" s="17" t="s">
        <v>46</v>
      </c>
      <c r="E8" s="15">
        <v>61379</v>
      </c>
      <c r="F8" s="39">
        <v>72936.2</v>
      </c>
      <c r="G8" s="19"/>
      <c r="H8" s="19"/>
      <c r="I8" s="14"/>
      <c r="J8" s="39">
        <v>0</v>
      </c>
      <c r="K8" s="24">
        <f t="shared" si="0"/>
        <v>72936.2</v>
      </c>
      <c r="L8" s="14">
        <v>46086</v>
      </c>
      <c r="M8" s="2"/>
    </row>
    <row r="9" s="1" customFormat="1" spans="1:13">
      <c r="A9" s="14">
        <v>46087</v>
      </c>
      <c r="B9" s="15">
        <v>22328</v>
      </c>
      <c r="C9" s="16" t="s">
        <v>70</v>
      </c>
      <c r="D9" s="17" t="s">
        <v>71</v>
      </c>
      <c r="E9" s="15">
        <v>61380</v>
      </c>
      <c r="F9" s="39">
        <v>5155</v>
      </c>
      <c r="G9" s="19"/>
      <c r="H9" s="19"/>
      <c r="I9" s="14"/>
      <c r="J9" s="39">
        <v>0</v>
      </c>
      <c r="K9" s="24">
        <f t="shared" si="0"/>
        <v>5155</v>
      </c>
      <c r="L9" s="14">
        <v>46086</v>
      </c>
      <c r="M9" s="2"/>
    </row>
    <row r="10" s="1" customFormat="1" spans="1:13">
      <c r="A10" s="14">
        <v>46087</v>
      </c>
      <c r="B10" s="15">
        <v>22329</v>
      </c>
      <c r="C10" s="16" t="s">
        <v>70</v>
      </c>
      <c r="D10" s="17" t="s">
        <v>71</v>
      </c>
      <c r="E10" s="15">
        <v>61380</v>
      </c>
      <c r="F10" s="39">
        <v>5155</v>
      </c>
      <c r="G10" s="19"/>
      <c r="H10" s="19"/>
      <c r="I10" s="14"/>
      <c r="J10" s="39">
        <v>0</v>
      </c>
      <c r="K10" s="24">
        <f t="shared" si="0"/>
        <v>5155</v>
      </c>
      <c r="L10" s="14">
        <v>46086</v>
      </c>
      <c r="M10" s="2"/>
    </row>
    <row r="11" s="1" customFormat="1" spans="1:13">
      <c r="A11" s="14">
        <v>46087</v>
      </c>
      <c r="B11" s="15">
        <v>22330</v>
      </c>
      <c r="C11" s="16" t="s">
        <v>70</v>
      </c>
      <c r="D11" s="17" t="s">
        <v>37</v>
      </c>
      <c r="E11" s="15">
        <v>61380</v>
      </c>
      <c r="F11" s="39">
        <v>7496.2</v>
      </c>
      <c r="G11" s="19"/>
      <c r="H11" s="19"/>
      <c r="I11" s="14"/>
      <c r="J11" s="39">
        <v>0</v>
      </c>
      <c r="K11" s="24">
        <f t="shared" si="0"/>
        <v>7496.2</v>
      </c>
      <c r="L11" s="14">
        <v>46087</v>
      </c>
      <c r="M11" s="2"/>
    </row>
    <row r="12" s="1" customFormat="1" spans="6:11">
      <c r="F12" s="40">
        <f>SUM(F7:F11)</f>
        <v>90742.4</v>
      </c>
      <c r="G12" s="2"/>
      <c r="H12" s="2"/>
      <c r="I12" s="2"/>
      <c r="J12" s="49">
        <f>SUM(J7:J11)</f>
        <v>199336.86</v>
      </c>
      <c r="K12" s="40">
        <f>SUM(K7:K11)</f>
        <v>290079.26</v>
      </c>
    </row>
    <row r="13" s="1" customFormat="1" spans="6:11">
      <c r="F13" s="40"/>
      <c r="G13" s="2"/>
      <c r="H13" s="2"/>
      <c r="I13" s="2"/>
      <c r="J13" s="40"/>
      <c r="K13" s="40"/>
    </row>
    <row r="14" s="1" customFormat="1" spans="6:6">
      <c r="F14" s="40"/>
    </row>
    <row r="18" s="1" customFormat="1" spans="1:4">
      <c r="A18" s="2" t="s">
        <v>23</v>
      </c>
      <c r="D18" s="2" t="s">
        <v>24</v>
      </c>
    </row>
    <row r="19" s="1" customFormat="1" spans="1:1">
      <c r="A19" s="2"/>
    </row>
    <row r="20" s="1" customFormat="1" spans="1:1">
      <c r="A20" s="2"/>
    </row>
    <row r="21" s="1" customFormat="1" spans="1:4">
      <c r="A21" s="2" t="s">
        <v>26</v>
      </c>
      <c r="D21" s="2" t="s">
        <v>27</v>
      </c>
    </row>
    <row r="22" s="1" customFormat="1" spans="1:4">
      <c r="A22" s="1" t="s">
        <v>29</v>
      </c>
      <c r="D22" s="1" t="s">
        <v>30</v>
      </c>
    </row>
    <row r="28" spans="1:1">
      <c r="A28" s="2" t="s">
        <v>0</v>
      </c>
    </row>
    <row r="29" spans="1:1">
      <c r="A29" s="2" t="s">
        <v>33</v>
      </c>
    </row>
    <row r="31" spans="1:12">
      <c r="A31" s="3" t="s">
        <v>2</v>
      </c>
      <c r="B31" s="3" t="s">
        <v>3</v>
      </c>
      <c r="C31" s="3" t="s">
        <v>4</v>
      </c>
      <c r="D31" s="3" t="s">
        <v>5</v>
      </c>
      <c r="E31" s="3" t="s">
        <v>6</v>
      </c>
      <c r="F31" s="3" t="s">
        <v>7</v>
      </c>
      <c r="G31" s="4" t="s">
        <v>8</v>
      </c>
      <c r="H31" s="5"/>
      <c r="I31" s="5"/>
      <c r="J31" s="22"/>
      <c r="K31" s="3" t="s">
        <v>9</v>
      </c>
      <c r="L31" s="3" t="s">
        <v>10</v>
      </c>
    </row>
    <row r="32" spans="1:12">
      <c r="A32" s="6"/>
      <c r="B32" s="6"/>
      <c r="C32" s="6"/>
      <c r="D32" s="6"/>
      <c r="E32" s="6"/>
      <c r="F32" s="6"/>
      <c r="G32" s="3" t="s">
        <v>11</v>
      </c>
      <c r="H32" s="3" t="s">
        <v>12</v>
      </c>
      <c r="I32" s="3" t="s">
        <v>13</v>
      </c>
      <c r="J32" s="3" t="s">
        <v>14</v>
      </c>
      <c r="K32" s="6"/>
      <c r="L32" s="6"/>
    </row>
    <row r="33" spans="1:1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</row>
    <row r="34" spans="1:13">
      <c r="A34" s="14">
        <v>46087</v>
      </c>
      <c r="B34" s="15">
        <v>22331</v>
      </c>
      <c r="C34" s="16" t="s">
        <v>72</v>
      </c>
      <c r="D34" s="17" t="s">
        <v>46</v>
      </c>
      <c r="E34" s="15">
        <v>61381</v>
      </c>
      <c r="F34" s="39"/>
      <c r="G34" s="19"/>
      <c r="H34" s="19"/>
      <c r="I34" s="14"/>
      <c r="J34" s="39">
        <v>626697.2</v>
      </c>
      <c r="K34" s="24">
        <f t="shared" ref="K34:K38" si="1">F34+J34</f>
        <v>626697.2</v>
      </c>
      <c r="L34" s="14">
        <v>46087</v>
      </c>
      <c r="M34" s="2"/>
    </row>
    <row r="35" spans="1:13">
      <c r="A35" s="14">
        <v>46087</v>
      </c>
      <c r="B35" s="15">
        <v>22332</v>
      </c>
      <c r="C35" s="16" t="s">
        <v>73</v>
      </c>
      <c r="D35" s="17" t="s">
        <v>37</v>
      </c>
      <c r="E35" s="15">
        <v>61372</v>
      </c>
      <c r="F35" s="39"/>
      <c r="G35" s="19"/>
      <c r="H35" s="19"/>
      <c r="I35" s="14"/>
      <c r="J35" s="39">
        <v>25347.6</v>
      </c>
      <c r="K35" s="24">
        <f t="shared" si="1"/>
        <v>25347.6</v>
      </c>
      <c r="L35" s="14">
        <v>46087</v>
      </c>
      <c r="M35" s="2"/>
    </row>
    <row r="36" spans="1:13">
      <c r="A36" s="14">
        <v>46087</v>
      </c>
      <c r="B36" s="15">
        <v>22332</v>
      </c>
      <c r="C36" s="16" t="s">
        <v>73</v>
      </c>
      <c r="D36" s="17" t="s">
        <v>74</v>
      </c>
      <c r="E36" s="15">
        <v>61372</v>
      </c>
      <c r="F36" s="39"/>
      <c r="G36" s="19"/>
      <c r="H36" s="19"/>
      <c r="I36" s="14"/>
      <c r="J36" s="39">
        <v>0.8</v>
      </c>
      <c r="K36" s="24">
        <f t="shared" si="1"/>
        <v>0.8</v>
      </c>
      <c r="L36" s="14">
        <v>46087</v>
      </c>
      <c r="M36" s="2"/>
    </row>
    <row r="37" spans="1:13">
      <c r="A37" s="14">
        <v>46087</v>
      </c>
      <c r="B37" s="15">
        <v>22333</v>
      </c>
      <c r="C37" s="16" t="s">
        <v>75</v>
      </c>
      <c r="D37" s="17" t="s">
        <v>16</v>
      </c>
      <c r="E37" s="15">
        <v>61383</v>
      </c>
      <c r="F37" s="39">
        <v>35816.2</v>
      </c>
      <c r="G37" s="19"/>
      <c r="H37" s="19"/>
      <c r="I37" s="14"/>
      <c r="J37" s="39">
        <v>0</v>
      </c>
      <c r="K37" s="24">
        <f t="shared" si="1"/>
        <v>35816.2</v>
      </c>
      <c r="L37" s="14">
        <v>46087</v>
      </c>
      <c r="M37" s="2"/>
    </row>
    <row r="38" spans="1:13">
      <c r="A38" s="14">
        <v>46087</v>
      </c>
      <c r="B38" s="15">
        <v>22334</v>
      </c>
      <c r="C38" s="16" t="s">
        <v>76</v>
      </c>
      <c r="D38" s="17" t="s">
        <v>46</v>
      </c>
      <c r="E38" s="15">
        <v>60841</v>
      </c>
      <c r="F38" s="39">
        <v>19450</v>
      </c>
      <c r="G38" s="19"/>
      <c r="H38" s="19"/>
      <c r="I38" s="14"/>
      <c r="J38" s="39">
        <v>0</v>
      </c>
      <c r="K38" s="24">
        <f t="shared" si="1"/>
        <v>19450</v>
      </c>
      <c r="L38" s="14">
        <v>46087</v>
      </c>
      <c r="M38" s="2"/>
    </row>
    <row r="39" spans="6:11">
      <c r="F39" s="40">
        <f t="shared" ref="F39:K39" si="2">SUM(F34:F38)</f>
        <v>55266.2</v>
      </c>
      <c r="G39" s="2"/>
      <c r="H39" s="2"/>
      <c r="I39" s="2"/>
      <c r="J39" s="49">
        <f t="shared" si="2"/>
        <v>652045.6</v>
      </c>
      <c r="K39" s="40">
        <f t="shared" si="2"/>
        <v>707311.8</v>
      </c>
    </row>
    <row r="40" spans="6:11">
      <c r="F40" s="40"/>
      <c r="G40" s="2"/>
      <c r="H40" s="2"/>
      <c r="I40" s="2"/>
      <c r="J40" s="40"/>
      <c r="K40" s="40"/>
    </row>
    <row r="41" spans="6:6">
      <c r="F41" s="40"/>
    </row>
    <row r="45" spans="1:4">
      <c r="A45" s="2" t="s">
        <v>23</v>
      </c>
      <c r="D45" s="2" t="s">
        <v>24</v>
      </c>
    </row>
    <row r="46" spans="1:1">
      <c r="A46" s="2"/>
    </row>
    <row r="47" spans="1:1">
      <c r="A47" s="2"/>
    </row>
    <row r="48" spans="1:4">
      <c r="A48" s="2" t="s">
        <v>26</v>
      </c>
      <c r="D48" s="2" t="s">
        <v>27</v>
      </c>
    </row>
    <row r="49" spans="1:4">
      <c r="A49" s="1" t="s">
        <v>29</v>
      </c>
      <c r="D49" s="1" t="s">
        <v>30</v>
      </c>
    </row>
  </sheetData>
  <mergeCells count="26">
    <mergeCell ref="G4:J4"/>
    <mergeCell ref="G31:J31"/>
    <mergeCell ref="A4:A6"/>
    <mergeCell ref="A31:A33"/>
    <mergeCell ref="B4:B6"/>
    <mergeCell ref="B31:B33"/>
    <mergeCell ref="C4:C6"/>
    <mergeCell ref="C31:C33"/>
    <mergeCell ref="D4:D6"/>
    <mergeCell ref="D31:D33"/>
    <mergeCell ref="E4:E6"/>
    <mergeCell ref="E31:E33"/>
    <mergeCell ref="F4:F6"/>
    <mergeCell ref="F31:F33"/>
    <mergeCell ref="G5:G6"/>
    <mergeCell ref="G32:G33"/>
    <mergeCell ref="H5:H6"/>
    <mergeCell ref="H32:H33"/>
    <mergeCell ref="I5:I6"/>
    <mergeCell ref="I32:I33"/>
    <mergeCell ref="J5:J6"/>
    <mergeCell ref="J32:J33"/>
    <mergeCell ref="K4:K6"/>
    <mergeCell ref="K31:K33"/>
    <mergeCell ref="L4:L6"/>
    <mergeCell ref="L31:L33"/>
  </mergeCells>
  <pageMargins left="0.25" right="0.25" top="0.75" bottom="0.75" header="0.3" footer="0.3"/>
  <pageSetup paperSize="1" scale="81" orientation="landscape" verticalDpi="7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7"/>
  <sheetViews>
    <sheetView zoomScale="130" zoomScaleNormal="130" topLeftCell="A59" workbookViewId="0">
      <selection activeCell="A1" sqref="$A1:$XFD27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33.7333333333333" style="1" customWidth="1"/>
    <col min="4" max="4" width="12.7333333333333" style="1" customWidth="1"/>
    <col min="5" max="5" width="8" style="1" customWidth="1"/>
    <col min="6" max="6" width="11.4285714285714" style="1" customWidth="1"/>
    <col min="7" max="7" width="11.2857142857143" style="1" customWidth="1"/>
    <col min="8" max="9" width="11.4285714285714" style="1" customWidth="1"/>
    <col min="10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="1" customFormat="1" spans="1:1">
      <c r="A1" s="2" t="s">
        <v>0</v>
      </c>
    </row>
    <row r="2" s="1" customFormat="1" spans="1:1">
      <c r="A2" s="2" t="s">
        <v>33</v>
      </c>
    </row>
    <row r="4" s="1" customFormat="1" spans="1:12">
      <c r="A4" s="3" t="s">
        <v>2</v>
      </c>
      <c r="B4" s="36" t="s">
        <v>34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="1" customFormat="1" spans="1:12">
      <c r="A5" s="6"/>
      <c r="B5" s="37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ht="10.15" customHeight="1" spans="1:12">
      <c r="A6" s="7"/>
      <c r="B6" s="38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ht="10.15" customHeight="1" spans="1:13">
      <c r="A7" s="14">
        <v>46090</v>
      </c>
      <c r="B7" s="15" t="s">
        <v>77</v>
      </c>
      <c r="C7" s="16" t="s">
        <v>58</v>
      </c>
      <c r="D7" s="17" t="s">
        <v>37</v>
      </c>
      <c r="E7" s="15" t="s">
        <v>78</v>
      </c>
      <c r="F7" s="39">
        <v>16436.3</v>
      </c>
      <c r="G7" s="19"/>
      <c r="H7" s="19"/>
      <c r="I7" s="14"/>
      <c r="J7" s="39"/>
      <c r="K7" s="24">
        <f>J7+F7</f>
        <v>16436.3</v>
      </c>
      <c r="L7" s="14">
        <v>46090</v>
      </c>
      <c r="M7" s="2"/>
    </row>
    <row r="8" s="1" customFormat="1" ht="9.95" customHeight="1" spans="1:13">
      <c r="A8" s="14"/>
      <c r="B8" s="15"/>
      <c r="C8" s="16"/>
      <c r="D8" s="17"/>
      <c r="E8" s="15"/>
      <c r="F8" s="39"/>
      <c r="G8" s="19"/>
      <c r="H8" s="19"/>
      <c r="I8" s="14"/>
      <c r="J8" s="39"/>
      <c r="K8" s="24"/>
      <c r="L8" s="14"/>
      <c r="M8" s="2"/>
    </row>
    <row r="9" s="1" customFormat="1" spans="6:11">
      <c r="F9" s="40">
        <f>SUM(F4:F8)</f>
        <v>16436.3</v>
      </c>
      <c r="G9" s="2"/>
      <c r="H9" s="2"/>
      <c r="I9" s="2"/>
      <c r="J9" s="40">
        <f>SUM(J7:J8)</f>
        <v>0</v>
      </c>
      <c r="K9" s="40">
        <f>SUM(K7:K8)</f>
        <v>16436.3</v>
      </c>
    </row>
    <row r="10" s="1" customFormat="1" spans="9:9">
      <c r="I10" s="1" t="s">
        <v>13</v>
      </c>
    </row>
    <row r="11" s="1" customFormat="1" spans="8:11">
      <c r="H11" s="2" t="s">
        <v>19</v>
      </c>
      <c r="J11" s="41" t="s">
        <v>20</v>
      </c>
      <c r="K11" s="41" t="s">
        <v>21</v>
      </c>
    </row>
    <row r="12" s="1" customFormat="1" spans="11:11">
      <c r="K12" s="2"/>
    </row>
    <row r="13" s="1" customFormat="1" spans="1:11">
      <c r="A13" s="2" t="s">
        <v>23</v>
      </c>
      <c r="D13" s="2" t="s">
        <v>24</v>
      </c>
      <c r="G13" s="2" t="s">
        <v>22</v>
      </c>
      <c r="I13" s="42">
        <v>1000</v>
      </c>
      <c r="J13" s="43">
        <v>16</v>
      </c>
      <c r="K13" s="44">
        <f t="shared" ref="K13:K23" si="0">J13*I13</f>
        <v>16000</v>
      </c>
    </row>
    <row r="14" s="1" customFormat="1" spans="1:11">
      <c r="A14" s="2"/>
      <c r="G14" s="2"/>
      <c r="I14" s="42">
        <v>500</v>
      </c>
      <c r="J14" s="43"/>
      <c r="K14" s="44">
        <f t="shared" si="0"/>
        <v>0</v>
      </c>
    </row>
    <row r="15" s="1" customFormat="1" spans="1:11">
      <c r="A15" s="2"/>
      <c r="G15" s="2"/>
      <c r="I15" s="42">
        <v>200</v>
      </c>
      <c r="J15" s="43"/>
      <c r="K15" s="44">
        <f t="shared" si="0"/>
        <v>0</v>
      </c>
    </row>
    <row r="16" s="1" customFormat="1" spans="1:11">
      <c r="A16" s="2" t="s">
        <v>26</v>
      </c>
      <c r="D16" s="2" t="s">
        <v>27</v>
      </c>
      <c r="G16" s="2" t="s">
        <v>39</v>
      </c>
      <c r="I16" s="42">
        <v>100</v>
      </c>
      <c r="J16" s="43">
        <v>4</v>
      </c>
      <c r="K16" s="44">
        <f t="shared" si="0"/>
        <v>400</v>
      </c>
    </row>
    <row r="17" s="1" customFormat="1" spans="1:11">
      <c r="A17" s="1" t="s">
        <v>29</v>
      </c>
      <c r="D17" s="1" t="s">
        <v>30</v>
      </c>
      <c r="G17" s="1" t="s">
        <v>40</v>
      </c>
      <c r="I17" s="42">
        <v>50</v>
      </c>
      <c r="J17" s="43"/>
      <c r="K17" s="44">
        <f t="shared" si="0"/>
        <v>0</v>
      </c>
    </row>
    <row r="18" s="1" customFormat="1" spans="9:11">
      <c r="I18" s="42">
        <v>20</v>
      </c>
      <c r="J18" s="43">
        <v>1</v>
      </c>
      <c r="K18" s="44">
        <f t="shared" si="0"/>
        <v>20</v>
      </c>
    </row>
    <row r="19" s="1" customFormat="1" spans="9:11">
      <c r="I19" s="42">
        <v>10</v>
      </c>
      <c r="J19" s="43">
        <v>1</v>
      </c>
      <c r="K19" s="44">
        <f t="shared" si="0"/>
        <v>10</v>
      </c>
    </row>
    <row r="20" s="1" customFormat="1" spans="9:11">
      <c r="I20" s="42">
        <v>5</v>
      </c>
      <c r="J20" s="43">
        <v>1</v>
      </c>
      <c r="K20" s="44">
        <f t="shared" si="0"/>
        <v>5</v>
      </c>
    </row>
    <row r="21" s="1" customFormat="1" spans="9:11">
      <c r="I21" s="42">
        <v>1</v>
      </c>
      <c r="J21" s="43">
        <v>1</v>
      </c>
      <c r="K21" s="44">
        <f t="shared" si="0"/>
        <v>1</v>
      </c>
    </row>
    <row r="22" s="1" customFormat="1" spans="9:11">
      <c r="I22" s="42">
        <v>0.25</v>
      </c>
      <c r="J22" s="43">
        <v>1</v>
      </c>
      <c r="K22" s="44">
        <f t="shared" si="0"/>
        <v>0.25</v>
      </c>
    </row>
    <row r="23" s="1" customFormat="1" spans="9:11">
      <c r="I23" s="45">
        <v>0.05</v>
      </c>
      <c r="J23" s="43">
        <v>1</v>
      </c>
      <c r="K23" s="44">
        <f t="shared" si="0"/>
        <v>0.05</v>
      </c>
    </row>
    <row r="24" s="1" customFormat="1" spans="9:11">
      <c r="I24" s="2" t="s">
        <v>31</v>
      </c>
      <c r="K24" s="46">
        <f>SUM(K13:K23)</f>
        <v>16436.3</v>
      </c>
    </row>
    <row r="25" s="1" customFormat="1" spans="9:11">
      <c r="I25" s="2" t="s">
        <v>32</v>
      </c>
      <c r="K25" s="47">
        <f>J9</f>
        <v>0</v>
      </c>
    </row>
    <row r="26" s="1" customFormat="1" ht="9.75" spans="11:11">
      <c r="K26" s="48">
        <f>SUM(K24:K25)</f>
        <v>16436.3</v>
      </c>
    </row>
    <row r="27" s="1" customFormat="1" ht="9.75"/>
    <row r="33" spans="1:1">
      <c r="A33" s="2" t="s">
        <v>0</v>
      </c>
    </row>
    <row r="34" spans="1:1">
      <c r="A34" s="2" t="s">
        <v>33</v>
      </c>
    </row>
    <row r="36" spans="1:12">
      <c r="A36" s="3" t="s">
        <v>2</v>
      </c>
      <c r="B36" s="36" t="s">
        <v>34</v>
      </c>
      <c r="C36" s="3" t="s">
        <v>4</v>
      </c>
      <c r="D36" s="3" t="s">
        <v>5</v>
      </c>
      <c r="E36" s="3" t="s">
        <v>6</v>
      </c>
      <c r="F36" s="3" t="s">
        <v>7</v>
      </c>
      <c r="G36" s="4" t="s">
        <v>8</v>
      </c>
      <c r="H36" s="5"/>
      <c r="I36" s="5"/>
      <c r="J36" s="22"/>
      <c r="K36" s="3" t="s">
        <v>9</v>
      </c>
      <c r="L36" s="3" t="s">
        <v>10</v>
      </c>
    </row>
    <row r="37" spans="1:12">
      <c r="A37" s="6"/>
      <c r="B37" s="37"/>
      <c r="C37" s="6"/>
      <c r="D37" s="6"/>
      <c r="E37" s="6"/>
      <c r="F37" s="6"/>
      <c r="G37" s="3" t="s">
        <v>11</v>
      </c>
      <c r="H37" s="3" t="s">
        <v>12</v>
      </c>
      <c r="I37" s="3" t="s">
        <v>13</v>
      </c>
      <c r="J37" s="3" t="s">
        <v>14</v>
      </c>
      <c r="K37" s="6"/>
      <c r="L37" s="6"/>
    </row>
    <row r="38" spans="1:12">
      <c r="A38" s="7"/>
      <c r="B38" s="38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2">
      <c r="A39" s="14">
        <v>46090</v>
      </c>
      <c r="B39" s="15" t="s">
        <v>79</v>
      </c>
      <c r="C39" s="16" t="s">
        <v>36</v>
      </c>
      <c r="D39" s="17" t="s">
        <v>37</v>
      </c>
      <c r="E39" s="15" t="s">
        <v>80</v>
      </c>
      <c r="F39" s="39">
        <v>1450</v>
      </c>
      <c r="G39" s="19"/>
      <c r="H39" s="19"/>
      <c r="I39" s="14"/>
      <c r="J39" s="39"/>
      <c r="K39" s="24">
        <f>J39+F39</f>
        <v>1450</v>
      </c>
      <c r="L39" s="14">
        <v>46090</v>
      </c>
    </row>
    <row r="40" spans="1:12">
      <c r="A40" s="14"/>
      <c r="B40" s="15"/>
      <c r="C40" s="16"/>
      <c r="D40" s="17"/>
      <c r="E40" s="15"/>
      <c r="F40" s="39"/>
      <c r="G40" s="19"/>
      <c r="H40" s="19"/>
      <c r="I40" s="14"/>
      <c r="J40" s="39"/>
      <c r="K40" s="24"/>
      <c r="L40" s="14"/>
    </row>
    <row r="41" spans="6:11">
      <c r="F41" s="40">
        <f>SUM(F36:F40)</f>
        <v>1450</v>
      </c>
      <c r="G41" s="2"/>
      <c r="H41" s="2"/>
      <c r="I41" s="2"/>
      <c r="J41" s="40">
        <f>SUM(J39:J40)</f>
        <v>0</v>
      </c>
      <c r="K41" s="40">
        <f>SUM(K39:K40)</f>
        <v>1450</v>
      </c>
    </row>
    <row r="42" spans="9:9">
      <c r="I42" s="1" t="s">
        <v>13</v>
      </c>
    </row>
    <row r="43" spans="8:11">
      <c r="H43" s="2" t="s">
        <v>19</v>
      </c>
      <c r="J43" s="41" t="s">
        <v>20</v>
      </c>
      <c r="K43" s="41" t="s">
        <v>21</v>
      </c>
    </row>
    <row r="44" spans="11:11">
      <c r="K44" s="2"/>
    </row>
    <row r="45" spans="1:11">
      <c r="A45" s="2" t="s">
        <v>23</v>
      </c>
      <c r="D45" s="2" t="s">
        <v>24</v>
      </c>
      <c r="G45" s="2" t="s">
        <v>22</v>
      </c>
      <c r="I45" s="42">
        <v>1000</v>
      </c>
      <c r="J45" s="43">
        <v>1</v>
      </c>
      <c r="K45" s="44">
        <f t="shared" ref="K45:K55" si="1">J45*I45</f>
        <v>1000</v>
      </c>
    </row>
    <row r="46" spans="1:11">
      <c r="A46" s="2"/>
      <c r="G46" s="2"/>
      <c r="I46" s="42">
        <v>500</v>
      </c>
      <c r="J46" s="43"/>
      <c r="K46" s="44">
        <f t="shared" si="1"/>
        <v>0</v>
      </c>
    </row>
    <row r="47" spans="1:11">
      <c r="A47" s="2"/>
      <c r="G47" s="2"/>
      <c r="I47" s="42">
        <v>200</v>
      </c>
      <c r="J47" s="43"/>
      <c r="K47" s="44">
        <f t="shared" si="1"/>
        <v>0</v>
      </c>
    </row>
    <row r="48" spans="1:11">
      <c r="A48" s="2" t="s">
        <v>26</v>
      </c>
      <c r="D48" s="2" t="s">
        <v>27</v>
      </c>
      <c r="G48" s="2" t="s">
        <v>39</v>
      </c>
      <c r="I48" s="42">
        <v>100</v>
      </c>
      <c r="J48" s="43">
        <v>4</v>
      </c>
      <c r="K48" s="44">
        <f t="shared" si="1"/>
        <v>400</v>
      </c>
    </row>
    <row r="49" spans="1:11">
      <c r="A49" s="1" t="s">
        <v>29</v>
      </c>
      <c r="D49" s="1" t="s">
        <v>30</v>
      </c>
      <c r="G49" s="1" t="s">
        <v>40</v>
      </c>
      <c r="I49" s="42">
        <v>50</v>
      </c>
      <c r="J49" s="43">
        <v>1</v>
      </c>
      <c r="K49" s="44">
        <f t="shared" si="1"/>
        <v>50</v>
      </c>
    </row>
    <row r="50" spans="9:11">
      <c r="I50" s="42">
        <v>20</v>
      </c>
      <c r="J50" s="43"/>
      <c r="K50" s="44">
        <f t="shared" si="1"/>
        <v>0</v>
      </c>
    </row>
    <row r="51" spans="9:11">
      <c r="I51" s="42">
        <v>10</v>
      </c>
      <c r="J51" s="43"/>
      <c r="K51" s="44">
        <f t="shared" si="1"/>
        <v>0</v>
      </c>
    </row>
    <row r="52" spans="9:11">
      <c r="I52" s="42">
        <v>5</v>
      </c>
      <c r="J52" s="43"/>
      <c r="K52" s="44">
        <f t="shared" si="1"/>
        <v>0</v>
      </c>
    </row>
    <row r="53" spans="9:11">
      <c r="I53" s="42">
        <v>1</v>
      </c>
      <c r="J53" s="43"/>
      <c r="K53" s="44">
        <f t="shared" si="1"/>
        <v>0</v>
      </c>
    </row>
    <row r="54" spans="9:11">
      <c r="I54" s="42">
        <v>0.25</v>
      </c>
      <c r="J54" s="43"/>
      <c r="K54" s="44">
        <f t="shared" si="1"/>
        <v>0</v>
      </c>
    </row>
    <row r="55" spans="9:11">
      <c r="I55" s="45">
        <v>0.05</v>
      </c>
      <c r="J55" s="43"/>
      <c r="K55" s="44">
        <f t="shared" si="1"/>
        <v>0</v>
      </c>
    </row>
    <row r="56" spans="9:11">
      <c r="I56" s="2" t="s">
        <v>31</v>
      </c>
      <c r="K56" s="46">
        <f>SUM(K45:K55)</f>
        <v>1450</v>
      </c>
    </row>
    <row r="57" spans="9:11">
      <c r="I57" s="2" t="s">
        <v>32</v>
      </c>
      <c r="K57" s="47">
        <f>J41</f>
        <v>0</v>
      </c>
    </row>
    <row r="58" ht="9.75" spans="11:11">
      <c r="K58" s="48">
        <f>SUM(K56:K57)</f>
        <v>1450</v>
      </c>
    </row>
    <row r="59" ht="9.75"/>
    <row r="64" s="1" customFormat="1" spans="1:1">
      <c r="A64" s="2" t="s">
        <v>0</v>
      </c>
    </row>
    <row r="65" s="1" customFormat="1" spans="1:1">
      <c r="A65" s="2" t="s">
        <v>33</v>
      </c>
    </row>
    <row r="67" s="1" customFormat="1" spans="1:12">
      <c r="A67" s="3" t="s">
        <v>2</v>
      </c>
      <c r="B67" s="3" t="s">
        <v>3</v>
      </c>
      <c r="C67" s="3" t="s">
        <v>4</v>
      </c>
      <c r="D67" s="3" t="s">
        <v>5</v>
      </c>
      <c r="E67" s="3" t="s">
        <v>6</v>
      </c>
      <c r="F67" s="3" t="s">
        <v>7</v>
      </c>
      <c r="G67" s="4" t="s">
        <v>8</v>
      </c>
      <c r="H67" s="5"/>
      <c r="I67" s="5"/>
      <c r="J67" s="22"/>
      <c r="K67" s="3" t="s">
        <v>9</v>
      </c>
      <c r="L67" s="3" t="s">
        <v>10</v>
      </c>
    </row>
    <row r="68" s="1" customFormat="1" spans="1:12">
      <c r="A68" s="6"/>
      <c r="B68" s="6"/>
      <c r="C68" s="6"/>
      <c r="D68" s="6"/>
      <c r="E68" s="6"/>
      <c r="F68" s="6"/>
      <c r="G68" s="3" t="s">
        <v>11</v>
      </c>
      <c r="H68" s="3" t="s">
        <v>12</v>
      </c>
      <c r="I68" s="3" t="s">
        <v>13</v>
      </c>
      <c r="J68" s="3" t="s">
        <v>14</v>
      </c>
      <c r="K68" s="6"/>
      <c r="L68" s="6"/>
    </row>
    <row r="69" s="1" customFormat="1" spans="1:12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</row>
    <row r="70" s="1" customFormat="1" spans="1:13">
      <c r="A70" s="14">
        <v>46090</v>
      </c>
      <c r="B70" s="15">
        <v>22336</v>
      </c>
      <c r="C70" s="16" t="s">
        <v>81</v>
      </c>
      <c r="D70" s="17" t="s">
        <v>16</v>
      </c>
      <c r="E70" s="15">
        <v>61388</v>
      </c>
      <c r="F70" s="39"/>
      <c r="G70" s="19"/>
      <c r="H70" s="19"/>
      <c r="I70" s="14"/>
      <c r="J70" s="39">
        <v>33738.75</v>
      </c>
      <c r="K70" s="24">
        <f t="shared" ref="K70:K76" si="2">F70+J70</f>
        <v>33738.75</v>
      </c>
      <c r="L70" s="14">
        <v>46090</v>
      </c>
      <c r="M70" s="2"/>
    </row>
    <row r="71" s="1" customFormat="1" spans="1:13">
      <c r="A71" s="14">
        <v>46090</v>
      </c>
      <c r="B71" s="15">
        <v>22337</v>
      </c>
      <c r="C71" s="16" t="s">
        <v>82</v>
      </c>
      <c r="D71" s="17" t="s">
        <v>16</v>
      </c>
      <c r="E71" s="15">
        <v>61393</v>
      </c>
      <c r="F71" s="39">
        <v>19336.2</v>
      </c>
      <c r="G71" s="19"/>
      <c r="H71" s="19"/>
      <c r="I71" s="14"/>
      <c r="J71" s="39">
        <v>0</v>
      </c>
      <c r="K71" s="24">
        <f t="shared" si="2"/>
        <v>19336.2</v>
      </c>
      <c r="L71" s="14">
        <v>46090</v>
      </c>
      <c r="M71" s="2"/>
    </row>
    <row r="72" s="1" customFormat="1" spans="1:13">
      <c r="A72" s="14">
        <v>46090</v>
      </c>
      <c r="B72" s="15">
        <v>22338</v>
      </c>
      <c r="C72" s="16" t="s">
        <v>83</v>
      </c>
      <c r="D72" s="17" t="s">
        <v>46</v>
      </c>
      <c r="E72" s="15">
        <v>61394</v>
      </c>
      <c r="F72" s="39">
        <v>8556.2</v>
      </c>
      <c r="G72" s="19"/>
      <c r="H72" s="19"/>
      <c r="I72" s="14"/>
      <c r="J72" s="39">
        <v>0</v>
      </c>
      <c r="K72" s="24">
        <f t="shared" si="2"/>
        <v>8556.2</v>
      </c>
      <c r="L72" s="14">
        <v>46090</v>
      </c>
      <c r="M72" s="2"/>
    </row>
    <row r="73" s="1" customFormat="1" spans="1:13">
      <c r="A73" s="14">
        <v>46090</v>
      </c>
      <c r="B73" s="15">
        <v>22339</v>
      </c>
      <c r="C73" s="16" t="s">
        <v>84</v>
      </c>
      <c r="D73" s="17" t="s">
        <v>16</v>
      </c>
      <c r="E73" s="15">
        <v>61395</v>
      </c>
      <c r="F73" s="39">
        <v>31756.2</v>
      </c>
      <c r="G73" s="19"/>
      <c r="H73" s="19"/>
      <c r="I73" s="14"/>
      <c r="J73" s="39">
        <v>0</v>
      </c>
      <c r="K73" s="24">
        <f t="shared" si="2"/>
        <v>31756.2</v>
      </c>
      <c r="L73" s="14">
        <v>46090</v>
      </c>
      <c r="M73" s="2"/>
    </row>
    <row r="74" s="1" customFormat="1" spans="1:13">
      <c r="A74" s="14">
        <v>46090</v>
      </c>
      <c r="B74" s="15">
        <v>22340</v>
      </c>
      <c r="C74" s="16" t="s">
        <v>85</v>
      </c>
      <c r="D74" s="17" t="s">
        <v>46</v>
      </c>
      <c r="E74" s="15">
        <v>61396</v>
      </c>
      <c r="F74" s="39">
        <v>21408</v>
      </c>
      <c r="G74" s="19"/>
      <c r="H74" s="19"/>
      <c r="I74" s="14"/>
      <c r="J74" s="39">
        <v>0</v>
      </c>
      <c r="K74" s="24">
        <f t="shared" si="2"/>
        <v>21408</v>
      </c>
      <c r="L74" s="14">
        <v>46090</v>
      </c>
      <c r="M74" s="2"/>
    </row>
    <row r="75" s="1" customFormat="1" spans="1:13">
      <c r="A75" s="14">
        <v>46090</v>
      </c>
      <c r="B75" s="15">
        <v>22341</v>
      </c>
      <c r="C75" s="16" t="s">
        <v>86</v>
      </c>
      <c r="D75" s="17" t="s">
        <v>87</v>
      </c>
      <c r="E75" s="15">
        <v>61387</v>
      </c>
      <c r="F75" s="39">
        <v>24000</v>
      </c>
      <c r="G75" s="19"/>
      <c r="H75" s="19"/>
      <c r="I75" s="14"/>
      <c r="J75" s="39">
        <v>0</v>
      </c>
      <c r="K75" s="24">
        <f t="shared" si="2"/>
        <v>24000</v>
      </c>
      <c r="L75" s="14">
        <v>46085</v>
      </c>
      <c r="M75" s="2" t="s">
        <v>88</v>
      </c>
    </row>
    <row r="76" s="1" customFormat="1" spans="1:13">
      <c r="A76" s="14">
        <v>46090</v>
      </c>
      <c r="B76" s="15">
        <v>22342</v>
      </c>
      <c r="C76" s="16" t="s">
        <v>89</v>
      </c>
      <c r="D76" s="17" t="s">
        <v>90</v>
      </c>
      <c r="E76" s="15">
        <v>61384</v>
      </c>
      <c r="F76" s="39">
        <v>6656.3</v>
      </c>
      <c r="G76" s="19"/>
      <c r="H76" s="19"/>
      <c r="I76" s="14"/>
      <c r="J76" s="39">
        <v>0</v>
      </c>
      <c r="K76" s="24">
        <f t="shared" si="2"/>
        <v>6656.3</v>
      </c>
      <c r="L76" s="14">
        <v>46086</v>
      </c>
      <c r="M76" s="2"/>
    </row>
    <row r="77" s="1" customFormat="1" spans="6:11">
      <c r="F77" s="40">
        <f>SUM(F70:F76)</f>
        <v>111712.9</v>
      </c>
      <c r="G77" s="2"/>
      <c r="H77" s="2"/>
      <c r="I77" s="2"/>
      <c r="J77" s="49">
        <f>SUM(J70:J76)</f>
        <v>33738.75</v>
      </c>
      <c r="K77" s="40">
        <f>SUM(K70:K76)</f>
        <v>145451.65</v>
      </c>
    </row>
    <row r="78" s="1" customFormat="1" spans="6:11">
      <c r="F78" s="40"/>
      <c r="G78" s="2"/>
      <c r="H78" s="2"/>
      <c r="I78" s="2"/>
      <c r="J78" s="40"/>
      <c r="K78" s="40"/>
    </row>
    <row r="79" s="1" customFormat="1" spans="6:6">
      <c r="F79" s="40"/>
    </row>
    <row r="83" s="1" customFormat="1" spans="1:4">
      <c r="A83" s="2" t="s">
        <v>23</v>
      </c>
      <c r="D83" s="2" t="s">
        <v>24</v>
      </c>
    </row>
    <row r="84" s="1" customFormat="1" spans="1:1">
      <c r="A84" s="2"/>
    </row>
    <row r="85" s="1" customFormat="1" spans="1:1">
      <c r="A85" s="2"/>
    </row>
    <row r="86" s="1" customFormat="1" spans="1:4">
      <c r="A86" s="2" t="s">
        <v>26</v>
      </c>
      <c r="D86" s="2" t="s">
        <v>27</v>
      </c>
    </row>
    <row r="87" s="1" customFormat="1" spans="1:4">
      <c r="A87" s="1" t="s">
        <v>29</v>
      </c>
      <c r="D87" s="1" t="s">
        <v>30</v>
      </c>
    </row>
  </sheetData>
  <mergeCells count="39">
    <mergeCell ref="G4:J4"/>
    <mergeCell ref="G36:J36"/>
    <mergeCell ref="G67:J67"/>
    <mergeCell ref="A4:A6"/>
    <mergeCell ref="A36:A38"/>
    <mergeCell ref="A67:A69"/>
    <mergeCell ref="B4:B6"/>
    <mergeCell ref="B36:B38"/>
    <mergeCell ref="B67:B69"/>
    <mergeCell ref="C4:C6"/>
    <mergeCell ref="C36:C38"/>
    <mergeCell ref="C67:C69"/>
    <mergeCell ref="D4:D6"/>
    <mergeCell ref="D36:D38"/>
    <mergeCell ref="D67:D69"/>
    <mergeCell ref="E4:E6"/>
    <mergeCell ref="E36:E38"/>
    <mergeCell ref="E67:E69"/>
    <mergeCell ref="F4:F6"/>
    <mergeCell ref="F36:F38"/>
    <mergeCell ref="F67:F69"/>
    <mergeCell ref="G5:G6"/>
    <mergeCell ref="G37:G38"/>
    <mergeCell ref="G68:G69"/>
    <mergeCell ref="H5:H6"/>
    <mergeCell ref="H37:H38"/>
    <mergeCell ref="H68:H69"/>
    <mergeCell ref="I5:I6"/>
    <mergeCell ref="I37:I38"/>
    <mergeCell ref="I68:I69"/>
    <mergeCell ref="J5:J6"/>
    <mergeCell ref="J37:J38"/>
    <mergeCell ref="J68:J69"/>
    <mergeCell ref="K4:K6"/>
    <mergeCell ref="K36:K38"/>
    <mergeCell ref="K67:K69"/>
    <mergeCell ref="L4:L6"/>
    <mergeCell ref="L36:L38"/>
    <mergeCell ref="L67:L69"/>
  </mergeCells>
  <pageMargins left="0.25" right="0.25" top="0.75" bottom="0.75" header="0.3" footer="0.3"/>
  <pageSetup paperSize="1" scale="88" orientation="landscape" verticalDpi="7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4"/>
  <sheetViews>
    <sheetView zoomScale="130" zoomScaleNormal="130" topLeftCell="A13" workbookViewId="0">
      <selection activeCell="C51" sqref="C51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31.7142857142857" style="1" customWidth="1"/>
    <col min="4" max="4" width="13.5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="1" customFormat="1" spans="1:1">
      <c r="A1" s="2" t="s">
        <v>0</v>
      </c>
    </row>
    <row r="2" s="1" customFormat="1" spans="1:1">
      <c r="A2" s="2" t="s">
        <v>33</v>
      </c>
    </row>
    <row r="4" s="1" customFormat="1" spans="1:12">
      <c r="A4" s="3" t="s">
        <v>2</v>
      </c>
      <c r="B4" s="36" t="s">
        <v>34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="1" customFormat="1" spans="1:12">
      <c r="A5" s="6"/>
      <c r="B5" s="37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ht="10.15" customHeight="1" spans="1:12">
      <c r="A6" s="7"/>
      <c r="B6" s="38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ht="10.15" customHeight="1" spans="1:13">
      <c r="A7" s="14">
        <v>46091</v>
      </c>
      <c r="B7" s="15" t="s">
        <v>91</v>
      </c>
      <c r="C7" s="16" t="s">
        <v>92</v>
      </c>
      <c r="D7" s="17" t="s">
        <v>16</v>
      </c>
      <c r="E7" s="15" t="s">
        <v>93</v>
      </c>
      <c r="F7" s="39">
        <v>2363.3</v>
      </c>
      <c r="G7" s="19"/>
      <c r="H7" s="19"/>
      <c r="I7" s="14"/>
      <c r="J7" s="39"/>
      <c r="K7" s="24">
        <f>J7+F7</f>
        <v>2363.3</v>
      </c>
      <c r="L7" s="14">
        <v>46092</v>
      </c>
      <c r="M7" s="2"/>
    </row>
    <row r="8" s="1" customFormat="1" ht="9.95" customHeight="1" spans="1:13">
      <c r="A8" s="14"/>
      <c r="B8" s="15"/>
      <c r="C8" s="16"/>
      <c r="D8" s="17"/>
      <c r="E8" s="15"/>
      <c r="F8" s="39"/>
      <c r="G8" s="19"/>
      <c r="H8" s="19"/>
      <c r="I8" s="14"/>
      <c r="J8" s="39"/>
      <c r="K8" s="24"/>
      <c r="L8" s="14"/>
      <c r="M8" s="2"/>
    </row>
    <row r="9" s="1" customFormat="1" spans="6:11">
      <c r="F9" s="40">
        <f>SUM(F4:F8)</f>
        <v>2363.3</v>
      </c>
      <c r="G9" s="2"/>
      <c r="H9" s="2"/>
      <c r="I9" s="2"/>
      <c r="J9" s="40">
        <f>SUM(J7:J8)</f>
        <v>0</v>
      </c>
      <c r="K9" s="40">
        <f>SUM(K7:K8)</f>
        <v>2363.3</v>
      </c>
    </row>
    <row r="10" s="1" customFormat="1" spans="9:9">
      <c r="I10" s="1" t="s">
        <v>13</v>
      </c>
    </row>
    <row r="11" s="1" customFormat="1" spans="8:11">
      <c r="H11" s="2" t="s">
        <v>19</v>
      </c>
      <c r="J11" s="41" t="s">
        <v>20</v>
      </c>
      <c r="K11" s="41" t="s">
        <v>21</v>
      </c>
    </row>
    <row r="12" s="1" customFormat="1" spans="11:11">
      <c r="K12" s="2"/>
    </row>
    <row r="13" s="1" customFormat="1" spans="1:11">
      <c r="A13" s="2" t="s">
        <v>23</v>
      </c>
      <c r="D13" s="2" t="s">
        <v>24</v>
      </c>
      <c r="G13" s="2" t="s">
        <v>22</v>
      </c>
      <c r="I13" s="42">
        <v>1000</v>
      </c>
      <c r="J13" s="43">
        <v>2</v>
      </c>
      <c r="K13" s="44">
        <f t="shared" ref="K13:K23" si="0">J13*I13</f>
        <v>2000</v>
      </c>
    </row>
    <row r="14" s="1" customFormat="1" spans="1:11">
      <c r="A14" s="2"/>
      <c r="G14" s="2"/>
      <c r="I14" s="42">
        <v>500</v>
      </c>
      <c r="J14" s="43"/>
      <c r="K14" s="44">
        <f t="shared" si="0"/>
        <v>0</v>
      </c>
    </row>
    <row r="15" s="1" customFormat="1" spans="1:11">
      <c r="A15" s="2"/>
      <c r="G15" s="2"/>
      <c r="I15" s="42">
        <v>200</v>
      </c>
      <c r="J15" s="43"/>
      <c r="K15" s="44">
        <f t="shared" si="0"/>
        <v>0</v>
      </c>
    </row>
    <row r="16" s="1" customFormat="1" spans="1:11">
      <c r="A16" s="2" t="s">
        <v>26</v>
      </c>
      <c r="D16" s="2" t="s">
        <v>27</v>
      </c>
      <c r="G16" s="2" t="s">
        <v>39</v>
      </c>
      <c r="I16" s="42">
        <v>100</v>
      </c>
      <c r="J16" s="43">
        <v>3</v>
      </c>
      <c r="K16" s="44">
        <f t="shared" si="0"/>
        <v>300</v>
      </c>
    </row>
    <row r="17" s="1" customFormat="1" spans="1:11">
      <c r="A17" s="1" t="s">
        <v>29</v>
      </c>
      <c r="D17" s="1" t="s">
        <v>30</v>
      </c>
      <c r="G17" s="1" t="s">
        <v>40</v>
      </c>
      <c r="I17" s="42">
        <v>50</v>
      </c>
      <c r="J17" s="43">
        <v>1</v>
      </c>
      <c r="K17" s="44">
        <f t="shared" si="0"/>
        <v>50</v>
      </c>
    </row>
    <row r="18" s="1" customFormat="1" spans="9:11">
      <c r="I18" s="42">
        <v>20</v>
      </c>
      <c r="J18" s="43"/>
      <c r="K18" s="44">
        <f t="shared" si="0"/>
        <v>0</v>
      </c>
    </row>
    <row r="19" s="1" customFormat="1" spans="9:11">
      <c r="I19" s="42">
        <v>10</v>
      </c>
      <c r="J19" s="43">
        <v>1</v>
      </c>
      <c r="K19" s="44">
        <f t="shared" si="0"/>
        <v>10</v>
      </c>
    </row>
    <row r="20" s="1" customFormat="1" spans="9:11">
      <c r="I20" s="42">
        <v>5</v>
      </c>
      <c r="J20" s="43"/>
      <c r="K20" s="44">
        <f t="shared" si="0"/>
        <v>0</v>
      </c>
    </row>
    <row r="21" s="1" customFormat="1" spans="9:11">
      <c r="I21" s="42">
        <v>1</v>
      </c>
      <c r="J21" s="43">
        <v>3</v>
      </c>
      <c r="K21" s="44">
        <f t="shared" si="0"/>
        <v>3</v>
      </c>
    </row>
    <row r="22" s="1" customFormat="1" spans="9:11">
      <c r="I22" s="42">
        <v>0.25</v>
      </c>
      <c r="J22" s="43">
        <v>1</v>
      </c>
      <c r="K22" s="44">
        <f t="shared" si="0"/>
        <v>0.25</v>
      </c>
    </row>
    <row r="23" s="1" customFormat="1" spans="9:11">
      <c r="I23" s="45">
        <v>0.05</v>
      </c>
      <c r="J23" s="43">
        <v>1</v>
      </c>
      <c r="K23" s="44">
        <f t="shared" si="0"/>
        <v>0.05</v>
      </c>
    </row>
    <row r="24" s="1" customFormat="1" spans="9:11">
      <c r="I24" s="2" t="s">
        <v>31</v>
      </c>
      <c r="K24" s="46">
        <f>SUM(K13:K23)</f>
        <v>2363.3</v>
      </c>
    </row>
    <row r="25" s="1" customFormat="1" spans="9:11">
      <c r="I25" s="2" t="s">
        <v>32</v>
      </c>
      <c r="K25" s="47">
        <f>J9</f>
        <v>0</v>
      </c>
    </row>
    <row r="26" s="1" customFormat="1" ht="9.75" spans="11:11">
      <c r="K26" s="48">
        <f>SUM(K24:K25)</f>
        <v>2363.3</v>
      </c>
    </row>
    <row r="27" s="1" customFormat="1" ht="9.75"/>
    <row r="35" s="1" customFormat="1" spans="1:1">
      <c r="A35" s="2" t="s">
        <v>0</v>
      </c>
    </row>
    <row r="36" s="1" customFormat="1" spans="1:1">
      <c r="A36" s="2" t="s">
        <v>33</v>
      </c>
    </row>
    <row r="38" s="1" customFormat="1" spans="1:12">
      <c r="A38" s="3" t="s">
        <v>2</v>
      </c>
      <c r="B38" s="3" t="s">
        <v>3</v>
      </c>
      <c r="C38" s="3" t="s">
        <v>4</v>
      </c>
      <c r="D38" s="3" t="s">
        <v>5</v>
      </c>
      <c r="E38" s="3" t="s">
        <v>6</v>
      </c>
      <c r="F38" s="3" t="s">
        <v>7</v>
      </c>
      <c r="G38" s="4" t="s">
        <v>8</v>
      </c>
      <c r="H38" s="5"/>
      <c r="I38" s="5"/>
      <c r="J38" s="22"/>
      <c r="K38" s="3" t="s">
        <v>9</v>
      </c>
      <c r="L38" s="3" t="s">
        <v>10</v>
      </c>
    </row>
    <row r="39" s="1" customFormat="1" spans="1:12">
      <c r="A39" s="6"/>
      <c r="B39" s="6"/>
      <c r="C39" s="6"/>
      <c r="D39" s="6"/>
      <c r="E39" s="6"/>
      <c r="F39" s="6"/>
      <c r="G39" s="3" t="s">
        <v>11</v>
      </c>
      <c r="H39" s="3" t="s">
        <v>12</v>
      </c>
      <c r="I39" s="3" t="s">
        <v>13</v>
      </c>
      <c r="J39" s="3" t="s">
        <v>14</v>
      </c>
      <c r="K39" s="6"/>
      <c r="L39" s="6"/>
    </row>
    <row r="40" s="1" customFormat="1" spans="1:1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="1" customFormat="1" spans="1:13">
      <c r="A41" s="14">
        <v>46091</v>
      </c>
      <c r="B41" s="15">
        <v>22343</v>
      </c>
      <c r="C41" s="16" t="s">
        <v>94</v>
      </c>
      <c r="D41" s="17" t="s">
        <v>16</v>
      </c>
      <c r="E41" s="15">
        <v>61398</v>
      </c>
      <c r="F41" s="39">
        <v>18728.2</v>
      </c>
      <c r="G41" s="19"/>
      <c r="H41" s="19"/>
      <c r="I41" s="14"/>
      <c r="J41" s="39">
        <v>0</v>
      </c>
      <c r="K41" s="24">
        <f>F41+J41</f>
        <v>18728.2</v>
      </c>
      <c r="L41" s="14">
        <v>46091</v>
      </c>
      <c r="M41" s="2"/>
    </row>
    <row r="42" s="1" customFormat="1" spans="1:13">
      <c r="A42" s="14">
        <v>46091</v>
      </c>
      <c r="B42" s="15">
        <v>22344</v>
      </c>
      <c r="C42" s="16" t="s">
        <v>95</v>
      </c>
      <c r="D42" s="17" t="s">
        <v>16</v>
      </c>
      <c r="E42" s="15">
        <v>61399</v>
      </c>
      <c r="F42" s="39">
        <v>11621.25</v>
      </c>
      <c r="G42" s="19"/>
      <c r="H42" s="19"/>
      <c r="I42" s="14"/>
      <c r="J42" s="39">
        <v>0</v>
      </c>
      <c r="K42" s="24">
        <f>F42+J42</f>
        <v>11621.25</v>
      </c>
      <c r="L42" s="14">
        <v>46091</v>
      </c>
      <c r="M42" s="2"/>
    </row>
    <row r="43" s="1" customFormat="1" spans="1:13">
      <c r="A43" s="14">
        <v>46091</v>
      </c>
      <c r="B43" s="15">
        <v>22345</v>
      </c>
      <c r="C43" s="16" t="s">
        <v>96</v>
      </c>
      <c r="D43" s="17" t="s">
        <v>16</v>
      </c>
      <c r="E43" s="15">
        <v>61400</v>
      </c>
      <c r="F43" s="39">
        <v>11246.25</v>
      </c>
      <c r="G43" s="19"/>
      <c r="H43" s="19"/>
      <c r="I43" s="14"/>
      <c r="J43" s="39">
        <v>0</v>
      </c>
      <c r="K43" s="24">
        <f>F43+J43</f>
        <v>11246.25</v>
      </c>
      <c r="L43" s="14">
        <v>46091</v>
      </c>
      <c r="M43" s="2"/>
    </row>
    <row r="44" s="1" customFormat="1" spans="6:11">
      <c r="F44" s="40">
        <f>SUM(F41:F43)</f>
        <v>41595.7</v>
      </c>
      <c r="G44" s="2"/>
      <c r="H44" s="2"/>
      <c r="I44" s="2"/>
      <c r="J44" s="49">
        <f>SUM(J41:J43)</f>
        <v>0</v>
      </c>
      <c r="K44" s="40">
        <f>SUM(K41:K43)</f>
        <v>41595.7</v>
      </c>
    </row>
    <row r="45" s="1" customFormat="1" spans="6:11">
      <c r="F45" s="40"/>
      <c r="G45" s="2"/>
      <c r="H45" s="2"/>
      <c r="I45" s="2"/>
      <c r="J45" s="40"/>
      <c r="K45" s="40"/>
    </row>
    <row r="46" s="1" customFormat="1" spans="6:6">
      <c r="F46" s="40"/>
    </row>
    <row r="50" s="1" customFormat="1" spans="1:4">
      <c r="A50" s="2" t="s">
        <v>23</v>
      </c>
      <c r="D50" s="2" t="s">
        <v>24</v>
      </c>
    </row>
    <row r="51" s="1" customFormat="1" spans="1:1">
      <c r="A51" s="2"/>
    </row>
    <row r="52" s="1" customFormat="1" spans="1:1">
      <c r="A52" s="2"/>
    </row>
    <row r="53" s="1" customFormat="1" spans="1:4">
      <c r="A53" s="2" t="s">
        <v>26</v>
      </c>
      <c r="D53" s="2" t="s">
        <v>27</v>
      </c>
    </row>
    <row r="54" s="1" customFormat="1" spans="1:4">
      <c r="A54" s="1" t="s">
        <v>29</v>
      </c>
      <c r="D54" s="1" t="s">
        <v>30</v>
      </c>
    </row>
  </sheetData>
  <mergeCells count="26">
    <mergeCell ref="G4:J4"/>
    <mergeCell ref="G38:J38"/>
    <mergeCell ref="A4:A6"/>
    <mergeCell ref="A38:A40"/>
    <mergeCell ref="B4:B6"/>
    <mergeCell ref="B38:B40"/>
    <mergeCell ref="C4:C6"/>
    <mergeCell ref="C38:C40"/>
    <mergeCell ref="D4:D6"/>
    <mergeCell ref="D38:D40"/>
    <mergeCell ref="E4:E6"/>
    <mergeCell ref="E38:E40"/>
    <mergeCell ref="F4:F6"/>
    <mergeCell ref="F38:F40"/>
    <mergeCell ref="G5:G6"/>
    <mergeCell ref="G39:G40"/>
    <mergeCell ref="H5:H6"/>
    <mergeCell ref="H39:H40"/>
    <mergeCell ref="I5:I6"/>
    <mergeCell ref="I39:I40"/>
    <mergeCell ref="J5:J6"/>
    <mergeCell ref="J39:J40"/>
    <mergeCell ref="K4:K6"/>
    <mergeCell ref="K38:K40"/>
    <mergeCell ref="L4:L6"/>
    <mergeCell ref="L38:L40"/>
  </mergeCells>
  <pageMargins left="0.25" right="0.25" top="0.75" bottom="0.75" header="0.3" footer="0.3"/>
  <pageSetup paperSize="1" scale="87" orientation="landscape" verticalDpi="7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2"/>
  <sheetViews>
    <sheetView zoomScale="130" zoomScaleNormal="130" workbookViewId="0">
      <selection activeCell="A1" sqref="$A1:$XFD23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31.7142857142857" style="1" customWidth="1"/>
    <col min="4" max="4" width="13.5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="1" customFormat="1" spans="1:1">
      <c r="A1" s="2" t="s">
        <v>0</v>
      </c>
    </row>
    <row r="2" s="1" customFormat="1" spans="1:1">
      <c r="A2" s="2" t="s">
        <v>33</v>
      </c>
    </row>
    <row r="4" s="1" customForma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3">
      <c r="A7" s="14">
        <v>46092</v>
      </c>
      <c r="B7" s="15">
        <v>22347</v>
      </c>
      <c r="C7" s="16" t="s">
        <v>97</v>
      </c>
      <c r="D7" s="17" t="s">
        <v>16</v>
      </c>
      <c r="E7" s="15">
        <v>60843</v>
      </c>
      <c r="F7" s="39">
        <v>13000</v>
      </c>
      <c r="G7" s="19"/>
      <c r="H7" s="19"/>
      <c r="I7" s="14"/>
      <c r="J7" s="39">
        <v>0</v>
      </c>
      <c r="K7" s="24">
        <f t="shared" ref="K7:K11" si="0">F7+J7</f>
        <v>13000</v>
      </c>
      <c r="L7" s="14">
        <v>46091</v>
      </c>
      <c r="M7" s="2"/>
    </row>
    <row r="8" s="1" customFormat="1" spans="1:13">
      <c r="A8" s="14">
        <v>46092</v>
      </c>
      <c r="B8" s="15">
        <v>22348</v>
      </c>
      <c r="C8" s="16" t="s">
        <v>98</v>
      </c>
      <c r="D8" s="17" t="s">
        <v>16</v>
      </c>
      <c r="E8" s="15">
        <v>61373</v>
      </c>
      <c r="F8" s="39">
        <v>16876.2</v>
      </c>
      <c r="G8" s="19"/>
      <c r="H8" s="19"/>
      <c r="I8" s="14"/>
      <c r="J8" s="39">
        <v>0</v>
      </c>
      <c r="K8" s="24">
        <f t="shared" si="0"/>
        <v>16876.2</v>
      </c>
      <c r="L8" s="14">
        <v>46092</v>
      </c>
      <c r="M8" s="2"/>
    </row>
    <row r="9" s="1" customFormat="1" spans="1:13">
      <c r="A9" s="14">
        <v>46092</v>
      </c>
      <c r="B9" s="15">
        <v>22349</v>
      </c>
      <c r="C9" s="16" t="s">
        <v>99</v>
      </c>
      <c r="D9" s="17" t="s">
        <v>46</v>
      </c>
      <c r="E9" s="15">
        <v>61401</v>
      </c>
      <c r="F9" s="39"/>
      <c r="G9" s="19"/>
      <c r="H9" s="19"/>
      <c r="I9" s="14"/>
      <c r="J9" s="39">
        <v>105982.4</v>
      </c>
      <c r="K9" s="24">
        <f t="shared" si="0"/>
        <v>105982.4</v>
      </c>
      <c r="L9" s="14">
        <v>46091</v>
      </c>
      <c r="M9" s="2"/>
    </row>
    <row r="10" s="1" customFormat="1" spans="1:13">
      <c r="A10" s="14">
        <v>46092</v>
      </c>
      <c r="B10" s="15">
        <v>22350</v>
      </c>
      <c r="C10" s="16" t="s">
        <v>100</v>
      </c>
      <c r="D10" s="17" t="s">
        <v>16</v>
      </c>
      <c r="E10" s="15">
        <v>61402</v>
      </c>
      <c r="F10" s="39">
        <v>116017.2</v>
      </c>
      <c r="G10" s="19"/>
      <c r="H10" s="19"/>
      <c r="I10" s="14"/>
      <c r="J10" s="39">
        <v>0</v>
      </c>
      <c r="K10" s="24">
        <f t="shared" si="0"/>
        <v>116017.2</v>
      </c>
      <c r="L10" s="14">
        <v>46092</v>
      </c>
      <c r="M10" s="2"/>
    </row>
    <row r="11" s="1" customFormat="1" spans="1:13">
      <c r="A11" s="14">
        <v>46093</v>
      </c>
      <c r="B11" s="15">
        <v>22351</v>
      </c>
      <c r="C11" s="16" t="s">
        <v>101</v>
      </c>
      <c r="D11" s="17" t="s">
        <v>46</v>
      </c>
      <c r="E11" s="15">
        <v>61404</v>
      </c>
      <c r="F11" s="39"/>
      <c r="G11" s="19"/>
      <c r="H11" s="19"/>
      <c r="I11" s="14"/>
      <c r="J11" s="39">
        <v>228272.4</v>
      </c>
      <c r="K11" s="24">
        <f t="shared" si="0"/>
        <v>228272.4</v>
      </c>
      <c r="L11" s="14">
        <v>46092</v>
      </c>
      <c r="M11" s="2"/>
    </row>
    <row r="12" s="1" customFormat="1" spans="6:11">
      <c r="F12" s="40">
        <f>SUM(F7:F11)</f>
        <v>145893.4</v>
      </c>
      <c r="G12" s="2"/>
      <c r="H12" s="2"/>
      <c r="I12" s="2"/>
      <c r="J12" s="49">
        <f>SUM(J7:J11)</f>
        <v>334254.8</v>
      </c>
      <c r="K12" s="40">
        <f>SUM(K7:K11)</f>
        <v>480148.2</v>
      </c>
    </row>
    <row r="13" s="1" customFormat="1" spans="6:11">
      <c r="F13" s="40"/>
      <c r="G13" s="2"/>
      <c r="H13" s="2"/>
      <c r="I13" s="2"/>
      <c r="J13" s="40"/>
      <c r="K13" s="40"/>
    </row>
    <row r="14" s="1" customFormat="1" spans="6:6">
      <c r="F14" s="40"/>
    </row>
    <row r="18" s="1" customFormat="1" spans="1:4">
      <c r="A18" s="2" t="s">
        <v>23</v>
      </c>
      <c r="D18" s="2" t="s">
        <v>24</v>
      </c>
    </row>
    <row r="19" s="1" customFormat="1" spans="1:1">
      <c r="A19" s="2"/>
    </row>
    <row r="20" s="1" customFormat="1" spans="1:1">
      <c r="A20" s="2"/>
    </row>
    <row r="21" s="1" customFormat="1" spans="1:4">
      <c r="A21" s="2" t="s">
        <v>26</v>
      </c>
      <c r="D21" s="2" t="s">
        <v>27</v>
      </c>
    </row>
    <row r="22" s="1" customFormat="1" spans="1:4">
      <c r="A22" s="1" t="s">
        <v>29</v>
      </c>
      <c r="D22" s="1" t="s">
        <v>30</v>
      </c>
    </row>
  </sheetData>
  <mergeCells count="13">
    <mergeCell ref="G4:J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4:K6"/>
    <mergeCell ref="L4:L6"/>
  </mergeCells>
  <pageMargins left="0.25" right="0.25" top="0.75" bottom="0.75" header="0.3" footer="0.3"/>
  <pageSetup paperSize="1" scale="87" orientation="landscape" verticalDpi="7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9"/>
  <sheetViews>
    <sheetView zoomScale="130" zoomScaleNormal="130" topLeftCell="A31" workbookViewId="0">
      <selection activeCell="H25" sqref="H25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31.7142857142857" style="1" customWidth="1"/>
    <col min="4" max="4" width="13.5714285714286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="1" customFormat="1" spans="1:1">
      <c r="A1" s="2" t="s">
        <v>0</v>
      </c>
    </row>
    <row r="2" s="1" customFormat="1" spans="1:1">
      <c r="A2" s="2" t="s">
        <v>1</v>
      </c>
    </row>
    <row r="4" s="1" customForma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3">
      <c r="A7" s="14">
        <v>46093</v>
      </c>
      <c r="B7" s="15">
        <v>21676</v>
      </c>
      <c r="C7" s="16" t="s">
        <v>102</v>
      </c>
      <c r="D7" s="17" t="s">
        <v>16</v>
      </c>
      <c r="E7" s="15">
        <v>61273</v>
      </c>
      <c r="F7" s="39"/>
      <c r="G7" s="19" t="s">
        <v>17</v>
      </c>
      <c r="H7" s="19">
        <v>1078372</v>
      </c>
      <c r="I7" s="14">
        <v>46090</v>
      </c>
      <c r="J7" s="39">
        <v>26675.88</v>
      </c>
      <c r="K7" s="24">
        <f>F7+J7</f>
        <v>26675.88</v>
      </c>
      <c r="L7" s="14">
        <v>46094</v>
      </c>
      <c r="M7" s="2" t="s">
        <v>103</v>
      </c>
    </row>
    <row r="8" s="1" customFormat="1" spans="1:13">
      <c r="A8" s="14"/>
      <c r="B8" s="15"/>
      <c r="C8" s="16"/>
      <c r="D8" s="17"/>
      <c r="E8" s="15"/>
      <c r="F8" s="39"/>
      <c r="G8" s="19"/>
      <c r="H8" s="19"/>
      <c r="I8" s="14"/>
      <c r="J8" s="39"/>
      <c r="K8" s="24"/>
      <c r="L8" s="14"/>
      <c r="M8" s="2"/>
    </row>
    <row r="9" s="1" customFormat="1" spans="6:11">
      <c r="F9" s="40">
        <f t="shared" ref="F9:K9" si="0">SUM(F7:F8)</f>
        <v>0</v>
      </c>
      <c r="G9" s="2"/>
      <c r="H9" s="2"/>
      <c r="I9" s="2"/>
      <c r="J9" s="49">
        <f t="shared" si="0"/>
        <v>26675.88</v>
      </c>
      <c r="K9" s="40">
        <f t="shared" si="0"/>
        <v>26675.88</v>
      </c>
    </row>
    <row r="10" s="1" customFormat="1" spans="6:11">
      <c r="F10" s="40"/>
      <c r="G10" s="2"/>
      <c r="H10" s="2"/>
      <c r="I10" s="2"/>
      <c r="J10" s="40"/>
      <c r="K10" s="40"/>
    </row>
    <row r="11" s="1" customFormat="1" spans="6:11">
      <c r="F11" s="40"/>
      <c r="I11" s="1" t="s">
        <v>13</v>
      </c>
      <c r="K11" s="40"/>
    </row>
    <row r="12" s="1" customFormat="1" spans="8:10">
      <c r="H12" s="2" t="s">
        <v>19</v>
      </c>
      <c r="J12" s="41" t="s">
        <v>20</v>
      </c>
    </row>
    <row r="13" s="1" customFormat="1" spans="11:11">
      <c r="K13" s="41" t="s">
        <v>21</v>
      </c>
    </row>
    <row r="14" s="1" customFormat="1" spans="7:11">
      <c r="G14" s="2" t="s">
        <v>22</v>
      </c>
      <c r="I14" s="42">
        <v>1000</v>
      </c>
      <c r="J14" s="43"/>
      <c r="K14" s="44">
        <f t="shared" ref="K14:K25" si="1">J14*I14</f>
        <v>0</v>
      </c>
    </row>
    <row r="15" s="1" customFormat="1" spans="1:11">
      <c r="A15" s="2" t="s">
        <v>23</v>
      </c>
      <c r="D15" s="2" t="s">
        <v>24</v>
      </c>
      <c r="G15" s="2"/>
      <c r="I15" s="42">
        <v>500</v>
      </c>
      <c r="J15" s="43"/>
      <c r="K15" s="44">
        <f t="shared" si="1"/>
        <v>0</v>
      </c>
    </row>
    <row r="16" s="1" customFormat="1" spans="1:11">
      <c r="A16" s="2"/>
      <c r="G16" s="2"/>
      <c r="I16" s="42">
        <v>200</v>
      </c>
      <c r="J16" s="43"/>
      <c r="K16" s="44">
        <f t="shared" si="1"/>
        <v>0</v>
      </c>
    </row>
    <row r="17" s="1" customFormat="1" spans="1:11">
      <c r="A17" s="2"/>
      <c r="G17" s="2" t="s">
        <v>25</v>
      </c>
      <c r="I17" s="42">
        <v>100</v>
      </c>
      <c r="J17" s="43"/>
      <c r="K17" s="44">
        <f t="shared" si="1"/>
        <v>0</v>
      </c>
    </row>
    <row r="18" s="1" customFormat="1" spans="1:11">
      <c r="A18" s="2" t="s">
        <v>26</v>
      </c>
      <c r="D18" s="2" t="s">
        <v>27</v>
      </c>
      <c r="G18" s="1" t="s">
        <v>28</v>
      </c>
      <c r="I18" s="42">
        <v>50</v>
      </c>
      <c r="J18" s="43"/>
      <c r="K18" s="44">
        <f t="shared" si="1"/>
        <v>0</v>
      </c>
    </row>
    <row r="19" s="1" customFormat="1" spans="1:11">
      <c r="A19" s="1" t="s">
        <v>29</v>
      </c>
      <c r="D19" s="1" t="s">
        <v>30</v>
      </c>
      <c r="I19" s="42">
        <v>20</v>
      </c>
      <c r="J19" s="43"/>
      <c r="K19" s="44">
        <f t="shared" si="1"/>
        <v>0</v>
      </c>
    </row>
    <row r="20" s="1" customFormat="1" spans="9:11">
      <c r="I20" s="42">
        <v>10</v>
      </c>
      <c r="J20" s="43"/>
      <c r="K20" s="44">
        <f t="shared" si="1"/>
        <v>0</v>
      </c>
    </row>
    <row r="21" s="1" customFormat="1" spans="9:11">
      <c r="I21" s="42">
        <v>5</v>
      </c>
      <c r="J21" s="43"/>
      <c r="K21" s="44">
        <f t="shared" si="1"/>
        <v>0</v>
      </c>
    </row>
    <row r="22" s="1" customFormat="1" spans="9:11">
      <c r="I22" s="42">
        <v>1</v>
      </c>
      <c r="J22" s="43"/>
      <c r="K22" s="44">
        <f t="shared" si="1"/>
        <v>0</v>
      </c>
    </row>
    <row r="23" s="1" customFormat="1" spans="9:11">
      <c r="I23" s="42">
        <v>0.25</v>
      </c>
      <c r="J23" s="43"/>
      <c r="K23" s="44">
        <f t="shared" si="1"/>
        <v>0</v>
      </c>
    </row>
    <row r="24" s="1" customFormat="1" spans="9:11">
      <c r="I24" s="42">
        <v>0.1</v>
      </c>
      <c r="J24" s="43"/>
      <c r="K24" s="44">
        <f t="shared" si="1"/>
        <v>0</v>
      </c>
    </row>
    <row r="25" s="1" customFormat="1" spans="9:11">
      <c r="I25" s="45">
        <v>0.05</v>
      </c>
      <c r="J25" s="43"/>
      <c r="K25" s="51">
        <f t="shared" si="1"/>
        <v>0</v>
      </c>
    </row>
    <row r="26" s="1" customFormat="1" spans="9:11">
      <c r="I26" s="2" t="s">
        <v>31</v>
      </c>
      <c r="K26" s="52">
        <f>SUM(K14:K25)</f>
        <v>0</v>
      </c>
    </row>
    <row r="27" s="1" customFormat="1" spans="9:11">
      <c r="I27" s="2" t="s">
        <v>32</v>
      </c>
      <c r="K27" s="47">
        <f>J9</f>
        <v>26675.88</v>
      </c>
    </row>
    <row r="28" s="1" customFormat="1" ht="9.75" spans="11:11">
      <c r="K28" s="48">
        <f>SUM(K26:K27)</f>
        <v>26675.88</v>
      </c>
    </row>
    <row r="29" s="1" customFormat="1" ht="9.75"/>
  </sheetData>
  <mergeCells count="13">
    <mergeCell ref="G4:J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4:K6"/>
    <mergeCell ref="L4:L6"/>
  </mergeCells>
  <pageMargins left="0.25" right="0.25" top="0.75" bottom="0.75" header="0.3" footer="0.3"/>
  <pageSetup paperSize="1" scale="81" orientation="landscape" verticalDpi="7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MAR 2</vt:lpstr>
      <vt:lpstr>MAR 3</vt:lpstr>
      <vt:lpstr>MAR 5</vt:lpstr>
      <vt:lpstr>MAR 4</vt:lpstr>
      <vt:lpstr>MAR 6</vt:lpstr>
      <vt:lpstr>MAR 9</vt:lpstr>
      <vt:lpstr>MAR 10</vt:lpstr>
      <vt:lpstr>MAR 11</vt:lpstr>
      <vt:lpstr>MAR 12</vt:lpstr>
      <vt:lpstr>MAR 13</vt:lpstr>
      <vt:lpstr>MAR 16</vt:lpstr>
      <vt:lpstr>MAR 17</vt:lpstr>
      <vt:lpstr>MAR 18</vt:lpstr>
      <vt:lpstr>MAR 23</vt:lpstr>
      <vt:lpstr>MAR 24</vt:lpstr>
      <vt:lpstr>MAR 25</vt:lpstr>
      <vt:lpstr>LAZADA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240406</dc:creator>
  <cp:lastModifiedBy>240406</cp:lastModifiedBy>
  <dcterms:created xsi:type="dcterms:W3CDTF">2026-03-02T00:07:00Z</dcterms:created>
  <dcterms:modified xsi:type="dcterms:W3CDTF">2026-03-25T08:16:23Z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0165705885E14121A9BF5384696CC26F_11</vt:lpwstr>
  </property>
  <property fmtid="{D5CDD505-2E9C-101B-9397-08002B2CF9AE}" pid="3" name="KSOProductBuildVer">
    <vt:lpwstr>1033-12.2.0.20795</vt:lpwstr>
  </property>
</Properties>
</file>