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480" tabRatio="722" firstSheet="6" activeTab="17"/>
  </bookViews>
  <sheets>
    <sheet name="AUG 1" sheetId="1" r:id="rId1"/>
    <sheet name="AUG 4" sheetId="3" r:id="rId2"/>
    <sheet name="AUG 5" sheetId="4" r:id="rId3"/>
    <sheet name="AUG 7" sheetId="5" r:id="rId4"/>
    <sheet name="AUG 8" sheetId="6" r:id="rId5"/>
    <sheet name="AUG 11" sheetId="7" r:id="rId6"/>
    <sheet name="AUG 12" sheetId="8" r:id="rId7"/>
    <sheet name="AUG 13" sheetId="9" r:id="rId8"/>
    <sheet name="AUG 14" sheetId="10" r:id="rId9"/>
    <sheet name="AUG 15" sheetId="11" r:id="rId10"/>
    <sheet name="AUG 18" sheetId="12" r:id="rId11"/>
    <sheet name="AUG 19" sheetId="13" r:id="rId12"/>
    <sheet name="AUG 20" sheetId="14" r:id="rId13"/>
    <sheet name="AUG 22" sheetId="15" r:id="rId14"/>
    <sheet name="AUG 26" sheetId="18" r:id="rId15"/>
    <sheet name="AUG 27" sheetId="19" r:id="rId16"/>
    <sheet name="AUG 28" sheetId="21" r:id="rId17"/>
    <sheet name="AUG 29" sheetId="22" r:id="rId18"/>
    <sheet name="LAZADA" sheetId="2" r:id="rId19"/>
  </sheets>
  <definedNames>
    <definedName name="_1_JAN_2024" localSheetId="0">#REF!</definedName>
    <definedName name="_2_JAN_2024" localSheetId="0">#REF!</definedName>
    <definedName name="_6_Jan_2020" localSheetId="0">#REF!</definedName>
    <definedName name="_xlnm.Print_Area" localSheetId="0">'AUG 1'!$A$99:$L$130</definedName>
    <definedName name="_1_JAN_2024" localSheetId="18">#REF!</definedName>
    <definedName name="_2_JAN_2024" localSheetId="18">#REF!</definedName>
    <definedName name="_6_Jan_2020" localSheetId="18">#REF!</definedName>
    <definedName name="_xlnm.Print_Area" localSheetId="18">LAZADA!$A$295:$L$374</definedName>
    <definedName name="_1_JAN_2024" localSheetId="1">#REF!</definedName>
    <definedName name="_2_JAN_2024" localSheetId="1">#REF!</definedName>
    <definedName name="_6_Jan_2020" localSheetId="1">#REF!</definedName>
    <definedName name="_xlnm.Print_Area" localSheetId="1">'AUG 4'!$A$37:$M$70</definedName>
    <definedName name="_1_JAN_2024" localSheetId="2">#REF!</definedName>
    <definedName name="_2_JAN_2024" localSheetId="2">#REF!</definedName>
    <definedName name="_6_Jan_2020" localSheetId="2">#REF!</definedName>
    <definedName name="_xlnm.Print_Area" localSheetId="2">'AUG 5'!$A$33:$M$67</definedName>
    <definedName name="_1_JAN_2024" localSheetId="3">#REF!</definedName>
    <definedName name="_2_JAN_2024" localSheetId="3">#REF!</definedName>
    <definedName name="_6_Jan_2020" localSheetId="3">#REF!</definedName>
    <definedName name="_xlnm.Print_Area" localSheetId="3">'AUG 7'!$A$33:$M$61</definedName>
    <definedName name="_1_JAN_2024" localSheetId="4">#REF!</definedName>
    <definedName name="_2_JAN_2024" localSheetId="4">#REF!</definedName>
    <definedName name="_6_Jan_2020" localSheetId="4">#REF!</definedName>
    <definedName name="_xlnm.Print_Area" localSheetId="4">'AUG 8'!$A$67:$M$91</definedName>
    <definedName name="_1_JAN_2024" localSheetId="5">#REF!</definedName>
    <definedName name="_2_JAN_2024" localSheetId="5">#REF!</definedName>
    <definedName name="_6_Jan_2020" localSheetId="5">#REF!</definedName>
    <definedName name="_xlnm.Print_Area" localSheetId="5">'AUG 11'!$A$64:$M$91</definedName>
    <definedName name="_1_JAN_2024" localSheetId="6">#REF!</definedName>
    <definedName name="_2_JAN_2024" localSheetId="6">#REF!</definedName>
    <definedName name="_6_Jan_2020" localSheetId="6">#REF!</definedName>
    <definedName name="_xlnm.Print_Area" localSheetId="6">'AUG 12'!$A$32:$L$56</definedName>
    <definedName name="_1_JAN_2024" localSheetId="7">#REF!</definedName>
    <definedName name="_2_JAN_2024" localSheetId="7">#REF!</definedName>
    <definedName name="_6_Jan_2020" localSheetId="7">#REF!</definedName>
    <definedName name="_xlnm.Print_Area" localSheetId="7">'AUG 13'!$A$1:$M$27</definedName>
    <definedName name="_1_JAN_2024" localSheetId="8">#REF!</definedName>
    <definedName name="_2_JAN_2024" localSheetId="8">#REF!</definedName>
    <definedName name="_6_Jan_2020" localSheetId="8">#REF!</definedName>
    <definedName name="_xlnm.Print_Area" localSheetId="8">'AUG 14'!$A$35:$L$63</definedName>
    <definedName name="_1_JAN_2024" localSheetId="9">#REF!</definedName>
    <definedName name="_2_JAN_2024" localSheetId="9">#REF!</definedName>
    <definedName name="_6_Jan_2020" localSheetId="9">#REF!</definedName>
    <definedName name="_xlnm.Print_Area" localSheetId="9">'AUG 15'!$A$69:$M$93</definedName>
    <definedName name="_1_JAN_2024" localSheetId="10">#REF!</definedName>
    <definedName name="_2_JAN_2024" localSheetId="10">#REF!</definedName>
    <definedName name="_6_Jan_2020" localSheetId="10">#REF!</definedName>
    <definedName name="_xlnm.Print_Area" localSheetId="10">'AUG 18'!$A$64:$M$89</definedName>
    <definedName name="_1_JAN_2024" localSheetId="11">#REF!</definedName>
    <definedName name="_2_JAN_2024" localSheetId="11">#REF!</definedName>
    <definedName name="_6_Jan_2020" localSheetId="11">#REF!</definedName>
    <definedName name="_xlnm.Print_Area" localSheetId="11">'AUG 19'!$A$101:$M$125</definedName>
    <definedName name="_1_JAN_2024" localSheetId="12">#REF!</definedName>
    <definedName name="_2_JAN_2024" localSheetId="12">#REF!</definedName>
    <definedName name="_6_Jan_2020" localSheetId="12">#REF!</definedName>
    <definedName name="_xlnm.Print_Area" localSheetId="12">'AUG 20'!$A$34:$L$63</definedName>
    <definedName name="_1_JAN_2024" localSheetId="13">#REF!</definedName>
    <definedName name="_2_JAN_2024" localSheetId="13">#REF!</definedName>
    <definedName name="_6_Jan_2020" localSheetId="13">#REF!</definedName>
    <definedName name="_xlnm.Print_Area" localSheetId="13">'AUG 22'!$A$33:$M$64</definedName>
    <definedName name="_1_JAN_2024" localSheetId="14">#REF!</definedName>
    <definedName name="_2_JAN_2024" localSheetId="14">#REF!</definedName>
    <definedName name="_6_Jan_2020" localSheetId="14">#REF!</definedName>
    <definedName name="_xlnm.Print_Area" localSheetId="14">'AUG 26'!$A$32:$M$55</definedName>
    <definedName name="_1_JAN_2024" localSheetId="15">#REF!</definedName>
    <definedName name="_2_JAN_2024" localSheetId="15">#REF!</definedName>
    <definedName name="_6_Jan_2020" localSheetId="15">#REF!</definedName>
    <definedName name="_xlnm.Print_Area" localSheetId="15">'AUG 27'!$A$94:$L$125</definedName>
    <definedName name="_1_JAN_2024" localSheetId="16">#REF!</definedName>
    <definedName name="_2_JAN_2024" localSheetId="16">#REF!</definedName>
    <definedName name="_6_Jan_2020" localSheetId="16">#REF!</definedName>
    <definedName name="_xlnm.Print_Area" localSheetId="16">'AUG 28'!$A$35:$M$63</definedName>
    <definedName name="_1_JAN_2024" localSheetId="17">#REF!</definedName>
    <definedName name="_2_JAN_2024" localSheetId="17">#REF!</definedName>
    <definedName name="_6_Jan_2020" localSheetId="17">#REF!</definedName>
    <definedName name="_xlnm.Print_Area" localSheetId="17">'AUG 29'!$A$33:$M$62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<sst xmlns="http://schemas.openxmlformats.org/spreadsheetml/2006/main" count="2218" uniqueCount="282">
  <si>
    <t>SUMMARY DAILY COLLECTION REPORT</t>
  </si>
  <si>
    <t>KMI H.O. SERIES (ALFREDO)</t>
  </si>
  <si>
    <t>DATE</t>
  </si>
  <si>
    <t>KMI OR#</t>
  </si>
  <si>
    <t>CUSTOMER NAME</t>
  </si>
  <si>
    <t>DESCRIPTION OF COLLECTION TRANSACTION</t>
  </si>
  <si>
    <t>KMI SI#</t>
  </si>
  <si>
    <t>CASH</t>
  </si>
  <si>
    <t>CHECK</t>
  </si>
  <si>
    <t>TOTAL</t>
  </si>
  <si>
    <t>DATE OF DEPOSIT</t>
  </si>
  <si>
    <t>Bank</t>
  </si>
  <si>
    <t>Check #</t>
  </si>
  <si>
    <t>Check Date</t>
  </si>
  <si>
    <t>Amount</t>
  </si>
  <si>
    <t>LUX ET SAL CORP. (DOMUSCHOLA INTL SCHOOL)</t>
  </si>
  <si>
    <t>UNIT &amp; DC</t>
  </si>
  <si>
    <t>BDO</t>
  </si>
  <si>
    <t>EWT 4062.16</t>
  </si>
  <si>
    <t>Cash Breakdown</t>
  </si>
  <si>
    <t>PCS</t>
  </si>
  <si>
    <t>AMOUNT</t>
  </si>
  <si>
    <t>Received by:</t>
  </si>
  <si>
    <t>Prepared By:</t>
  </si>
  <si>
    <t>Noted By:</t>
  </si>
  <si>
    <t>RODESSA MANAS</t>
  </si>
  <si>
    <t>JANELLEN LIM</t>
  </si>
  <si>
    <t>MART NATHANIEL R. FLORES</t>
  </si>
  <si>
    <t>Accounting Clerk</t>
  </si>
  <si>
    <t>KMI Assistant</t>
  </si>
  <si>
    <t>KMI- Supervisor</t>
  </si>
  <si>
    <t>Total Coins &amp; Bills</t>
  </si>
  <si>
    <t>Total Checks</t>
  </si>
  <si>
    <t>KMI H.O. SERIES (MART)</t>
  </si>
  <si>
    <t>KMI AR#</t>
  </si>
  <si>
    <t>KM6128</t>
  </si>
  <si>
    <t>JOEL RIVERO</t>
  </si>
  <si>
    <t>UNIT</t>
  </si>
  <si>
    <t>BS10721</t>
  </si>
  <si>
    <t>KM6129</t>
  </si>
  <si>
    <t>CHARLES SAARI</t>
  </si>
  <si>
    <t>BS10722</t>
  </si>
  <si>
    <t>KM6130</t>
  </si>
  <si>
    <t>BS10723</t>
  </si>
  <si>
    <t>COLDWINS AC &amp; ELECTROMECHANICAL SVC</t>
  </si>
  <si>
    <t>KMI H.O. SERIES (ROLAND)</t>
  </si>
  <si>
    <t>MIGHTY &amp; STRONG (MAS) FOODS CORP.</t>
  </si>
  <si>
    <t>EWT 1257.44</t>
  </si>
  <si>
    <t>METROPOLITAN MEDICAL CENTER</t>
  </si>
  <si>
    <t>EWB</t>
  </si>
  <si>
    <t>EWT 303.54</t>
  </si>
  <si>
    <t>EWT 607.08</t>
  </si>
  <si>
    <t>SAVOIR HEARING AID CENTER</t>
  </si>
  <si>
    <t>ROSARIO FASTENERS CORP</t>
  </si>
  <si>
    <t>EA BTJ FOCUS INC.</t>
  </si>
  <si>
    <t>EWT 319.72</t>
  </si>
  <si>
    <t>GIRLIE AGUSTIN</t>
  </si>
  <si>
    <t>GENCARS BATANGAS INC.</t>
  </si>
  <si>
    <t>EWT 314.36</t>
  </si>
  <si>
    <t>MARICEL CUNANAN</t>
  </si>
  <si>
    <t>RONNIE RUIZ</t>
  </si>
  <si>
    <t>CRISTINA FLORENTINO</t>
  </si>
  <si>
    <t>MICHAEL SY</t>
  </si>
  <si>
    <t>LUFTHANSA TECHNICK PHILIPPINES, INC.</t>
  </si>
  <si>
    <t>EWT 187.44</t>
  </si>
  <si>
    <t>EWT 749.75</t>
  </si>
  <si>
    <t>HI-GRADE FEEDS CORP.</t>
  </si>
  <si>
    <t>EWT 240.32</t>
  </si>
  <si>
    <t>STEPHANIE CHUA GAN</t>
  </si>
  <si>
    <t>M ONE MARKETING INTERNATIONAL, INC.</t>
  </si>
  <si>
    <t>LITA OBISPO</t>
  </si>
  <si>
    <t>EXI SYSTEMS +, INC.</t>
  </si>
  <si>
    <t>EWT 660.58</t>
  </si>
  <si>
    <t>CARLO CARONAN</t>
  </si>
  <si>
    <t>ATLANTIC COATINGS, INC.</t>
  </si>
  <si>
    <t>EWT 705.61</t>
  </si>
  <si>
    <t>KING NATERA</t>
  </si>
  <si>
    <t>SAMSON DELA CRUZ</t>
  </si>
  <si>
    <t>GEM ONG</t>
  </si>
  <si>
    <t>KARL DAVIN HUI</t>
  </si>
  <si>
    <t>GERALD GARCIA</t>
  </si>
  <si>
    <t>CENTURY SEAFOOD RESTAURANT</t>
  </si>
  <si>
    <t>PNB</t>
  </si>
  <si>
    <t>CARLOS DE ASIS / FRONTLINE SOURCE &amp; ALLIED</t>
  </si>
  <si>
    <t>EWT 1174.36</t>
  </si>
  <si>
    <t>RICHARD MORABE</t>
  </si>
  <si>
    <t>KAIROS ELECTRICAL &amp; INDUSTRIAL SUPPLY</t>
  </si>
  <si>
    <t>EWT 254.61</t>
  </si>
  <si>
    <t>WESLEY GABIONZA</t>
  </si>
  <si>
    <t>LORENZO CLEMENTE</t>
  </si>
  <si>
    <t>JANREY GUTIERREZ</t>
  </si>
  <si>
    <t>NOEL ONG</t>
  </si>
  <si>
    <t>JAYSON ESTRADA</t>
  </si>
  <si>
    <t>UNIT DP (SD)</t>
  </si>
  <si>
    <t>KM6134</t>
  </si>
  <si>
    <t>BS10731</t>
  </si>
  <si>
    <t>KM6135</t>
  </si>
  <si>
    <t>BS10732</t>
  </si>
  <si>
    <t>JEMRENEC CONSTRUCTION OPC</t>
  </si>
  <si>
    <t>MARICKSON ASC</t>
  </si>
  <si>
    <t>BACOOR DOCTORS MEDICAL CENTER INC.</t>
  </si>
  <si>
    <t>EWT 440.12</t>
  </si>
  <si>
    <t>MICHAEL BATAC</t>
  </si>
  <si>
    <t>MA. CRISTINA B. GERAMOS</t>
  </si>
  <si>
    <t>KENNETH L. RAMIREZ</t>
  </si>
  <si>
    <t>MILDRED UY</t>
  </si>
  <si>
    <t>JAYDAN VILORIA</t>
  </si>
  <si>
    <t>UNIT DP</t>
  </si>
  <si>
    <t>SECURITY</t>
  </si>
  <si>
    <t>VALERO 156 VILLAR PROPERTY MGT CORP</t>
  </si>
  <si>
    <t>CENTEREACH RESOURCES INC.</t>
  </si>
  <si>
    <t>EWT 379.93</t>
  </si>
  <si>
    <t>CORDERO DENTAL SYSTEM</t>
  </si>
  <si>
    <t>SHASHA LYNE SANDOVAL</t>
  </si>
  <si>
    <t>PIONEER FLOAT GLASS MFG CORP</t>
  </si>
  <si>
    <t>EWT 594.97</t>
  </si>
  <si>
    <t>EWT 396.65</t>
  </si>
  <si>
    <t>KM6137</t>
  </si>
  <si>
    <t>RHENALYN MANZANO</t>
  </si>
  <si>
    <t>BS10736</t>
  </si>
  <si>
    <t>UGS INC.</t>
  </si>
  <si>
    <t>MIKURIYA FOODS CORPORATION</t>
  </si>
  <si>
    <t>UNITEC RESOURCES INC.</t>
  </si>
  <si>
    <t>EWT 130.14</t>
  </si>
  <si>
    <t>MEGA PRIME FOODS INCORPORATED</t>
  </si>
  <si>
    <t>OVERPAYMENT</t>
  </si>
  <si>
    <t>ARISTEO SAN AGUSTIN</t>
  </si>
  <si>
    <t>LY SYCIP</t>
  </si>
  <si>
    <t>BRANDYWINE CORPORATION</t>
  </si>
  <si>
    <t>MBTC</t>
  </si>
  <si>
    <t>EWT 137.50</t>
  </si>
  <si>
    <t>MVF APPLIANNCES TRADING</t>
  </si>
  <si>
    <t>MARILOU PESEBRE</t>
  </si>
  <si>
    <t>MONTALBAN CONCRETE AND ASPHALT INC.</t>
  </si>
  <si>
    <t>EWT 199.61</t>
  </si>
  <si>
    <t>IVAN FLORES</t>
  </si>
  <si>
    <t>PHILCO FACADE</t>
  </si>
  <si>
    <t>LOURDES CONVENT</t>
  </si>
  <si>
    <t>BPI</t>
  </si>
  <si>
    <t>FILIPINO MIRROR MEDIA GROUP CORPORATION</t>
  </si>
  <si>
    <t>CSBANK</t>
  </si>
  <si>
    <t>EWT 245.68</t>
  </si>
  <si>
    <t>EWT 240.40</t>
  </si>
  <si>
    <t>GRISELDA O ORTIZ LUIS</t>
  </si>
  <si>
    <t>NICOLE ANNE FERNANDEZ</t>
  </si>
  <si>
    <t>EXI SYSTEMS+, INC.</t>
  </si>
  <si>
    <t>LUFTHANSA TECHNICK PHILIPPINES INC.</t>
  </si>
  <si>
    <t>EWT 1499.50</t>
  </si>
  <si>
    <t>GRACELINE PRODUCTS INC.</t>
  </si>
  <si>
    <t>EWT 188.20</t>
  </si>
  <si>
    <t>LOURDES DABAREN</t>
  </si>
  <si>
    <t>ARCHIE ALVAREZ</t>
  </si>
  <si>
    <t>ALFREDO ELORTA JR.</t>
  </si>
  <si>
    <t>COOLIDGE TRADING CORPORATION</t>
  </si>
  <si>
    <t>UNIT &amp; DL</t>
  </si>
  <si>
    <t>ROBIN TENG</t>
  </si>
  <si>
    <t>TORRES TECHNOLOGY CENTER CORP</t>
  </si>
  <si>
    <t>EWT 733.08</t>
  </si>
  <si>
    <t>MARK MEDALLA</t>
  </si>
  <si>
    <t>TUQUIB DEVELOPMENT INC.</t>
  </si>
  <si>
    <t>CBC</t>
  </si>
  <si>
    <t>FELZEN REALTY CORPORATION (FELIX TONG)</t>
  </si>
  <si>
    <t>INSTALLATION</t>
  </si>
  <si>
    <r>
      <rPr>
        <sz val="7"/>
        <rFont val="Tahoma"/>
        <charset val="134"/>
      </rPr>
      <t xml:space="preserve">REMOTE </t>
    </r>
    <r>
      <rPr>
        <b/>
        <sz val="7"/>
        <color rgb="FFFF0000"/>
        <rFont val="Tahoma"/>
        <charset val="134"/>
      </rPr>
      <t>(KPII)</t>
    </r>
  </si>
  <si>
    <t>GREATECH PHILIPPINES, INC.</t>
  </si>
  <si>
    <t>EWT 253.68</t>
  </si>
  <si>
    <t>GM MAHILOM</t>
  </si>
  <si>
    <t>CRIS CABANA</t>
  </si>
  <si>
    <t>AR6016</t>
  </si>
  <si>
    <t>BS9825</t>
  </si>
  <si>
    <t>BS9847</t>
  </si>
  <si>
    <t>HARBOUR VIEW CORPORATION</t>
  </si>
  <si>
    <t>MARJHURIE CRUZ</t>
  </si>
  <si>
    <t>ERICA CALIBOT</t>
  </si>
  <si>
    <t>RAMON AGUIRRE</t>
  </si>
  <si>
    <t>ELECTROWELD MANUFACTURING CORP</t>
  </si>
  <si>
    <t>EWT 212.29</t>
  </si>
  <si>
    <t>EWT 21.43</t>
  </si>
  <si>
    <t>FIL-FRESH INC.</t>
  </si>
  <si>
    <t>EWT 1031.39</t>
  </si>
  <si>
    <t>SJR#</t>
  </si>
  <si>
    <t>EBINEZER FLORANO</t>
  </si>
  <si>
    <t>SOP</t>
  </si>
  <si>
    <t>LAZADA FEE</t>
  </si>
  <si>
    <t xml:space="preserve">TOTAL AMOUNT: </t>
  </si>
  <si>
    <t>ANDREW MCMENAMIN</t>
  </si>
  <si>
    <t>BENJU PAUSANOS</t>
  </si>
  <si>
    <t>MAYSHEL PALACIOS</t>
  </si>
  <si>
    <t>KAREN NIÑA S. COLLE</t>
  </si>
  <si>
    <t>APPLE LOMOCSO</t>
  </si>
  <si>
    <t>GEORGE MABOLO</t>
  </si>
  <si>
    <t>ARNOLD CAPIENDO</t>
  </si>
  <si>
    <t>JEANNE SERANIA</t>
  </si>
  <si>
    <t>DHUBE ENERLAN</t>
  </si>
  <si>
    <t>JENY LUMBOY</t>
  </si>
  <si>
    <t>MARY ANN ALVAREZ</t>
  </si>
  <si>
    <t>ANSEL LEONARD TALISIC</t>
  </si>
  <si>
    <t>CRISTINA SARMIENTO</t>
  </si>
  <si>
    <t>ERIAN JIMENEZ</t>
  </si>
  <si>
    <t>MARY ANGELYN D. CRUZ</t>
  </si>
  <si>
    <t>ANA ROSE HILARIO</t>
  </si>
  <si>
    <t>JUDELYN OCAMPO (TUBERA RESIDENCE)</t>
  </si>
  <si>
    <t>DOLOR HALIM</t>
  </si>
  <si>
    <t>REFUND</t>
  </si>
  <si>
    <t>EINS PACAÑA</t>
  </si>
  <si>
    <t>JOYSTIN BRIAN T. DUMADAUG</t>
  </si>
  <si>
    <t>LILY CONDE</t>
  </si>
  <si>
    <t>CARINA JACINTO</t>
  </si>
  <si>
    <t>CLAIRE B</t>
  </si>
  <si>
    <t>ANGELA FRANCISCO</t>
  </si>
  <si>
    <t>JACKY WEI MR YANG</t>
  </si>
  <si>
    <t>SHIELA CALDERON</t>
  </si>
  <si>
    <t>ALEC VINCENT J. GO</t>
  </si>
  <si>
    <t>JULIET MCMORRAN</t>
  </si>
  <si>
    <t>MARY SHAYNE MONGOSO RANCHES</t>
  </si>
  <si>
    <t>JV DITONA</t>
  </si>
  <si>
    <t>TOTAL:</t>
  </si>
  <si>
    <t>MEG ATIENZA</t>
  </si>
  <si>
    <t>BABY MENDOZA</t>
  </si>
  <si>
    <t>CLARIZA RAQUIÑO</t>
  </si>
  <si>
    <t>NINA RICCI TRINIDAD</t>
  </si>
  <si>
    <t>DUSTIN ANDAYA</t>
  </si>
  <si>
    <t>SHERINE KOA</t>
  </si>
  <si>
    <t>BIANCA HERNANDEZ</t>
  </si>
  <si>
    <t>DONATO MACARANAS</t>
  </si>
  <si>
    <t>MALDWYN DE PANO</t>
  </si>
  <si>
    <t>GILBEY MAURICIO</t>
  </si>
  <si>
    <t>SHARMAINE HERCIA</t>
  </si>
  <si>
    <t>MILDRED GARCIA</t>
  </si>
  <si>
    <t>ANDRES M. NICER</t>
  </si>
  <si>
    <t>MAY H. HERNANDEZ</t>
  </si>
  <si>
    <t>FEBRUARY PONIO</t>
  </si>
  <si>
    <t>RYAN SAYSON</t>
  </si>
  <si>
    <t>JENNIFER DE JESUS JIMENA</t>
  </si>
  <si>
    <t>GELENE DOMINGO</t>
  </si>
  <si>
    <t>RICHARD CASASOLA</t>
  </si>
  <si>
    <t>MIKE PLAZOS</t>
  </si>
  <si>
    <t>EWT</t>
  </si>
  <si>
    <t>GEMMALYN FAJARDO</t>
  </si>
  <si>
    <t>BRENT JARREN YEE</t>
  </si>
  <si>
    <t>SANDY DELA CRUZ</t>
  </si>
  <si>
    <t>KEN</t>
  </si>
  <si>
    <t>ANA MAY MALAGKIT</t>
  </si>
  <si>
    <t>JERO LLESES</t>
  </si>
  <si>
    <t>JAMES MEDRANO</t>
  </si>
  <si>
    <t>YVANNE CABINTOS</t>
  </si>
  <si>
    <t>CHRIS WILBERT AGUILA</t>
  </si>
  <si>
    <t>RJ TUBIG</t>
  </si>
  <si>
    <t>PATRICK COCABO</t>
  </si>
  <si>
    <t>CHRIS YU</t>
  </si>
  <si>
    <t>FRANSE BEA TALIBONG</t>
  </si>
  <si>
    <t>MARJORIE NOBLEZA</t>
  </si>
  <si>
    <t>JEN ARELLANO</t>
  </si>
  <si>
    <t>MICHELLE TUALLA</t>
  </si>
  <si>
    <t>LYN CESAR</t>
  </si>
  <si>
    <t>PATRICIA ISLA</t>
  </si>
  <si>
    <t>MARK JOHN PAUL CALAPATI</t>
  </si>
  <si>
    <t>CRISTY FAMY</t>
  </si>
  <si>
    <t>NIKKI JADE JORGE</t>
  </si>
  <si>
    <t>ZARI LASPINAS-ARCENAS</t>
  </si>
  <si>
    <t>VIC ZY JACINTO</t>
  </si>
  <si>
    <t>AUDRIC LAO</t>
  </si>
  <si>
    <t>SILVIA SOMERA</t>
  </si>
  <si>
    <t>DANIEL CAMAGAY</t>
  </si>
  <si>
    <t>MARY ANN CHING</t>
  </si>
  <si>
    <t>GERALDINE CERDA</t>
  </si>
  <si>
    <t>JAMES LUMBRES</t>
  </si>
  <si>
    <t>RICHARD MARK FLORES</t>
  </si>
  <si>
    <t>JO-ANNE P. LIMIO</t>
  </si>
  <si>
    <t>LIZA HAGAMANN</t>
  </si>
  <si>
    <t>ROBB MAGLAQUE</t>
  </si>
  <si>
    <t>JASON DANGAN</t>
  </si>
  <si>
    <t>EM LOPEZ DE LEON</t>
  </si>
  <si>
    <t>JOCELYN LEGASPI</t>
  </si>
  <si>
    <t>RYAN JAMES CERVANTES</t>
  </si>
  <si>
    <t>JAMES SIDAYON</t>
  </si>
  <si>
    <t>MARY GRACE MAHINAY</t>
  </si>
  <si>
    <t>JOANA SAZON</t>
  </si>
  <si>
    <t>FRANCIS VELOSO</t>
  </si>
  <si>
    <t>CARLO FARRALES</t>
  </si>
  <si>
    <t>CRISANTA CALAUNAN</t>
  </si>
  <si>
    <t>ANGELU BAGUNU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</si>
</sst>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-* #,##0_-;\-* #,##0_-;_-* &quot;-&quot;_-;_-@_-"/>
    <numFmt numFmtId="42" formatCode="_-&quot;₱&quot;* #,##0_-;\-&quot;₱&quot;* #,##0_-;_-&quot;₱&quot;* &quot;-&quot;_-;_-@_-"/>
    <numFmt numFmtId="43" formatCode="_-* #,##0.00_-;\-* #,##0.00_-;_-* &quot;-&quot;??_-;_-@_-"/>
    <numFmt numFmtId="44" formatCode="_-&quot;₱&quot;* #,##0.00_-;\-&quot;₱&quot;* #,##0.00_-;_-&quot;₱&quot;* &quot;-&quot;??_-;_-@_-"/>
    <numFmt numFmtId="176" formatCode="[$-409]d\-mmm\-yyyy;@"/>
    <numFmt numFmtId="177" formatCode="_(* #,##0.00_);_(* \(#,##0.00\);_(* &quot;-&quot;??_);_(@_)"/>
  </numFmts>
  <fonts count="25">
    <font>
      <sz val="11"/>
      <color theme="1"/>
      <name val="Calibri"/>
      <charset val="134"/>
      <scheme val="minor"/>
    </font>
    <font>
      <sz val="7"/>
      <name val="Tahoma"/>
      <charset val="134"/>
    </font>
    <font>
      <b/>
      <sz val="7"/>
      <name val="Tahoma"/>
      <charset val="134"/>
    </font>
    <font>
      <b/>
      <sz val="7"/>
      <color rgb="FFFF0000"/>
      <name val="Tahoma"/>
      <charset val="134"/>
    </font>
    <font>
      <b/>
      <sz val="8"/>
      <name val="Tahoma"/>
      <charset val="134"/>
    </font>
    <font>
      <sz val="7"/>
      <color rgb="FFFF0000"/>
      <name val="Tahoma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10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13" applyNumberFormat="0" applyAlignment="0" applyProtection="0">
      <alignment vertical="center"/>
    </xf>
    <xf numFmtId="0" fontId="15" fillId="5" borderId="14" applyNumberFormat="0" applyAlignment="0" applyProtection="0">
      <alignment vertical="center"/>
    </xf>
    <xf numFmtId="0" fontId="16" fillId="5" borderId="13" applyNumberFormat="0" applyAlignment="0" applyProtection="0">
      <alignment vertical="center"/>
    </xf>
    <xf numFmtId="0" fontId="17" fillId="6" borderId="15" applyNumberFormat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Font="1" applyFill="1" applyAlignment="1"/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176" fontId="2" fillId="0" borderId="6" xfId="0" applyNumberFormat="1" applyFont="1" applyFill="1" applyBorder="1" applyAlignment="1">
      <alignment horizontal="center" wrapText="1"/>
    </xf>
    <xf numFmtId="0" fontId="2" fillId="0" borderId="6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left"/>
    </xf>
    <xf numFmtId="0" fontId="2" fillId="0" borderId="5" xfId="0" applyFont="1" applyFill="1" applyBorder="1" applyAlignment="1">
      <alignment horizontal="center" wrapText="1"/>
    </xf>
    <xf numFmtId="177" fontId="2" fillId="0" borderId="5" xfId="1" applyNumberFormat="1" applyFont="1" applyFill="1" applyBorder="1" applyAlignment="1">
      <alignment horizontal="left"/>
    </xf>
    <xf numFmtId="0" fontId="2" fillId="0" borderId="6" xfId="0" applyFont="1" applyFill="1" applyBorder="1" applyAlignment="1">
      <alignment horizontal="center" vertical="center" wrapText="1"/>
    </xf>
    <xf numFmtId="176" fontId="1" fillId="0" borderId="6" xfId="0" applyNumberFormat="1" applyFont="1" applyFill="1" applyBorder="1" applyAlignment="1">
      <alignment horizontal="center" wrapText="1"/>
    </xf>
    <xf numFmtId="0" fontId="1" fillId="0" borderId="6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left"/>
    </xf>
    <xf numFmtId="0" fontId="1" fillId="0" borderId="5" xfId="0" applyFont="1" applyFill="1" applyBorder="1" applyAlignment="1">
      <alignment horizontal="center" wrapText="1"/>
    </xf>
    <xf numFmtId="177" fontId="1" fillId="0" borderId="5" xfId="1" applyNumberFormat="1" applyFont="1" applyFill="1" applyBorder="1" applyAlignment="1">
      <alignment horizontal="left"/>
    </xf>
    <xf numFmtId="0" fontId="1" fillId="0" borderId="6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right"/>
    </xf>
    <xf numFmtId="0" fontId="2" fillId="0" borderId="3" xfId="0" applyFont="1" applyFill="1" applyBorder="1" applyAlignment="1">
      <alignment horizontal="right"/>
    </xf>
    <xf numFmtId="0" fontId="3" fillId="0" borderId="6" xfId="0" applyFont="1" applyFill="1" applyBorder="1" applyAlignment="1">
      <alignment horizontal="left"/>
    </xf>
    <xf numFmtId="0" fontId="2" fillId="0" borderId="7" xfId="0" applyFont="1" applyFill="1" applyBorder="1" applyAlignment="1">
      <alignment horizontal="center" vertical="center" wrapText="1"/>
    </xf>
    <xf numFmtId="58" fontId="2" fillId="0" borderId="6" xfId="1" applyNumberFormat="1" applyFont="1" applyBorder="1" applyAlignment="1">
      <alignment horizontal="center"/>
    </xf>
    <xf numFmtId="177" fontId="1" fillId="0" borderId="6" xfId="1" applyNumberFormat="1" applyFont="1" applyFill="1" applyBorder="1" applyAlignment="1"/>
    <xf numFmtId="177" fontId="1" fillId="0" borderId="6" xfId="1" applyNumberFormat="1" applyFont="1" applyFill="1" applyBorder="1" applyAlignment="1">
      <alignment vertical="center"/>
    </xf>
    <xf numFmtId="58" fontId="1" fillId="0" borderId="6" xfId="1" applyNumberFormat="1" applyFont="1" applyBorder="1" applyAlignment="1">
      <alignment horizontal="center"/>
    </xf>
    <xf numFmtId="0" fontId="2" fillId="0" borderId="7" xfId="0" applyFont="1" applyFill="1" applyBorder="1" applyAlignment="1">
      <alignment horizontal="right"/>
    </xf>
    <xf numFmtId="177" fontId="2" fillId="2" borderId="6" xfId="1" applyNumberFormat="1" applyFont="1" applyFill="1" applyBorder="1" applyAlignment="1"/>
    <xf numFmtId="177" fontId="3" fillId="2" borderId="6" xfId="1" applyNumberFormat="1" applyFont="1" applyFill="1" applyBorder="1" applyAlignment="1"/>
    <xf numFmtId="0" fontId="4" fillId="0" borderId="0" xfId="0" applyFont="1" applyFill="1" applyAlignment="1">
      <alignment horizontal="left"/>
    </xf>
    <xf numFmtId="177" fontId="4" fillId="0" borderId="0" xfId="0" applyNumberFormat="1" applyFont="1" applyFill="1" applyAlignment="1"/>
    <xf numFmtId="0" fontId="4" fillId="0" borderId="0" xfId="0" applyFont="1" applyFill="1" applyAlignment="1"/>
    <xf numFmtId="177" fontId="2" fillId="2" borderId="6" xfId="1" applyNumberFormat="1" applyFont="1" applyFill="1" applyBorder="1" applyAlignment="1">
      <alignment vertical="center"/>
    </xf>
    <xf numFmtId="0" fontId="5" fillId="0" borderId="5" xfId="0" applyFont="1" applyFill="1" applyBorder="1" applyAlignment="1">
      <alignment horizontal="center" wrapText="1"/>
    </xf>
    <xf numFmtId="177" fontId="1" fillId="0" borderId="5" xfId="1" applyNumberFormat="1" applyFont="1" applyFill="1" applyBorder="1" applyAlignment="1">
      <alignment horizontal="center" vertical="center"/>
    </xf>
    <xf numFmtId="177" fontId="1" fillId="0" borderId="0" xfId="1" applyNumberFormat="1" applyFont="1" applyFill="1" applyBorder="1" applyAlignment="1">
      <alignment vertical="center"/>
    </xf>
    <xf numFmtId="0" fontId="2" fillId="0" borderId="0" xfId="0" applyFont="1" applyFill="1" applyAlignment="1">
      <alignment horizontal="center"/>
    </xf>
    <xf numFmtId="4" fontId="2" fillId="0" borderId="0" xfId="0" applyNumberFormat="1" applyFont="1" applyFill="1" applyAlignment="1"/>
    <xf numFmtId="0" fontId="1" fillId="0" borderId="0" xfId="0" applyFont="1" applyFill="1" applyAlignment="1">
      <alignment horizontal="center"/>
    </xf>
    <xf numFmtId="177" fontId="2" fillId="0" borderId="0" xfId="1" applyNumberFormat="1" applyFont="1" applyAlignment="1">
      <alignment horizontal="center"/>
    </xf>
    <xf numFmtId="4" fontId="2" fillId="0" borderId="8" xfId="0" applyNumberFormat="1" applyFont="1" applyFill="1" applyBorder="1" applyAlignment="1"/>
    <xf numFmtId="177" fontId="2" fillId="0" borderId="0" xfId="1" applyNumberFormat="1" applyFont="1" applyAlignment="1"/>
    <xf numFmtId="177" fontId="2" fillId="0" borderId="0" xfId="1" applyNumberFormat="1" applyFont="1" applyFill="1" applyBorder="1" applyAlignment="1">
      <alignment vertical="center"/>
    </xf>
    <xf numFmtId="4" fontId="2" fillId="0" borderId="9" xfId="0" applyNumberFormat="1" applyFont="1" applyFill="1" applyBorder="1" applyAlignment="1"/>
    <xf numFmtId="177" fontId="1" fillId="0" borderId="0" xfId="1" applyNumberFormat="1" applyFont="1" applyFill="1" applyBorder="1" applyAlignment="1">
      <alignment horizontal="right" vertical="center"/>
    </xf>
    <xf numFmtId="177" fontId="2" fillId="0" borderId="0" xfId="1" applyNumberFormat="1" applyFont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2" Type="http://schemas.openxmlformats.org/officeDocument/2006/relationships/styles" Target="styles.xml"/><Relationship Id="rId21" Type="http://schemas.openxmlformats.org/officeDocument/2006/relationships/sharedStrings" Target="sharedStrings.xml"/><Relationship Id="rId20" Type="http://schemas.openxmlformats.org/officeDocument/2006/relationships/theme" Target="theme/theme1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28"/>
  <sheetViews>
    <sheetView zoomScale="130" zoomScaleNormal="130" topLeftCell="A32" workbookViewId="0">
      <selection activeCell="A38" sqref="$A38:$XFD64"/>
    </sheetView>
  </sheetViews>
  <sheetFormatPr defaultColWidth="8.57142857142857" defaultRowHeight="9"/>
  <cols>
    <col min="1" max="1" width="9" style="1" customWidth="1"/>
    <col min="2" max="2" width="6.28571428571429" style="1" customWidth="1"/>
    <col min="3" max="3" width="30.9809523809524" style="1" customWidth="1"/>
    <col min="4" max="4" width="13.5142857142857" style="1" customWidth="1"/>
    <col min="5" max="5" width="8" style="1" customWidth="1"/>
    <col min="6" max="6" width="11.4285714285714" style="1" customWidth="1"/>
    <col min="7" max="7" width="11.2857142857143" style="1" customWidth="1"/>
    <col min="8" max="11" width="12.8571428571429" style="1" customWidth="1"/>
    <col min="12" max="12" width="11.4285714285714" style="1" customWidth="1"/>
    <col min="13" max="13" width="11.5714285714286" style="1" customWidth="1"/>
    <col min="14" max="16384" width="8.57142857142857" style="1"/>
  </cols>
  <sheetData>
    <row r="1" s="1" customFormat="1" spans="1:1">
      <c r="A1" s="2" t="s">
        <v>0</v>
      </c>
    </row>
    <row r="2" s="1" customFormat="1" spans="1:1">
      <c r="A2" s="2" t="s">
        <v>1</v>
      </c>
    </row>
    <row r="4" s="1" customFormat="1" spans="1:12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4" t="s">
        <v>8</v>
      </c>
      <c r="H4" s="5"/>
      <c r="I4" s="5"/>
      <c r="J4" s="23"/>
      <c r="K4" s="3" t="s">
        <v>9</v>
      </c>
      <c r="L4" s="3" t="s">
        <v>10</v>
      </c>
    </row>
    <row r="5" s="1" customFormat="1" spans="1:12">
      <c r="A5" s="6"/>
      <c r="B5" s="6"/>
      <c r="C5" s="6"/>
      <c r="D5" s="6"/>
      <c r="E5" s="6"/>
      <c r="F5" s="6"/>
      <c r="G5" s="3" t="s">
        <v>11</v>
      </c>
      <c r="H5" s="3" t="s">
        <v>12</v>
      </c>
      <c r="I5" s="3" t="s">
        <v>13</v>
      </c>
      <c r="J5" s="3" t="s">
        <v>14</v>
      </c>
      <c r="K5" s="6"/>
      <c r="L5" s="6"/>
    </row>
    <row r="6" s="1" customFormat="1" spans="1:1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="1" customFormat="1" spans="1:13">
      <c r="A7" s="14">
        <v>45869</v>
      </c>
      <c r="B7" s="15">
        <v>20623</v>
      </c>
      <c r="C7" s="16" t="s">
        <v>15</v>
      </c>
      <c r="D7" s="17" t="s">
        <v>16</v>
      </c>
      <c r="E7" s="15">
        <v>60253</v>
      </c>
      <c r="F7" s="36"/>
      <c r="G7" s="19" t="s">
        <v>17</v>
      </c>
      <c r="H7" s="19">
        <v>398557</v>
      </c>
      <c r="I7" s="14">
        <v>45863</v>
      </c>
      <c r="J7" s="36">
        <v>450899.84</v>
      </c>
      <c r="K7" s="25">
        <f>F7+J7</f>
        <v>450899.84</v>
      </c>
      <c r="L7" s="14">
        <v>45870</v>
      </c>
      <c r="M7" s="2" t="s">
        <v>18</v>
      </c>
    </row>
    <row r="8" s="1" customFormat="1" spans="1:13">
      <c r="A8" s="14"/>
      <c r="B8" s="15"/>
      <c r="C8" s="16"/>
      <c r="D8" s="17"/>
      <c r="E8" s="15"/>
      <c r="F8" s="36"/>
      <c r="G8" s="19"/>
      <c r="H8" s="19"/>
      <c r="I8" s="14"/>
      <c r="J8" s="36"/>
      <c r="K8" s="25"/>
      <c r="L8" s="14"/>
      <c r="M8" s="2"/>
    </row>
    <row r="9" s="1" customFormat="1" spans="6:11">
      <c r="F9" s="37">
        <f t="shared" ref="F9:K9" si="0">SUM(F7:F8)</f>
        <v>0</v>
      </c>
      <c r="G9" s="2"/>
      <c r="H9" s="2"/>
      <c r="I9" s="2"/>
      <c r="J9" s="46">
        <f t="shared" si="0"/>
        <v>450899.84</v>
      </c>
      <c r="K9" s="37">
        <f t="shared" si="0"/>
        <v>450899.84</v>
      </c>
    </row>
    <row r="10" s="1" customFormat="1" spans="6:11">
      <c r="F10" s="37"/>
      <c r="G10" s="2"/>
      <c r="H10" s="2"/>
      <c r="I10" s="2"/>
      <c r="J10" s="37"/>
      <c r="K10" s="37"/>
    </row>
    <row r="11" s="1" customFormat="1" spans="6:11">
      <c r="F11" s="37"/>
      <c r="I11" s="1" t="s">
        <v>13</v>
      </c>
      <c r="K11" s="37"/>
    </row>
    <row r="12" s="1" customFormat="1" spans="8:10">
      <c r="H12" s="2" t="s">
        <v>19</v>
      </c>
      <c r="J12" s="38" t="s">
        <v>20</v>
      </c>
    </row>
    <row r="13" s="1" customFormat="1" spans="11:11">
      <c r="K13" s="38" t="s">
        <v>21</v>
      </c>
    </row>
    <row r="14" s="1" customFormat="1" spans="7:11">
      <c r="G14" s="2" t="s">
        <v>22</v>
      </c>
      <c r="I14" s="39">
        <v>1000</v>
      </c>
      <c r="J14" s="40"/>
      <c r="K14" s="41">
        <f t="shared" ref="K14:K25" si="1">J13*I13</f>
        <v>0</v>
      </c>
    </row>
    <row r="15" s="1" customFormat="1" spans="1:11">
      <c r="A15" s="2" t="s">
        <v>23</v>
      </c>
      <c r="D15" s="2" t="s">
        <v>24</v>
      </c>
      <c r="G15" s="2"/>
      <c r="I15" s="39">
        <v>500</v>
      </c>
      <c r="J15" s="40"/>
      <c r="K15" s="41">
        <f t="shared" si="1"/>
        <v>0</v>
      </c>
    </row>
    <row r="16" s="1" customFormat="1" spans="1:11">
      <c r="A16" s="2"/>
      <c r="G16" s="2"/>
      <c r="I16" s="39">
        <v>200</v>
      </c>
      <c r="J16" s="40"/>
      <c r="K16" s="41">
        <f t="shared" si="1"/>
        <v>0</v>
      </c>
    </row>
    <row r="17" s="1" customFormat="1" spans="1:11">
      <c r="A17" s="2"/>
      <c r="G17" s="2" t="s">
        <v>25</v>
      </c>
      <c r="I17" s="39">
        <v>100</v>
      </c>
      <c r="J17" s="40"/>
      <c r="K17" s="41">
        <f t="shared" si="1"/>
        <v>0</v>
      </c>
    </row>
    <row r="18" s="1" customFormat="1" spans="1:11">
      <c r="A18" s="2" t="s">
        <v>26</v>
      </c>
      <c r="D18" s="2" t="s">
        <v>27</v>
      </c>
      <c r="G18" s="1" t="s">
        <v>28</v>
      </c>
      <c r="I18" s="39">
        <v>50</v>
      </c>
      <c r="J18" s="40"/>
      <c r="K18" s="41">
        <f t="shared" si="1"/>
        <v>0</v>
      </c>
    </row>
    <row r="19" s="1" customFormat="1" spans="1:11">
      <c r="A19" s="1" t="s">
        <v>29</v>
      </c>
      <c r="D19" s="1" t="s">
        <v>30</v>
      </c>
      <c r="I19" s="39">
        <v>20</v>
      </c>
      <c r="J19" s="40"/>
      <c r="K19" s="41">
        <f t="shared" si="1"/>
        <v>0</v>
      </c>
    </row>
    <row r="20" s="1" customFormat="1" spans="9:11">
      <c r="I20" s="39">
        <v>10</v>
      </c>
      <c r="J20" s="40"/>
      <c r="K20" s="41">
        <f t="shared" si="1"/>
        <v>0</v>
      </c>
    </row>
    <row r="21" s="1" customFormat="1" spans="9:11">
      <c r="I21" s="39">
        <v>5</v>
      </c>
      <c r="J21" s="40"/>
      <c r="K21" s="41">
        <f t="shared" si="1"/>
        <v>0</v>
      </c>
    </row>
    <row r="22" s="1" customFormat="1" spans="9:11">
      <c r="I22" s="39">
        <v>1</v>
      </c>
      <c r="J22" s="40"/>
      <c r="K22" s="41">
        <f t="shared" si="1"/>
        <v>0</v>
      </c>
    </row>
    <row r="23" s="1" customFormat="1" spans="9:11">
      <c r="I23" s="39">
        <v>0.25</v>
      </c>
      <c r="J23" s="40"/>
      <c r="K23" s="41">
        <f t="shared" si="1"/>
        <v>0</v>
      </c>
    </row>
    <row r="24" s="1" customFormat="1" spans="9:11">
      <c r="I24" s="42">
        <v>0.05</v>
      </c>
      <c r="J24" s="40"/>
      <c r="K24" s="41">
        <f t="shared" si="1"/>
        <v>0</v>
      </c>
    </row>
    <row r="25" s="1" customFormat="1" spans="9:11">
      <c r="I25" s="2" t="s">
        <v>31</v>
      </c>
      <c r="K25" s="41">
        <f t="shared" si="1"/>
        <v>0</v>
      </c>
    </row>
    <row r="26" s="1" customFormat="1" spans="9:11">
      <c r="I26" s="2" t="s">
        <v>32</v>
      </c>
      <c r="K26" s="47">
        <f>SUM(K14:K25)</f>
        <v>0</v>
      </c>
    </row>
    <row r="27" s="1" customFormat="1" spans="11:11">
      <c r="K27" s="44">
        <f>J9</f>
        <v>450899.84</v>
      </c>
    </row>
    <row r="28" s="1" customFormat="1" ht="9.75" spans="11:11">
      <c r="K28" s="45">
        <f>SUM(K26:K27)</f>
        <v>450899.84</v>
      </c>
    </row>
    <row r="29" s="1" customFormat="1" ht="9.75"/>
    <row r="38" s="1" customFormat="1" spans="1:1">
      <c r="A38" s="2" t="s">
        <v>0</v>
      </c>
    </row>
    <row r="39" s="1" customFormat="1" spans="1:1">
      <c r="A39" s="2" t="s">
        <v>33</v>
      </c>
    </row>
    <row r="41" s="1" customFormat="1" spans="1:12">
      <c r="A41" s="3" t="s">
        <v>2</v>
      </c>
      <c r="B41" s="48" t="s">
        <v>34</v>
      </c>
      <c r="C41" s="3" t="s">
        <v>4</v>
      </c>
      <c r="D41" s="3" t="s">
        <v>5</v>
      </c>
      <c r="E41" s="3" t="s">
        <v>6</v>
      </c>
      <c r="F41" s="3" t="s">
        <v>7</v>
      </c>
      <c r="G41" s="4" t="s">
        <v>8</v>
      </c>
      <c r="H41" s="5"/>
      <c r="I41" s="5"/>
      <c r="J41" s="23"/>
      <c r="K41" s="3" t="s">
        <v>9</v>
      </c>
      <c r="L41" s="3" t="s">
        <v>10</v>
      </c>
    </row>
    <row r="42" s="1" customFormat="1" spans="1:12">
      <c r="A42" s="6"/>
      <c r="B42" s="49"/>
      <c r="C42" s="6"/>
      <c r="D42" s="6"/>
      <c r="E42" s="6"/>
      <c r="F42" s="6"/>
      <c r="G42" s="3" t="s">
        <v>11</v>
      </c>
      <c r="H42" s="3" t="s">
        <v>12</v>
      </c>
      <c r="I42" s="3" t="s">
        <v>13</v>
      </c>
      <c r="J42" s="3" t="s">
        <v>14</v>
      </c>
      <c r="K42" s="6"/>
      <c r="L42" s="6"/>
    </row>
    <row r="43" s="1" customFormat="1" ht="10.15" customHeight="1" spans="1:12">
      <c r="A43" s="7"/>
      <c r="B43" s="50"/>
      <c r="C43" s="7"/>
      <c r="D43" s="7"/>
      <c r="E43" s="7"/>
      <c r="F43" s="7"/>
      <c r="G43" s="7"/>
      <c r="H43" s="7"/>
      <c r="I43" s="7"/>
      <c r="J43" s="7"/>
      <c r="K43" s="7"/>
      <c r="L43" s="7"/>
    </row>
    <row r="44" s="1" customFormat="1" ht="10.15" customHeight="1" spans="1:13">
      <c r="A44" s="14">
        <v>45870</v>
      </c>
      <c r="B44" s="15" t="s">
        <v>35</v>
      </c>
      <c r="C44" s="16" t="s">
        <v>36</v>
      </c>
      <c r="D44" s="17" t="s">
        <v>37</v>
      </c>
      <c r="E44" s="15" t="s">
        <v>38</v>
      </c>
      <c r="F44" s="36">
        <v>11096.3</v>
      </c>
      <c r="G44" s="19"/>
      <c r="H44" s="19"/>
      <c r="I44" s="14"/>
      <c r="J44" s="36"/>
      <c r="K44" s="25">
        <f>J44+F44</f>
        <v>11096.3</v>
      </c>
      <c r="L44" s="14">
        <v>45870</v>
      </c>
      <c r="M44" s="2"/>
    </row>
    <row r="45" s="1" customFormat="1" ht="9.95" customHeight="1" spans="1:13">
      <c r="A45" s="14"/>
      <c r="B45" s="15"/>
      <c r="C45" s="16"/>
      <c r="D45" s="17"/>
      <c r="E45" s="15"/>
      <c r="F45" s="36"/>
      <c r="G45" s="19"/>
      <c r="H45" s="19"/>
      <c r="I45" s="14"/>
      <c r="J45" s="36"/>
      <c r="K45" s="25"/>
      <c r="L45" s="14"/>
      <c r="M45" s="2"/>
    </row>
    <row r="46" s="1" customFormat="1" spans="6:11">
      <c r="F46" s="37">
        <f>SUM(F41:F45)</f>
        <v>11096.3</v>
      </c>
      <c r="G46" s="2"/>
      <c r="H46" s="2"/>
      <c r="I46" s="2"/>
      <c r="J46" s="37">
        <f>SUM(J44:J45)</f>
        <v>0</v>
      </c>
      <c r="K46" s="37">
        <f>SUM(K45:K45)</f>
        <v>0</v>
      </c>
    </row>
    <row r="47" s="1" customFormat="1" spans="9:9">
      <c r="I47" s="1" t="s">
        <v>13</v>
      </c>
    </row>
    <row r="48" s="1" customFormat="1" spans="8:11">
      <c r="H48" s="2" t="s">
        <v>19</v>
      </c>
      <c r="J48" s="38" t="s">
        <v>20</v>
      </c>
      <c r="K48" s="38" t="s">
        <v>21</v>
      </c>
    </row>
    <row r="49" s="1" customFormat="1" spans="11:11">
      <c r="K49" s="2"/>
    </row>
    <row r="50" s="1" customFormat="1" spans="1:11">
      <c r="A50" s="2" t="s">
        <v>23</v>
      </c>
      <c r="D50" s="2" t="s">
        <v>24</v>
      </c>
      <c r="G50" s="2" t="s">
        <v>22</v>
      </c>
      <c r="I50" s="39">
        <v>1000</v>
      </c>
      <c r="J50" s="40">
        <v>11</v>
      </c>
      <c r="K50" s="41">
        <f t="shared" ref="K50:K60" si="2">J50*I50</f>
        <v>11000</v>
      </c>
    </row>
    <row r="51" s="1" customFormat="1" spans="1:11">
      <c r="A51" s="2"/>
      <c r="G51" s="2"/>
      <c r="I51" s="39">
        <v>500</v>
      </c>
      <c r="J51" s="40"/>
      <c r="K51" s="41">
        <f t="shared" si="2"/>
        <v>0</v>
      </c>
    </row>
    <row r="52" s="1" customFormat="1" spans="1:11">
      <c r="A52" s="2"/>
      <c r="G52" s="2"/>
      <c r="I52" s="39">
        <v>200</v>
      </c>
      <c r="J52" s="40"/>
      <c r="K52" s="41">
        <f t="shared" si="2"/>
        <v>0</v>
      </c>
    </row>
    <row r="53" s="1" customFormat="1" spans="1:11">
      <c r="A53" s="2" t="s">
        <v>26</v>
      </c>
      <c r="D53" s="2" t="s">
        <v>27</v>
      </c>
      <c r="G53" s="2" t="s">
        <v>25</v>
      </c>
      <c r="I53" s="39">
        <v>100</v>
      </c>
      <c r="J53" s="40"/>
      <c r="K53" s="41">
        <f t="shared" si="2"/>
        <v>0</v>
      </c>
    </row>
    <row r="54" s="1" customFormat="1" spans="1:11">
      <c r="A54" s="1" t="s">
        <v>29</v>
      </c>
      <c r="D54" s="1" t="s">
        <v>30</v>
      </c>
      <c r="G54" s="1" t="s">
        <v>28</v>
      </c>
      <c r="I54" s="39">
        <v>50</v>
      </c>
      <c r="J54" s="40">
        <v>1</v>
      </c>
      <c r="K54" s="41">
        <f t="shared" si="2"/>
        <v>50</v>
      </c>
    </row>
    <row r="55" s="1" customFormat="1" spans="9:11">
      <c r="I55" s="39">
        <v>20</v>
      </c>
      <c r="J55" s="40">
        <v>2</v>
      </c>
      <c r="K55" s="41">
        <f t="shared" si="2"/>
        <v>40</v>
      </c>
    </row>
    <row r="56" s="1" customFormat="1" spans="9:11">
      <c r="I56" s="39">
        <v>10</v>
      </c>
      <c r="J56" s="40"/>
      <c r="K56" s="41">
        <f t="shared" si="2"/>
        <v>0</v>
      </c>
    </row>
    <row r="57" s="1" customFormat="1" spans="9:11">
      <c r="I57" s="39">
        <v>5</v>
      </c>
      <c r="J57" s="40">
        <v>1</v>
      </c>
      <c r="K57" s="41">
        <f t="shared" si="2"/>
        <v>5</v>
      </c>
    </row>
    <row r="58" s="1" customFormat="1" spans="9:11">
      <c r="I58" s="39">
        <v>1</v>
      </c>
      <c r="J58" s="40">
        <v>1</v>
      </c>
      <c r="K58" s="41">
        <f t="shared" si="2"/>
        <v>1</v>
      </c>
    </row>
    <row r="59" s="1" customFormat="1" spans="9:11">
      <c r="I59" s="39">
        <v>0.25</v>
      </c>
      <c r="J59" s="40">
        <v>1</v>
      </c>
      <c r="K59" s="41">
        <f t="shared" si="2"/>
        <v>0.25</v>
      </c>
    </row>
    <row r="60" s="1" customFormat="1" spans="9:11">
      <c r="I60" s="42">
        <v>0.05</v>
      </c>
      <c r="J60" s="40">
        <v>1</v>
      </c>
      <c r="K60" s="41">
        <f t="shared" si="2"/>
        <v>0.05</v>
      </c>
    </row>
    <row r="61" s="1" customFormat="1" spans="9:11">
      <c r="I61" s="2" t="s">
        <v>31</v>
      </c>
      <c r="K61" s="43">
        <f>SUM(K50:K60)</f>
        <v>11096.3</v>
      </c>
    </row>
    <row r="62" s="1" customFormat="1" spans="9:11">
      <c r="I62" s="2" t="s">
        <v>32</v>
      </c>
      <c r="K62" s="44">
        <f>J46</f>
        <v>0</v>
      </c>
    </row>
    <row r="63" s="1" customFormat="1" ht="9.75" spans="11:11">
      <c r="K63" s="45">
        <f>SUM(K61:K62)</f>
        <v>11096.3</v>
      </c>
    </row>
    <row r="64" s="1" customFormat="1" ht="9.75" spans="11:11">
      <c r="K64" s="39"/>
    </row>
    <row r="70" s="1" customFormat="1" spans="1:1">
      <c r="A70" s="2" t="s">
        <v>0</v>
      </c>
    </row>
    <row r="71" s="1" customFormat="1" spans="1:1">
      <c r="A71" s="2" t="s">
        <v>33</v>
      </c>
    </row>
    <row r="73" s="1" customFormat="1" spans="1:12">
      <c r="A73" s="3" t="s">
        <v>2</v>
      </c>
      <c r="B73" s="48" t="s">
        <v>34</v>
      </c>
      <c r="C73" s="3" t="s">
        <v>4</v>
      </c>
      <c r="D73" s="3" t="s">
        <v>5</v>
      </c>
      <c r="E73" s="3" t="s">
        <v>6</v>
      </c>
      <c r="F73" s="3" t="s">
        <v>7</v>
      </c>
      <c r="G73" s="4" t="s">
        <v>8</v>
      </c>
      <c r="H73" s="5"/>
      <c r="I73" s="5"/>
      <c r="J73" s="23"/>
      <c r="K73" s="3" t="s">
        <v>9</v>
      </c>
      <c r="L73" s="3" t="s">
        <v>10</v>
      </c>
    </row>
    <row r="74" s="1" customFormat="1" spans="1:12">
      <c r="A74" s="6"/>
      <c r="B74" s="49"/>
      <c r="C74" s="6"/>
      <c r="D74" s="6"/>
      <c r="E74" s="6"/>
      <c r="F74" s="6"/>
      <c r="G74" s="3" t="s">
        <v>11</v>
      </c>
      <c r="H74" s="3" t="s">
        <v>12</v>
      </c>
      <c r="I74" s="3" t="s">
        <v>13</v>
      </c>
      <c r="J74" s="3" t="s">
        <v>14</v>
      </c>
      <c r="K74" s="6"/>
      <c r="L74" s="6"/>
    </row>
    <row r="75" s="1" customFormat="1" ht="10.15" customHeight="1" spans="1:12">
      <c r="A75" s="7"/>
      <c r="B75" s="50"/>
      <c r="C75" s="7"/>
      <c r="D75" s="7"/>
      <c r="E75" s="7"/>
      <c r="F75" s="7"/>
      <c r="G75" s="7"/>
      <c r="H75" s="7"/>
      <c r="I75" s="7"/>
      <c r="J75" s="7"/>
      <c r="K75" s="7"/>
      <c r="L75" s="7"/>
    </row>
    <row r="76" s="1" customFormat="1" ht="10.15" customHeight="1" spans="1:13">
      <c r="A76" s="14">
        <v>45870</v>
      </c>
      <c r="B76" s="15" t="s">
        <v>39</v>
      </c>
      <c r="C76" s="16" t="s">
        <v>40</v>
      </c>
      <c r="D76" s="17" t="s">
        <v>37</v>
      </c>
      <c r="E76" s="15" t="s">
        <v>41</v>
      </c>
      <c r="F76" s="36">
        <v>14500</v>
      </c>
      <c r="G76" s="19"/>
      <c r="H76" s="19"/>
      <c r="I76" s="14"/>
      <c r="J76" s="36"/>
      <c r="K76" s="25">
        <f>J76+F76</f>
        <v>14500</v>
      </c>
      <c r="L76" s="14">
        <v>45873</v>
      </c>
      <c r="M76" s="2"/>
    </row>
    <row r="77" s="1" customFormat="1" ht="10.15" customHeight="1" spans="1:13">
      <c r="A77" s="14">
        <v>45870</v>
      </c>
      <c r="B77" s="15" t="s">
        <v>42</v>
      </c>
      <c r="C77" s="16" t="s">
        <v>40</v>
      </c>
      <c r="D77" s="17" t="s">
        <v>37</v>
      </c>
      <c r="E77" s="15" t="s">
        <v>43</v>
      </c>
      <c r="F77" s="36">
        <v>10638.9</v>
      </c>
      <c r="G77" s="19"/>
      <c r="H77" s="19"/>
      <c r="I77" s="14"/>
      <c r="J77" s="36"/>
      <c r="K77" s="25">
        <f>J77+F77</f>
        <v>10638.9</v>
      </c>
      <c r="L77" s="14">
        <v>45873</v>
      </c>
      <c r="M77" s="2"/>
    </row>
    <row r="78" s="1" customFormat="1" spans="6:11">
      <c r="F78" s="37">
        <f>SUM(F76:F77)</f>
        <v>25138.9</v>
      </c>
      <c r="G78" s="2"/>
      <c r="H78" s="2"/>
      <c r="I78" s="2"/>
      <c r="J78" s="37">
        <f>SUM(J76:J77)</f>
        <v>0</v>
      </c>
      <c r="K78" s="37">
        <f>SUM(K76:K77)</f>
        <v>25138.9</v>
      </c>
    </row>
    <row r="79" s="1" customFormat="1" spans="9:9">
      <c r="I79" s="1" t="s">
        <v>13</v>
      </c>
    </row>
    <row r="81" s="1" customFormat="1" spans="8:11">
      <c r="H81" s="2" t="s">
        <v>19</v>
      </c>
      <c r="J81" s="38" t="s">
        <v>20</v>
      </c>
      <c r="K81" s="38" t="s">
        <v>21</v>
      </c>
    </row>
    <row r="82" s="1" customFormat="1" spans="11:11">
      <c r="K82" s="2"/>
    </row>
    <row r="83" s="1" customFormat="1" spans="1:11">
      <c r="A83" s="2" t="s">
        <v>23</v>
      </c>
      <c r="D83" s="2" t="s">
        <v>24</v>
      </c>
      <c r="G83" s="2" t="s">
        <v>22</v>
      </c>
      <c r="I83" s="39">
        <v>1000</v>
      </c>
      <c r="J83" s="40">
        <v>25</v>
      </c>
      <c r="K83" s="41">
        <f t="shared" ref="K83:K93" si="3">J83*I83</f>
        <v>25000</v>
      </c>
    </row>
    <row r="84" s="1" customFormat="1" spans="1:11">
      <c r="A84" s="2"/>
      <c r="G84" s="2"/>
      <c r="I84" s="39">
        <v>500</v>
      </c>
      <c r="J84" s="40"/>
      <c r="K84" s="41">
        <f t="shared" si="3"/>
        <v>0</v>
      </c>
    </row>
    <row r="85" s="1" customFormat="1" spans="1:11">
      <c r="A85" s="2"/>
      <c r="G85" s="2"/>
      <c r="I85" s="39">
        <v>200</v>
      </c>
      <c r="J85" s="40"/>
      <c r="K85" s="41">
        <f t="shared" si="3"/>
        <v>0</v>
      </c>
    </row>
    <row r="86" s="1" customFormat="1" spans="1:11">
      <c r="A86" s="2" t="s">
        <v>26</v>
      </c>
      <c r="D86" s="2" t="s">
        <v>27</v>
      </c>
      <c r="G86" s="2" t="s">
        <v>25</v>
      </c>
      <c r="I86" s="39">
        <v>100</v>
      </c>
      <c r="J86" s="40">
        <v>1</v>
      </c>
      <c r="K86" s="41">
        <f t="shared" si="3"/>
        <v>100</v>
      </c>
    </row>
    <row r="87" s="1" customFormat="1" spans="1:11">
      <c r="A87" s="1" t="s">
        <v>29</v>
      </c>
      <c r="D87" s="1" t="s">
        <v>30</v>
      </c>
      <c r="G87" s="1" t="s">
        <v>28</v>
      </c>
      <c r="I87" s="39">
        <v>50</v>
      </c>
      <c r="J87" s="40"/>
      <c r="K87" s="41">
        <f t="shared" si="3"/>
        <v>0</v>
      </c>
    </row>
    <row r="88" s="1" customFormat="1" spans="9:11">
      <c r="I88" s="39">
        <v>20</v>
      </c>
      <c r="J88" s="40">
        <v>1</v>
      </c>
      <c r="K88" s="41">
        <f t="shared" si="3"/>
        <v>20</v>
      </c>
    </row>
    <row r="89" s="1" customFormat="1" spans="9:11">
      <c r="I89" s="39">
        <v>10</v>
      </c>
      <c r="J89" s="40">
        <v>1</v>
      </c>
      <c r="K89" s="41">
        <f t="shared" si="3"/>
        <v>10</v>
      </c>
    </row>
    <row r="90" s="1" customFormat="1" spans="9:11">
      <c r="I90" s="39">
        <v>5</v>
      </c>
      <c r="J90" s="40">
        <v>1</v>
      </c>
      <c r="K90" s="41">
        <f t="shared" si="3"/>
        <v>5</v>
      </c>
    </row>
    <row r="91" s="1" customFormat="1" spans="9:11">
      <c r="I91" s="39">
        <v>1</v>
      </c>
      <c r="J91" s="40">
        <v>3</v>
      </c>
      <c r="K91" s="41">
        <f t="shared" si="3"/>
        <v>3</v>
      </c>
    </row>
    <row r="92" s="1" customFormat="1" spans="9:11">
      <c r="I92" s="39">
        <v>0.25</v>
      </c>
      <c r="J92" s="40">
        <v>3</v>
      </c>
      <c r="K92" s="41">
        <f t="shared" si="3"/>
        <v>0.75</v>
      </c>
    </row>
    <row r="93" s="1" customFormat="1" spans="9:11">
      <c r="I93" s="42">
        <v>0.05</v>
      </c>
      <c r="J93" s="40">
        <v>3</v>
      </c>
      <c r="K93" s="41">
        <f t="shared" si="3"/>
        <v>0.15</v>
      </c>
    </row>
    <row r="94" s="1" customFormat="1" spans="9:11">
      <c r="I94" s="2" t="s">
        <v>31</v>
      </c>
      <c r="K94" s="43">
        <f>SUM(K83:K93)</f>
        <v>25138.9</v>
      </c>
    </row>
    <row r="95" s="1" customFormat="1" spans="9:11">
      <c r="I95" s="2" t="s">
        <v>32</v>
      </c>
      <c r="K95" s="44">
        <f>J78</f>
        <v>0</v>
      </c>
    </row>
    <row r="96" s="1" customFormat="1" ht="9.75" spans="11:11">
      <c r="K96" s="45">
        <f>SUM(K94:K95)</f>
        <v>25138.9</v>
      </c>
    </row>
    <row r="97" s="1" customFormat="1" ht="9.75" spans="11:11">
      <c r="K97" s="39"/>
    </row>
    <row r="100" s="1" customFormat="1" spans="1:1">
      <c r="A100" s="2" t="s">
        <v>0</v>
      </c>
    </row>
    <row r="101" s="1" customFormat="1" spans="1:1">
      <c r="A101" s="2" t="s">
        <v>33</v>
      </c>
    </row>
    <row r="103" s="1" customFormat="1" spans="1:12">
      <c r="A103" s="3" t="s">
        <v>2</v>
      </c>
      <c r="B103" s="3" t="s">
        <v>3</v>
      </c>
      <c r="C103" s="3" t="s">
        <v>4</v>
      </c>
      <c r="D103" s="3" t="s">
        <v>5</v>
      </c>
      <c r="E103" s="3" t="s">
        <v>6</v>
      </c>
      <c r="F103" s="3" t="s">
        <v>7</v>
      </c>
      <c r="G103" s="4" t="s">
        <v>8</v>
      </c>
      <c r="H103" s="5"/>
      <c r="I103" s="5"/>
      <c r="J103" s="23"/>
      <c r="K103" s="3" t="s">
        <v>9</v>
      </c>
      <c r="L103" s="3" t="s">
        <v>10</v>
      </c>
    </row>
    <row r="104" s="1" customFormat="1" spans="1:12">
      <c r="A104" s="6"/>
      <c r="B104" s="6"/>
      <c r="C104" s="6"/>
      <c r="D104" s="6"/>
      <c r="E104" s="6"/>
      <c r="F104" s="6"/>
      <c r="G104" s="3" t="s">
        <v>11</v>
      </c>
      <c r="H104" s="3" t="s">
        <v>12</v>
      </c>
      <c r="I104" s="3" t="s">
        <v>13</v>
      </c>
      <c r="J104" s="3" t="s">
        <v>14</v>
      </c>
      <c r="K104" s="6"/>
      <c r="L104" s="6"/>
    </row>
    <row r="105" s="1" customFormat="1" spans="1:12">
      <c r="A105" s="7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</row>
    <row r="106" s="1" customFormat="1" spans="1:13">
      <c r="A106" s="14">
        <v>45870</v>
      </c>
      <c r="B106" s="15">
        <v>21379</v>
      </c>
      <c r="C106" s="16" t="s">
        <v>44</v>
      </c>
      <c r="D106" s="17" t="s">
        <v>37</v>
      </c>
      <c r="E106" s="15">
        <v>60288</v>
      </c>
      <c r="F106" s="36">
        <v>33996.2</v>
      </c>
      <c r="G106" s="19"/>
      <c r="H106" s="19"/>
      <c r="I106" s="14"/>
      <c r="J106" s="36">
        <v>0</v>
      </c>
      <c r="K106" s="25">
        <f>F106+J106</f>
        <v>33996.2</v>
      </c>
      <c r="L106" s="14">
        <v>45873</v>
      </c>
      <c r="M106" s="2"/>
    </row>
    <row r="107" s="1" customFormat="1" spans="1:13">
      <c r="A107" s="14"/>
      <c r="B107" s="15"/>
      <c r="C107" s="16"/>
      <c r="D107" s="17"/>
      <c r="E107" s="15"/>
      <c r="F107" s="36"/>
      <c r="G107" s="19"/>
      <c r="H107" s="19"/>
      <c r="I107" s="14"/>
      <c r="J107" s="36"/>
      <c r="K107" s="25"/>
      <c r="L107" s="14"/>
      <c r="M107" s="2"/>
    </row>
    <row r="108" s="1" customFormat="1" spans="6:11">
      <c r="F108" s="37">
        <f t="shared" ref="F108:K108" si="4">SUM(F106:F107)</f>
        <v>33996.2</v>
      </c>
      <c r="G108" s="2"/>
      <c r="H108" s="2"/>
      <c r="I108" s="2"/>
      <c r="J108" s="46">
        <f t="shared" si="4"/>
        <v>0</v>
      </c>
      <c r="K108" s="37">
        <f t="shared" si="4"/>
        <v>33996.2</v>
      </c>
    </row>
    <row r="109" s="1" customFormat="1" spans="6:11">
      <c r="F109" s="37"/>
      <c r="G109" s="2"/>
      <c r="H109" s="2"/>
      <c r="I109" s="2"/>
      <c r="J109" s="37"/>
      <c r="K109" s="37"/>
    </row>
    <row r="110" s="1" customFormat="1" spans="6:11">
      <c r="F110" s="37"/>
      <c r="I110" s="1" t="s">
        <v>13</v>
      </c>
      <c r="K110" s="37"/>
    </row>
    <row r="111" s="1" customFormat="1" spans="8:10">
      <c r="H111" s="2" t="s">
        <v>19</v>
      </c>
      <c r="J111" s="38" t="s">
        <v>20</v>
      </c>
    </row>
    <row r="112" s="1" customFormat="1" spans="11:11">
      <c r="K112" s="38" t="s">
        <v>21</v>
      </c>
    </row>
    <row r="113" s="1" customFormat="1" spans="7:11">
      <c r="G113" s="2" t="s">
        <v>22</v>
      </c>
      <c r="I113" s="39">
        <v>1000</v>
      </c>
      <c r="J113" s="40">
        <v>33</v>
      </c>
      <c r="K113" s="41">
        <f t="shared" ref="K113:K124" si="5">J112*I112</f>
        <v>0</v>
      </c>
    </row>
    <row r="114" s="1" customFormat="1" spans="1:11">
      <c r="A114" s="2" t="s">
        <v>23</v>
      </c>
      <c r="D114" s="2" t="s">
        <v>24</v>
      </c>
      <c r="G114" s="2"/>
      <c r="I114" s="39">
        <v>500</v>
      </c>
      <c r="J114" s="40">
        <v>1</v>
      </c>
      <c r="K114" s="41">
        <f t="shared" si="5"/>
        <v>33000</v>
      </c>
    </row>
    <row r="115" s="1" customFormat="1" spans="1:11">
      <c r="A115" s="2"/>
      <c r="G115" s="2"/>
      <c r="I115" s="39">
        <v>200</v>
      </c>
      <c r="J115" s="40"/>
      <c r="K115" s="41">
        <f t="shared" si="5"/>
        <v>500</v>
      </c>
    </row>
    <row r="116" s="1" customFormat="1" spans="1:11">
      <c r="A116" s="2"/>
      <c r="G116" s="2" t="s">
        <v>25</v>
      </c>
      <c r="I116" s="39">
        <v>100</v>
      </c>
      <c r="J116" s="40">
        <v>4</v>
      </c>
      <c r="K116" s="41">
        <f t="shared" si="5"/>
        <v>0</v>
      </c>
    </row>
    <row r="117" s="1" customFormat="1" spans="1:11">
      <c r="A117" s="2" t="s">
        <v>26</v>
      </c>
      <c r="D117" s="2" t="s">
        <v>27</v>
      </c>
      <c r="G117" s="1" t="s">
        <v>28</v>
      </c>
      <c r="I117" s="39">
        <v>50</v>
      </c>
      <c r="J117" s="40">
        <v>1</v>
      </c>
      <c r="K117" s="41">
        <f t="shared" si="5"/>
        <v>400</v>
      </c>
    </row>
    <row r="118" s="1" customFormat="1" spans="1:11">
      <c r="A118" s="1" t="s">
        <v>29</v>
      </c>
      <c r="D118" s="1" t="s">
        <v>30</v>
      </c>
      <c r="I118" s="39">
        <v>20</v>
      </c>
      <c r="J118" s="40">
        <v>2</v>
      </c>
      <c r="K118" s="41">
        <f t="shared" si="5"/>
        <v>50</v>
      </c>
    </row>
    <row r="119" s="1" customFormat="1" spans="9:11">
      <c r="I119" s="39">
        <v>10</v>
      </c>
      <c r="J119" s="40"/>
      <c r="K119" s="41">
        <f t="shared" si="5"/>
        <v>40</v>
      </c>
    </row>
    <row r="120" s="1" customFormat="1" spans="9:11">
      <c r="I120" s="39">
        <v>5</v>
      </c>
      <c r="J120" s="40">
        <v>1</v>
      </c>
      <c r="K120" s="41">
        <f t="shared" si="5"/>
        <v>0</v>
      </c>
    </row>
    <row r="121" s="1" customFormat="1" spans="9:11">
      <c r="I121" s="39">
        <v>1</v>
      </c>
      <c r="J121" s="40">
        <v>1</v>
      </c>
      <c r="K121" s="41">
        <f t="shared" si="5"/>
        <v>5</v>
      </c>
    </row>
    <row r="122" s="1" customFormat="1" spans="9:11">
      <c r="I122" s="39">
        <v>0.25</v>
      </c>
      <c r="J122" s="40"/>
      <c r="K122" s="41">
        <f t="shared" si="5"/>
        <v>1</v>
      </c>
    </row>
    <row r="123" s="1" customFormat="1" spans="9:11">
      <c r="I123" s="42">
        <v>0.05</v>
      </c>
      <c r="J123" s="40">
        <v>4</v>
      </c>
      <c r="K123" s="41">
        <f t="shared" si="5"/>
        <v>0</v>
      </c>
    </row>
    <row r="124" s="1" customFormat="1" spans="9:11">
      <c r="I124" s="2" t="s">
        <v>31</v>
      </c>
      <c r="K124" s="41">
        <f t="shared" si="5"/>
        <v>0.2</v>
      </c>
    </row>
    <row r="125" s="1" customFormat="1" spans="9:11">
      <c r="I125" s="2" t="s">
        <v>32</v>
      </c>
      <c r="K125" s="47">
        <f>SUM(K113:K124)</f>
        <v>33996.2</v>
      </c>
    </row>
    <row r="126" s="1" customFormat="1" spans="11:11">
      <c r="K126" s="44">
        <f>J108</f>
        <v>0</v>
      </c>
    </row>
    <row r="127" s="1" customFormat="1" ht="9.75" spans="11:11">
      <c r="K127" s="45">
        <f>SUM(K125:K126)</f>
        <v>33996.2</v>
      </c>
    </row>
    <row r="128" s="1" customFormat="1" ht="9.75"/>
  </sheetData>
  <mergeCells count="52">
    <mergeCell ref="G4:J4"/>
    <mergeCell ref="G41:J41"/>
    <mergeCell ref="G73:J73"/>
    <mergeCell ref="G103:J103"/>
    <mergeCell ref="A4:A6"/>
    <mergeCell ref="A41:A43"/>
    <mergeCell ref="A73:A75"/>
    <mergeCell ref="A103:A105"/>
    <mergeCell ref="B4:B6"/>
    <mergeCell ref="B41:B43"/>
    <mergeCell ref="B73:B75"/>
    <mergeCell ref="B103:B105"/>
    <mergeCell ref="C4:C6"/>
    <mergeCell ref="C41:C43"/>
    <mergeCell ref="C73:C75"/>
    <mergeCell ref="C103:C105"/>
    <mergeCell ref="D4:D6"/>
    <mergeCell ref="D41:D43"/>
    <mergeCell ref="D73:D75"/>
    <mergeCell ref="D103:D105"/>
    <mergeCell ref="E4:E6"/>
    <mergeCell ref="E41:E43"/>
    <mergeCell ref="E73:E75"/>
    <mergeCell ref="E103:E105"/>
    <mergeCell ref="F4:F6"/>
    <mergeCell ref="F41:F43"/>
    <mergeCell ref="F73:F75"/>
    <mergeCell ref="F103:F105"/>
    <mergeCell ref="G5:G6"/>
    <mergeCell ref="G42:G43"/>
    <mergeCell ref="G74:G75"/>
    <mergeCell ref="G104:G105"/>
    <mergeCell ref="H5:H6"/>
    <mergeCell ref="H42:H43"/>
    <mergeCell ref="H74:H75"/>
    <mergeCell ref="H104:H105"/>
    <mergeCell ref="I5:I6"/>
    <mergeCell ref="I42:I43"/>
    <mergeCell ref="I74:I75"/>
    <mergeCell ref="I104:I105"/>
    <mergeCell ref="J5:J6"/>
    <mergeCell ref="J42:J43"/>
    <mergeCell ref="J74:J75"/>
    <mergeCell ref="J104:J105"/>
    <mergeCell ref="K4:K6"/>
    <mergeCell ref="K41:K43"/>
    <mergeCell ref="K73:K75"/>
    <mergeCell ref="K103:K105"/>
    <mergeCell ref="L4:L6"/>
    <mergeCell ref="L41:L43"/>
    <mergeCell ref="L73:L75"/>
    <mergeCell ref="L103:L105"/>
  </mergeCells>
  <pageMargins left="0.25" right="0.25" top="0.75" bottom="0.75" header="0.3" footer="0.3"/>
  <pageSetup paperSize="1" scale="87" orientation="landscape" verticalDpi="7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89"/>
  <sheetViews>
    <sheetView zoomScale="130" zoomScaleNormal="130" topLeftCell="A78" workbookViewId="0">
      <selection activeCell="H31" sqref="H31"/>
    </sheetView>
  </sheetViews>
  <sheetFormatPr defaultColWidth="8.57142857142857" defaultRowHeight="9"/>
  <cols>
    <col min="1" max="1" width="9" style="1" customWidth="1"/>
    <col min="2" max="2" width="6.28571428571429" style="1" customWidth="1"/>
    <col min="3" max="3" width="30.9809523809524" style="1" customWidth="1"/>
    <col min="4" max="4" width="13.5142857142857" style="1" customWidth="1"/>
    <col min="5" max="5" width="8" style="1" customWidth="1"/>
    <col min="6" max="6" width="11.4285714285714" style="1" customWidth="1"/>
    <col min="7" max="7" width="11.2857142857143" style="1" customWidth="1"/>
    <col min="8" max="11" width="12.8571428571429" style="1" customWidth="1"/>
    <col min="12" max="12" width="11.4285714285714" style="1" customWidth="1"/>
    <col min="13" max="13" width="11.5714285714286" style="1" customWidth="1"/>
    <col min="14" max="16384" width="8.57142857142857" style="1"/>
  </cols>
  <sheetData>
    <row r="1" s="1" customFormat="1" spans="1:1">
      <c r="A1" s="2" t="s">
        <v>0</v>
      </c>
    </row>
    <row r="2" s="1" customFormat="1" spans="1:1">
      <c r="A2" s="2" t="s">
        <v>33</v>
      </c>
    </row>
    <row r="4" s="1" customFormat="1" spans="1:12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4" t="s">
        <v>8</v>
      </c>
      <c r="H4" s="5"/>
      <c r="I4" s="5"/>
      <c r="J4" s="23"/>
      <c r="K4" s="3" t="s">
        <v>9</v>
      </c>
      <c r="L4" s="3" t="s">
        <v>10</v>
      </c>
    </row>
    <row r="5" s="1" customFormat="1" spans="1:12">
      <c r="A5" s="6"/>
      <c r="B5" s="6"/>
      <c r="C5" s="6"/>
      <c r="D5" s="6"/>
      <c r="E5" s="6"/>
      <c r="F5" s="6"/>
      <c r="G5" s="3" t="s">
        <v>11</v>
      </c>
      <c r="H5" s="3" t="s">
        <v>12</v>
      </c>
      <c r="I5" s="3" t="s">
        <v>13</v>
      </c>
      <c r="J5" s="3" t="s">
        <v>14</v>
      </c>
      <c r="K5" s="6"/>
      <c r="L5" s="6"/>
    </row>
    <row r="6" s="1" customFormat="1" spans="1:1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="1" customFormat="1" spans="1:13">
      <c r="A7" s="14">
        <v>45855</v>
      </c>
      <c r="B7" s="15">
        <v>21347</v>
      </c>
      <c r="C7" s="16" t="s">
        <v>106</v>
      </c>
      <c r="D7" s="17" t="s">
        <v>107</v>
      </c>
      <c r="E7" s="15">
        <v>60272</v>
      </c>
      <c r="F7" s="36"/>
      <c r="G7" s="19" t="s">
        <v>108</v>
      </c>
      <c r="H7" s="19">
        <v>5522026</v>
      </c>
      <c r="I7" s="14">
        <v>45884</v>
      </c>
      <c r="J7" s="36">
        <v>58676.2</v>
      </c>
      <c r="K7" s="25">
        <f>F7+J7</f>
        <v>58676.2</v>
      </c>
      <c r="L7" s="14">
        <v>45884</v>
      </c>
      <c r="M7" s="2"/>
    </row>
    <row r="8" s="1" customFormat="1" spans="1:13">
      <c r="A8" s="14"/>
      <c r="B8" s="15"/>
      <c r="C8" s="16"/>
      <c r="D8" s="17"/>
      <c r="E8" s="15"/>
      <c r="F8" s="36"/>
      <c r="G8" s="19"/>
      <c r="H8" s="19"/>
      <c r="I8" s="14"/>
      <c r="J8" s="36"/>
      <c r="K8" s="25"/>
      <c r="L8" s="14"/>
      <c r="M8" s="2"/>
    </row>
    <row r="9" s="1" customFormat="1" spans="6:11">
      <c r="F9" s="37">
        <f t="shared" ref="F9:K9" si="0">SUM(F7:F8)</f>
        <v>0</v>
      </c>
      <c r="G9" s="2"/>
      <c r="H9" s="2"/>
      <c r="I9" s="2"/>
      <c r="J9" s="46">
        <f t="shared" si="0"/>
        <v>58676.2</v>
      </c>
      <c r="K9" s="37">
        <f t="shared" si="0"/>
        <v>58676.2</v>
      </c>
    </row>
    <row r="10" s="1" customFormat="1" spans="6:11">
      <c r="F10" s="37"/>
      <c r="G10" s="2"/>
      <c r="H10" s="2"/>
      <c r="I10" s="2"/>
      <c r="J10" s="37"/>
      <c r="K10" s="37"/>
    </row>
    <row r="11" s="1" customFormat="1" spans="6:11">
      <c r="F11" s="37"/>
      <c r="I11" s="1" t="s">
        <v>13</v>
      </c>
      <c r="K11" s="37"/>
    </row>
    <row r="12" s="1" customFormat="1" spans="8:10">
      <c r="H12" s="2" t="s">
        <v>19</v>
      </c>
      <c r="J12" s="38" t="s">
        <v>20</v>
      </c>
    </row>
    <row r="13" s="1" customFormat="1" spans="11:11">
      <c r="K13" s="38" t="s">
        <v>21</v>
      </c>
    </row>
    <row r="14" s="1" customFormat="1" spans="7:11">
      <c r="G14" s="2" t="s">
        <v>22</v>
      </c>
      <c r="I14" s="39">
        <v>1000</v>
      </c>
      <c r="J14" s="40"/>
      <c r="K14" s="41">
        <f t="shared" ref="K14:K25" si="1">J13*I13</f>
        <v>0</v>
      </c>
    </row>
    <row r="15" s="1" customFormat="1" spans="1:11">
      <c r="A15" s="2" t="s">
        <v>23</v>
      </c>
      <c r="D15" s="2" t="s">
        <v>24</v>
      </c>
      <c r="G15" s="2"/>
      <c r="I15" s="39">
        <v>500</v>
      </c>
      <c r="J15" s="40"/>
      <c r="K15" s="41">
        <f t="shared" si="1"/>
        <v>0</v>
      </c>
    </row>
    <row r="16" s="1" customFormat="1" spans="1:11">
      <c r="A16" s="2"/>
      <c r="G16" s="2"/>
      <c r="I16" s="39">
        <v>200</v>
      </c>
      <c r="J16" s="40"/>
      <c r="K16" s="41">
        <f t="shared" si="1"/>
        <v>0</v>
      </c>
    </row>
    <row r="17" s="1" customFormat="1" spans="1:11">
      <c r="A17" s="2"/>
      <c r="G17" s="2" t="s">
        <v>25</v>
      </c>
      <c r="I17" s="39">
        <v>100</v>
      </c>
      <c r="J17" s="40"/>
      <c r="K17" s="41">
        <f t="shared" si="1"/>
        <v>0</v>
      </c>
    </row>
    <row r="18" s="1" customFormat="1" spans="1:11">
      <c r="A18" s="2" t="s">
        <v>26</v>
      </c>
      <c r="D18" s="2" t="s">
        <v>27</v>
      </c>
      <c r="G18" s="1" t="s">
        <v>28</v>
      </c>
      <c r="I18" s="39">
        <v>50</v>
      </c>
      <c r="J18" s="40"/>
      <c r="K18" s="41">
        <f t="shared" si="1"/>
        <v>0</v>
      </c>
    </row>
    <row r="19" s="1" customFormat="1" spans="1:11">
      <c r="A19" s="1" t="s">
        <v>29</v>
      </c>
      <c r="D19" s="1" t="s">
        <v>30</v>
      </c>
      <c r="I19" s="39">
        <v>20</v>
      </c>
      <c r="J19" s="40"/>
      <c r="K19" s="41">
        <f t="shared" si="1"/>
        <v>0</v>
      </c>
    </row>
    <row r="20" s="1" customFormat="1" spans="9:11">
      <c r="I20" s="39">
        <v>10</v>
      </c>
      <c r="J20" s="40"/>
      <c r="K20" s="41">
        <f t="shared" si="1"/>
        <v>0</v>
      </c>
    </row>
    <row r="21" s="1" customFormat="1" spans="9:11">
      <c r="I21" s="39">
        <v>5</v>
      </c>
      <c r="J21" s="40"/>
      <c r="K21" s="41">
        <f t="shared" si="1"/>
        <v>0</v>
      </c>
    </row>
    <row r="22" s="1" customFormat="1" spans="9:11">
      <c r="I22" s="39">
        <v>1</v>
      </c>
      <c r="J22" s="40"/>
      <c r="K22" s="41">
        <f t="shared" si="1"/>
        <v>0</v>
      </c>
    </row>
    <row r="23" s="1" customFormat="1" spans="9:11">
      <c r="I23" s="39">
        <v>0.25</v>
      </c>
      <c r="J23" s="40"/>
      <c r="K23" s="41">
        <f t="shared" si="1"/>
        <v>0</v>
      </c>
    </row>
    <row r="24" s="1" customFormat="1" spans="9:11">
      <c r="I24" s="42">
        <v>0.05</v>
      </c>
      <c r="J24" s="40"/>
      <c r="K24" s="41">
        <f t="shared" si="1"/>
        <v>0</v>
      </c>
    </row>
    <row r="25" s="1" customFormat="1" spans="9:11">
      <c r="I25" s="2" t="s">
        <v>31</v>
      </c>
      <c r="K25" s="41">
        <f t="shared" si="1"/>
        <v>0</v>
      </c>
    </row>
    <row r="26" s="1" customFormat="1" spans="9:11">
      <c r="I26" s="2" t="s">
        <v>32</v>
      </c>
      <c r="K26" s="47">
        <f>SUM(K14:K25)</f>
        <v>0</v>
      </c>
    </row>
    <row r="27" s="1" customFormat="1" spans="11:11">
      <c r="K27" s="44">
        <f>J9</f>
        <v>58676.2</v>
      </c>
    </row>
    <row r="28" s="1" customFormat="1" ht="9.75" spans="11:11">
      <c r="K28" s="45">
        <f>SUM(K26:K27)</f>
        <v>58676.2</v>
      </c>
    </row>
    <row r="29" s="1" customFormat="1" ht="9.75"/>
    <row r="36" s="1" customFormat="1" spans="1:1">
      <c r="A36" s="2" t="s">
        <v>0</v>
      </c>
    </row>
    <row r="37" s="1" customFormat="1" spans="1:1">
      <c r="A37" s="2" t="s">
        <v>33</v>
      </c>
    </row>
    <row r="39" s="1" customFormat="1" spans="1:12">
      <c r="A39" s="3" t="s">
        <v>2</v>
      </c>
      <c r="B39" s="3" t="s">
        <v>3</v>
      </c>
      <c r="C39" s="3" t="s">
        <v>4</v>
      </c>
      <c r="D39" s="3" t="s">
        <v>5</v>
      </c>
      <c r="E39" s="3" t="s">
        <v>6</v>
      </c>
      <c r="F39" s="3" t="s">
        <v>7</v>
      </c>
      <c r="G39" s="4" t="s">
        <v>8</v>
      </c>
      <c r="H39" s="5"/>
      <c r="I39" s="5"/>
      <c r="J39" s="23"/>
      <c r="K39" s="3" t="s">
        <v>9</v>
      </c>
      <c r="L39" s="3" t="s">
        <v>10</v>
      </c>
    </row>
    <row r="40" s="1" customFormat="1" spans="1:12">
      <c r="A40" s="6"/>
      <c r="B40" s="6"/>
      <c r="C40" s="6"/>
      <c r="D40" s="6"/>
      <c r="E40" s="6"/>
      <c r="F40" s="6"/>
      <c r="G40" s="3" t="s">
        <v>11</v>
      </c>
      <c r="H40" s="3" t="s">
        <v>12</v>
      </c>
      <c r="I40" s="3" t="s">
        <v>13</v>
      </c>
      <c r="J40" s="3" t="s">
        <v>14</v>
      </c>
      <c r="K40" s="6"/>
      <c r="L40" s="6"/>
    </row>
    <row r="41" s="1" customFormat="1" spans="1:12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</row>
    <row r="42" s="1" customFormat="1" spans="1:13">
      <c r="A42" s="14">
        <v>45884</v>
      </c>
      <c r="B42" s="15">
        <v>21425</v>
      </c>
      <c r="C42" s="16" t="s">
        <v>109</v>
      </c>
      <c r="D42" s="17" t="s">
        <v>16</v>
      </c>
      <c r="E42" s="15">
        <v>60354</v>
      </c>
      <c r="F42" s="36">
        <v>66108.6</v>
      </c>
      <c r="G42" s="19"/>
      <c r="H42" s="19"/>
      <c r="I42" s="14"/>
      <c r="J42" s="36">
        <v>0</v>
      </c>
      <c r="K42" s="25">
        <f>F42+J42</f>
        <v>66108.6</v>
      </c>
      <c r="L42" s="14">
        <v>45887</v>
      </c>
      <c r="M42" s="2"/>
    </row>
    <row r="43" s="1" customFormat="1" spans="1:13">
      <c r="A43" s="14"/>
      <c r="B43" s="15"/>
      <c r="C43" s="16"/>
      <c r="D43" s="17"/>
      <c r="E43" s="15"/>
      <c r="F43" s="36"/>
      <c r="G43" s="19"/>
      <c r="H43" s="19"/>
      <c r="I43" s="14"/>
      <c r="J43" s="36"/>
      <c r="K43" s="25"/>
      <c r="L43" s="14"/>
      <c r="M43" s="2"/>
    </row>
    <row r="44" s="1" customFormat="1" spans="6:11">
      <c r="F44" s="37">
        <f t="shared" ref="F44:K44" si="2">SUM(F42:F43)</f>
        <v>66108.6</v>
      </c>
      <c r="G44" s="2"/>
      <c r="H44" s="2"/>
      <c r="I44" s="2"/>
      <c r="J44" s="46">
        <f t="shared" si="2"/>
        <v>0</v>
      </c>
      <c r="K44" s="37">
        <f t="shared" si="2"/>
        <v>66108.6</v>
      </c>
    </row>
    <row r="45" s="1" customFormat="1" spans="6:11">
      <c r="F45" s="37"/>
      <c r="G45" s="2"/>
      <c r="H45" s="2"/>
      <c r="I45" s="2"/>
      <c r="J45" s="37"/>
      <c r="K45" s="37"/>
    </row>
    <row r="46" s="1" customFormat="1" spans="6:11">
      <c r="F46" s="37"/>
      <c r="I46" s="1" t="s">
        <v>13</v>
      </c>
      <c r="K46" s="37"/>
    </row>
    <row r="47" s="1" customFormat="1" spans="8:10">
      <c r="H47" s="2" t="s">
        <v>19</v>
      </c>
      <c r="J47" s="38" t="s">
        <v>20</v>
      </c>
    </row>
    <row r="48" s="1" customFormat="1" spans="11:11">
      <c r="K48" s="38" t="s">
        <v>21</v>
      </c>
    </row>
    <row r="49" s="1" customFormat="1" spans="7:11">
      <c r="G49" s="2" t="s">
        <v>22</v>
      </c>
      <c r="I49" s="39">
        <v>1000</v>
      </c>
      <c r="J49" s="40">
        <v>66</v>
      </c>
      <c r="K49" s="41">
        <f t="shared" ref="K49:K60" si="3">J48*I48</f>
        <v>0</v>
      </c>
    </row>
    <row r="50" s="1" customFormat="1" spans="1:11">
      <c r="A50" s="2" t="s">
        <v>23</v>
      </c>
      <c r="D50" s="2" t="s">
        <v>24</v>
      </c>
      <c r="G50" s="2"/>
      <c r="I50" s="39">
        <v>500</v>
      </c>
      <c r="J50" s="40"/>
      <c r="K50" s="41">
        <f t="shared" si="3"/>
        <v>66000</v>
      </c>
    </row>
    <row r="51" s="1" customFormat="1" spans="1:11">
      <c r="A51" s="2"/>
      <c r="G51" s="2"/>
      <c r="I51" s="39">
        <v>200</v>
      </c>
      <c r="J51" s="40"/>
      <c r="K51" s="41">
        <f t="shared" si="3"/>
        <v>0</v>
      </c>
    </row>
    <row r="52" s="1" customFormat="1" spans="1:11">
      <c r="A52" s="2"/>
      <c r="G52" s="2" t="s">
        <v>25</v>
      </c>
      <c r="I52" s="39">
        <v>100</v>
      </c>
      <c r="J52" s="40">
        <v>1</v>
      </c>
      <c r="K52" s="41">
        <f t="shared" si="3"/>
        <v>0</v>
      </c>
    </row>
    <row r="53" s="1" customFormat="1" spans="1:11">
      <c r="A53" s="2" t="s">
        <v>26</v>
      </c>
      <c r="D53" s="2" t="s">
        <v>27</v>
      </c>
      <c r="G53" s="1" t="s">
        <v>28</v>
      </c>
      <c r="I53" s="39">
        <v>50</v>
      </c>
      <c r="J53" s="40"/>
      <c r="K53" s="41">
        <f t="shared" si="3"/>
        <v>100</v>
      </c>
    </row>
    <row r="54" s="1" customFormat="1" spans="1:11">
      <c r="A54" s="1" t="s">
        <v>29</v>
      </c>
      <c r="D54" s="1" t="s">
        <v>30</v>
      </c>
      <c r="I54" s="39">
        <v>20</v>
      </c>
      <c r="J54" s="40"/>
      <c r="K54" s="41">
        <f t="shared" si="3"/>
        <v>0</v>
      </c>
    </row>
    <row r="55" s="1" customFormat="1" spans="9:11">
      <c r="I55" s="39">
        <v>10</v>
      </c>
      <c r="J55" s="40"/>
      <c r="K55" s="41">
        <f t="shared" si="3"/>
        <v>0</v>
      </c>
    </row>
    <row r="56" s="1" customFormat="1" spans="9:11">
      <c r="I56" s="39">
        <v>5</v>
      </c>
      <c r="J56" s="40">
        <v>1</v>
      </c>
      <c r="K56" s="41">
        <f t="shared" si="3"/>
        <v>0</v>
      </c>
    </row>
    <row r="57" s="1" customFormat="1" spans="9:11">
      <c r="I57" s="39">
        <v>1</v>
      </c>
      <c r="J57" s="40">
        <v>3</v>
      </c>
      <c r="K57" s="41">
        <f t="shared" si="3"/>
        <v>5</v>
      </c>
    </row>
    <row r="58" s="1" customFormat="1" spans="9:11">
      <c r="I58" s="39">
        <v>0.25</v>
      </c>
      <c r="J58" s="40">
        <v>2</v>
      </c>
      <c r="K58" s="41">
        <f t="shared" si="3"/>
        <v>3</v>
      </c>
    </row>
    <row r="59" s="1" customFormat="1" spans="9:11">
      <c r="I59" s="42">
        <v>0.05</v>
      </c>
      <c r="J59" s="40">
        <v>2</v>
      </c>
      <c r="K59" s="41">
        <f t="shared" si="3"/>
        <v>0.5</v>
      </c>
    </row>
    <row r="60" s="1" customFormat="1" spans="9:11">
      <c r="I60" s="2" t="s">
        <v>31</v>
      </c>
      <c r="K60" s="41">
        <f t="shared" si="3"/>
        <v>0.1</v>
      </c>
    </row>
    <row r="61" s="1" customFormat="1" spans="9:11">
      <c r="I61" s="2" t="s">
        <v>32</v>
      </c>
      <c r="K61" s="47">
        <f>SUM(K49:K60)</f>
        <v>66108.6</v>
      </c>
    </row>
    <row r="62" s="1" customFormat="1" spans="11:11">
      <c r="K62" s="44">
        <f>J44</f>
        <v>0</v>
      </c>
    </row>
    <row r="63" s="1" customFormat="1" ht="9.75" spans="11:11">
      <c r="K63" s="45">
        <f>SUM(K61:K62)</f>
        <v>66108.6</v>
      </c>
    </row>
    <row r="64" s="1" customFormat="1" ht="9.75"/>
    <row r="70" s="1" customFormat="1" spans="1:1">
      <c r="A70" s="2" t="s">
        <v>0</v>
      </c>
    </row>
    <row r="71" s="1" customFormat="1" spans="1:1">
      <c r="A71" s="2" t="s">
        <v>33</v>
      </c>
    </row>
    <row r="73" s="1" customFormat="1" spans="1:12">
      <c r="A73" s="3" t="s">
        <v>2</v>
      </c>
      <c r="B73" s="3" t="s">
        <v>3</v>
      </c>
      <c r="C73" s="3" t="s">
        <v>4</v>
      </c>
      <c r="D73" s="3" t="s">
        <v>5</v>
      </c>
      <c r="E73" s="3" t="s">
        <v>6</v>
      </c>
      <c r="F73" s="3" t="s">
        <v>7</v>
      </c>
      <c r="G73" s="4" t="s">
        <v>8</v>
      </c>
      <c r="H73" s="5"/>
      <c r="I73" s="5"/>
      <c r="J73" s="23"/>
      <c r="K73" s="3" t="s">
        <v>9</v>
      </c>
      <c r="L73" s="3" t="s">
        <v>10</v>
      </c>
    </row>
    <row r="74" s="1" customFormat="1" spans="1:12">
      <c r="A74" s="6"/>
      <c r="B74" s="6"/>
      <c r="C74" s="6"/>
      <c r="D74" s="6"/>
      <c r="E74" s="6"/>
      <c r="F74" s="6"/>
      <c r="G74" s="3" t="s">
        <v>11</v>
      </c>
      <c r="H74" s="3" t="s">
        <v>12</v>
      </c>
      <c r="I74" s="3" t="s">
        <v>13</v>
      </c>
      <c r="J74" s="3" t="s">
        <v>14</v>
      </c>
      <c r="K74" s="6"/>
      <c r="L74" s="6"/>
    </row>
    <row r="75" s="1" customFormat="1" spans="1:12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</row>
    <row r="76" s="1" customFormat="1" spans="1:13">
      <c r="A76" s="14">
        <v>45884</v>
      </c>
      <c r="B76" s="15">
        <v>21426</v>
      </c>
      <c r="C76" s="16" t="s">
        <v>110</v>
      </c>
      <c r="D76" s="17" t="s">
        <v>16</v>
      </c>
      <c r="E76" s="15">
        <v>60316</v>
      </c>
      <c r="F76" s="36"/>
      <c r="G76" s="19"/>
      <c r="H76" s="19"/>
      <c r="I76" s="14"/>
      <c r="J76" s="36">
        <v>36613.29</v>
      </c>
      <c r="K76" s="25">
        <f t="shared" ref="K76:K78" si="4">F76+J76</f>
        <v>36613.29</v>
      </c>
      <c r="L76" s="14">
        <v>45884</v>
      </c>
      <c r="M76" s="2" t="s">
        <v>111</v>
      </c>
    </row>
    <row r="77" s="1" customFormat="1" spans="1:13">
      <c r="A77" s="14">
        <v>45884</v>
      </c>
      <c r="B77" s="15">
        <v>21427</v>
      </c>
      <c r="C77" s="16" t="s">
        <v>112</v>
      </c>
      <c r="D77" s="17" t="s">
        <v>16</v>
      </c>
      <c r="E77" s="15">
        <v>60355</v>
      </c>
      <c r="F77" s="36">
        <v>27516.2</v>
      </c>
      <c r="G77" s="19"/>
      <c r="H77" s="19"/>
      <c r="I77" s="14"/>
      <c r="J77" s="36">
        <v>0</v>
      </c>
      <c r="K77" s="25">
        <f t="shared" si="4"/>
        <v>27516.2</v>
      </c>
      <c r="L77" s="14">
        <v>45884</v>
      </c>
      <c r="M77" s="2"/>
    </row>
    <row r="78" s="1" customFormat="1" spans="1:13">
      <c r="A78" s="14">
        <v>45884</v>
      </c>
      <c r="B78" s="15">
        <v>21428</v>
      </c>
      <c r="C78" s="16" t="s">
        <v>113</v>
      </c>
      <c r="D78" s="17" t="s">
        <v>37</v>
      </c>
      <c r="E78" s="15">
        <v>59174</v>
      </c>
      <c r="F78" s="36">
        <v>5350</v>
      </c>
      <c r="G78" s="19"/>
      <c r="H78" s="19"/>
      <c r="I78" s="14"/>
      <c r="J78" s="36">
        <v>0</v>
      </c>
      <c r="K78" s="25">
        <f t="shared" si="4"/>
        <v>5350</v>
      </c>
      <c r="L78" s="14">
        <v>45884</v>
      </c>
      <c r="M78" s="2"/>
    </row>
    <row r="79" s="1" customFormat="1" spans="6:11">
      <c r="F79" s="37">
        <f t="shared" ref="F79:K79" si="5">SUM(F76:F78)</f>
        <v>32866.2</v>
      </c>
      <c r="G79" s="2"/>
      <c r="H79" s="2"/>
      <c r="I79" s="2"/>
      <c r="J79" s="46">
        <f t="shared" si="5"/>
        <v>36613.29</v>
      </c>
      <c r="K79" s="37">
        <f t="shared" si="5"/>
        <v>69479.49</v>
      </c>
    </row>
    <row r="80" s="1" customFormat="1" spans="6:11">
      <c r="F80" s="37"/>
      <c r="G80" s="2"/>
      <c r="H80" s="2"/>
      <c r="I80" s="2"/>
      <c r="J80" s="37"/>
      <c r="K80" s="37"/>
    </row>
    <row r="81" s="1" customFormat="1" spans="6:6">
      <c r="F81" s="37"/>
    </row>
    <row r="85" s="1" customFormat="1" spans="1:4">
      <c r="A85" s="2" t="s">
        <v>23</v>
      </c>
      <c r="D85" s="2" t="s">
        <v>24</v>
      </c>
    </row>
    <row r="86" s="1" customFormat="1" spans="1:1">
      <c r="A86" s="2"/>
    </row>
    <row r="87" s="1" customFormat="1" spans="1:1">
      <c r="A87" s="2"/>
    </row>
    <row r="88" s="1" customFormat="1" spans="1:4">
      <c r="A88" s="2" t="s">
        <v>26</v>
      </c>
      <c r="D88" s="2" t="s">
        <v>27</v>
      </c>
    </row>
    <row r="89" s="1" customFormat="1" spans="1:4">
      <c r="A89" s="1" t="s">
        <v>29</v>
      </c>
      <c r="D89" s="1" t="s">
        <v>30</v>
      </c>
    </row>
  </sheetData>
  <mergeCells count="39">
    <mergeCell ref="G4:J4"/>
    <mergeCell ref="G39:J39"/>
    <mergeCell ref="G73:J73"/>
    <mergeCell ref="A4:A6"/>
    <mergeCell ref="A39:A41"/>
    <mergeCell ref="A73:A75"/>
    <mergeCell ref="B4:B6"/>
    <mergeCell ref="B39:B41"/>
    <mergeCell ref="B73:B75"/>
    <mergeCell ref="C4:C6"/>
    <mergeCell ref="C39:C41"/>
    <mergeCell ref="C73:C75"/>
    <mergeCell ref="D4:D6"/>
    <mergeCell ref="D39:D41"/>
    <mergeCell ref="D73:D75"/>
    <mergeCell ref="E4:E6"/>
    <mergeCell ref="E39:E41"/>
    <mergeCell ref="E73:E75"/>
    <mergeCell ref="F4:F6"/>
    <mergeCell ref="F39:F41"/>
    <mergeCell ref="F73:F75"/>
    <mergeCell ref="G5:G6"/>
    <mergeCell ref="G40:G41"/>
    <mergeCell ref="G74:G75"/>
    <mergeCell ref="H5:H6"/>
    <mergeCell ref="H40:H41"/>
    <mergeCell ref="H74:H75"/>
    <mergeCell ref="I5:I6"/>
    <mergeCell ref="I40:I41"/>
    <mergeCell ref="I74:I75"/>
    <mergeCell ref="J5:J6"/>
    <mergeCell ref="J40:J41"/>
    <mergeCell ref="J74:J75"/>
    <mergeCell ref="K4:K6"/>
    <mergeCell ref="K39:K41"/>
    <mergeCell ref="K73:K75"/>
    <mergeCell ref="L4:L6"/>
    <mergeCell ref="L39:L41"/>
    <mergeCell ref="L73:L75"/>
  </mergeCells>
  <pageMargins left="0.25" right="0.25" top="0.75" bottom="0.75" header="0.3" footer="0.3"/>
  <pageSetup paperSize="1" scale="81" orientation="landscape" verticalDpi="72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88"/>
  <sheetViews>
    <sheetView zoomScale="130" zoomScaleNormal="130" topLeftCell="A63" workbookViewId="0">
      <selection activeCell="A65" sqref="$A65:$XFD90"/>
    </sheetView>
  </sheetViews>
  <sheetFormatPr defaultColWidth="8.57142857142857" defaultRowHeight="9"/>
  <cols>
    <col min="1" max="1" width="9" style="1" customWidth="1"/>
    <col min="2" max="2" width="6.28571428571429" style="1" customWidth="1"/>
    <col min="3" max="3" width="30.9809523809524" style="1" customWidth="1"/>
    <col min="4" max="4" width="13.5142857142857" style="1" customWidth="1"/>
    <col min="5" max="5" width="8" style="1" customWidth="1"/>
    <col min="6" max="6" width="11.4285714285714" style="1" customWidth="1"/>
    <col min="7" max="7" width="11.2857142857143" style="1" customWidth="1"/>
    <col min="8" max="11" width="12.8571428571429" style="1" customWidth="1"/>
    <col min="12" max="12" width="11.4285714285714" style="1" customWidth="1"/>
    <col min="13" max="13" width="11.5714285714286" style="1" customWidth="1"/>
    <col min="14" max="16384" width="8.57142857142857" style="1"/>
  </cols>
  <sheetData>
    <row r="1" s="1" customFormat="1" spans="1:1">
      <c r="A1" s="2" t="s">
        <v>0</v>
      </c>
    </row>
    <row r="2" s="1" customFormat="1" spans="1:1">
      <c r="A2" s="2" t="s">
        <v>1</v>
      </c>
    </row>
    <row r="4" s="1" customFormat="1" spans="1:12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4" t="s">
        <v>8</v>
      </c>
      <c r="H4" s="5"/>
      <c r="I4" s="5"/>
      <c r="J4" s="23"/>
      <c r="K4" s="3" t="s">
        <v>9</v>
      </c>
      <c r="L4" s="3" t="s">
        <v>10</v>
      </c>
    </row>
    <row r="5" s="1" customFormat="1" spans="1:12">
      <c r="A5" s="6"/>
      <c r="B5" s="6"/>
      <c r="C5" s="6"/>
      <c r="D5" s="6"/>
      <c r="E5" s="6"/>
      <c r="F5" s="6"/>
      <c r="G5" s="3" t="s">
        <v>11</v>
      </c>
      <c r="H5" s="3" t="s">
        <v>12</v>
      </c>
      <c r="I5" s="3" t="s">
        <v>13</v>
      </c>
      <c r="J5" s="3" t="s">
        <v>14</v>
      </c>
      <c r="K5" s="6"/>
      <c r="L5" s="6"/>
    </row>
    <row r="6" s="1" customFormat="1" spans="1:1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="1" customFormat="1" spans="1:13">
      <c r="A7" s="14">
        <v>45884</v>
      </c>
      <c r="B7" s="15">
        <v>20626</v>
      </c>
      <c r="C7" s="16" t="s">
        <v>114</v>
      </c>
      <c r="D7" s="17" t="s">
        <v>37</v>
      </c>
      <c r="E7" s="15">
        <v>60298</v>
      </c>
      <c r="F7" s="36"/>
      <c r="G7" s="19" t="s">
        <v>17</v>
      </c>
      <c r="H7" s="19">
        <v>1498880</v>
      </c>
      <c r="I7" s="14">
        <v>45877</v>
      </c>
      <c r="J7" s="36">
        <v>58901.99</v>
      </c>
      <c r="K7" s="25">
        <f>F7+J7</f>
        <v>58901.99</v>
      </c>
      <c r="L7" s="14">
        <v>45887</v>
      </c>
      <c r="M7" s="2" t="s">
        <v>115</v>
      </c>
    </row>
    <row r="8" s="1" customFormat="1" spans="1:13">
      <c r="A8" s="14">
        <v>45884</v>
      </c>
      <c r="B8" s="15">
        <v>20627</v>
      </c>
      <c r="C8" s="16" t="s">
        <v>114</v>
      </c>
      <c r="D8" s="17" t="s">
        <v>37</v>
      </c>
      <c r="E8" s="15">
        <v>60300</v>
      </c>
      <c r="F8" s="36"/>
      <c r="G8" s="19" t="s">
        <v>17</v>
      </c>
      <c r="H8" s="19">
        <v>1498879</v>
      </c>
      <c r="I8" s="14">
        <v>45877</v>
      </c>
      <c r="J8" s="36">
        <v>39267.99</v>
      </c>
      <c r="K8" s="25">
        <f>F8+J8</f>
        <v>39267.99</v>
      </c>
      <c r="L8" s="14">
        <v>45887</v>
      </c>
      <c r="M8" s="2" t="s">
        <v>116</v>
      </c>
    </row>
    <row r="9" s="1" customFormat="1" spans="6:11">
      <c r="F9" s="37">
        <f>SUM(F7:F8)</f>
        <v>0</v>
      </c>
      <c r="G9" s="2"/>
      <c r="H9" s="2"/>
      <c r="I9" s="2"/>
      <c r="J9" s="46">
        <f>SUM(J7:J8)</f>
        <v>98169.98</v>
      </c>
      <c r="K9" s="37">
        <f>SUM(K7:K8)</f>
        <v>98169.98</v>
      </c>
    </row>
    <row r="10" s="1" customFormat="1" spans="6:11">
      <c r="F10" s="37"/>
      <c r="G10" s="2"/>
      <c r="H10" s="2"/>
      <c r="I10" s="2"/>
      <c r="J10" s="37"/>
      <c r="K10" s="37"/>
    </row>
    <row r="11" s="1" customFormat="1" spans="6:11">
      <c r="F11" s="37"/>
      <c r="I11" s="1" t="s">
        <v>13</v>
      </c>
      <c r="K11" s="37"/>
    </row>
    <row r="12" s="1" customFormat="1" spans="8:10">
      <c r="H12" s="2" t="s">
        <v>19</v>
      </c>
      <c r="J12" s="38" t="s">
        <v>20</v>
      </c>
    </row>
    <row r="13" s="1" customFormat="1" spans="11:11">
      <c r="K13" s="38" t="s">
        <v>21</v>
      </c>
    </row>
    <row r="14" s="1" customFormat="1" spans="7:11">
      <c r="G14" s="2" t="s">
        <v>22</v>
      </c>
      <c r="I14" s="39">
        <v>1000</v>
      </c>
      <c r="J14" s="40"/>
      <c r="K14" s="41">
        <f t="shared" ref="K14:K25" si="0">J13*I13</f>
        <v>0</v>
      </c>
    </row>
    <row r="15" s="1" customFormat="1" spans="1:11">
      <c r="A15" s="2" t="s">
        <v>23</v>
      </c>
      <c r="D15" s="2" t="s">
        <v>24</v>
      </c>
      <c r="G15" s="2"/>
      <c r="I15" s="39">
        <v>500</v>
      </c>
      <c r="J15" s="40"/>
      <c r="K15" s="41">
        <f t="shared" si="0"/>
        <v>0</v>
      </c>
    </row>
    <row r="16" s="1" customFormat="1" spans="1:11">
      <c r="A16" s="2"/>
      <c r="G16" s="2"/>
      <c r="I16" s="39">
        <v>200</v>
      </c>
      <c r="J16" s="40"/>
      <c r="K16" s="41">
        <f t="shared" si="0"/>
        <v>0</v>
      </c>
    </row>
    <row r="17" s="1" customFormat="1" spans="1:11">
      <c r="A17" s="2"/>
      <c r="G17" s="2" t="s">
        <v>25</v>
      </c>
      <c r="I17" s="39">
        <v>100</v>
      </c>
      <c r="J17" s="40"/>
      <c r="K17" s="41">
        <f t="shared" si="0"/>
        <v>0</v>
      </c>
    </row>
    <row r="18" s="1" customFormat="1" spans="1:11">
      <c r="A18" s="2" t="s">
        <v>26</v>
      </c>
      <c r="D18" s="2" t="s">
        <v>27</v>
      </c>
      <c r="G18" s="1" t="s">
        <v>28</v>
      </c>
      <c r="I18" s="39">
        <v>50</v>
      </c>
      <c r="J18" s="40"/>
      <c r="K18" s="41">
        <f t="shared" si="0"/>
        <v>0</v>
      </c>
    </row>
    <row r="19" s="1" customFormat="1" spans="1:11">
      <c r="A19" s="1" t="s">
        <v>29</v>
      </c>
      <c r="D19" s="1" t="s">
        <v>30</v>
      </c>
      <c r="I19" s="39">
        <v>20</v>
      </c>
      <c r="J19" s="40"/>
      <c r="K19" s="41">
        <f t="shared" si="0"/>
        <v>0</v>
      </c>
    </row>
    <row r="20" s="1" customFormat="1" spans="9:11">
      <c r="I20" s="39">
        <v>10</v>
      </c>
      <c r="J20" s="40"/>
      <c r="K20" s="41">
        <f t="shared" si="0"/>
        <v>0</v>
      </c>
    </row>
    <row r="21" s="1" customFormat="1" spans="9:11">
      <c r="I21" s="39">
        <v>5</v>
      </c>
      <c r="J21" s="40"/>
      <c r="K21" s="41">
        <f t="shared" si="0"/>
        <v>0</v>
      </c>
    </row>
    <row r="22" s="1" customFormat="1" spans="9:11">
      <c r="I22" s="39">
        <v>1</v>
      </c>
      <c r="J22" s="40"/>
      <c r="K22" s="41">
        <f t="shared" si="0"/>
        <v>0</v>
      </c>
    </row>
    <row r="23" s="1" customFormat="1" spans="9:11">
      <c r="I23" s="39">
        <v>0.25</v>
      </c>
      <c r="J23" s="40"/>
      <c r="K23" s="41">
        <f t="shared" si="0"/>
        <v>0</v>
      </c>
    </row>
    <row r="24" s="1" customFormat="1" spans="9:11">
      <c r="I24" s="42">
        <v>0.05</v>
      </c>
      <c r="J24" s="40"/>
      <c r="K24" s="41">
        <f t="shared" si="0"/>
        <v>0</v>
      </c>
    </row>
    <row r="25" s="1" customFormat="1" spans="9:11">
      <c r="I25" s="2" t="s">
        <v>31</v>
      </c>
      <c r="K25" s="41">
        <f t="shared" si="0"/>
        <v>0</v>
      </c>
    </row>
    <row r="26" s="1" customFormat="1" spans="9:11">
      <c r="I26" s="2" t="s">
        <v>32</v>
      </c>
      <c r="K26" s="47">
        <f>SUM(K14:K25)</f>
        <v>0</v>
      </c>
    </row>
    <row r="27" s="1" customFormat="1" spans="11:11">
      <c r="K27" s="44">
        <f>J9</f>
        <v>98169.98</v>
      </c>
    </row>
    <row r="28" s="1" customFormat="1" ht="9.75" spans="11:11">
      <c r="K28" s="45">
        <f>SUM(K26:K27)</f>
        <v>98169.98</v>
      </c>
    </row>
    <row r="29" s="1" customFormat="1" ht="9.75"/>
    <row r="33" s="1" customFormat="1" spans="1:1">
      <c r="A33" s="2" t="s">
        <v>0</v>
      </c>
    </row>
    <row r="34" s="1" customFormat="1" spans="1:1">
      <c r="A34" s="2" t="s">
        <v>33</v>
      </c>
    </row>
    <row r="36" s="1" customFormat="1" spans="1:12">
      <c r="A36" s="3" t="s">
        <v>2</v>
      </c>
      <c r="B36" s="48" t="s">
        <v>34</v>
      </c>
      <c r="C36" s="3" t="s">
        <v>4</v>
      </c>
      <c r="D36" s="3" t="s">
        <v>5</v>
      </c>
      <c r="E36" s="3" t="s">
        <v>6</v>
      </c>
      <c r="F36" s="3" t="s">
        <v>7</v>
      </c>
      <c r="G36" s="4" t="s">
        <v>8</v>
      </c>
      <c r="H36" s="5"/>
      <c r="I36" s="5"/>
      <c r="J36" s="23"/>
      <c r="K36" s="3" t="s">
        <v>9</v>
      </c>
      <c r="L36" s="3" t="s">
        <v>10</v>
      </c>
    </row>
    <row r="37" s="1" customFormat="1" spans="1:12">
      <c r="A37" s="6"/>
      <c r="B37" s="49"/>
      <c r="C37" s="6"/>
      <c r="D37" s="6"/>
      <c r="E37" s="6"/>
      <c r="F37" s="6"/>
      <c r="G37" s="3" t="s">
        <v>11</v>
      </c>
      <c r="H37" s="3" t="s">
        <v>12</v>
      </c>
      <c r="I37" s="3" t="s">
        <v>13</v>
      </c>
      <c r="J37" s="3" t="s">
        <v>14</v>
      </c>
      <c r="K37" s="6"/>
      <c r="L37" s="6"/>
    </row>
    <row r="38" s="1" customFormat="1" ht="10.15" customHeight="1" spans="1:12">
      <c r="A38" s="7"/>
      <c r="B38" s="50"/>
      <c r="C38" s="7"/>
      <c r="D38" s="7"/>
      <c r="E38" s="7"/>
      <c r="F38" s="7"/>
      <c r="G38" s="7"/>
      <c r="H38" s="7"/>
      <c r="I38" s="7"/>
      <c r="J38" s="7"/>
      <c r="K38" s="7"/>
      <c r="L38" s="7"/>
    </row>
    <row r="39" s="1" customFormat="1" ht="10.15" customHeight="1" spans="1:13">
      <c r="A39" s="14">
        <v>45887</v>
      </c>
      <c r="B39" s="15" t="s">
        <v>117</v>
      </c>
      <c r="C39" s="16" t="s">
        <v>118</v>
      </c>
      <c r="D39" s="17" t="s">
        <v>37</v>
      </c>
      <c r="E39" s="15" t="s">
        <v>119</v>
      </c>
      <c r="F39" s="36">
        <v>10300</v>
      </c>
      <c r="G39" s="19"/>
      <c r="H39" s="19"/>
      <c r="I39" s="14"/>
      <c r="J39" s="36"/>
      <c r="K39" s="25">
        <f>J39+F39</f>
        <v>10300</v>
      </c>
      <c r="L39" s="14">
        <v>45888</v>
      </c>
      <c r="M39" s="2"/>
    </row>
    <row r="40" s="1" customFormat="1" ht="10.15" customHeight="1" spans="1:13">
      <c r="A40" s="14"/>
      <c r="B40" s="15"/>
      <c r="C40" s="16"/>
      <c r="D40" s="17"/>
      <c r="E40" s="15"/>
      <c r="F40" s="36"/>
      <c r="G40" s="19"/>
      <c r="H40" s="19"/>
      <c r="I40" s="14"/>
      <c r="J40" s="36"/>
      <c r="K40" s="25"/>
      <c r="L40" s="14"/>
      <c r="M40" s="2"/>
    </row>
    <row r="41" s="1" customFormat="1" spans="6:11">
      <c r="F41" s="37">
        <f t="shared" ref="F41:K41" si="1">SUM(F39:F40)</f>
        <v>10300</v>
      </c>
      <c r="G41" s="2"/>
      <c r="H41" s="2"/>
      <c r="I41" s="2"/>
      <c r="J41" s="37">
        <f t="shared" si="1"/>
        <v>0</v>
      </c>
      <c r="K41" s="37">
        <f t="shared" si="1"/>
        <v>10300</v>
      </c>
    </row>
    <row r="42" s="1" customFormat="1" spans="9:9">
      <c r="I42" s="1" t="s">
        <v>13</v>
      </c>
    </row>
    <row r="44" s="1" customFormat="1" spans="8:11">
      <c r="H44" s="2" t="s">
        <v>19</v>
      </c>
      <c r="J44" s="38" t="s">
        <v>20</v>
      </c>
      <c r="K44" s="38" t="s">
        <v>21</v>
      </c>
    </row>
    <row r="45" s="1" customFormat="1" spans="11:11">
      <c r="K45" s="2"/>
    </row>
    <row r="46" s="1" customFormat="1" spans="1:11">
      <c r="A46" s="2" t="s">
        <v>23</v>
      </c>
      <c r="D46" s="2" t="s">
        <v>24</v>
      </c>
      <c r="G46" s="2" t="s">
        <v>22</v>
      </c>
      <c r="I46" s="39">
        <v>1000</v>
      </c>
      <c r="J46" s="40">
        <v>10</v>
      </c>
      <c r="K46" s="41">
        <f t="shared" ref="K46:K56" si="2">J46*I46</f>
        <v>10000</v>
      </c>
    </row>
    <row r="47" s="1" customFormat="1" spans="1:11">
      <c r="A47" s="2"/>
      <c r="G47" s="2"/>
      <c r="I47" s="39">
        <v>500</v>
      </c>
      <c r="J47" s="40"/>
      <c r="K47" s="41">
        <f t="shared" si="2"/>
        <v>0</v>
      </c>
    </row>
    <row r="48" s="1" customFormat="1" spans="1:11">
      <c r="A48" s="2"/>
      <c r="G48" s="2"/>
      <c r="I48" s="39">
        <v>200</v>
      </c>
      <c r="J48" s="40"/>
      <c r="K48" s="41">
        <f t="shared" si="2"/>
        <v>0</v>
      </c>
    </row>
    <row r="49" s="1" customFormat="1" spans="1:11">
      <c r="A49" s="2" t="s">
        <v>26</v>
      </c>
      <c r="D49" s="2" t="s">
        <v>27</v>
      </c>
      <c r="G49" s="2" t="s">
        <v>25</v>
      </c>
      <c r="I49" s="39">
        <v>100</v>
      </c>
      <c r="J49" s="40">
        <v>3</v>
      </c>
      <c r="K49" s="41">
        <f t="shared" si="2"/>
        <v>300</v>
      </c>
    </row>
    <row r="50" s="1" customFormat="1" spans="1:11">
      <c r="A50" s="1" t="s">
        <v>29</v>
      </c>
      <c r="D50" s="1" t="s">
        <v>30</v>
      </c>
      <c r="G50" s="1" t="s">
        <v>28</v>
      </c>
      <c r="I50" s="39">
        <v>50</v>
      </c>
      <c r="J50" s="40"/>
      <c r="K50" s="41">
        <f t="shared" si="2"/>
        <v>0</v>
      </c>
    </row>
    <row r="51" s="1" customFormat="1" spans="9:11">
      <c r="I51" s="39">
        <v>20</v>
      </c>
      <c r="J51" s="40"/>
      <c r="K51" s="41">
        <f t="shared" si="2"/>
        <v>0</v>
      </c>
    </row>
    <row r="52" s="1" customFormat="1" spans="9:11">
      <c r="I52" s="39">
        <v>10</v>
      </c>
      <c r="J52" s="40"/>
      <c r="K52" s="41">
        <f t="shared" si="2"/>
        <v>0</v>
      </c>
    </row>
    <row r="53" s="1" customFormat="1" spans="9:11">
      <c r="I53" s="39">
        <v>5</v>
      </c>
      <c r="J53" s="40"/>
      <c r="K53" s="41">
        <f t="shared" si="2"/>
        <v>0</v>
      </c>
    </row>
    <row r="54" s="1" customFormat="1" spans="9:11">
      <c r="I54" s="39">
        <v>1</v>
      </c>
      <c r="J54" s="40"/>
      <c r="K54" s="41">
        <f t="shared" si="2"/>
        <v>0</v>
      </c>
    </row>
    <row r="55" s="1" customFormat="1" spans="9:11">
      <c r="I55" s="39">
        <v>0.25</v>
      </c>
      <c r="J55" s="40"/>
      <c r="K55" s="41">
        <f t="shared" si="2"/>
        <v>0</v>
      </c>
    </row>
    <row r="56" s="1" customFormat="1" spans="9:11">
      <c r="I56" s="42">
        <v>0.05</v>
      </c>
      <c r="J56" s="40"/>
      <c r="K56" s="41">
        <f t="shared" si="2"/>
        <v>0</v>
      </c>
    </row>
    <row r="57" s="1" customFormat="1" spans="9:11">
      <c r="I57" s="2" t="s">
        <v>31</v>
      </c>
      <c r="K57" s="43">
        <f>SUM(K46:K56)</f>
        <v>10300</v>
      </c>
    </row>
    <row r="58" s="1" customFormat="1" spans="9:11">
      <c r="I58" s="2" t="s">
        <v>32</v>
      </c>
      <c r="K58" s="44">
        <f>J41</f>
        <v>0</v>
      </c>
    </row>
    <row r="59" s="1" customFormat="1" ht="9.75" spans="11:11">
      <c r="K59" s="45">
        <f>SUM(K57:K58)</f>
        <v>10300</v>
      </c>
    </row>
    <row r="60" s="1" customFormat="1" ht="9.75" spans="11:11">
      <c r="K60" s="39"/>
    </row>
    <row r="65" s="1" customFormat="1" spans="1:1">
      <c r="A65" s="2" t="s">
        <v>0</v>
      </c>
    </row>
    <row r="66" s="1" customFormat="1" spans="1:1">
      <c r="A66" s="2" t="s">
        <v>33</v>
      </c>
    </row>
    <row r="68" s="1" customFormat="1" spans="1:12">
      <c r="A68" s="3" t="s">
        <v>2</v>
      </c>
      <c r="B68" s="3" t="s">
        <v>3</v>
      </c>
      <c r="C68" s="3" t="s">
        <v>4</v>
      </c>
      <c r="D68" s="3" t="s">
        <v>5</v>
      </c>
      <c r="E68" s="3" t="s">
        <v>6</v>
      </c>
      <c r="F68" s="3" t="s">
        <v>7</v>
      </c>
      <c r="G68" s="4" t="s">
        <v>8</v>
      </c>
      <c r="H68" s="5"/>
      <c r="I68" s="5"/>
      <c r="J68" s="23"/>
      <c r="K68" s="3" t="s">
        <v>9</v>
      </c>
      <c r="L68" s="3" t="s">
        <v>10</v>
      </c>
    </row>
    <row r="69" s="1" customFormat="1" spans="1:12">
      <c r="A69" s="6"/>
      <c r="B69" s="6"/>
      <c r="C69" s="6"/>
      <c r="D69" s="6"/>
      <c r="E69" s="6"/>
      <c r="F69" s="6"/>
      <c r="G69" s="3" t="s">
        <v>11</v>
      </c>
      <c r="H69" s="3" t="s">
        <v>12</v>
      </c>
      <c r="I69" s="3" t="s">
        <v>13</v>
      </c>
      <c r="J69" s="3" t="s">
        <v>14</v>
      </c>
      <c r="K69" s="6"/>
      <c r="L69" s="6"/>
    </row>
    <row r="70" s="1" customFormat="1" spans="1:12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</row>
    <row r="71" s="1" customFormat="1" spans="1:13">
      <c r="A71" s="14">
        <v>45887</v>
      </c>
      <c r="B71" s="15">
        <v>21430</v>
      </c>
      <c r="C71" s="16" t="s">
        <v>120</v>
      </c>
      <c r="D71" s="17" t="s">
        <v>37</v>
      </c>
      <c r="E71" s="15">
        <v>60359</v>
      </c>
      <c r="F71" s="36">
        <v>38292.2</v>
      </c>
      <c r="G71" s="19"/>
      <c r="H71" s="19"/>
      <c r="I71" s="14"/>
      <c r="J71" s="36">
        <v>0</v>
      </c>
      <c r="K71" s="25">
        <f t="shared" ref="K71:K77" si="3">F71+J71</f>
        <v>38292.2</v>
      </c>
      <c r="L71" s="14">
        <v>45887</v>
      </c>
      <c r="M71" s="2"/>
    </row>
    <row r="72" s="1" customFormat="1" spans="1:13">
      <c r="A72" s="14">
        <v>45887</v>
      </c>
      <c r="B72" s="15">
        <v>21431</v>
      </c>
      <c r="C72" s="16" t="s">
        <v>121</v>
      </c>
      <c r="D72" s="17" t="s">
        <v>37</v>
      </c>
      <c r="E72" s="15">
        <v>60357</v>
      </c>
      <c r="F72" s="36"/>
      <c r="G72" s="19"/>
      <c r="H72" s="19"/>
      <c r="I72" s="14"/>
      <c r="J72" s="36">
        <v>58676.2</v>
      </c>
      <c r="K72" s="25">
        <f t="shared" si="3"/>
        <v>58676.2</v>
      </c>
      <c r="L72" s="14">
        <v>45884</v>
      </c>
      <c r="M72" s="2"/>
    </row>
    <row r="73" s="1" customFormat="1" spans="1:13">
      <c r="A73" s="14">
        <v>45887</v>
      </c>
      <c r="B73" s="15">
        <v>21432</v>
      </c>
      <c r="C73" s="16" t="s">
        <v>122</v>
      </c>
      <c r="D73" s="17" t="s">
        <v>37</v>
      </c>
      <c r="E73" s="15">
        <v>60358</v>
      </c>
      <c r="F73" s="36"/>
      <c r="G73" s="19"/>
      <c r="H73" s="19"/>
      <c r="I73" s="14"/>
      <c r="J73" s="36">
        <v>14446.06</v>
      </c>
      <c r="K73" s="25">
        <f t="shared" si="3"/>
        <v>14446.06</v>
      </c>
      <c r="L73" s="14">
        <v>45884</v>
      </c>
      <c r="M73" s="2" t="s">
        <v>123</v>
      </c>
    </row>
    <row r="74" s="1" customFormat="1" spans="1:13">
      <c r="A74" s="14">
        <v>45887</v>
      </c>
      <c r="B74" s="15">
        <v>21433</v>
      </c>
      <c r="C74" s="16" t="s">
        <v>124</v>
      </c>
      <c r="D74" s="17" t="s">
        <v>37</v>
      </c>
      <c r="E74" s="15">
        <v>60360</v>
      </c>
      <c r="F74" s="36">
        <v>44985</v>
      </c>
      <c r="G74" s="19"/>
      <c r="H74" s="19"/>
      <c r="I74" s="14"/>
      <c r="J74" s="36">
        <v>0</v>
      </c>
      <c r="K74" s="25">
        <f t="shared" si="3"/>
        <v>44985</v>
      </c>
      <c r="L74" s="14">
        <v>45887</v>
      </c>
      <c r="M74" s="2"/>
    </row>
    <row r="75" s="1" customFormat="1" spans="1:13">
      <c r="A75" s="14">
        <v>45887</v>
      </c>
      <c r="B75" s="15">
        <v>21433</v>
      </c>
      <c r="C75" s="16" t="s">
        <v>124</v>
      </c>
      <c r="D75" s="17" t="s">
        <v>125</v>
      </c>
      <c r="E75" s="15">
        <v>60360</v>
      </c>
      <c r="F75" s="36">
        <v>3000</v>
      </c>
      <c r="G75" s="19"/>
      <c r="H75" s="19"/>
      <c r="I75" s="14"/>
      <c r="J75" s="36">
        <v>0</v>
      </c>
      <c r="K75" s="25">
        <f t="shared" si="3"/>
        <v>3000</v>
      </c>
      <c r="L75" s="14">
        <v>45887</v>
      </c>
      <c r="M75" s="2"/>
    </row>
    <row r="76" s="1" customFormat="1" spans="1:13">
      <c r="A76" s="14">
        <v>45887</v>
      </c>
      <c r="B76" s="15">
        <v>21434</v>
      </c>
      <c r="C76" s="16" t="s">
        <v>126</v>
      </c>
      <c r="D76" s="17" t="s">
        <v>16</v>
      </c>
      <c r="E76" s="15">
        <v>60361</v>
      </c>
      <c r="F76" s="36"/>
      <c r="G76" s="19"/>
      <c r="H76" s="19"/>
      <c r="I76" s="14"/>
      <c r="J76" s="36">
        <v>133837</v>
      </c>
      <c r="K76" s="25">
        <f t="shared" si="3"/>
        <v>133837</v>
      </c>
      <c r="L76" s="14">
        <v>45887</v>
      </c>
      <c r="M76" s="2"/>
    </row>
    <row r="77" s="1" customFormat="1" spans="1:13">
      <c r="A77" s="14">
        <v>45887</v>
      </c>
      <c r="B77" s="15">
        <v>21435</v>
      </c>
      <c r="C77" s="16" t="s">
        <v>127</v>
      </c>
      <c r="D77" s="17" t="s">
        <v>16</v>
      </c>
      <c r="E77" s="15">
        <v>60364</v>
      </c>
      <c r="F77" s="36"/>
      <c r="G77" s="19"/>
      <c r="H77" s="19"/>
      <c r="I77" s="14"/>
      <c r="J77" s="36">
        <v>112756.2</v>
      </c>
      <c r="K77" s="25">
        <f t="shared" si="3"/>
        <v>112756.2</v>
      </c>
      <c r="L77" s="14">
        <v>45887</v>
      </c>
      <c r="M77" s="2"/>
    </row>
    <row r="78" s="1" customFormat="1" spans="6:11">
      <c r="F78" s="37">
        <f>SUM(F71:F77)</f>
        <v>86277.2</v>
      </c>
      <c r="G78" s="2"/>
      <c r="H78" s="2"/>
      <c r="I78" s="2"/>
      <c r="J78" s="46">
        <f>SUM(J71:J77)</f>
        <v>319715.46</v>
      </c>
      <c r="K78" s="37">
        <f>SUM(K71:K77)</f>
        <v>405992.66</v>
      </c>
    </row>
    <row r="79" s="1" customFormat="1" spans="6:11">
      <c r="F79" s="37"/>
      <c r="G79" s="2"/>
      <c r="H79" s="2"/>
      <c r="I79" s="2"/>
      <c r="J79" s="37"/>
      <c r="K79" s="37"/>
    </row>
    <row r="80" s="1" customFormat="1" spans="6:6">
      <c r="F80" s="37"/>
    </row>
    <row r="84" s="1" customFormat="1" spans="1:4">
      <c r="A84" s="2" t="s">
        <v>23</v>
      </c>
      <c r="D84" s="2" t="s">
        <v>24</v>
      </c>
    </row>
    <row r="85" s="1" customFormat="1" spans="1:1">
      <c r="A85" s="2"/>
    </row>
    <row r="86" s="1" customFormat="1" spans="1:1">
      <c r="A86" s="2"/>
    </row>
    <row r="87" s="1" customFormat="1" spans="1:4">
      <c r="A87" s="2" t="s">
        <v>26</v>
      </c>
      <c r="D87" s="2" t="s">
        <v>27</v>
      </c>
    </row>
    <row r="88" s="1" customFormat="1" spans="1:4">
      <c r="A88" s="1" t="s">
        <v>29</v>
      </c>
      <c r="D88" s="1" t="s">
        <v>30</v>
      </c>
    </row>
  </sheetData>
  <mergeCells count="39">
    <mergeCell ref="G4:J4"/>
    <mergeCell ref="G36:J36"/>
    <mergeCell ref="G68:J68"/>
    <mergeCell ref="A4:A6"/>
    <mergeCell ref="A36:A38"/>
    <mergeCell ref="A68:A70"/>
    <mergeCell ref="B4:B6"/>
    <mergeCell ref="B36:B38"/>
    <mergeCell ref="B68:B70"/>
    <mergeCell ref="C4:C6"/>
    <mergeCell ref="C36:C38"/>
    <mergeCell ref="C68:C70"/>
    <mergeCell ref="D4:D6"/>
    <mergeCell ref="D36:D38"/>
    <mergeCell ref="D68:D70"/>
    <mergeCell ref="E4:E6"/>
    <mergeCell ref="E36:E38"/>
    <mergeCell ref="E68:E70"/>
    <mergeCell ref="F4:F6"/>
    <mergeCell ref="F36:F38"/>
    <mergeCell ref="F68:F70"/>
    <mergeCell ref="G5:G6"/>
    <mergeCell ref="G37:G38"/>
    <mergeCell ref="G69:G70"/>
    <mergeCell ref="H5:H6"/>
    <mergeCell ref="H37:H38"/>
    <mergeCell ref="H69:H70"/>
    <mergeCell ref="I5:I6"/>
    <mergeCell ref="I37:I38"/>
    <mergeCell ref="I69:I70"/>
    <mergeCell ref="J5:J6"/>
    <mergeCell ref="J37:J38"/>
    <mergeCell ref="J69:J70"/>
    <mergeCell ref="K4:K6"/>
    <mergeCell ref="K36:K38"/>
    <mergeCell ref="K68:K70"/>
    <mergeCell ref="L4:L6"/>
    <mergeCell ref="L36:L38"/>
    <mergeCell ref="L68:L70"/>
  </mergeCells>
  <pageMargins left="0.25" right="0.25" top="0.75" bottom="0.75" header="0.3" footer="0.3"/>
  <pageSetup paperSize="1" scale="81" orientation="landscape" verticalDpi="72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22"/>
  <sheetViews>
    <sheetView zoomScale="130" zoomScaleNormal="130" topLeftCell="A107" workbookViewId="0">
      <selection activeCell="E102" sqref="E102"/>
    </sheetView>
  </sheetViews>
  <sheetFormatPr defaultColWidth="8.57142857142857" defaultRowHeight="9"/>
  <cols>
    <col min="1" max="1" width="9" style="1" customWidth="1"/>
    <col min="2" max="2" width="6.28571428571429" style="1" customWidth="1"/>
    <col min="3" max="3" width="30.9809523809524" style="1" customWidth="1"/>
    <col min="4" max="4" width="13.5142857142857" style="1" customWidth="1"/>
    <col min="5" max="5" width="8" style="1" customWidth="1"/>
    <col min="6" max="6" width="11.4285714285714" style="1" customWidth="1"/>
    <col min="7" max="7" width="11.2857142857143" style="1" customWidth="1"/>
    <col min="8" max="11" width="12.8571428571429" style="1" customWidth="1"/>
    <col min="12" max="12" width="11.4285714285714" style="1" customWidth="1"/>
    <col min="13" max="13" width="11.5714285714286" style="1" customWidth="1"/>
    <col min="14" max="16384" width="8.57142857142857" style="1"/>
  </cols>
  <sheetData>
    <row r="1" s="1" customFormat="1" spans="1:1">
      <c r="A1" s="2" t="s">
        <v>0</v>
      </c>
    </row>
    <row r="2" s="1" customFormat="1" spans="1:1">
      <c r="A2" s="2" t="s">
        <v>33</v>
      </c>
    </row>
    <row r="4" s="1" customFormat="1" spans="1:12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4" t="s">
        <v>8</v>
      </c>
      <c r="H4" s="5"/>
      <c r="I4" s="5"/>
      <c r="J4" s="23"/>
      <c r="K4" s="3" t="s">
        <v>9</v>
      </c>
      <c r="L4" s="3" t="s">
        <v>10</v>
      </c>
    </row>
    <row r="5" s="1" customFormat="1" spans="1:12">
      <c r="A5" s="6"/>
      <c r="B5" s="6"/>
      <c r="C5" s="6"/>
      <c r="D5" s="6"/>
      <c r="E5" s="6"/>
      <c r="F5" s="6"/>
      <c r="G5" s="3" t="s">
        <v>11</v>
      </c>
      <c r="H5" s="3" t="s">
        <v>12</v>
      </c>
      <c r="I5" s="3" t="s">
        <v>13</v>
      </c>
      <c r="J5" s="3" t="s">
        <v>14</v>
      </c>
      <c r="K5" s="6"/>
      <c r="L5" s="6"/>
    </row>
    <row r="6" s="1" customFormat="1" spans="1:1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="1" customFormat="1" spans="1:13">
      <c r="A7" s="14">
        <v>45887</v>
      </c>
      <c r="B7" s="15">
        <v>21429</v>
      </c>
      <c r="C7" s="16" t="s">
        <v>128</v>
      </c>
      <c r="D7" s="17" t="s">
        <v>16</v>
      </c>
      <c r="E7" s="15">
        <v>60363</v>
      </c>
      <c r="F7" s="36"/>
      <c r="G7" s="19" t="s">
        <v>129</v>
      </c>
      <c r="H7" s="19">
        <v>3122393283</v>
      </c>
      <c r="I7" s="14">
        <v>45876</v>
      </c>
      <c r="J7" s="36">
        <v>15862.5</v>
      </c>
      <c r="K7" s="25">
        <f>F7+J7</f>
        <v>15862.5</v>
      </c>
      <c r="L7" s="14">
        <v>45888</v>
      </c>
      <c r="M7" s="2" t="s">
        <v>130</v>
      </c>
    </row>
    <row r="8" s="1" customFormat="1" spans="1:13">
      <c r="A8" s="14"/>
      <c r="B8" s="15"/>
      <c r="C8" s="16"/>
      <c r="D8" s="17"/>
      <c r="E8" s="15"/>
      <c r="F8" s="36"/>
      <c r="G8" s="19"/>
      <c r="H8" s="19"/>
      <c r="I8" s="14"/>
      <c r="J8" s="36"/>
      <c r="K8" s="25"/>
      <c r="L8" s="14"/>
      <c r="M8" s="2"/>
    </row>
    <row r="9" s="1" customFormat="1" spans="6:11">
      <c r="F9" s="37">
        <f t="shared" ref="F9:K9" si="0">SUM(F7:F8)</f>
        <v>0</v>
      </c>
      <c r="G9" s="2"/>
      <c r="H9" s="2"/>
      <c r="I9" s="2"/>
      <c r="J9" s="46">
        <f t="shared" si="0"/>
        <v>15862.5</v>
      </c>
      <c r="K9" s="37">
        <f t="shared" si="0"/>
        <v>15862.5</v>
      </c>
    </row>
    <row r="10" s="1" customFormat="1" spans="6:11">
      <c r="F10" s="37"/>
      <c r="G10" s="2"/>
      <c r="H10" s="2"/>
      <c r="I10" s="2"/>
      <c r="J10" s="37"/>
      <c r="K10" s="37"/>
    </row>
    <row r="11" s="1" customFormat="1" spans="6:11">
      <c r="F11" s="37"/>
      <c r="I11" s="1" t="s">
        <v>13</v>
      </c>
      <c r="K11" s="37"/>
    </row>
    <row r="12" s="1" customFormat="1" spans="8:10">
      <c r="H12" s="2" t="s">
        <v>19</v>
      </c>
      <c r="J12" s="38" t="s">
        <v>20</v>
      </c>
    </row>
    <row r="13" s="1" customFormat="1" spans="11:11">
      <c r="K13" s="38" t="s">
        <v>21</v>
      </c>
    </row>
    <row r="14" s="1" customFormat="1" spans="7:11">
      <c r="G14" s="2" t="s">
        <v>22</v>
      </c>
      <c r="I14" s="39">
        <v>1000</v>
      </c>
      <c r="J14" s="40"/>
      <c r="K14" s="41">
        <f t="shared" ref="K14:K25" si="1">J13*I13</f>
        <v>0</v>
      </c>
    </row>
    <row r="15" s="1" customFormat="1" spans="1:11">
      <c r="A15" s="2" t="s">
        <v>23</v>
      </c>
      <c r="D15" s="2" t="s">
        <v>24</v>
      </c>
      <c r="G15" s="2"/>
      <c r="I15" s="39">
        <v>500</v>
      </c>
      <c r="J15" s="40"/>
      <c r="K15" s="41">
        <f t="shared" si="1"/>
        <v>0</v>
      </c>
    </row>
    <row r="16" s="1" customFormat="1" spans="1:11">
      <c r="A16" s="2"/>
      <c r="G16" s="2"/>
      <c r="I16" s="39">
        <v>200</v>
      </c>
      <c r="J16" s="40"/>
      <c r="K16" s="41">
        <f t="shared" si="1"/>
        <v>0</v>
      </c>
    </row>
    <row r="17" s="1" customFormat="1" spans="1:11">
      <c r="A17" s="2"/>
      <c r="G17" s="2" t="s">
        <v>25</v>
      </c>
      <c r="I17" s="39">
        <v>100</v>
      </c>
      <c r="J17" s="40"/>
      <c r="K17" s="41">
        <f t="shared" si="1"/>
        <v>0</v>
      </c>
    </row>
    <row r="18" s="1" customFormat="1" spans="1:11">
      <c r="A18" s="2" t="s">
        <v>26</v>
      </c>
      <c r="D18" s="2" t="s">
        <v>27</v>
      </c>
      <c r="G18" s="1" t="s">
        <v>28</v>
      </c>
      <c r="I18" s="39">
        <v>50</v>
      </c>
      <c r="J18" s="40"/>
      <c r="K18" s="41">
        <f t="shared" si="1"/>
        <v>0</v>
      </c>
    </row>
    <row r="19" s="1" customFormat="1" spans="1:11">
      <c r="A19" s="1" t="s">
        <v>29</v>
      </c>
      <c r="D19" s="1" t="s">
        <v>30</v>
      </c>
      <c r="I19" s="39">
        <v>20</v>
      </c>
      <c r="J19" s="40"/>
      <c r="K19" s="41">
        <f t="shared" si="1"/>
        <v>0</v>
      </c>
    </row>
    <row r="20" s="1" customFormat="1" spans="9:11">
      <c r="I20" s="39">
        <v>10</v>
      </c>
      <c r="J20" s="40"/>
      <c r="K20" s="41">
        <f t="shared" si="1"/>
        <v>0</v>
      </c>
    </row>
    <row r="21" s="1" customFormat="1" spans="9:11">
      <c r="I21" s="39">
        <v>5</v>
      </c>
      <c r="J21" s="40"/>
      <c r="K21" s="41">
        <f t="shared" si="1"/>
        <v>0</v>
      </c>
    </row>
    <row r="22" s="1" customFormat="1" spans="9:11">
      <c r="I22" s="39">
        <v>1</v>
      </c>
      <c r="J22" s="40"/>
      <c r="K22" s="41">
        <f t="shared" si="1"/>
        <v>0</v>
      </c>
    </row>
    <row r="23" s="1" customFormat="1" spans="9:11">
      <c r="I23" s="39">
        <v>0.25</v>
      </c>
      <c r="J23" s="40"/>
      <c r="K23" s="41">
        <f t="shared" si="1"/>
        <v>0</v>
      </c>
    </row>
    <row r="24" s="1" customFormat="1" spans="9:11">
      <c r="I24" s="42">
        <v>0.05</v>
      </c>
      <c r="J24" s="40"/>
      <c r="K24" s="41">
        <f t="shared" si="1"/>
        <v>0</v>
      </c>
    </row>
    <row r="25" s="1" customFormat="1" spans="9:11">
      <c r="I25" s="2" t="s">
        <v>31</v>
      </c>
      <c r="K25" s="41">
        <f t="shared" si="1"/>
        <v>0</v>
      </c>
    </row>
    <row r="26" s="1" customFormat="1" spans="9:11">
      <c r="I26" s="2" t="s">
        <v>32</v>
      </c>
      <c r="K26" s="47">
        <f>SUM(K14:K25)</f>
        <v>0</v>
      </c>
    </row>
    <row r="27" s="1" customFormat="1" spans="11:11">
      <c r="K27" s="44">
        <f>J9</f>
        <v>15862.5</v>
      </c>
    </row>
    <row r="28" s="1" customFormat="1" ht="9.75" spans="11:11">
      <c r="K28" s="45">
        <f>SUM(K26:K27)</f>
        <v>15862.5</v>
      </c>
    </row>
    <row r="29" s="1" customFormat="1" ht="9.75"/>
    <row r="38" s="1" customFormat="1" spans="1:1">
      <c r="A38" s="2" t="s">
        <v>0</v>
      </c>
    </row>
    <row r="39" s="1" customFormat="1" spans="1:1">
      <c r="A39" s="2" t="s">
        <v>33</v>
      </c>
    </row>
    <row r="41" s="1" customFormat="1" spans="1:12">
      <c r="A41" s="3" t="s">
        <v>2</v>
      </c>
      <c r="B41" s="3" t="s">
        <v>3</v>
      </c>
      <c r="C41" s="3" t="s">
        <v>4</v>
      </c>
      <c r="D41" s="3" t="s">
        <v>5</v>
      </c>
      <c r="E41" s="3" t="s">
        <v>6</v>
      </c>
      <c r="F41" s="3" t="s">
        <v>7</v>
      </c>
      <c r="G41" s="4" t="s">
        <v>8</v>
      </c>
      <c r="H41" s="5"/>
      <c r="I41" s="5"/>
      <c r="J41" s="23"/>
      <c r="K41" s="3" t="s">
        <v>9</v>
      </c>
      <c r="L41" s="3" t="s">
        <v>10</v>
      </c>
    </row>
    <row r="42" s="1" customFormat="1" spans="1:12">
      <c r="A42" s="6"/>
      <c r="B42" s="6"/>
      <c r="C42" s="6"/>
      <c r="D42" s="6"/>
      <c r="E42" s="6"/>
      <c r="F42" s="6"/>
      <c r="G42" s="3" t="s">
        <v>11</v>
      </c>
      <c r="H42" s="3" t="s">
        <v>12</v>
      </c>
      <c r="I42" s="3" t="s">
        <v>13</v>
      </c>
      <c r="J42" s="3" t="s">
        <v>14</v>
      </c>
      <c r="K42" s="6"/>
      <c r="L42" s="6"/>
    </row>
    <row r="43" s="1" customFormat="1" spans="1:12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</row>
    <row r="44" s="1" customFormat="1" spans="1:13">
      <c r="A44" s="14">
        <v>45888</v>
      </c>
      <c r="B44" s="15">
        <v>21436</v>
      </c>
      <c r="C44" s="16" t="s">
        <v>131</v>
      </c>
      <c r="D44" s="17" t="s">
        <v>107</v>
      </c>
      <c r="E44" s="15">
        <v>60251</v>
      </c>
      <c r="F44" s="36">
        <v>10000</v>
      </c>
      <c r="G44" s="19"/>
      <c r="H44" s="19"/>
      <c r="I44" s="14"/>
      <c r="J44" s="36">
        <v>0</v>
      </c>
      <c r="K44" s="25">
        <f>F44+J44</f>
        <v>10000</v>
      </c>
      <c r="L44" s="14">
        <v>45888</v>
      </c>
      <c r="M44" s="2"/>
    </row>
    <row r="45" s="1" customFormat="1" spans="1:13">
      <c r="A45" s="14"/>
      <c r="B45" s="15"/>
      <c r="C45" s="16"/>
      <c r="D45" s="17"/>
      <c r="E45" s="15"/>
      <c r="F45" s="36"/>
      <c r="G45" s="19"/>
      <c r="H45" s="19"/>
      <c r="I45" s="14"/>
      <c r="J45" s="36"/>
      <c r="K45" s="25"/>
      <c r="L45" s="14"/>
      <c r="M45" s="2"/>
    </row>
    <row r="46" s="1" customFormat="1" spans="6:11">
      <c r="F46" s="37">
        <f t="shared" ref="F46:K46" si="2">SUM(F44:F45)</f>
        <v>10000</v>
      </c>
      <c r="G46" s="2"/>
      <c r="H46" s="2"/>
      <c r="I46" s="2"/>
      <c r="J46" s="46">
        <f t="shared" si="2"/>
        <v>0</v>
      </c>
      <c r="K46" s="37">
        <f t="shared" si="2"/>
        <v>10000</v>
      </c>
    </row>
    <row r="47" s="1" customFormat="1" spans="6:11">
      <c r="F47" s="37"/>
      <c r="G47" s="2"/>
      <c r="H47" s="2"/>
      <c r="I47" s="2"/>
      <c r="J47" s="37"/>
      <c r="K47" s="37"/>
    </row>
    <row r="48" s="1" customFormat="1" spans="6:11">
      <c r="F48" s="37"/>
      <c r="I48" s="1" t="s">
        <v>13</v>
      </c>
      <c r="K48" s="37"/>
    </row>
    <row r="49" s="1" customFormat="1" spans="8:10">
      <c r="H49" s="2" t="s">
        <v>19</v>
      </c>
      <c r="J49" s="38" t="s">
        <v>20</v>
      </c>
    </row>
    <row r="50" s="1" customFormat="1" spans="11:11">
      <c r="K50" s="38" t="s">
        <v>21</v>
      </c>
    </row>
    <row r="51" s="1" customFormat="1" spans="7:11">
      <c r="G51" s="2" t="s">
        <v>22</v>
      </c>
      <c r="I51" s="39">
        <v>1000</v>
      </c>
      <c r="J51" s="40">
        <v>10</v>
      </c>
      <c r="K51" s="41">
        <f t="shared" ref="K51:K62" si="3">J50*I50</f>
        <v>0</v>
      </c>
    </row>
    <row r="52" s="1" customFormat="1" spans="1:11">
      <c r="A52" s="2" t="s">
        <v>23</v>
      </c>
      <c r="D52" s="2" t="s">
        <v>24</v>
      </c>
      <c r="G52" s="2"/>
      <c r="I52" s="39">
        <v>500</v>
      </c>
      <c r="J52" s="40"/>
      <c r="K52" s="41">
        <f t="shared" si="3"/>
        <v>10000</v>
      </c>
    </row>
    <row r="53" s="1" customFormat="1" spans="1:11">
      <c r="A53" s="2"/>
      <c r="G53" s="2"/>
      <c r="I53" s="39">
        <v>200</v>
      </c>
      <c r="J53" s="40"/>
      <c r="K53" s="41">
        <f t="shared" si="3"/>
        <v>0</v>
      </c>
    </row>
    <row r="54" s="1" customFormat="1" spans="1:11">
      <c r="A54" s="2"/>
      <c r="G54" s="2" t="s">
        <v>25</v>
      </c>
      <c r="I54" s="39">
        <v>100</v>
      </c>
      <c r="J54" s="40"/>
      <c r="K54" s="41">
        <f t="shared" si="3"/>
        <v>0</v>
      </c>
    </row>
    <row r="55" s="1" customFormat="1" spans="1:11">
      <c r="A55" s="2" t="s">
        <v>26</v>
      </c>
      <c r="D55" s="2" t="s">
        <v>27</v>
      </c>
      <c r="G55" s="1" t="s">
        <v>28</v>
      </c>
      <c r="I55" s="39">
        <v>50</v>
      </c>
      <c r="J55" s="40"/>
      <c r="K55" s="41">
        <f t="shared" si="3"/>
        <v>0</v>
      </c>
    </row>
    <row r="56" s="1" customFormat="1" spans="1:11">
      <c r="A56" s="1" t="s">
        <v>29</v>
      </c>
      <c r="D56" s="1" t="s">
        <v>30</v>
      </c>
      <c r="I56" s="39">
        <v>20</v>
      </c>
      <c r="J56" s="40"/>
      <c r="K56" s="41">
        <f t="shared" si="3"/>
        <v>0</v>
      </c>
    </row>
    <row r="57" s="1" customFormat="1" spans="9:11">
      <c r="I57" s="39">
        <v>10</v>
      </c>
      <c r="J57" s="40"/>
      <c r="K57" s="41">
        <f t="shared" si="3"/>
        <v>0</v>
      </c>
    </row>
    <row r="58" s="1" customFormat="1" spans="9:11">
      <c r="I58" s="39">
        <v>5</v>
      </c>
      <c r="J58" s="40"/>
      <c r="K58" s="41">
        <f t="shared" si="3"/>
        <v>0</v>
      </c>
    </row>
    <row r="59" s="1" customFormat="1" spans="9:11">
      <c r="I59" s="39">
        <v>1</v>
      </c>
      <c r="J59" s="40"/>
      <c r="K59" s="41">
        <f t="shared" si="3"/>
        <v>0</v>
      </c>
    </row>
    <row r="60" s="1" customFormat="1" spans="9:11">
      <c r="I60" s="39">
        <v>0.25</v>
      </c>
      <c r="J60" s="40"/>
      <c r="K60" s="41">
        <f t="shared" si="3"/>
        <v>0</v>
      </c>
    </row>
    <row r="61" s="1" customFormat="1" spans="9:11">
      <c r="I61" s="42">
        <v>0.05</v>
      </c>
      <c r="J61" s="40"/>
      <c r="K61" s="41">
        <f t="shared" si="3"/>
        <v>0</v>
      </c>
    </row>
    <row r="62" s="1" customFormat="1" spans="9:11">
      <c r="I62" s="2" t="s">
        <v>31</v>
      </c>
      <c r="K62" s="41">
        <f t="shared" si="3"/>
        <v>0</v>
      </c>
    </row>
    <row r="63" s="1" customFormat="1" spans="9:11">
      <c r="I63" s="2" t="s">
        <v>32</v>
      </c>
      <c r="K63" s="47">
        <f>SUM(K51:K62)</f>
        <v>10000</v>
      </c>
    </row>
    <row r="64" s="1" customFormat="1" spans="11:11">
      <c r="K64" s="44">
        <f>J46</f>
        <v>0</v>
      </c>
    </row>
    <row r="65" s="1" customFormat="1" ht="9.75" spans="11:11">
      <c r="K65" s="45">
        <f>SUM(K63:K64)</f>
        <v>10000</v>
      </c>
    </row>
    <row r="66" s="1" customFormat="1" ht="9.75"/>
    <row r="71" s="1" customFormat="1" spans="1:1">
      <c r="A71" s="2" t="s">
        <v>0</v>
      </c>
    </row>
    <row r="72" s="1" customFormat="1" spans="1:1">
      <c r="A72" s="2" t="s">
        <v>33</v>
      </c>
    </row>
    <row r="73" s="2" customFormat="1"/>
    <row r="74" s="1" customFormat="1" spans="1:12">
      <c r="A74" s="3" t="s">
        <v>2</v>
      </c>
      <c r="B74" s="3" t="s">
        <v>3</v>
      </c>
      <c r="C74" s="3" t="s">
        <v>4</v>
      </c>
      <c r="D74" s="3" t="s">
        <v>5</v>
      </c>
      <c r="E74" s="3" t="s">
        <v>6</v>
      </c>
      <c r="F74" s="3" t="s">
        <v>7</v>
      </c>
      <c r="G74" s="4" t="s">
        <v>8</v>
      </c>
      <c r="H74" s="5"/>
      <c r="I74" s="5"/>
      <c r="J74" s="23"/>
      <c r="K74" s="3" t="s">
        <v>9</v>
      </c>
      <c r="L74" s="3" t="s">
        <v>10</v>
      </c>
    </row>
    <row r="75" s="1" customFormat="1" spans="1:12">
      <c r="A75" s="6"/>
      <c r="B75" s="6"/>
      <c r="C75" s="6"/>
      <c r="D75" s="6"/>
      <c r="E75" s="6"/>
      <c r="F75" s="6"/>
      <c r="G75" s="3" t="s">
        <v>11</v>
      </c>
      <c r="H75" s="3" t="s">
        <v>12</v>
      </c>
      <c r="I75" s="3" t="s">
        <v>13</v>
      </c>
      <c r="J75" s="3" t="s">
        <v>14</v>
      </c>
      <c r="K75" s="6"/>
      <c r="L75" s="6"/>
    </row>
    <row r="76" s="1" customFormat="1" spans="1:12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</row>
    <row r="77" s="1" customFormat="1" spans="1:13">
      <c r="A77" s="14">
        <v>45888</v>
      </c>
      <c r="B77" s="15">
        <v>21437</v>
      </c>
      <c r="C77" s="16" t="s">
        <v>132</v>
      </c>
      <c r="D77" s="17" t="s">
        <v>37</v>
      </c>
      <c r="E77" s="15">
        <v>59175</v>
      </c>
      <c r="F77" s="36">
        <v>15500</v>
      </c>
      <c r="G77" s="19"/>
      <c r="H77" s="19"/>
      <c r="I77" s="14"/>
      <c r="J77" s="36">
        <v>0</v>
      </c>
      <c r="K77" s="25">
        <f>F77+J77</f>
        <v>15500</v>
      </c>
      <c r="L77" s="14">
        <v>45888</v>
      </c>
      <c r="M77" s="2"/>
    </row>
    <row r="78" s="1" customFormat="1" spans="1:13">
      <c r="A78" s="14"/>
      <c r="B78" s="15"/>
      <c r="C78" s="16"/>
      <c r="D78" s="17"/>
      <c r="E78" s="15"/>
      <c r="F78" s="36"/>
      <c r="G78" s="19"/>
      <c r="H78" s="19"/>
      <c r="I78" s="14"/>
      <c r="J78" s="36"/>
      <c r="K78" s="25"/>
      <c r="L78" s="14"/>
      <c r="M78" s="2"/>
    </row>
    <row r="79" s="1" customFormat="1" spans="6:11">
      <c r="F79" s="37">
        <f t="shared" ref="F79:K79" si="4">SUM(F77:F78)</f>
        <v>15500</v>
      </c>
      <c r="G79" s="2"/>
      <c r="H79" s="2"/>
      <c r="I79" s="2"/>
      <c r="J79" s="46">
        <f t="shared" si="4"/>
        <v>0</v>
      </c>
      <c r="K79" s="37">
        <f t="shared" si="4"/>
        <v>15500</v>
      </c>
    </row>
    <row r="80" s="1" customFormat="1" spans="6:11">
      <c r="F80" s="37"/>
      <c r="G80" s="2"/>
      <c r="H80" s="2"/>
      <c r="I80" s="2"/>
      <c r="J80" s="37"/>
      <c r="K80" s="37"/>
    </row>
    <row r="81" s="1" customFormat="1" spans="6:11">
      <c r="F81" s="37"/>
      <c r="I81" s="1" t="s">
        <v>13</v>
      </c>
      <c r="K81" s="37"/>
    </row>
    <row r="82" s="1" customFormat="1" spans="8:10">
      <c r="H82" s="2" t="s">
        <v>19</v>
      </c>
      <c r="J82" s="38" t="s">
        <v>20</v>
      </c>
    </row>
    <row r="83" s="1" customFormat="1" spans="11:11">
      <c r="K83" s="38" t="s">
        <v>21</v>
      </c>
    </row>
    <row r="84" s="1" customFormat="1" spans="7:11">
      <c r="G84" s="2" t="s">
        <v>22</v>
      </c>
      <c r="I84" s="39">
        <v>1000</v>
      </c>
      <c r="J84" s="40">
        <v>15</v>
      </c>
      <c r="K84" s="41">
        <f t="shared" ref="K84:K95" si="5">J83*I83</f>
        <v>0</v>
      </c>
    </row>
    <row r="85" s="1" customFormat="1" spans="1:11">
      <c r="A85" s="2" t="s">
        <v>23</v>
      </c>
      <c r="D85" s="2" t="s">
        <v>24</v>
      </c>
      <c r="G85" s="2"/>
      <c r="I85" s="39">
        <v>500</v>
      </c>
      <c r="J85" s="40">
        <v>1</v>
      </c>
      <c r="K85" s="41">
        <f t="shared" si="5"/>
        <v>15000</v>
      </c>
    </row>
    <row r="86" s="1" customFormat="1" spans="1:11">
      <c r="A86" s="2"/>
      <c r="G86" s="2"/>
      <c r="I86" s="39">
        <v>200</v>
      </c>
      <c r="J86" s="40"/>
      <c r="K86" s="41">
        <f t="shared" si="5"/>
        <v>500</v>
      </c>
    </row>
    <row r="87" s="1" customFormat="1" spans="1:11">
      <c r="A87" s="2"/>
      <c r="G87" s="2" t="s">
        <v>25</v>
      </c>
      <c r="I87" s="39">
        <v>100</v>
      </c>
      <c r="J87" s="40"/>
      <c r="K87" s="41">
        <f t="shared" si="5"/>
        <v>0</v>
      </c>
    </row>
    <row r="88" s="1" customFormat="1" spans="1:11">
      <c r="A88" s="2" t="s">
        <v>26</v>
      </c>
      <c r="D88" s="2" t="s">
        <v>27</v>
      </c>
      <c r="G88" s="1" t="s">
        <v>28</v>
      </c>
      <c r="I88" s="39">
        <v>50</v>
      </c>
      <c r="J88" s="40"/>
      <c r="K88" s="41">
        <f t="shared" si="5"/>
        <v>0</v>
      </c>
    </row>
    <row r="89" s="1" customFormat="1" spans="1:11">
      <c r="A89" s="1" t="s">
        <v>29</v>
      </c>
      <c r="D89" s="1" t="s">
        <v>30</v>
      </c>
      <c r="I89" s="39">
        <v>20</v>
      </c>
      <c r="J89" s="40"/>
      <c r="K89" s="41">
        <f t="shared" si="5"/>
        <v>0</v>
      </c>
    </row>
    <row r="90" s="1" customFormat="1" spans="9:11">
      <c r="I90" s="39">
        <v>10</v>
      </c>
      <c r="J90" s="40"/>
      <c r="K90" s="41">
        <f t="shared" si="5"/>
        <v>0</v>
      </c>
    </row>
    <row r="91" s="1" customFormat="1" spans="9:11">
      <c r="I91" s="39">
        <v>5</v>
      </c>
      <c r="J91" s="40"/>
      <c r="K91" s="41">
        <f t="shared" si="5"/>
        <v>0</v>
      </c>
    </row>
    <row r="92" s="1" customFormat="1" spans="9:11">
      <c r="I92" s="39">
        <v>1</v>
      </c>
      <c r="J92" s="40"/>
      <c r="K92" s="41">
        <f t="shared" si="5"/>
        <v>0</v>
      </c>
    </row>
    <row r="93" s="1" customFormat="1" spans="9:11">
      <c r="I93" s="39">
        <v>0.25</v>
      </c>
      <c r="J93" s="40"/>
      <c r="K93" s="41">
        <f t="shared" si="5"/>
        <v>0</v>
      </c>
    </row>
    <row r="94" s="1" customFormat="1" spans="9:11">
      <c r="I94" s="42">
        <v>0.05</v>
      </c>
      <c r="J94" s="40"/>
      <c r="K94" s="41">
        <f t="shared" si="5"/>
        <v>0</v>
      </c>
    </row>
    <row r="95" s="1" customFormat="1" spans="9:11">
      <c r="I95" s="2" t="s">
        <v>31</v>
      </c>
      <c r="K95" s="41">
        <f t="shared" si="5"/>
        <v>0</v>
      </c>
    </row>
    <row r="96" s="1" customFormat="1" spans="9:11">
      <c r="I96" s="2" t="s">
        <v>32</v>
      </c>
      <c r="K96" s="47">
        <f>SUM(K84:K95)</f>
        <v>15500</v>
      </c>
    </row>
    <row r="97" s="1" customFormat="1" spans="11:11">
      <c r="K97" s="44">
        <f>J79</f>
        <v>0</v>
      </c>
    </row>
    <row r="98" s="1" customFormat="1" ht="9.75" spans="11:11">
      <c r="K98" s="45">
        <f>SUM(K96:K97)</f>
        <v>15500</v>
      </c>
    </row>
    <row r="99" s="1" customFormat="1" ht="9.75"/>
    <row r="102" s="1" customFormat="1" spans="1:1">
      <c r="A102" s="2" t="s">
        <v>0</v>
      </c>
    </row>
    <row r="103" s="1" customFormat="1" spans="1:1">
      <c r="A103" s="2" t="s">
        <v>33</v>
      </c>
    </row>
    <row r="105" s="1" customFormat="1" spans="1:12">
      <c r="A105" s="3" t="s">
        <v>2</v>
      </c>
      <c r="B105" s="3" t="s">
        <v>3</v>
      </c>
      <c r="C105" s="3" t="s">
        <v>4</v>
      </c>
      <c r="D105" s="3" t="s">
        <v>5</v>
      </c>
      <c r="E105" s="3" t="s">
        <v>6</v>
      </c>
      <c r="F105" s="3" t="s">
        <v>7</v>
      </c>
      <c r="G105" s="4" t="s">
        <v>8</v>
      </c>
      <c r="H105" s="5"/>
      <c r="I105" s="5"/>
      <c r="J105" s="23"/>
      <c r="K105" s="3" t="s">
        <v>9</v>
      </c>
      <c r="L105" s="3" t="s">
        <v>10</v>
      </c>
    </row>
    <row r="106" s="1" customFormat="1" spans="1:12">
      <c r="A106" s="6"/>
      <c r="B106" s="6"/>
      <c r="C106" s="6"/>
      <c r="D106" s="6"/>
      <c r="E106" s="6"/>
      <c r="F106" s="6"/>
      <c r="G106" s="3" t="s">
        <v>11</v>
      </c>
      <c r="H106" s="3" t="s">
        <v>12</v>
      </c>
      <c r="I106" s="3" t="s">
        <v>13</v>
      </c>
      <c r="J106" s="3" t="s">
        <v>14</v>
      </c>
      <c r="K106" s="6"/>
      <c r="L106" s="6"/>
    </row>
    <row r="107" s="1" customFormat="1" spans="1:12">
      <c r="A107" s="7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</row>
    <row r="108" s="1" customFormat="1" spans="1:13">
      <c r="A108" s="14">
        <v>45888</v>
      </c>
      <c r="B108" s="15">
        <v>21440</v>
      </c>
      <c r="C108" s="16" t="s">
        <v>131</v>
      </c>
      <c r="D108" s="17" t="s">
        <v>107</v>
      </c>
      <c r="E108" s="15">
        <v>60251</v>
      </c>
      <c r="F108" s="36">
        <v>19000</v>
      </c>
      <c r="G108" s="19"/>
      <c r="H108" s="19"/>
      <c r="I108" s="14"/>
      <c r="J108" s="36">
        <v>0</v>
      </c>
      <c r="K108" s="25">
        <f>F108+J108</f>
        <v>19000</v>
      </c>
      <c r="L108" s="14">
        <v>45888</v>
      </c>
      <c r="M108" s="2"/>
    </row>
    <row r="109" s="1" customFormat="1" spans="1:13">
      <c r="A109" s="14">
        <v>45888</v>
      </c>
      <c r="B109" s="15">
        <v>21441</v>
      </c>
      <c r="C109" s="16" t="s">
        <v>133</v>
      </c>
      <c r="D109" s="17" t="s">
        <v>37</v>
      </c>
      <c r="E109" s="15">
        <v>60371</v>
      </c>
      <c r="F109" s="36"/>
      <c r="G109" s="19"/>
      <c r="H109" s="19"/>
      <c r="I109" s="14"/>
      <c r="J109" s="36">
        <v>22156.59</v>
      </c>
      <c r="K109" s="25">
        <f>F109+J109</f>
        <v>22156.59</v>
      </c>
      <c r="L109" s="14">
        <v>45887</v>
      </c>
      <c r="M109" s="2" t="s">
        <v>134</v>
      </c>
    </row>
    <row r="110" s="1" customFormat="1" spans="1:13">
      <c r="A110" s="14">
        <v>45888</v>
      </c>
      <c r="B110" s="15">
        <v>21442</v>
      </c>
      <c r="C110" s="16" t="s">
        <v>135</v>
      </c>
      <c r="D110" s="17" t="s">
        <v>16</v>
      </c>
      <c r="E110" s="15">
        <v>60370</v>
      </c>
      <c r="F110" s="36">
        <v>24376.2</v>
      </c>
      <c r="G110" s="19"/>
      <c r="H110" s="19"/>
      <c r="I110" s="14"/>
      <c r="J110" s="36">
        <v>0</v>
      </c>
      <c r="K110" s="25">
        <f>F110+J110</f>
        <v>24376.2</v>
      </c>
      <c r="L110" s="14">
        <v>45888</v>
      </c>
      <c r="M110" s="2"/>
    </row>
    <row r="111" s="1" customFormat="1" spans="1:13">
      <c r="A111" s="14">
        <v>45888</v>
      </c>
      <c r="B111" s="15">
        <v>21442</v>
      </c>
      <c r="C111" s="16" t="s">
        <v>135</v>
      </c>
      <c r="D111" s="17" t="s">
        <v>125</v>
      </c>
      <c r="E111" s="15">
        <v>60370</v>
      </c>
      <c r="F111" s="36">
        <v>0.8</v>
      </c>
      <c r="G111" s="19"/>
      <c r="H111" s="19"/>
      <c r="I111" s="14"/>
      <c r="J111" s="36">
        <v>0</v>
      </c>
      <c r="K111" s="25">
        <f>F111+J111</f>
        <v>0.8</v>
      </c>
      <c r="L111" s="14">
        <v>45888</v>
      </c>
      <c r="M111" s="2"/>
    </row>
    <row r="112" s="1" customFormat="1" spans="6:11">
      <c r="F112" s="37">
        <f>SUM(F108:F111)</f>
        <v>43377</v>
      </c>
      <c r="G112" s="2"/>
      <c r="H112" s="2"/>
      <c r="I112" s="2"/>
      <c r="J112" s="46">
        <f>SUM(J108:J111)</f>
        <v>22156.59</v>
      </c>
      <c r="K112" s="37">
        <f>SUM(K108:K111)</f>
        <v>65533.59</v>
      </c>
    </row>
    <row r="113" s="1" customFormat="1" spans="6:11">
      <c r="F113" s="37"/>
      <c r="G113" s="2"/>
      <c r="H113" s="2"/>
      <c r="I113" s="2"/>
      <c r="J113" s="37"/>
      <c r="K113" s="37"/>
    </row>
    <row r="114" s="1" customFormat="1" spans="6:6">
      <c r="F114" s="37"/>
    </row>
    <row r="118" s="1" customFormat="1" spans="1:4">
      <c r="A118" s="2" t="s">
        <v>23</v>
      </c>
      <c r="D118" s="2" t="s">
        <v>24</v>
      </c>
    </row>
    <row r="119" s="1" customFormat="1" spans="1:1">
      <c r="A119" s="2"/>
    </row>
    <row r="120" s="1" customFormat="1" spans="1:1">
      <c r="A120" s="2"/>
    </row>
    <row r="121" s="1" customFormat="1" spans="1:4">
      <c r="A121" s="2" t="s">
        <v>26</v>
      </c>
      <c r="D121" s="2" t="s">
        <v>27</v>
      </c>
    </row>
    <row r="122" s="1" customFormat="1" spans="1:4">
      <c r="A122" s="1" t="s">
        <v>29</v>
      </c>
      <c r="D122" s="1" t="s">
        <v>30</v>
      </c>
    </row>
  </sheetData>
  <mergeCells count="52">
    <mergeCell ref="G4:J4"/>
    <mergeCell ref="G41:J41"/>
    <mergeCell ref="G74:J74"/>
    <mergeCell ref="G105:J105"/>
    <mergeCell ref="A4:A6"/>
    <mergeCell ref="A41:A43"/>
    <mergeCell ref="A74:A76"/>
    <mergeCell ref="A105:A107"/>
    <mergeCell ref="B4:B6"/>
    <mergeCell ref="B41:B43"/>
    <mergeCell ref="B74:B76"/>
    <mergeCell ref="B105:B107"/>
    <mergeCell ref="C4:C6"/>
    <mergeCell ref="C41:C43"/>
    <mergeCell ref="C74:C76"/>
    <mergeCell ref="C105:C107"/>
    <mergeCell ref="D4:D6"/>
    <mergeCell ref="D41:D43"/>
    <mergeCell ref="D74:D76"/>
    <mergeCell ref="D105:D107"/>
    <mergeCell ref="E4:E6"/>
    <mergeCell ref="E41:E43"/>
    <mergeCell ref="E74:E76"/>
    <mergeCell ref="E105:E107"/>
    <mergeCell ref="F4:F6"/>
    <mergeCell ref="F41:F43"/>
    <mergeCell ref="F74:F76"/>
    <mergeCell ref="F105:F107"/>
    <mergeCell ref="G5:G6"/>
    <mergeCell ref="G42:G43"/>
    <mergeCell ref="G75:G76"/>
    <mergeCell ref="G106:G107"/>
    <mergeCell ref="H5:H6"/>
    <mergeCell ref="H42:H43"/>
    <mergeCell ref="H75:H76"/>
    <mergeCell ref="H106:H107"/>
    <mergeCell ref="I5:I6"/>
    <mergeCell ref="I42:I43"/>
    <mergeCell ref="I75:I76"/>
    <mergeCell ref="I106:I107"/>
    <mergeCell ref="J5:J6"/>
    <mergeCell ref="J42:J43"/>
    <mergeCell ref="J75:J76"/>
    <mergeCell ref="J106:J107"/>
    <mergeCell ref="K4:K6"/>
    <mergeCell ref="K41:K43"/>
    <mergeCell ref="K74:K76"/>
    <mergeCell ref="K105:K107"/>
    <mergeCell ref="L4:L6"/>
    <mergeCell ref="L41:L43"/>
    <mergeCell ref="L74:L76"/>
    <mergeCell ref="L105:L107"/>
  </mergeCells>
  <pageMargins left="0.25" right="0.25" top="0.75" bottom="0.75" header="0.3" footer="0.3"/>
  <pageSetup paperSize="1" scale="81" orientation="landscape" verticalDpi="72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63"/>
  <sheetViews>
    <sheetView zoomScale="130" zoomScaleNormal="130" topLeftCell="A24" workbookViewId="0">
      <selection activeCell="C48" sqref="C48"/>
    </sheetView>
  </sheetViews>
  <sheetFormatPr defaultColWidth="8.57142857142857" defaultRowHeight="9"/>
  <cols>
    <col min="1" max="1" width="9" style="1" customWidth="1"/>
    <col min="2" max="2" width="6.28571428571429" style="1" customWidth="1"/>
    <col min="3" max="3" width="30.9809523809524" style="1" customWidth="1"/>
    <col min="4" max="4" width="13.5142857142857" style="1" customWidth="1"/>
    <col min="5" max="5" width="8" style="1" customWidth="1"/>
    <col min="6" max="6" width="11.4285714285714" style="1" customWidth="1"/>
    <col min="7" max="7" width="11.2857142857143" style="1" customWidth="1"/>
    <col min="8" max="11" width="12.8571428571429" style="1" customWidth="1"/>
    <col min="12" max="12" width="11.4285714285714" style="1" customWidth="1"/>
    <col min="13" max="13" width="11.5714285714286" style="1" customWidth="1"/>
    <col min="14" max="16384" width="8.57142857142857" style="1"/>
  </cols>
  <sheetData>
    <row r="1" s="1" customFormat="1" spans="1:1">
      <c r="A1" s="2" t="s">
        <v>0</v>
      </c>
    </row>
    <row r="2" s="1" customFormat="1" spans="1:1">
      <c r="A2" s="2" t="s">
        <v>33</v>
      </c>
    </row>
    <row r="4" s="1" customFormat="1" spans="1:12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4" t="s">
        <v>8</v>
      </c>
      <c r="H4" s="5"/>
      <c r="I4" s="5"/>
      <c r="J4" s="23"/>
      <c r="K4" s="3" t="s">
        <v>9</v>
      </c>
      <c r="L4" s="3" t="s">
        <v>10</v>
      </c>
    </row>
    <row r="5" s="1" customFormat="1" spans="1:12">
      <c r="A5" s="6"/>
      <c r="B5" s="6"/>
      <c r="C5" s="6"/>
      <c r="D5" s="6"/>
      <c r="E5" s="6"/>
      <c r="F5" s="6"/>
      <c r="G5" s="3" t="s">
        <v>11</v>
      </c>
      <c r="H5" s="3" t="s">
        <v>12</v>
      </c>
      <c r="I5" s="3" t="s">
        <v>13</v>
      </c>
      <c r="J5" s="3" t="s">
        <v>14</v>
      </c>
      <c r="K5" s="6"/>
      <c r="L5" s="6"/>
    </row>
    <row r="6" s="1" customFormat="1" spans="1:1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="1" customFormat="1" spans="1:13">
      <c r="A7" s="14">
        <v>45888</v>
      </c>
      <c r="B7" s="15">
        <v>21439</v>
      </c>
      <c r="C7" s="16" t="s">
        <v>136</v>
      </c>
      <c r="D7" s="17" t="s">
        <v>37</v>
      </c>
      <c r="E7" s="15">
        <v>60365</v>
      </c>
      <c r="F7" s="36">
        <v>42152.4</v>
      </c>
      <c r="G7" s="19"/>
      <c r="H7" s="19"/>
      <c r="I7" s="14"/>
      <c r="J7" s="36">
        <v>0</v>
      </c>
      <c r="K7" s="25">
        <f>F7+J7</f>
        <v>42152.4</v>
      </c>
      <c r="L7" s="14">
        <v>45889</v>
      </c>
      <c r="M7" s="2"/>
    </row>
    <row r="8" s="1" customFormat="1" spans="1:13">
      <c r="A8" s="14"/>
      <c r="B8" s="15"/>
      <c r="C8" s="16"/>
      <c r="D8" s="17"/>
      <c r="E8" s="15"/>
      <c r="F8" s="36"/>
      <c r="G8" s="19"/>
      <c r="H8" s="19"/>
      <c r="I8" s="14"/>
      <c r="J8" s="36"/>
      <c r="K8" s="25"/>
      <c r="L8" s="14"/>
      <c r="M8" s="2"/>
    </row>
    <row r="9" s="1" customFormat="1" spans="6:11">
      <c r="F9" s="37">
        <f t="shared" ref="F9:K9" si="0">SUM(F7:F8)</f>
        <v>42152.4</v>
      </c>
      <c r="G9" s="2"/>
      <c r="H9" s="2"/>
      <c r="I9" s="2"/>
      <c r="J9" s="46">
        <f t="shared" si="0"/>
        <v>0</v>
      </c>
      <c r="K9" s="37">
        <f t="shared" si="0"/>
        <v>42152.4</v>
      </c>
    </row>
    <row r="10" s="1" customFormat="1" spans="6:11">
      <c r="F10" s="37"/>
      <c r="G10" s="2"/>
      <c r="H10" s="2"/>
      <c r="I10" s="2"/>
      <c r="J10" s="37"/>
      <c r="K10" s="37"/>
    </row>
    <row r="11" s="1" customFormat="1" spans="6:11">
      <c r="F11" s="37"/>
      <c r="I11" s="1" t="s">
        <v>13</v>
      </c>
      <c r="K11" s="37"/>
    </row>
    <row r="12" s="1" customFormat="1" spans="8:10">
      <c r="H12" s="2" t="s">
        <v>19</v>
      </c>
      <c r="J12" s="38" t="s">
        <v>20</v>
      </c>
    </row>
    <row r="13" s="1" customFormat="1" spans="11:11">
      <c r="K13" s="38" t="s">
        <v>21</v>
      </c>
    </row>
    <row r="14" s="1" customFormat="1" spans="7:11">
      <c r="G14" s="2" t="s">
        <v>22</v>
      </c>
      <c r="I14" s="39">
        <v>1000</v>
      </c>
      <c r="J14" s="40">
        <v>42</v>
      </c>
      <c r="K14" s="41">
        <f t="shared" ref="K14:K25" si="1">J13*I13</f>
        <v>0</v>
      </c>
    </row>
    <row r="15" s="1" customFormat="1" spans="1:11">
      <c r="A15" s="2" t="s">
        <v>23</v>
      </c>
      <c r="D15" s="2" t="s">
        <v>24</v>
      </c>
      <c r="G15" s="2"/>
      <c r="I15" s="39">
        <v>500</v>
      </c>
      <c r="J15" s="40"/>
      <c r="K15" s="41">
        <f t="shared" si="1"/>
        <v>42000</v>
      </c>
    </row>
    <row r="16" s="1" customFormat="1" spans="1:11">
      <c r="A16" s="2"/>
      <c r="G16" s="2"/>
      <c r="I16" s="39">
        <v>200</v>
      </c>
      <c r="J16" s="40"/>
      <c r="K16" s="41">
        <f t="shared" si="1"/>
        <v>0</v>
      </c>
    </row>
    <row r="17" s="1" customFormat="1" spans="1:11">
      <c r="A17" s="2"/>
      <c r="G17" s="2" t="s">
        <v>25</v>
      </c>
      <c r="I17" s="39">
        <v>100</v>
      </c>
      <c r="J17" s="40">
        <v>1</v>
      </c>
      <c r="K17" s="41">
        <f t="shared" si="1"/>
        <v>0</v>
      </c>
    </row>
    <row r="18" s="1" customFormat="1" spans="1:11">
      <c r="A18" s="2" t="s">
        <v>26</v>
      </c>
      <c r="D18" s="2" t="s">
        <v>27</v>
      </c>
      <c r="G18" s="1" t="s">
        <v>28</v>
      </c>
      <c r="I18" s="39">
        <v>50</v>
      </c>
      <c r="J18" s="40">
        <v>1</v>
      </c>
      <c r="K18" s="41">
        <f t="shared" si="1"/>
        <v>100</v>
      </c>
    </row>
    <row r="19" s="1" customFormat="1" spans="1:11">
      <c r="A19" s="1" t="s">
        <v>29</v>
      </c>
      <c r="D19" s="1" t="s">
        <v>30</v>
      </c>
      <c r="I19" s="39">
        <v>20</v>
      </c>
      <c r="J19" s="40"/>
      <c r="K19" s="41">
        <f t="shared" si="1"/>
        <v>50</v>
      </c>
    </row>
    <row r="20" s="1" customFormat="1" spans="9:11">
      <c r="I20" s="39">
        <v>10</v>
      </c>
      <c r="J20" s="40"/>
      <c r="K20" s="41">
        <f t="shared" si="1"/>
        <v>0</v>
      </c>
    </row>
    <row r="21" s="1" customFormat="1" spans="9:11">
      <c r="I21" s="39">
        <v>5</v>
      </c>
      <c r="J21" s="40"/>
      <c r="K21" s="41">
        <f t="shared" si="1"/>
        <v>0</v>
      </c>
    </row>
    <row r="22" s="1" customFormat="1" spans="9:11">
      <c r="I22" s="39">
        <v>1</v>
      </c>
      <c r="J22" s="40">
        <v>2</v>
      </c>
      <c r="K22" s="41">
        <f t="shared" si="1"/>
        <v>0</v>
      </c>
    </row>
    <row r="23" s="1" customFormat="1" spans="9:11">
      <c r="I23" s="39">
        <v>0.25</v>
      </c>
      <c r="J23" s="40">
        <v>1</v>
      </c>
      <c r="K23" s="41">
        <f t="shared" si="1"/>
        <v>2</v>
      </c>
    </row>
    <row r="24" s="1" customFormat="1" spans="9:11">
      <c r="I24" s="42">
        <v>0.05</v>
      </c>
      <c r="J24" s="40">
        <v>3</v>
      </c>
      <c r="K24" s="41">
        <f t="shared" si="1"/>
        <v>0.25</v>
      </c>
    </row>
    <row r="25" s="1" customFormat="1" spans="9:11">
      <c r="I25" s="2" t="s">
        <v>31</v>
      </c>
      <c r="K25" s="41">
        <f t="shared" si="1"/>
        <v>0.15</v>
      </c>
    </row>
    <row r="26" s="1" customFormat="1" spans="9:11">
      <c r="I26" s="2" t="s">
        <v>32</v>
      </c>
      <c r="K26" s="47">
        <f>SUM(K14:K25)</f>
        <v>42152.4</v>
      </c>
    </row>
    <row r="27" s="1" customFormat="1" spans="11:11">
      <c r="K27" s="44">
        <f>J9</f>
        <v>0</v>
      </c>
    </row>
    <row r="28" s="1" customFormat="1" ht="9.75" spans="11:11">
      <c r="K28" s="45">
        <f>SUM(K26:K27)</f>
        <v>42152.4</v>
      </c>
    </row>
    <row r="29" s="1" customFormat="1" ht="9.75"/>
    <row r="35" s="1" customFormat="1" spans="1:1">
      <c r="A35" s="2" t="s">
        <v>0</v>
      </c>
    </row>
    <row r="36" s="1" customFormat="1" spans="1:1">
      <c r="A36" s="2" t="s">
        <v>33</v>
      </c>
    </row>
    <row r="38" s="1" customFormat="1" spans="1:12">
      <c r="A38" s="3" t="s">
        <v>2</v>
      </c>
      <c r="B38" s="3" t="s">
        <v>3</v>
      </c>
      <c r="C38" s="3" t="s">
        <v>4</v>
      </c>
      <c r="D38" s="3" t="s">
        <v>5</v>
      </c>
      <c r="E38" s="3" t="s">
        <v>6</v>
      </c>
      <c r="F38" s="3" t="s">
        <v>7</v>
      </c>
      <c r="G38" s="4" t="s">
        <v>8</v>
      </c>
      <c r="H38" s="5"/>
      <c r="I38" s="5"/>
      <c r="J38" s="23"/>
      <c r="K38" s="3" t="s">
        <v>9</v>
      </c>
      <c r="L38" s="3" t="s">
        <v>10</v>
      </c>
    </row>
    <row r="39" s="1" customFormat="1" spans="1:12">
      <c r="A39" s="6"/>
      <c r="B39" s="6"/>
      <c r="C39" s="6"/>
      <c r="D39" s="6"/>
      <c r="E39" s="6"/>
      <c r="F39" s="6"/>
      <c r="G39" s="3" t="s">
        <v>11</v>
      </c>
      <c r="H39" s="3" t="s">
        <v>12</v>
      </c>
      <c r="I39" s="3" t="s">
        <v>13</v>
      </c>
      <c r="J39" s="3" t="s">
        <v>14</v>
      </c>
      <c r="K39" s="6"/>
      <c r="L39" s="6"/>
    </row>
    <row r="40" s="1" customFormat="1" spans="1:12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</row>
    <row r="41" s="1" customFormat="1" spans="1:13">
      <c r="A41" s="14">
        <v>45889</v>
      </c>
      <c r="B41" s="15">
        <v>21443</v>
      </c>
      <c r="C41" s="16" t="s">
        <v>44</v>
      </c>
      <c r="D41" s="17" t="s">
        <v>37</v>
      </c>
      <c r="E41" s="15">
        <v>60348</v>
      </c>
      <c r="F41" s="36">
        <v>33996.2</v>
      </c>
      <c r="G41" s="19"/>
      <c r="H41" s="19"/>
      <c r="I41" s="14"/>
      <c r="J41" s="36">
        <v>0</v>
      </c>
      <c r="K41" s="25">
        <f>F41+J41</f>
        <v>33996.2</v>
      </c>
      <c r="L41" s="14">
        <v>45891</v>
      </c>
      <c r="M41" s="2"/>
    </row>
    <row r="42" s="1" customFormat="1" spans="1:13">
      <c r="A42" s="14"/>
      <c r="B42" s="15"/>
      <c r="C42" s="16"/>
      <c r="D42" s="17"/>
      <c r="E42" s="15"/>
      <c r="F42" s="36"/>
      <c r="G42" s="19"/>
      <c r="H42" s="19"/>
      <c r="I42" s="14"/>
      <c r="J42" s="36"/>
      <c r="K42" s="25"/>
      <c r="L42" s="14"/>
      <c r="M42" s="2"/>
    </row>
    <row r="43" s="1" customFormat="1" spans="6:11">
      <c r="F43" s="37">
        <f t="shared" ref="F43:K43" si="2">SUM(F41:F42)</f>
        <v>33996.2</v>
      </c>
      <c r="G43" s="2"/>
      <c r="H43" s="2"/>
      <c r="I43" s="2"/>
      <c r="J43" s="46">
        <f t="shared" si="2"/>
        <v>0</v>
      </c>
      <c r="K43" s="37">
        <f t="shared" si="2"/>
        <v>33996.2</v>
      </c>
    </row>
    <row r="44" s="1" customFormat="1" spans="6:11">
      <c r="F44" s="37"/>
      <c r="G44" s="2"/>
      <c r="H44" s="2"/>
      <c r="I44" s="2"/>
      <c r="J44" s="37"/>
      <c r="K44" s="37"/>
    </row>
    <row r="45" s="1" customFormat="1" spans="6:11">
      <c r="F45" s="37"/>
      <c r="I45" s="1" t="s">
        <v>13</v>
      </c>
      <c r="K45" s="37"/>
    </row>
    <row r="46" s="1" customFormat="1" spans="8:10">
      <c r="H46" s="2" t="s">
        <v>19</v>
      </c>
      <c r="J46" s="38" t="s">
        <v>20</v>
      </c>
    </row>
    <row r="47" s="1" customFormat="1" spans="11:11">
      <c r="K47" s="38" t="s">
        <v>21</v>
      </c>
    </row>
    <row r="48" s="1" customFormat="1" spans="7:11">
      <c r="G48" s="2" t="s">
        <v>22</v>
      </c>
      <c r="I48" s="39">
        <v>1000</v>
      </c>
      <c r="J48" s="40">
        <v>33</v>
      </c>
      <c r="K48" s="41">
        <f t="shared" ref="K48:K59" si="3">J47*I47</f>
        <v>0</v>
      </c>
    </row>
    <row r="49" s="1" customFormat="1" spans="1:11">
      <c r="A49" s="2" t="s">
        <v>23</v>
      </c>
      <c r="D49" s="2" t="s">
        <v>24</v>
      </c>
      <c r="G49" s="2"/>
      <c r="I49" s="39">
        <v>500</v>
      </c>
      <c r="J49" s="40">
        <v>1</v>
      </c>
      <c r="K49" s="41">
        <f t="shared" si="3"/>
        <v>33000</v>
      </c>
    </row>
    <row r="50" s="1" customFormat="1" spans="1:11">
      <c r="A50" s="2"/>
      <c r="G50" s="2"/>
      <c r="I50" s="39">
        <v>200</v>
      </c>
      <c r="J50" s="40"/>
      <c r="K50" s="41">
        <f t="shared" si="3"/>
        <v>500</v>
      </c>
    </row>
    <row r="51" s="1" customFormat="1" spans="1:11">
      <c r="A51" s="2"/>
      <c r="G51" s="2" t="s">
        <v>25</v>
      </c>
      <c r="I51" s="39">
        <v>100</v>
      </c>
      <c r="J51" s="40">
        <v>4</v>
      </c>
      <c r="K51" s="41">
        <f t="shared" si="3"/>
        <v>0</v>
      </c>
    </row>
    <row r="52" s="1" customFormat="1" spans="1:11">
      <c r="A52" s="2" t="s">
        <v>26</v>
      </c>
      <c r="D52" s="2" t="s">
        <v>27</v>
      </c>
      <c r="G52" s="1" t="s">
        <v>28</v>
      </c>
      <c r="I52" s="39">
        <v>50</v>
      </c>
      <c r="J52" s="40">
        <v>1</v>
      </c>
      <c r="K52" s="41">
        <f t="shared" si="3"/>
        <v>400</v>
      </c>
    </row>
    <row r="53" s="1" customFormat="1" spans="1:11">
      <c r="A53" s="1" t="s">
        <v>29</v>
      </c>
      <c r="D53" s="1" t="s">
        <v>30</v>
      </c>
      <c r="I53" s="39">
        <v>20</v>
      </c>
      <c r="J53" s="40">
        <v>2</v>
      </c>
      <c r="K53" s="41">
        <f t="shared" si="3"/>
        <v>50</v>
      </c>
    </row>
    <row r="54" s="1" customFormat="1" spans="9:11">
      <c r="I54" s="39">
        <v>10</v>
      </c>
      <c r="J54" s="40"/>
      <c r="K54" s="41">
        <f t="shared" si="3"/>
        <v>40</v>
      </c>
    </row>
    <row r="55" s="1" customFormat="1" spans="9:11">
      <c r="I55" s="39">
        <v>5</v>
      </c>
      <c r="J55" s="40">
        <v>1</v>
      </c>
      <c r="K55" s="41">
        <f t="shared" si="3"/>
        <v>0</v>
      </c>
    </row>
    <row r="56" s="1" customFormat="1" spans="9:11">
      <c r="I56" s="39">
        <v>1</v>
      </c>
      <c r="J56" s="40">
        <v>1</v>
      </c>
      <c r="K56" s="41">
        <f t="shared" si="3"/>
        <v>5</v>
      </c>
    </row>
    <row r="57" s="1" customFormat="1" spans="9:11">
      <c r="I57" s="39">
        <v>0.25</v>
      </c>
      <c r="J57" s="40"/>
      <c r="K57" s="41">
        <f t="shared" si="3"/>
        <v>1</v>
      </c>
    </row>
    <row r="58" s="1" customFormat="1" spans="9:11">
      <c r="I58" s="42">
        <v>0.05</v>
      </c>
      <c r="J58" s="40">
        <v>4</v>
      </c>
      <c r="K58" s="41">
        <f t="shared" si="3"/>
        <v>0</v>
      </c>
    </row>
    <row r="59" s="1" customFormat="1" spans="9:11">
      <c r="I59" s="2" t="s">
        <v>31</v>
      </c>
      <c r="K59" s="41">
        <f t="shared" si="3"/>
        <v>0.2</v>
      </c>
    </row>
    <row r="60" s="1" customFormat="1" spans="9:11">
      <c r="I60" s="2" t="s">
        <v>32</v>
      </c>
      <c r="K60" s="47">
        <f>SUM(K48:K59)</f>
        <v>33996.2</v>
      </c>
    </row>
    <row r="61" s="1" customFormat="1" spans="11:11">
      <c r="K61" s="44">
        <f>J43</f>
        <v>0</v>
      </c>
    </row>
    <row r="62" s="1" customFormat="1" ht="9.75" spans="11:11">
      <c r="K62" s="45">
        <f>SUM(K60:K61)</f>
        <v>33996.2</v>
      </c>
    </row>
    <row r="63" s="1" customFormat="1" ht="9.75"/>
  </sheetData>
  <mergeCells count="26">
    <mergeCell ref="G4:J4"/>
    <mergeCell ref="G38:J38"/>
    <mergeCell ref="A4:A6"/>
    <mergeCell ref="A38:A40"/>
    <mergeCell ref="B4:B6"/>
    <mergeCell ref="B38:B40"/>
    <mergeCell ref="C4:C6"/>
    <mergeCell ref="C38:C40"/>
    <mergeCell ref="D4:D6"/>
    <mergeCell ref="D38:D40"/>
    <mergeCell ref="E4:E6"/>
    <mergeCell ref="E38:E40"/>
    <mergeCell ref="F4:F6"/>
    <mergeCell ref="F38:F40"/>
    <mergeCell ref="G5:G6"/>
    <mergeCell ref="G39:G40"/>
    <mergeCell ref="H5:H6"/>
    <mergeCell ref="H39:H40"/>
    <mergeCell ref="I5:I6"/>
    <mergeCell ref="I39:I40"/>
    <mergeCell ref="J5:J6"/>
    <mergeCell ref="J39:J40"/>
    <mergeCell ref="K4:K6"/>
    <mergeCell ref="K38:K40"/>
    <mergeCell ref="L4:L6"/>
    <mergeCell ref="L38:L40"/>
  </mergeCells>
  <pageMargins left="0.25" right="0.25" top="0.75" bottom="0.75" header="0.3" footer="0.3"/>
  <pageSetup paperSize="1" scale="87" orientation="landscape" verticalDpi="72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62"/>
  <sheetViews>
    <sheetView zoomScale="130" zoomScaleNormal="130" topLeftCell="A45" workbookViewId="0">
      <selection activeCell="F47" sqref="F47"/>
    </sheetView>
  </sheetViews>
  <sheetFormatPr defaultColWidth="8.57142857142857" defaultRowHeight="9"/>
  <cols>
    <col min="1" max="1" width="9" style="1" customWidth="1"/>
    <col min="2" max="2" width="6.28571428571429" style="1" customWidth="1"/>
    <col min="3" max="3" width="30.9809523809524" style="1" customWidth="1"/>
    <col min="4" max="4" width="13.5142857142857" style="1" customWidth="1"/>
    <col min="5" max="5" width="8" style="1" customWidth="1"/>
    <col min="6" max="6" width="11.4285714285714" style="1" customWidth="1"/>
    <col min="7" max="7" width="11.2857142857143" style="1" customWidth="1"/>
    <col min="8" max="11" width="12.8571428571429" style="1" customWidth="1"/>
    <col min="12" max="12" width="11.4285714285714" style="1" customWidth="1"/>
    <col min="13" max="13" width="11.5714285714286" style="1" customWidth="1"/>
    <col min="14" max="16384" width="8.57142857142857" style="1"/>
  </cols>
  <sheetData>
    <row r="1" s="1" customFormat="1" spans="1:1">
      <c r="A1" s="2" t="s">
        <v>0</v>
      </c>
    </row>
    <row r="2" s="1" customFormat="1" spans="1:1">
      <c r="A2" s="2" t="s">
        <v>1</v>
      </c>
    </row>
    <row r="4" s="1" customFormat="1" spans="1:12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4" t="s">
        <v>8</v>
      </c>
      <c r="H4" s="5"/>
      <c r="I4" s="5"/>
      <c r="J4" s="23"/>
      <c r="K4" s="3" t="s">
        <v>9</v>
      </c>
      <c r="L4" s="3" t="s">
        <v>10</v>
      </c>
    </row>
    <row r="5" s="1" customFormat="1" spans="1:12">
      <c r="A5" s="6"/>
      <c r="B5" s="6"/>
      <c r="C5" s="6"/>
      <c r="D5" s="6"/>
      <c r="E5" s="6"/>
      <c r="F5" s="6"/>
      <c r="G5" s="3" t="s">
        <v>11</v>
      </c>
      <c r="H5" s="3" t="s">
        <v>12</v>
      </c>
      <c r="I5" s="3" t="s">
        <v>13</v>
      </c>
      <c r="J5" s="3" t="s">
        <v>14</v>
      </c>
      <c r="K5" s="6"/>
      <c r="L5" s="6"/>
    </row>
    <row r="6" s="1" customFormat="1" spans="1:1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="1" customFormat="1" spans="1:13">
      <c r="A7" s="14">
        <v>45889</v>
      </c>
      <c r="B7" s="15">
        <v>20629</v>
      </c>
      <c r="C7" s="16" t="s">
        <v>137</v>
      </c>
      <c r="D7" s="17" t="s">
        <v>37</v>
      </c>
      <c r="E7" s="15">
        <v>60332</v>
      </c>
      <c r="F7" s="36"/>
      <c r="G7" s="19" t="s">
        <v>138</v>
      </c>
      <c r="H7" s="19">
        <v>1000186722</v>
      </c>
      <c r="I7" s="14">
        <v>45882</v>
      </c>
      <c r="J7" s="36">
        <v>47192.4</v>
      </c>
      <c r="K7" s="25">
        <f>F7+J7</f>
        <v>47192.4</v>
      </c>
      <c r="L7" s="14">
        <v>45891</v>
      </c>
      <c r="M7" s="2"/>
    </row>
    <row r="8" s="1" customFormat="1" spans="1:13">
      <c r="A8" s="14"/>
      <c r="B8" s="15"/>
      <c r="C8" s="16"/>
      <c r="D8" s="17"/>
      <c r="E8" s="15"/>
      <c r="F8" s="36"/>
      <c r="G8" s="19"/>
      <c r="H8" s="19"/>
      <c r="I8" s="14"/>
      <c r="J8" s="36"/>
      <c r="K8" s="25"/>
      <c r="L8" s="14"/>
      <c r="M8" s="2"/>
    </row>
    <row r="9" s="1" customFormat="1" spans="6:11">
      <c r="F9" s="37">
        <f t="shared" ref="F9:K9" si="0">SUM(F7:F8)</f>
        <v>0</v>
      </c>
      <c r="G9" s="2"/>
      <c r="H9" s="2"/>
      <c r="I9" s="2"/>
      <c r="J9" s="46">
        <f t="shared" si="0"/>
        <v>47192.4</v>
      </c>
      <c r="K9" s="37">
        <f t="shared" si="0"/>
        <v>47192.4</v>
      </c>
    </row>
    <row r="10" s="1" customFormat="1" spans="6:11">
      <c r="F10" s="37"/>
      <c r="G10" s="2"/>
      <c r="H10" s="2"/>
      <c r="I10" s="2"/>
      <c r="J10" s="37"/>
      <c r="K10" s="37"/>
    </row>
    <row r="11" s="1" customFormat="1" spans="6:11">
      <c r="F11" s="37"/>
      <c r="I11" s="1" t="s">
        <v>13</v>
      </c>
      <c r="K11" s="37"/>
    </row>
    <row r="12" s="1" customFormat="1" spans="8:10">
      <c r="H12" s="2" t="s">
        <v>19</v>
      </c>
      <c r="J12" s="38" t="s">
        <v>20</v>
      </c>
    </row>
    <row r="13" s="1" customFormat="1" spans="11:11">
      <c r="K13" s="38" t="s">
        <v>21</v>
      </c>
    </row>
    <row r="14" s="1" customFormat="1" spans="7:11">
      <c r="G14" s="2" t="s">
        <v>22</v>
      </c>
      <c r="I14" s="39">
        <v>1000</v>
      </c>
      <c r="J14" s="40"/>
      <c r="K14" s="41">
        <f t="shared" ref="K14:K25" si="1">J13*I13</f>
        <v>0</v>
      </c>
    </row>
    <row r="15" s="1" customFormat="1" spans="1:11">
      <c r="A15" s="2" t="s">
        <v>23</v>
      </c>
      <c r="D15" s="2" t="s">
        <v>24</v>
      </c>
      <c r="G15" s="2"/>
      <c r="I15" s="39">
        <v>500</v>
      </c>
      <c r="J15" s="40"/>
      <c r="K15" s="41">
        <f t="shared" si="1"/>
        <v>0</v>
      </c>
    </row>
    <row r="16" s="1" customFormat="1" spans="1:11">
      <c r="A16" s="2"/>
      <c r="G16" s="2"/>
      <c r="I16" s="39">
        <v>200</v>
      </c>
      <c r="J16" s="40"/>
      <c r="K16" s="41">
        <f t="shared" si="1"/>
        <v>0</v>
      </c>
    </row>
    <row r="17" s="1" customFormat="1" spans="1:11">
      <c r="A17" s="2"/>
      <c r="G17" s="2" t="s">
        <v>25</v>
      </c>
      <c r="I17" s="39">
        <v>100</v>
      </c>
      <c r="J17" s="40"/>
      <c r="K17" s="41">
        <f t="shared" si="1"/>
        <v>0</v>
      </c>
    </row>
    <row r="18" s="1" customFormat="1" spans="1:11">
      <c r="A18" s="2" t="s">
        <v>26</v>
      </c>
      <c r="D18" s="2" t="s">
        <v>27</v>
      </c>
      <c r="G18" s="1" t="s">
        <v>28</v>
      </c>
      <c r="I18" s="39">
        <v>50</v>
      </c>
      <c r="J18" s="40"/>
      <c r="K18" s="41">
        <f t="shared" si="1"/>
        <v>0</v>
      </c>
    </row>
    <row r="19" s="1" customFormat="1" spans="1:11">
      <c r="A19" s="1" t="s">
        <v>29</v>
      </c>
      <c r="D19" s="1" t="s">
        <v>30</v>
      </c>
      <c r="I19" s="39">
        <v>20</v>
      </c>
      <c r="J19" s="40"/>
      <c r="K19" s="41">
        <f t="shared" si="1"/>
        <v>0</v>
      </c>
    </row>
    <row r="20" s="1" customFormat="1" spans="9:11">
      <c r="I20" s="39">
        <v>10</v>
      </c>
      <c r="J20" s="40"/>
      <c r="K20" s="41">
        <f t="shared" si="1"/>
        <v>0</v>
      </c>
    </row>
    <row r="21" s="1" customFormat="1" spans="9:11">
      <c r="I21" s="39">
        <v>5</v>
      </c>
      <c r="J21" s="40"/>
      <c r="K21" s="41">
        <f t="shared" si="1"/>
        <v>0</v>
      </c>
    </row>
    <row r="22" s="1" customFormat="1" spans="9:11">
      <c r="I22" s="39">
        <v>1</v>
      </c>
      <c r="J22" s="40"/>
      <c r="K22" s="41">
        <f t="shared" si="1"/>
        <v>0</v>
      </c>
    </row>
    <row r="23" s="1" customFormat="1" spans="9:11">
      <c r="I23" s="39">
        <v>0.25</v>
      </c>
      <c r="J23" s="40"/>
      <c r="K23" s="41">
        <f t="shared" si="1"/>
        <v>0</v>
      </c>
    </row>
    <row r="24" s="1" customFormat="1" spans="9:11">
      <c r="I24" s="42">
        <v>0.05</v>
      </c>
      <c r="J24" s="40"/>
      <c r="K24" s="41">
        <f t="shared" si="1"/>
        <v>0</v>
      </c>
    </row>
    <row r="25" s="1" customFormat="1" spans="9:11">
      <c r="I25" s="2" t="s">
        <v>31</v>
      </c>
      <c r="K25" s="41">
        <f t="shared" si="1"/>
        <v>0</v>
      </c>
    </row>
    <row r="26" s="1" customFormat="1" spans="9:11">
      <c r="I26" s="2" t="s">
        <v>32</v>
      </c>
      <c r="K26" s="47">
        <f>SUM(K14:K25)</f>
        <v>0</v>
      </c>
    </row>
    <row r="27" s="1" customFormat="1" spans="11:11">
      <c r="K27" s="44">
        <f>J9</f>
        <v>47192.4</v>
      </c>
    </row>
    <row r="28" s="1" customFormat="1" ht="9.75" spans="11:11">
      <c r="K28" s="45">
        <f>SUM(K26:K27)</f>
        <v>47192.4</v>
      </c>
    </row>
    <row r="29" s="1" customFormat="1" ht="9.75"/>
    <row r="34" s="1" customFormat="1" spans="1:1">
      <c r="A34" s="2" t="s">
        <v>0</v>
      </c>
    </row>
    <row r="35" s="1" customFormat="1" spans="1:1">
      <c r="A35" s="2" t="s">
        <v>1</v>
      </c>
    </row>
    <row r="37" s="1" customFormat="1" spans="1:12">
      <c r="A37" s="3" t="s">
        <v>2</v>
      </c>
      <c r="B37" s="3" t="s">
        <v>3</v>
      </c>
      <c r="C37" s="3" t="s">
        <v>4</v>
      </c>
      <c r="D37" s="3" t="s">
        <v>5</v>
      </c>
      <c r="E37" s="3" t="s">
        <v>6</v>
      </c>
      <c r="F37" s="3" t="s">
        <v>7</v>
      </c>
      <c r="G37" s="4" t="s">
        <v>8</v>
      </c>
      <c r="H37" s="5"/>
      <c r="I37" s="5"/>
      <c r="J37" s="23"/>
      <c r="K37" s="3" t="s">
        <v>9</v>
      </c>
      <c r="L37" s="3" t="s">
        <v>10</v>
      </c>
    </row>
    <row r="38" s="1" customFormat="1" spans="1:12">
      <c r="A38" s="6"/>
      <c r="B38" s="6"/>
      <c r="C38" s="6"/>
      <c r="D38" s="6"/>
      <c r="E38" s="6"/>
      <c r="F38" s="6"/>
      <c r="G38" s="3" t="s">
        <v>11</v>
      </c>
      <c r="H38" s="3" t="s">
        <v>12</v>
      </c>
      <c r="I38" s="3" t="s">
        <v>13</v>
      </c>
      <c r="J38" s="3" t="s">
        <v>14</v>
      </c>
      <c r="K38" s="6"/>
      <c r="L38" s="6"/>
    </row>
    <row r="39" s="1" customFormat="1" spans="1:12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</row>
    <row r="40" s="1" customFormat="1" spans="1:13">
      <c r="A40" s="14">
        <v>45891</v>
      </c>
      <c r="B40" s="15">
        <v>20630</v>
      </c>
      <c r="C40" s="16" t="s">
        <v>139</v>
      </c>
      <c r="D40" s="17" t="s">
        <v>16</v>
      </c>
      <c r="E40" s="15">
        <v>60372</v>
      </c>
      <c r="F40" s="36"/>
      <c r="G40" s="19" t="s">
        <v>140</v>
      </c>
      <c r="H40" s="19">
        <v>1346428</v>
      </c>
      <c r="I40" s="14">
        <v>45881</v>
      </c>
      <c r="J40" s="36">
        <v>27270.52</v>
      </c>
      <c r="K40" s="25">
        <f>F40+J40</f>
        <v>27270.52</v>
      </c>
      <c r="L40" s="14">
        <v>45895</v>
      </c>
      <c r="M40" s="2" t="s">
        <v>141</v>
      </c>
    </row>
    <row r="41" s="1" customFormat="1" spans="1:13">
      <c r="A41" s="14"/>
      <c r="B41" s="15"/>
      <c r="C41" s="16"/>
      <c r="D41" s="17"/>
      <c r="E41" s="15"/>
      <c r="F41" s="36"/>
      <c r="G41" s="19"/>
      <c r="H41" s="19"/>
      <c r="I41" s="14"/>
      <c r="J41" s="36"/>
      <c r="K41" s="25"/>
      <c r="L41" s="14"/>
      <c r="M41" s="2"/>
    </row>
    <row r="42" s="1" customFormat="1" spans="6:11">
      <c r="F42" s="37">
        <f t="shared" ref="F42:K42" si="2">SUM(F40:F41)</f>
        <v>0</v>
      </c>
      <c r="G42" s="2"/>
      <c r="H42" s="2"/>
      <c r="I42" s="2"/>
      <c r="J42" s="46">
        <f t="shared" si="2"/>
        <v>27270.52</v>
      </c>
      <c r="K42" s="37">
        <f t="shared" si="2"/>
        <v>27270.52</v>
      </c>
    </row>
    <row r="43" s="1" customFormat="1" spans="6:11">
      <c r="F43" s="37"/>
      <c r="G43" s="2"/>
      <c r="H43" s="2"/>
      <c r="I43" s="2"/>
      <c r="J43" s="37"/>
      <c r="K43" s="37"/>
    </row>
    <row r="44" s="1" customFormat="1" spans="6:11">
      <c r="F44" s="37"/>
      <c r="I44" s="1" t="s">
        <v>13</v>
      </c>
      <c r="K44" s="37"/>
    </row>
    <row r="45" s="1" customFormat="1" spans="8:10">
      <c r="H45" s="2" t="s">
        <v>19</v>
      </c>
      <c r="J45" s="38" t="s">
        <v>20</v>
      </c>
    </row>
    <row r="46" s="1" customFormat="1" spans="11:11">
      <c r="K46" s="38" t="s">
        <v>21</v>
      </c>
    </row>
    <row r="47" s="1" customFormat="1" spans="7:11">
      <c r="G47" s="2" t="s">
        <v>22</v>
      </c>
      <c r="I47" s="39">
        <v>1000</v>
      </c>
      <c r="J47" s="40"/>
      <c r="K47" s="41">
        <f t="shared" ref="K47:K58" si="3">J46*I46</f>
        <v>0</v>
      </c>
    </row>
    <row r="48" s="1" customFormat="1" spans="1:11">
      <c r="A48" s="2" t="s">
        <v>23</v>
      </c>
      <c r="D48" s="2" t="s">
        <v>24</v>
      </c>
      <c r="G48" s="2"/>
      <c r="I48" s="39">
        <v>500</v>
      </c>
      <c r="J48" s="40"/>
      <c r="K48" s="41">
        <f t="shared" si="3"/>
        <v>0</v>
      </c>
    </row>
    <row r="49" s="1" customFormat="1" spans="1:11">
      <c r="A49" s="2"/>
      <c r="G49" s="2"/>
      <c r="I49" s="39">
        <v>200</v>
      </c>
      <c r="J49" s="40"/>
      <c r="K49" s="41">
        <f t="shared" si="3"/>
        <v>0</v>
      </c>
    </row>
    <row r="50" s="1" customFormat="1" spans="1:11">
      <c r="A50" s="2"/>
      <c r="G50" s="2" t="s">
        <v>25</v>
      </c>
      <c r="I50" s="39">
        <v>100</v>
      </c>
      <c r="J50" s="40"/>
      <c r="K50" s="41">
        <f t="shared" si="3"/>
        <v>0</v>
      </c>
    </row>
    <row r="51" s="1" customFormat="1" spans="1:11">
      <c r="A51" s="2" t="s">
        <v>26</v>
      </c>
      <c r="D51" s="2" t="s">
        <v>27</v>
      </c>
      <c r="G51" s="1" t="s">
        <v>28</v>
      </c>
      <c r="I51" s="39">
        <v>50</v>
      </c>
      <c r="J51" s="40"/>
      <c r="K51" s="41">
        <f t="shared" si="3"/>
        <v>0</v>
      </c>
    </row>
    <row r="52" s="1" customFormat="1" spans="1:11">
      <c r="A52" s="1" t="s">
        <v>29</v>
      </c>
      <c r="D52" s="1" t="s">
        <v>30</v>
      </c>
      <c r="I52" s="39">
        <v>20</v>
      </c>
      <c r="J52" s="40"/>
      <c r="K52" s="41">
        <f t="shared" si="3"/>
        <v>0</v>
      </c>
    </row>
    <row r="53" s="1" customFormat="1" spans="9:11">
      <c r="I53" s="39">
        <v>10</v>
      </c>
      <c r="J53" s="40"/>
      <c r="K53" s="41">
        <f t="shared" si="3"/>
        <v>0</v>
      </c>
    </row>
    <row r="54" s="1" customFormat="1" spans="9:11">
      <c r="I54" s="39">
        <v>5</v>
      </c>
      <c r="J54" s="40"/>
      <c r="K54" s="41">
        <f t="shared" si="3"/>
        <v>0</v>
      </c>
    </row>
    <row r="55" s="1" customFormat="1" spans="9:11">
      <c r="I55" s="39">
        <v>1</v>
      </c>
      <c r="J55" s="40"/>
      <c r="K55" s="41">
        <f t="shared" si="3"/>
        <v>0</v>
      </c>
    </row>
    <row r="56" s="1" customFormat="1" spans="9:11">
      <c r="I56" s="39">
        <v>0.25</v>
      </c>
      <c r="J56" s="40"/>
      <c r="K56" s="41">
        <f t="shared" si="3"/>
        <v>0</v>
      </c>
    </row>
    <row r="57" s="1" customFormat="1" spans="9:11">
      <c r="I57" s="42">
        <v>0.05</v>
      </c>
      <c r="J57" s="40"/>
      <c r="K57" s="41">
        <f t="shared" si="3"/>
        <v>0</v>
      </c>
    </row>
    <row r="58" s="1" customFormat="1" spans="9:11">
      <c r="I58" s="2" t="s">
        <v>31</v>
      </c>
      <c r="K58" s="41">
        <f t="shared" si="3"/>
        <v>0</v>
      </c>
    </row>
    <row r="59" s="1" customFormat="1" spans="9:11">
      <c r="I59" s="2" t="s">
        <v>32</v>
      </c>
      <c r="K59" s="47">
        <f>SUM(K47:K58)</f>
        <v>0</v>
      </c>
    </row>
    <row r="60" s="1" customFormat="1" spans="11:11">
      <c r="K60" s="44">
        <f>J42</f>
        <v>27270.52</v>
      </c>
    </row>
    <row r="61" s="1" customFormat="1" ht="9.75" spans="11:11">
      <c r="K61" s="45">
        <f>SUM(K59:K60)</f>
        <v>27270.52</v>
      </c>
    </row>
    <row r="62" s="1" customFormat="1" ht="9.75"/>
  </sheetData>
  <mergeCells count="26">
    <mergeCell ref="G4:J4"/>
    <mergeCell ref="G37:J37"/>
    <mergeCell ref="A4:A6"/>
    <mergeCell ref="A37:A39"/>
    <mergeCell ref="B4:B6"/>
    <mergeCell ref="B37:B39"/>
    <mergeCell ref="C4:C6"/>
    <mergeCell ref="C37:C39"/>
    <mergeCell ref="D4:D6"/>
    <mergeCell ref="D37:D39"/>
    <mergeCell ref="E4:E6"/>
    <mergeCell ref="E37:E39"/>
    <mergeCell ref="F4:F6"/>
    <mergeCell ref="F37:F39"/>
    <mergeCell ref="G5:G6"/>
    <mergeCell ref="G38:G39"/>
    <mergeCell ref="H5:H6"/>
    <mergeCell ref="H38:H39"/>
    <mergeCell ref="I5:I6"/>
    <mergeCell ref="I38:I39"/>
    <mergeCell ref="J5:J6"/>
    <mergeCell ref="J38:J39"/>
    <mergeCell ref="K4:K6"/>
    <mergeCell ref="K37:K39"/>
    <mergeCell ref="L4:L6"/>
    <mergeCell ref="L37:L39"/>
  </mergeCells>
  <pageMargins left="0.25" right="0.25" top="0.75" bottom="0.75" header="0.3" footer="0.3"/>
  <pageSetup paperSize="1" scale="81" orientation="landscape" verticalDpi="72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54"/>
  <sheetViews>
    <sheetView zoomScale="130" zoomScaleNormal="130" topLeftCell="A29" workbookViewId="0">
      <selection activeCell="A33" sqref="$A33:$XFD54"/>
    </sheetView>
  </sheetViews>
  <sheetFormatPr defaultColWidth="8.57142857142857" defaultRowHeight="9"/>
  <cols>
    <col min="1" max="1" width="9" style="1" customWidth="1"/>
    <col min="2" max="2" width="6.28571428571429" style="1" customWidth="1"/>
    <col min="3" max="3" width="30.9809523809524" style="1" customWidth="1"/>
    <col min="4" max="4" width="13.5142857142857" style="1" customWidth="1"/>
    <col min="5" max="5" width="8" style="1" customWidth="1"/>
    <col min="6" max="6" width="11.4285714285714" style="1" customWidth="1"/>
    <col min="7" max="7" width="11.2857142857143" style="1" customWidth="1"/>
    <col min="8" max="11" width="12.8571428571429" style="1" customWidth="1"/>
    <col min="12" max="12" width="11.4285714285714" style="1" customWidth="1"/>
    <col min="13" max="13" width="11.5714285714286" style="1" customWidth="1"/>
    <col min="14" max="16384" width="8.57142857142857" style="1"/>
  </cols>
  <sheetData>
    <row r="1" s="1" customFormat="1" spans="1:1">
      <c r="A1" s="2" t="s">
        <v>0</v>
      </c>
    </row>
    <row r="2" s="1" customFormat="1" spans="1:1">
      <c r="A2" s="2" t="s">
        <v>33</v>
      </c>
    </row>
    <row r="4" s="1" customFormat="1" spans="1:12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4" t="s">
        <v>8</v>
      </c>
      <c r="H4" s="5"/>
      <c r="I4" s="5"/>
      <c r="J4" s="23"/>
      <c r="K4" s="3" t="s">
        <v>9</v>
      </c>
      <c r="L4" s="3" t="s">
        <v>10</v>
      </c>
    </row>
    <row r="5" s="1" customFormat="1" spans="1:12">
      <c r="A5" s="6"/>
      <c r="B5" s="6"/>
      <c r="C5" s="6"/>
      <c r="D5" s="6"/>
      <c r="E5" s="6"/>
      <c r="F5" s="6"/>
      <c r="G5" s="3" t="s">
        <v>11</v>
      </c>
      <c r="H5" s="3" t="s">
        <v>12</v>
      </c>
      <c r="I5" s="3" t="s">
        <v>13</v>
      </c>
      <c r="J5" s="3" t="s">
        <v>14</v>
      </c>
      <c r="K5" s="6"/>
      <c r="L5" s="6"/>
    </row>
    <row r="6" s="1" customFormat="1" spans="1:1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="1" customFormat="1" spans="1:13">
      <c r="A7" s="14">
        <v>45895</v>
      </c>
      <c r="B7" s="15">
        <v>21444</v>
      </c>
      <c r="C7" s="16" t="s">
        <v>120</v>
      </c>
      <c r="D7" s="17" t="s">
        <v>37</v>
      </c>
      <c r="E7" s="15">
        <v>59180</v>
      </c>
      <c r="F7" s="36">
        <v>25000</v>
      </c>
      <c r="G7" s="19"/>
      <c r="H7" s="19"/>
      <c r="I7" s="14"/>
      <c r="J7" s="36">
        <v>0</v>
      </c>
      <c r="K7" s="25">
        <f>F7+J7</f>
        <v>25000</v>
      </c>
      <c r="L7" s="14">
        <v>45895</v>
      </c>
      <c r="M7" s="2"/>
    </row>
    <row r="8" s="1" customFormat="1" spans="1:13">
      <c r="A8" s="14">
        <v>45895</v>
      </c>
      <c r="B8" s="15">
        <v>21445</v>
      </c>
      <c r="C8" s="16" t="s">
        <v>66</v>
      </c>
      <c r="D8" s="17" t="s">
        <v>37</v>
      </c>
      <c r="E8" s="15">
        <v>60362</v>
      </c>
      <c r="F8" s="36"/>
      <c r="G8" s="19"/>
      <c r="H8" s="19"/>
      <c r="I8" s="14"/>
      <c r="J8" s="36">
        <v>26675.8</v>
      </c>
      <c r="K8" s="25">
        <f>F8+J8</f>
        <v>26675.8</v>
      </c>
      <c r="L8" s="14">
        <v>45889</v>
      </c>
      <c r="M8" s="2" t="s">
        <v>142</v>
      </c>
    </row>
    <row r="9" s="1" customFormat="1" spans="1:13">
      <c r="A9" s="14">
        <v>45895</v>
      </c>
      <c r="B9" s="15">
        <v>21446</v>
      </c>
      <c r="C9" s="16" t="s">
        <v>143</v>
      </c>
      <c r="D9" s="17" t="s">
        <v>37</v>
      </c>
      <c r="E9" s="15">
        <v>59176</v>
      </c>
      <c r="F9" s="36">
        <v>31000</v>
      </c>
      <c r="G9" s="19"/>
      <c r="H9" s="19"/>
      <c r="I9" s="14"/>
      <c r="J9" s="36">
        <v>0</v>
      </c>
      <c r="K9" s="25">
        <f>F9+J9</f>
        <v>31000</v>
      </c>
      <c r="L9" s="14">
        <v>45891</v>
      </c>
      <c r="M9" s="2"/>
    </row>
    <row r="10" s="1" customFormat="1" spans="1:13">
      <c r="A10" s="14">
        <v>45895</v>
      </c>
      <c r="B10" s="15">
        <v>21447</v>
      </c>
      <c r="C10" s="16" t="s">
        <v>144</v>
      </c>
      <c r="D10" s="17" t="s">
        <v>37</v>
      </c>
      <c r="E10" s="15">
        <v>60378</v>
      </c>
      <c r="F10" s="36">
        <v>18084.3</v>
      </c>
      <c r="G10" s="19"/>
      <c r="H10" s="19"/>
      <c r="I10" s="14"/>
      <c r="J10" s="36">
        <v>0</v>
      </c>
      <c r="K10" s="25">
        <f>F10+J10</f>
        <v>18084.3</v>
      </c>
      <c r="L10" s="14">
        <v>45891</v>
      </c>
      <c r="M10" s="2"/>
    </row>
    <row r="11" s="1" customFormat="1" spans="1:13">
      <c r="A11" s="14">
        <v>45895</v>
      </c>
      <c r="B11" s="15">
        <v>21448</v>
      </c>
      <c r="C11" s="16" t="s">
        <v>145</v>
      </c>
      <c r="D11" s="17" t="s">
        <v>37</v>
      </c>
      <c r="E11" s="15">
        <v>60309</v>
      </c>
      <c r="F11" s="36">
        <v>18033.73</v>
      </c>
      <c r="G11" s="19"/>
      <c r="H11" s="19"/>
      <c r="I11" s="14"/>
      <c r="J11" s="36">
        <v>0</v>
      </c>
      <c r="K11" s="25">
        <f>F11+J11</f>
        <v>18033.73</v>
      </c>
      <c r="L11" s="14">
        <v>45889</v>
      </c>
      <c r="M11" s="2"/>
    </row>
    <row r="12" s="1" customFormat="1" spans="6:11">
      <c r="F12" s="37">
        <f>SUM(F7:F11)</f>
        <v>92118.03</v>
      </c>
      <c r="G12" s="2"/>
      <c r="H12" s="2"/>
      <c r="I12" s="2"/>
      <c r="J12" s="46">
        <f>SUM(J7:J11)</f>
        <v>26675.8</v>
      </c>
      <c r="K12" s="37">
        <f>SUM(K7:K11)</f>
        <v>118793.83</v>
      </c>
    </row>
    <row r="13" s="1" customFormat="1" spans="6:11">
      <c r="F13" s="37"/>
      <c r="G13" s="2"/>
      <c r="H13" s="2"/>
      <c r="I13" s="2"/>
      <c r="J13" s="37"/>
      <c r="K13" s="37"/>
    </row>
    <row r="14" s="1" customFormat="1" spans="6:6">
      <c r="F14" s="37"/>
    </row>
    <row r="18" s="1" customFormat="1" spans="1:4">
      <c r="A18" s="2" t="s">
        <v>23</v>
      </c>
      <c r="D18" s="2" t="s">
        <v>24</v>
      </c>
    </row>
    <row r="19" s="1" customFormat="1" spans="1:1">
      <c r="A19" s="2"/>
    </row>
    <row r="20" s="1" customFormat="1" spans="1:1">
      <c r="A20" s="2"/>
    </row>
    <row r="21" s="1" customFormat="1" spans="1:4">
      <c r="A21" s="2" t="s">
        <v>26</v>
      </c>
      <c r="D21" s="2" t="s">
        <v>27</v>
      </c>
    </row>
    <row r="22" s="1" customFormat="1" spans="1:4">
      <c r="A22" s="1" t="s">
        <v>29</v>
      </c>
      <c r="D22" s="1" t="s">
        <v>30</v>
      </c>
    </row>
    <row r="33" s="1" customFormat="1" spans="1:1">
      <c r="A33" s="2" t="s">
        <v>0</v>
      </c>
    </row>
    <row r="34" s="1" customFormat="1" spans="1:1">
      <c r="A34" s="2" t="s">
        <v>33</v>
      </c>
    </row>
    <row r="36" s="1" customFormat="1" spans="1:12">
      <c r="A36" s="3" t="s">
        <v>2</v>
      </c>
      <c r="B36" s="3" t="s">
        <v>3</v>
      </c>
      <c r="C36" s="3" t="s">
        <v>4</v>
      </c>
      <c r="D36" s="3" t="s">
        <v>5</v>
      </c>
      <c r="E36" s="3" t="s">
        <v>6</v>
      </c>
      <c r="F36" s="3" t="s">
        <v>7</v>
      </c>
      <c r="G36" s="4" t="s">
        <v>8</v>
      </c>
      <c r="H36" s="5"/>
      <c r="I36" s="5"/>
      <c r="J36" s="23"/>
      <c r="K36" s="3" t="s">
        <v>9</v>
      </c>
      <c r="L36" s="3" t="s">
        <v>10</v>
      </c>
    </row>
    <row r="37" s="1" customFormat="1" spans="1:12">
      <c r="A37" s="6"/>
      <c r="B37" s="6"/>
      <c r="C37" s="6"/>
      <c r="D37" s="6"/>
      <c r="E37" s="6"/>
      <c r="F37" s="6"/>
      <c r="G37" s="3" t="s">
        <v>11</v>
      </c>
      <c r="H37" s="3" t="s">
        <v>12</v>
      </c>
      <c r="I37" s="3" t="s">
        <v>13</v>
      </c>
      <c r="J37" s="3" t="s">
        <v>14</v>
      </c>
      <c r="K37" s="6"/>
      <c r="L37" s="6"/>
    </row>
    <row r="38" s="1" customFormat="1" spans="1:12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</row>
    <row r="39" s="1" customFormat="1" spans="1:13">
      <c r="A39" s="14">
        <v>45895</v>
      </c>
      <c r="B39" s="15">
        <v>21449</v>
      </c>
      <c r="C39" s="16" t="s">
        <v>146</v>
      </c>
      <c r="D39" s="17" t="s">
        <v>37</v>
      </c>
      <c r="E39" s="15">
        <v>60327</v>
      </c>
      <c r="F39" s="36">
        <v>148450.58</v>
      </c>
      <c r="G39" s="19"/>
      <c r="H39" s="19"/>
      <c r="I39" s="14"/>
      <c r="J39" s="36">
        <v>0</v>
      </c>
      <c r="K39" s="25">
        <f t="shared" ref="K39:K43" si="0">F39+J39</f>
        <v>148450.58</v>
      </c>
      <c r="L39" s="14">
        <v>45884</v>
      </c>
      <c r="M39" s="2" t="s">
        <v>147</v>
      </c>
    </row>
    <row r="40" s="1" customFormat="1" spans="1:13">
      <c r="A40" s="14">
        <v>45895</v>
      </c>
      <c r="B40" s="15">
        <v>21450</v>
      </c>
      <c r="C40" s="16" t="s">
        <v>148</v>
      </c>
      <c r="D40" s="17" t="s">
        <v>37</v>
      </c>
      <c r="E40" s="15">
        <v>60286</v>
      </c>
      <c r="F40" s="36">
        <v>20888</v>
      </c>
      <c r="G40" s="19"/>
      <c r="H40" s="19"/>
      <c r="I40" s="14"/>
      <c r="J40" s="36">
        <v>0</v>
      </c>
      <c r="K40" s="25">
        <f t="shared" si="0"/>
        <v>20888</v>
      </c>
      <c r="L40" s="14">
        <v>45891</v>
      </c>
      <c r="M40" s="2" t="s">
        <v>149</v>
      </c>
    </row>
    <row r="41" s="1" customFormat="1" spans="1:13">
      <c r="A41" s="14">
        <v>45895</v>
      </c>
      <c r="B41" s="15">
        <v>21451</v>
      </c>
      <c r="C41" s="16" t="s">
        <v>131</v>
      </c>
      <c r="D41" s="17" t="s">
        <v>107</v>
      </c>
      <c r="E41" s="15">
        <v>60251</v>
      </c>
      <c r="F41" s="36">
        <v>30000</v>
      </c>
      <c r="G41" s="19"/>
      <c r="H41" s="19"/>
      <c r="I41" s="14"/>
      <c r="J41" s="36">
        <v>0</v>
      </c>
      <c r="K41" s="25">
        <f t="shared" si="0"/>
        <v>30000</v>
      </c>
      <c r="L41" s="14">
        <v>45895</v>
      </c>
      <c r="M41" s="2"/>
    </row>
    <row r="42" s="1" customFormat="1" spans="1:13">
      <c r="A42" s="14">
        <v>45895</v>
      </c>
      <c r="B42" s="15">
        <v>21452</v>
      </c>
      <c r="C42" s="16" t="s">
        <v>150</v>
      </c>
      <c r="D42" s="17" t="s">
        <v>37</v>
      </c>
      <c r="E42" s="15">
        <v>60385</v>
      </c>
      <c r="F42" s="36">
        <v>59276.2</v>
      </c>
      <c r="G42" s="19"/>
      <c r="H42" s="19"/>
      <c r="I42" s="14"/>
      <c r="J42" s="36">
        <v>0</v>
      </c>
      <c r="K42" s="25">
        <f t="shared" si="0"/>
        <v>59276.2</v>
      </c>
      <c r="L42" s="14">
        <v>45895</v>
      </c>
      <c r="M42" s="2"/>
    </row>
    <row r="43" s="1" customFormat="1" spans="1:13">
      <c r="A43" s="14">
        <v>45895</v>
      </c>
      <c r="B43" s="15">
        <v>21453</v>
      </c>
      <c r="C43" s="16" t="s">
        <v>151</v>
      </c>
      <c r="D43" s="17" t="s">
        <v>37</v>
      </c>
      <c r="E43" s="15">
        <v>60381</v>
      </c>
      <c r="F43" s="36">
        <v>11508.2</v>
      </c>
      <c r="G43" s="19"/>
      <c r="H43" s="19"/>
      <c r="I43" s="14"/>
      <c r="J43" s="36">
        <v>0</v>
      </c>
      <c r="K43" s="25">
        <f t="shared" si="0"/>
        <v>11508.2</v>
      </c>
      <c r="L43" s="14">
        <v>45895</v>
      </c>
      <c r="M43" s="2"/>
    </row>
    <row r="44" s="1" customFormat="1" spans="6:11">
      <c r="F44" s="37">
        <f>SUM(F39:F43)</f>
        <v>270122.98</v>
      </c>
      <c r="G44" s="2"/>
      <c r="H44" s="2"/>
      <c r="I44" s="2"/>
      <c r="J44" s="46">
        <f>SUM(J39:J43)</f>
        <v>0</v>
      </c>
      <c r="K44" s="37">
        <f>SUM(K39:K43)</f>
        <v>270122.98</v>
      </c>
    </row>
    <row r="45" s="1" customFormat="1" spans="6:11">
      <c r="F45" s="37"/>
      <c r="G45" s="2"/>
      <c r="H45" s="2"/>
      <c r="I45" s="2"/>
      <c r="J45" s="37"/>
      <c r="K45" s="37"/>
    </row>
    <row r="46" s="1" customFormat="1" spans="6:6">
      <c r="F46" s="37"/>
    </row>
    <row r="50" s="1" customFormat="1" spans="1:4">
      <c r="A50" s="2" t="s">
        <v>23</v>
      </c>
      <c r="D50" s="2" t="s">
        <v>24</v>
      </c>
    </row>
    <row r="51" s="1" customFormat="1" spans="1:1">
      <c r="A51" s="2"/>
    </row>
    <row r="52" s="1" customFormat="1" spans="1:1">
      <c r="A52" s="2"/>
    </row>
    <row r="53" s="1" customFormat="1" spans="1:4">
      <c r="A53" s="2" t="s">
        <v>26</v>
      </c>
      <c r="D53" s="2" t="s">
        <v>27</v>
      </c>
    </row>
    <row r="54" s="1" customFormat="1" spans="1:4">
      <c r="A54" s="1" t="s">
        <v>29</v>
      </c>
      <c r="D54" s="1" t="s">
        <v>30</v>
      </c>
    </row>
  </sheetData>
  <mergeCells count="26">
    <mergeCell ref="G4:J4"/>
    <mergeCell ref="G36:J36"/>
    <mergeCell ref="A4:A6"/>
    <mergeCell ref="A36:A38"/>
    <mergeCell ref="B4:B6"/>
    <mergeCell ref="B36:B38"/>
    <mergeCell ref="C4:C6"/>
    <mergeCell ref="C36:C38"/>
    <mergeCell ref="D4:D6"/>
    <mergeCell ref="D36:D38"/>
    <mergeCell ref="E4:E6"/>
    <mergeCell ref="E36:E38"/>
    <mergeCell ref="F4:F6"/>
    <mergeCell ref="F36:F38"/>
    <mergeCell ref="G5:G6"/>
    <mergeCell ref="G37:G38"/>
    <mergeCell ref="H5:H6"/>
    <mergeCell ref="H37:H38"/>
    <mergeCell ref="I5:I6"/>
    <mergeCell ref="I37:I38"/>
    <mergeCell ref="J5:J6"/>
    <mergeCell ref="J37:J38"/>
    <mergeCell ref="K4:K6"/>
    <mergeCell ref="K36:K38"/>
    <mergeCell ref="L4:L6"/>
    <mergeCell ref="L36:L38"/>
  </mergeCells>
  <pageMargins left="0.25" right="0.25" top="0.75" bottom="0.75" header="0.3" footer="0.3"/>
  <pageSetup paperSize="1" scale="81" orientation="landscape" verticalDpi="72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23"/>
  <sheetViews>
    <sheetView zoomScale="130" zoomScaleNormal="130" topLeftCell="A13" workbookViewId="0">
      <selection activeCell="A34" sqref="$A34:$XFD55"/>
    </sheetView>
  </sheetViews>
  <sheetFormatPr defaultColWidth="8.57142857142857" defaultRowHeight="9"/>
  <cols>
    <col min="1" max="1" width="9" style="1" customWidth="1"/>
    <col min="2" max="2" width="6.28571428571429" style="1" customWidth="1"/>
    <col min="3" max="3" width="30.9809523809524" style="1" customWidth="1"/>
    <col min="4" max="4" width="13.5142857142857" style="1" customWidth="1"/>
    <col min="5" max="5" width="8" style="1" customWidth="1"/>
    <col min="6" max="6" width="11.4285714285714" style="1" customWidth="1"/>
    <col min="7" max="7" width="11.2857142857143" style="1" customWidth="1"/>
    <col min="8" max="11" width="12.8571428571429" style="1" customWidth="1"/>
    <col min="12" max="12" width="11.4285714285714" style="1" customWidth="1"/>
    <col min="13" max="13" width="11.5714285714286" style="1" customWidth="1"/>
    <col min="14" max="16384" width="8.57142857142857" style="1"/>
  </cols>
  <sheetData>
    <row r="1" s="1" customFormat="1" spans="1:1">
      <c r="A1" s="2" t="s">
        <v>0</v>
      </c>
    </row>
    <row r="2" s="1" customFormat="1" spans="1:1">
      <c r="A2" s="2" t="s">
        <v>33</v>
      </c>
    </row>
    <row r="4" s="1" customFormat="1" spans="1:12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4" t="s">
        <v>8</v>
      </c>
      <c r="H4" s="5"/>
      <c r="I4" s="5"/>
      <c r="J4" s="23"/>
      <c r="K4" s="3" t="s">
        <v>9</v>
      </c>
      <c r="L4" s="3" t="s">
        <v>10</v>
      </c>
    </row>
    <row r="5" s="1" customFormat="1" spans="1:12">
      <c r="A5" s="6"/>
      <c r="B5" s="6"/>
      <c r="C5" s="6"/>
      <c r="D5" s="6"/>
      <c r="E5" s="6"/>
      <c r="F5" s="6"/>
      <c r="G5" s="3" t="s">
        <v>11</v>
      </c>
      <c r="H5" s="3" t="s">
        <v>12</v>
      </c>
      <c r="I5" s="3" t="s">
        <v>13</v>
      </c>
      <c r="J5" s="3" t="s">
        <v>14</v>
      </c>
      <c r="K5" s="6"/>
      <c r="L5" s="6"/>
    </row>
    <row r="6" s="1" customFormat="1" spans="1:1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="1" customFormat="1" spans="1:13">
      <c r="A7" s="14">
        <v>45896</v>
      </c>
      <c r="B7" s="15">
        <v>21454</v>
      </c>
      <c r="C7" s="16" t="s">
        <v>152</v>
      </c>
      <c r="D7" s="17" t="s">
        <v>37</v>
      </c>
      <c r="E7" s="15">
        <v>59177</v>
      </c>
      <c r="F7" s="36">
        <v>14500</v>
      </c>
      <c r="G7" s="19"/>
      <c r="H7" s="19"/>
      <c r="I7" s="14"/>
      <c r="J7" s="36">
        <v>0</v>
      </c>
      <c r="K7" s="25">
        <f>F7+J7</f>
        <v>14500</v>
      </c>
      <c r="L7" s="14">
        <v>45896</v>
      </c>
      <c r="M7" s="2"/>
    </row>
    <row r="8" s="1" customFormat="1" spans="1:13">
      <c r="A8" s="14"/>
      <c r="B8" s="15"/>
      <c r="C8" s="16"/>
      <c r="D8" s="17"/>
      <c r="E8" s="15"/>
      <c r="F8" s="36"/>
      <c r="G8" s="19"/>
      <c r="H8" s="19"/>
      <c r="I8" s="14"/>
      <c r="J8" s="36"/>
      <c r="K8" s="25"/>
      <c r="L8" s="14"/>
      <c r="M8" s="2"/>
    </row>
    <row r="9" s="1" customFormat="1" spans="6:11">
      <c r="F9" s="37">
        <f t="shared" ref="F9:K9" si="0">SUM(F7:F8)</f>
        <v>14500</v>
      </c>
      <c r="G9" s="2"/>
      <c r="H9" s="2"/>
      <c r="I9" s="2"/>
      <c r="J9" s="46">
        <f t="shared" si="0"/>
        <v>0</v>
      </c>
      <c r="K9" s="37">
        <f t="shared" si="0"/>
        <v>14500</v>
      </c>
    </row>
    <row r="10" s="1" customFormat="1" spans="6:11">
      <c r="F10" s="37"/>
      <c r="G10" s="2"/>
      <c r="H10" s="2"/>
      <c r="I10" s="2"/>
      <c r="J10" s="37"/>
      <c r="K10" s="37"/>
    </row>
    <row r="11" s="1" customFormat="1" spans="6:11">
      <c r="F11" s="37"/>
      <c r="I11" s="1" t="s">
        <v>13</v>
      </c>
      <c r="K11" s="37"/>
    </row>
    <row r="12" s="1" customFormat="1" spans="8:10">
      <c r="H12" s="2" t="s">
        <v>19</v>
      </c>
      <c r="J12" s="38" t="s">
        <v>20</v>
      </c>
    </row>
    <row r="13" s="1" customFormat="1" spans="11:11">
      <c r="K13" s="38" t="s">
        <v>21</v>
      </c>
    </row>
    <row r="14" s="1" customFormat="1" spans="7:11">
      <c r="G14" s="2" t="s">
        <v>22</v>
      </c>
      <c r="I14" s="39">
        <v>1000</v>
      </c>
      <c r="J14" s="40">
        <v>14</v>
      </c>
      <c r="K14" s="41">
        <f t="shared" ref="K14:K25" si="1">J13*I13</f>
        <v>0</v>
      </c>
    </row>
    <row r="15" s="1" customFormat="1" spans="1:11">
      <c r="A15" s="2" t="s">
        <v>23</v>
      </c>
      <c r="D15" s="2" t="s">
        <v>24</v>
      </c>
      <c r="G15" s="2"/>
      <c r="I15" s="39">
        <v>500</v>
      </c>
      <c r="J15" s="40">
        <v>1</v>
      </c>
      <c r="K15" s="41">
        <f t="shared" si="1"/>
        <v>14000</v>
      </c>
    </row>
    <row r="16" s="1" customFormat="1" spans="1:11">
      <c r="A16" s="2"/>
      <c r="G16" s="2"/>
      <c r="I16" s="39">
        <v>200</v>
      </c>
      <c r="J16" s="40"/>
      <c r="K16" s="41">
        <f t="shared" si="1"/>
        <v>500</v>
      </c>
    </row>
    <row r="17" s="1" customFormat="1" spans="1:11">
      <c r="A17" s="2"/>
      <c r="G17" s="2" t="s">
        <v>25</v>
      </c>
      <c r="I17" s="39">
        <v>100</v>
      </c>
      <c r="J17" s="40"/>
      <c r="K17" s="41">
        <f t="shared" si="1"/>
        <v>0</v>
      </c>
    </row>
    <row r="18" s="1" customFormat="1" spans="1:11">
      <c r="A18" s="2" t="s">
        <v>26</v>
      </c>
      <c r="D18" s="2" t="s">
        <v>27</v>
      </c>
      <c r="G18" s="1" t="s">
        <v>28</v>
      </c>
      <c r="I18" s="39">
        <v>50</v>
      </c>
      <c r="J18" s="40"/>
      <c r="K18" s="41">
        <f t="shared" si="1"/>
        <v>0</v>
      </c>
    </row>
    <row r="19" s="1" customFormat="1" spans="1:11">
      <c r="A19" s="1" t="s">
        <v>29</v>
      </c>
      <c r="D19" s="1" t="s">
        <v>30</v>
      </c>
      <c r="I19" s="39">
        <v>20</v>
      </c>
      <c r="J19" s="40"/>
      <c r="K19" s="41">
        <f t="shared" si="1"/>
        <v>0</v>
      </c>
    </row>
    <row r="20" s="1" customFormat="1" spans="9:11">
      <c r="I20" s="39">
        <v>10</v>
      </c>
      <c r="J20" s="40"/>
      <c r="K20" s="41">
        <f t="shared" si="1"/>
        <v>0</v>
      </c>
    </row>
    <row r="21" s="1" customFormat="1" spans="9:11">
      <c r="I21" s="39">
        <v>5</v>
      </c>
      <c r="J21" s="40"/>
      <c r="K21" s="41">
        <f t="shared" si="1"/>
        <v>0</v>
      </c>
    </row>
    <row r="22" s="1" customFormat="1" spans="9:11">
      <c r="I22" s="39">
        <v>1</v>
      </c>
      <c r="J22" s="40"/>
      <c r="K22" s="41">
        <f t="shared" si="1"/>
        <v>0</v>
      </c>
    </row>
    <row r="23" s="1" customFormat="1" spans="9:11">
      <c r="I23" s="39">
        <v>0.25</v>
      </c>
      <c r="J23" s="40"/>
      <c r="K23" s="41">
        <f t="shared" si="1"/>
        <v>0</v>
      </c>
    </row>
    <row r="24" s="1" customFormat="1" spans="9:11">
      <c r="I24" s="42">
        <v>0.05</v>
      </c>
      <c r="J24" s="40"/>
      <c r="K24" s="41">
        <f t="shared" si="1"/>
        <v>0</v>
      </c>
    </row>
    <row r="25" s="1" customFormat="1" spans="9:11">
      <c r="I25" s="2" t="s">
        <v>31</v>
      </c>
      <c r="K25" s="41">
        <f t="shared" si="1"/>
        <v>0</v>
      </c>
    </row>
    <row r="26" s="1" customFormat="1" spans="9:11">
      <c r="I26" s="2" t="s">
        <v>32</v>
      </c>
      <c r="K26" s="47">
        <f>SUM(K14:K25)</f>
        <v>14500</v>
      </c>
    </row>
    <row r="27" s="1" customFormat="1" spans="11:11">
      <c r="K27" s="44">
        <f>J9</f>
        <v>0</v>
      </c>
    </row>
    <row r="28" s="1" customFormat="1" ht="9.75" spans="11:11">
      <c r="K28" s="45">
        <f>SUM(K26:K27)</f>
        <v>14500</v>
      </c>
    </row>
    <row r="29" s="1" customFormat="1" ht="9.75"/>
    <row r="34" s="1" customFormat="1" spans="1:1">
      <c r="A34" s="2" t="s">
        <v>0</v>
      </c>
    </row>
    <row r="35" s="1" customFormat="1" spans="1:1">
      <c r="A35" s="2" t="s">
        <v>33</v>
      </c>
    </row>
    <row r="37" s="1" customFormat="1" spans="1:12">
      <c r="A37" s="3" t="s">
        <v>2</v>
      </c>
      <c r="B37" s="3" t="s">
        <v>3</v>
      </c>
      <c r="C37" s="3" t="s">
        <v>4</v>
      </c>
      <c r="D37" s="3" t="s">
        <v>5</v>
      </c>
      <c r="E37" s="3" t="s">
        <v>6</v>
      </c>
      <c r="F37" s="3" t="s">
        <v>7</v>
      </c>
      <c r="G37" s="4" t="s">
        <v>8</v>
      </c>
      <c r="H37" s="5"/>
      <c r="I37" s="5"/>
      <c r="J37" s="23"/>
      <c r="K37" s="3" t="s">
        <v>9</v>
      </c>
      <c r="L37" s="3" t="s">
        <v>10</v>
      </c>
    </row>
    <row r="38" s="1" customFormat="1" spans="1:12">
      <c r="A38" s="6"/>
      <c r="B38" s="6"/>
      <c r="C38" s="6"/>
      <c r="D38" s="6"/>
      <c r="E38" s="6"/>
      <c r="F38" s="6"/>
      <c r="G38" s="3" t="s">
        <v>11</v>
      </c>
      <c r="H38" s="3" t="s">
        <v>12</v>
      </c>
      <c r="I38" s="3" t="s">
        <v>13</v>
      </c>
      <c r="J38" s="3" t="s">
        <v>14</v>
      </c>
      <c r="K38" s="6"/>
      <c r="L38" s="6"/>
    </row>
    <row r="39" s="1" customFormat="1" spans="1:12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</row>
    <row r="40" s="1" customFormat="1" spans="1:13">
      <c r="A40" s="14">
        <v>45896</v>
      </c>
      <c r="B40" s="15">
        <v>21456</v>
      </c>
      <c r="C40" s="16" t="s">
        <v>153</v>
      </c>
      <c r="D40" s="17" t="s">
        <v>154</v>
      </c>
      <c r="E40" s="15">
        <v>60388</v>
      </c>
      <c r="F40" s="36"/>
      <c r="G40" s="19"/>
      <c r="H40" s="19"/>
      <c r="I40" s="14"/>
      <c r="J40" s="36">
        <v>147216.6</v>
      </c>
      <c r="K40" s="25">
        <f>F40+J40</f>
        <v>147216.6</v>
      </c>
      <c r="L40" s="14">
        <v>45895</v>
      </c>
      <c r="M40" s="2"/>
    </row>
    <row r="41" s="1" customFormat="1" spans="1:13">
      <c r="A41" s="14">
        <v>45896</v>
      </c>
      <c r="B41" s="15">
        <v>21456</v>
      </c>
      <c r="C41" s="16" t="s">
        <v>153</v>
      </c>
      <c r="D41" s="17" t="s">
        <v>37</v>
      </c>
      <c r="E41" s="15">
        <v>60389</v>
      </c>
      <c r="F41" s="36"/>
      <c r="G41" s="19"/>
      <c r="H41" s="19"/>
      <c r="I41" s="14"/>
      <c r="J41" s="36">
        <v>329276.6</v>
      </c>
      <c r="K41" s="25">
        <f>F41+J41</f>
        <v>329276.6</v>
      </c>
      <c r="L41" s="14">
        <v>45895</v>
      </c>
      <c r="M41" s="2"/>
    </row>
    <row r="42" s="1" customFormat="1" spans="1:13">
      <c r="A42" s="14">
        <v>45896</v>
      </c>
      <c r="B42" s="15">
        <v>21457</v>
      </c>
      <c r="C42" s="16" t="s">
        <v>155</v>
      </c>
      <c r="D42" s="17" t="s">
        <v>37</v>
      </c>
      <c r="E42" s="15">
        <v>60390</v>
      </c>
      <c r="F42" s="36"/>
      <c r="G42" s="19"/>
      <c r="H42" s="19"/>
      <c r="I42" s="14"/>
      <c r="J42" s="36">
        <v>38472.4</v>
      </c>
      <c r="K42" s="25">
        <f>F42+J42</f>
        <v>38472.4</v>
      </c>
      <c r="L42" s="14">
        <v>45895</v>
      </c>
      <c r="M42" s="2"/>
    </row>
    <row r="43" s="1" customFormat="1" spans="1:13">
      <c r="A43" s="14">
        <v>45896</v>
      </c>
      <c r="B43" s="15">
        <v>21458</v>
      </c>
      <c r="C43" s="16" t="s">
        <v>88</v>
      </c>
      <c r="D43" s="17" t="s">
        <v>37</v>
      </c>
      <c r="E43" s="15">
        <v>60391</v>
      </c>
      <c r="F43" s="36">
        <v>29376</v>
      </c>
      <c r="G43" s="19"/>
      <c r="H43" s="19"/>
      <c r="I43" s="14"/>
      <c r="J43" s="36">
        <v>0</v>
      </c>
      <c r="K43" s="25">
        <f>F43+J43</f>
        <v>29376</v>
      </c>
      <c r="L43" s="14">
        <v>45896</v>
      </c>
      <c r="M43" s="2"/>
    </row>
    <row r="44" s="1" customFormat="1" spans="6:11">
      <c r="F44" s="37">
        <f>SUM(F40:F43)</f>
        <v>29376</v>
      </c>
      <c r="G44" s="2"/>
      <c r="H44" s="2"/>
      <c r="I44" s="2"/>
      <c r="J44" s="46">
        <f>SUM(J40:J43)</f>
        <v>514965.6</v>
      </c>
      <c r="K44" s="37">
        <f>SUM(K40:K43)</f>
        <v>544341.6</v>
      </c>
    </row>
    <row r="45" s="1" customFormat="1" spans="6:11">
      <c r="F45" s="37"/>
      <c r="G45" s="2"/>
      <c r="H45" s="2"/>
      <c r="I45" s="2"/>
      <c r="J45" s="37"/>
      <c r="K45" s="37"/>
    </row>
    <row r="46" s="1" customFormat="1" spans="6:6">
      <c r="F46" s="37"/>
    </row>
    <row r="50" s="1" customFormat="1" spans="1:4">
      <c r="A50" s="2" t="s">
        <v>23</v>
      </c>
      <c r="D50" s="2" t="s">
        <v>24</v>
      </c>
    </row>
    <row r="51" s="1" customFormat="1" spans="1:1">
      <c r="A51" s="2"/>
    </row>
    <row r="52" s="1" customFormat="1" spans="1:1">
      <c r="A52" s="2"/>
    </row>
    <row r="53" s="1" customFormat="1" spans="1:4">
      <c r="A53" s="2" t="s">
        <v>26</v>
      </c>
      <c r="D53" s="2" t="s">
        <v>27</v>
      </c>
    </row>
    <row r="54" s="1" customFormat="1" spans="1:4">
      <c r="A54" s="1" t="s">
        <v>29</v>
      </c>
      <c r="D54" s="1" t="s">
        <v>30</v>
      </c>
    </row>
    <row r="61" s="1" customFormat="1" spans="1:1">
      <c r="A61" s="2" t="s">
        <v>0</v>
      </c>
    </row>
    <row r="62" s="1" customFormat="1" spans="1:1">
      <c r="A62" s="2" t="s">
        <v>1</v>
      </c>
    </row>
    <row r="64" s="1" customFormat="1" spans="1:12">
      <c r="A64" s="3" t="s">
        <v>2</v>
      </c>
      <c r="B64" s="3" t="s">
        <v>3</v>
      </c>
      <c r="C64" s="3" t="s">
        <v>4</v>
      </c>
      <c r="D64" s="3" t="s">
        <v>5</v>
      </c>
      <c r="E64" s="3" t="s">
        <v>6</v>
      </c>
      <c r="F64" s="3" t="s">
        <v>7</v>
      </c>
      <c r="G64" s="4" t="s">
        <v>8</v>
      </c>
      <c r="H64" s="5"/>
      <c r="I64" s="5"/>
      <c r="J64" s="23"/>
      <c r="K64" s="3" t="s">
        <v>9</v>
      </c>
      <c r="L64" s="3" t="s">
        <v>10</v>
      </c>
    </row>
    <row r="65" s="1" customFormat="1" spans="1:12">
      <c r="A65" s="6"/>
      <c r="B65" s="6"/>
      <c r="C65" s="6"/>
      <c r="D65" s="6"/>
      <c r="E65" s="6"/>
      <c r="F65" s="6"/>
      <c r="G65" s="3" t="s">
        <v>11</v>
      </c>
      <c r="H65" s="3" t="s">
        <v>12</v>
      </c>
      <c r="I65" s="3" t="s">
        <v>13</v>
      </c>
      <c r="J65" s="3" t="s">
        <v>14</v>
      </c>
      <c r="K65" s="6"/>
      <c r="L65" s="6"/>
    </row>
    <row r="66" s="1" customFormat="1" spans="1:12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</row>
    <row r="67" s="1" customFormat="1" spans="1:13">
      <c r="A67" s="14">
        <v>45896</v>
      </c>
      <c r="B67" s="15">
        <v>20631</v>
      </c>
      <c r="C67" s="16" t="s">
        <v>156</v>
      </c>
      <c r="D67" s="17" t="s">
        <v>16</v>
      </c>
      <c r="E67" s="15">
        <v>60268</v>
      </c>
      <c r="F67" s="36"/>
      <c r="G67" s="19" t="s">
        <v>129</v>
      </c>
      <c r="H67" s="19">
        <v>5670972954</v>
      </c>
      <c r="I67" s="14">
        <v>45880</v>
      </c>
      <c r="J67" s="36">
        <v>81371.72</v>
      </c>
      <c r="K67" s="25">
        <f>F67+J67</f>
        <v>81371.72</v>
      </c>
      <c r="L67" s="14">
        <v>45897</v>
      </c>
      <c r="M67" s="2" t="s">
        <v>157</v>
      </c>
    </row>
    <row r="68" s="1" customFormat="1" spans="1:13">
      <c r="A68" s="14"/>
      <c r="B68" s="15"/>
      <c r="C68" s="16"/>
      <c r="D68" s="17"/>
      <c r="E68" s="15"/>
      <c r="F68" s="36"/>
      <c r="G68" s="19"/>
      <c r="H68" s="19"/>
      <c r="I68" s="14"/>
      <c r="J68" s="36"/>
      <c r="K68" s="25"/>
      <c r="L68" s="14"/>
      <c r="M68" s="2"/>
    </row>
    <row r="69" s="1" customFormat="1" spans="6:11">
      <c r="F69" s="37">
        <f t="shared" ref="F69:K69" si="2">SUM(F67:F68)</f>
        <v>0</v>
      </c>
      <c r="G69" s="2"/>
      <c r="H69" s="2"/>
      <c r="I69" s="2"/>
      <c r="J69" s="46">
        <f t="shared" si="2"/>
        <v>81371.72</v>
      </c>
      <c r="K69" s="37">
        <f t="shared" si="2"/>
        <v>81371.72</v>
      </c>
    </row>
    <row r="70" s="1" customFormat="1" spans="6:11">
      <c r="F70" s="37"/>
      <c r="G70" s="2"/>
      <c r="H70" s="2"/>
      <c r="I70" s="2"/>
      <c r="J70" s="37"/>
      <c r="K70" s="37"/>
    </row>
    <row r="71" s="1" customFormat="1" spans="6:11">
      <c r="F71" s="37"/>
      <c r="I71" s="1" t="s">
        <v>13</v>
      </c>
      <c r="K71" s="37"/>
    </row>
    <row r="72" s="1" customFormat="1" spans="8:10">
      <c r="H72" s="2" t="s">
        <v>19</v>
      </c>
      <c r="J72" s="38" t="s">
        <v>20</v>
      </c>
    </row>
    <row r="73" s="1" customFormat="1" spans="11:11">
      <c r="K73" s="38" t="s">
        <v>21</v>
      </c>
    </row>
    <row r="74" s="1" customFormat="1" spans="7:11">
      <c r="G74" s="2" t="s">
        <v>22</v>
      </c>
      <c r="I74" s="39">
        <v>1000</v>
      </c>
      <c r="J74" s="40"/>
      <c r="K74" s="41">
        <f t="shared" ref="K74:K85" si="3">J73*I73</f>
        <v>0</v>
      </c>
    </row>
    <row r="75" s="1" customFormat="1" spans="1:11">
      <c r="A75" s="2" t="s">
        <v>23</v>
      </c>
      <c r="D75" s="2" t="s">
        <v>24</v>
      </c>
      <c r="G75" s="2"/>
      <c r="I75" s="39">
        <v>500</v>
      </c>
      <c r="J75" s="40"/>
      <c r="K75" s="41">
        <f t="shared" si="3"/>
        <v>0</v>
      </c>
    </row>
    <row r="76" s="1" customFormat="1" spans="1:11">
      <c r="A76" s="2"/>
      <c r="G76" s="2"/>
      <c r="I76" s="39">
        <v>200</v>
      </c>
      <c r="J76" s="40"/>
      <c r="K76" s="41">
        <f t="shared" si="3"/>
        <v>0</v>
      </c>
    </row>
    <row r="77" s="1" customFormat="1" spans="1:11">
      <c r="A77" s="2"/>
      <c r="G77" s="2" t="s">
        <v>25</v>
      </c>
      <c r="I77" s="39">
        <v>100</v>
      </c>
      <c r="J77" s="40"/>
      <c r="K77" s="41">
        <f t="shared" si="3"/>
        <v>0</v>
      </c>
    </row>
    <row r="78" s="1" customFormat="1" spans="1:11">
      <c r="A78" s="2" t="s">
        <v>26</v>
      </c>
      <c r="D78" s="2" t="s">
        <v>27</v>
      </c>
      <c r="G78" s="1" t="s">
        <v>28</v>
      </c>
      <c r="I78" s="39">
        <v>50</v>
      </c>
      <c r="J78" s="40"/>
      <c r="K78" s="41">
        <f t="shared" si="3"/>
        <v>0</v>
      </c>
    </row>
    <row r="79" s="1" customFormat="1" spans="1:11">
      <c r="A79" s="1" t="s">
        <v>29</v>
      </c>
      <c r="D79" s="1" t="s">
        <v>30</v>
      </c>
      <c r="I79" s="39">
        <v>20</v>
      </c>
      <c r="J79" s="40"/>
      <c r="K79" s="41">
        <f t="shared" si="3"/>
        <v>0</v>
      </c>
    </row>
    <row r="80" s="1" customFormat="1" spans="9:11">
      <c r="I80" s="39">
        <v>10</v>
      </c>
      <c r="J80" s="40"/>
      <c r="K80" s="41">
        <f t="shared" si="3"/>
        <v>0</v>
      </c>
    </row>
    <row r="81" s="1" customFormat="1" spans="9:11">
      <c r="I81" s="39">
        <v>5</v>
      </c>
      <c r="J81" s="40"/>
      <c r="K81" s="41">
        <f t="shared" si="3"/>
        <v>0</v>
      </c>
    </row>
    <row r="82" s="1" customFormat="1" spans="9:11">
      <c r="I82" s="39">
        <v>1</v>
      </c>
      <c r="J82" s="40"/>
      <c r="K82" s="41">
        <f t="shared" si="3"/>
        <v>0</v>
      </c>
    </row>
    <row r="83" s="1" customFormat="1" spans="9:11">
      <c r="I83" s="39">
        <v>0.25</v>
      </c>
      <c r="J83" s="40"/>
      <c r="K83" s="41">
        <f t="shared" si="3"/>
        <v>0</v>
      </c>
    </row>
    <row r="84" s="1" customFormat="1" spans="9:11">
      <c r="I84" s="42">
        <v>0.05</v>
      </c>
      <c r="J84" s="40"/>
      <c r="K84" s="41">
        <f t="shared" si="3"/>
        <v>0</v>
      </c>
    </row>
    <row r="85" s="1" customFormat="1" spans="9:11">
      <c r="I85" s="2" t="s">
        <v>31</v>
      </c>
      <c r="K85" s="41">
        <f t="shared" si="3"/>
        <v>0</v>
      </c>
    </row>
    <row r="86" s="1" customFormat="1" spans="9:11">
      <c r="I86" s="2" t="s">
        <v>32</v>
      </c>
      <c r="K86" s="47">
        <f>SUM(K74:K85)</f>
        <v>0</v>
      </c>
    </row>
    <row r="87" s="1" customFormat="1" spans="11:11">
      <c r="K87" s="44">
        <f>J69</f>
        <v>81371.72</v>
      </c>
    </row>
    <row r="88" s="1" customFormat="1" ht="9.75" spans="11:11">
      <c r="K88" s="45">
        <f>SUM(K86:K87)</f>
        <v>81371.72</v>
      </c>
    </row>
    <row r="89" s="1" customFormat="1" ht="9.75"/>
    <row r="95" s="1" customFormat="1" spans="1:1">
      <c r="A95" s="2" t="s">
        <v>0</v>
      </c>
    </row>
    <row r="96" s="1" customFormat="1" spans="1:1">
      <c r="A96" s="2" t="s">
        <v>45</v>
      </c>
    </row>
    <row r="98" s="1" customFormat="1" spans="1:12">
      <c r="A98" s="3" t="s">
        <v>2</v>
      </c>
      <c r="B98" s="3" t="s">
        <v>3</v>
      </c>
      <c r="C98" s="3" t="s">
        <v>4</v>
      </c>
      <c r="D98" s="3" t="s">
        <v>5</v>
      </c>
      <c r="E98" s="3" t="s">
        <v>6</v>
      </c>
      <c r="F98" s="3" t="s">
        <v>7</v>
      </c>
      <c r="G98" s="4" t="s">
        <v>8</v>
      </c>
      <c r="H98" s="5"/>
      <c r="I98" s="5"/>
      <c r="J98" s="23"/>
      <c r="K98" s="3" t="s">
        <v>9</v>
      </c>
      <c r="L98" s="3" t="s">
        <v>10</v>
      </c>
    </row>
    <row r="99" s="1" customFormat="1" spans="1:12">
      <c r="A99" s="6"/>
      <c r="B99" s="6"/>
      <c r="C99" s="6"/>
      <c r="D99" s="6"/>
      <c r="E99" s="6"/>
      <c r="F99" s="6"/>
      <c r="G99" s="3" t="s">
        <v>11</v>
      </c>
      <c r="H99" s="3" t="s">
        <v>12</v>
      </c>
      <c r="I99" s="3" t="s">
        <v>13</v>
      </c>
      <c r="J99" s="3" t="s">
        <v>14</v>
      </c>
      <c r="K99" s="6"/>
      <c r="L99" s="6"/>
    </row>
    <row r="100" s="1" customFormat="1" spans="1:12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</row>
    <row r="101" s="1" customFormat="1" spans="1:13">
      <c r="A101" s="14">
        <v>45896</v>
      </c>
      <c r="B101" s="15">
        <v>18921</v>
      </c>
      <c r="C101" s="16" t="s">
        <v>158</v>
      </c>
      <c r="D101" s="17" t="s">
        <v>16</v>
      </c>
      <c r="E101" s="15">
        <v>60299</v>
      </c>
      <c r="F101" s="36"/>
      <c r="G101" s="19" t="s">
        <v>129</v>
      </c>
      <c r="H101" s="19">
        <v>3016293</v>
      </c>
      <c r="I101" s="14">
        <v>45889</v>
      </c>
      <c r="J101" s="36">
        <v>49680.3</v>
      </c>
      <c r="K101" s="25">
        <f>F101+J101</f>
        <v>49680.3</v>
      </c>
      <c r="L101" s="14">
        <v>45897</v>
      </c>
      <c r="M101" s="2"/>
    </row>
    <row r="102" s="1" customFormat="1" spans="1:13">
      <c r="A102" s="14"/>
      <c r="B102" s="15"/>
      <c r="C102" s="16"/>
      <c r="D102" s="17"/>
      <c r="E102" s="15"/>
      <c r="F102" s="36"/>
      <c r="G102" s="19"/>
      <c r="H102" s="19"/>
      <c r="I102" s="14"/>
      <c r="J102" s="36"/>
      <c r="K102" s="25"/>
      <c r="L102" s="14"/>
      <c r="M102" s="2"/>
    </row>
    <row r="103" s="1" customFormat="1" spans="6:11">
      <c r="F103" s="37">
        <f t="shared" ref="F103:K103" si="4">SUM(F101:F102)</f>
        <v>0</v>
      </c>
      <c r="G103" s="2"/>
      <c r="H103" s="2"/>
      <c r="I103" s="2"/>
      <c r="J103" s="46">
        <f t="shared" si="4"/>
        <v>49680.3</v>
      </c>
      <c r="K103" s="37">
        <f t="shared" si="4"/>
        <v>49680.3</v>
      </c>
    </row>
    <row r="104" s="1" customFormat="1" spans="6:11">
      <c r="F104" s="37"/>
      <c r="G104" s="2"/>
      <c r="H104" s="2"/>
      <c r="I104" s="2"/>
      <c r="J104" s="37"/>
      <c r="K104" s="37"/>
    </row>
    <row r="105" s="1" customFormat="1" spans="6:11">
      <c r="F105" s="37"/>
      <c r="I105" s="1" t="s">
        <v>13</v>
      </c>
      <c r="K105" s="37"/>
    </row>
    <row r="106" s="1" customFormat="1" spans="8:10">
      <c r="H106" s="2" t="s">
        <v>19</v>
      </c>
      <c r="J106" s="38" t="s">
        <v>20</v>
      </c>
    </row>
    <row r="107" s="1" customFormat="1" spans="11:11">
      <c r="K107" s="38" t="s">
        <v>21</v>
      </c>
    </row>
    <row r="108" s="1" customFormat="1" spans="7:11">
      <c r="G108" s="2" t="s">
        <v>22</v>
      </c>
      <c r="I108" s="39">
        <v>1000</v>
      </c>
      <c r="J108" s="40"/>
      <c r="K108" s="41">
        <f t="shared" ref="K108:K119" si="5">J107*I107</f>
        <v>0</v>
      </c>
    </row>
    <row r="109" s="1" customFormat="1" spans="1:11">
      <c r="A109" s="2" t="s">
        <v>23</v>
      </c>
      <c r="D109" s="2" t="s">
        <v>24</v>
      </c>
      <c r="G109" s="2"/>
      <c r="I109" s="39">
        <v>500</v>
      </c>
      <c r="J109" s="40"/>
      <c r="K109" s="41">
        <f t="shared" si="5"/>
        <v>0</v>
      </c>
    </row>
    <row r="110" s="1" customFormat="1" spans="1:11">
      <c r="A110" s="2"/>
      <c r="G110" s="2"/>
      <c r="I110" s="39">
        <v>200</v>
      </c>
      <c r="J110" s="40"/>
      <c r="K110" s="41">
        <f t="shared" si="5"/>
        <v>0</v>
      </c>
    </row>
    <row r="111" s="1" customFormat="1" spans="1:11">
      <c r="A111" s="2"/>
      <c r="G111" s="2" t="s">
        <v>25</v>
      </c>
      <c r="I111" s="39">
        <v>100</v>
      </c>
      <c r="J111" s="40"/>
      <c r="K111" s="41">
        <f t="shared" si="5"/>
        <v>0</v>
      </c>
    </row>
    <row r="112" s="1" customFormat="1" spans="1:11">
      <c r="A112" s="2" t="s">
        <v>26</v>
      </c>
      <c r="D112" s="2" t="s">
        <v>27</v>
      </c>
      <c r="G112" s="1" t="s">
        <v>28</v>
      </c>
      <c r="I112" s="39">
        <v>50</v>
      </c>
      <c r="J112" s="40"/>
      <c r="K112" s="41">
        <f t="shared" si="5"/>
        <v>0</v>
      </c>
    </row>
    <row r="113" s="1" customFormat="1" spans="1:11">
      <c r="A113" s="1" t="s">
        <v>29</v>
      </c>
      <c r="D113" s="1" t="s">
        <v>30</v>
      </c>
      <c r="I113" s="39">
        <v>20</v>
      </c>
      <c r="J113" s="40"/>
      <c r="K113" s="41">
        <f t="shared" si="5"/>
        <v>0</v>
      </c>
    </row>
    <row r="114" s="1" customFormat="1" spans="9:11">
      <c r="I114" s="39">
        <v>10</v>
      </c>
      <c r="J114" s="40"/>
      <c r="K114" s="41">
        <f t="shared" si="5"/>
        <v>0</v>
      </c>
    </row>
    <row r="115" s="1" customFormat="1" spans="9:11">
      <c r="I115" s="39">
        <v>5</v>
      </c>
      <c r="J115" s="40"/>
      <c r="K115" s="41">
        <f t="shared" si="5"/>
        <v>0</v>
      </c>
    </row>
    <row r="116" s="1" customFormat="1" spans="9:11">
      <c r="I116" s="39">
        <v>1</v>
      </c>
      <c r="J116" s="40"/>
      <c r="K116" s="41">
        <f t="shared" si="5"/>
        <v>0</v>
      </c>
    </row>
    <row r="117" s="1" customFormat="1" spans="9:11">
      <c r="I117" s="39">
        <v>0.25</v>
      </c>
      <c r="J117" s="40"/>
      <c r="K117" s="41">
        <f t="shared" si="5"/>
        <v>0</v>
      </c>
    </row>
    <row r="118" s="1" customFormat="1" spans="9:11">
      <c r="I118" s="42">
        <v>0.05</v>
      </c>
      <c r="J118" s="40"/>
      <c r="K118" s="41">
        <f t="shared" si="5"/>
        <v>0</v>
      </c>
    </row>
    <row r="119" s="1" customFormat="1" spans="9:11">
      <c r="I119" s="2" t="s">
        <v>31</v>
      </c>
      <c r="K119" s="41">
        <f t="shared" si="5"/>
        <v>0</v>
      </c>
    </row>
    <row r="120" s="1" customFormat="1" spans="9:11">
      <c r="I120" s="2" t="s">
        <v>32</v>
      </c>
      <c r="K120" s="47">
        <f>SUM(K108:K119)</f>
        <v>0</v>
      </c>
    </row>
    <row r="121" s="1" customFormat="1" spans="11:11">
      <c r="K121" s="44">
        <f>J103</f>
        <v>49680.3</v>
      </c>
    </row>
    <row r="122" s="1" customFormat="1" ht="9.75" spans="11:11">
      <c r="K122" s="45">
        <f>SUM(K120:K121)</f>
        <v>49680.3</v>
      </c>
    </row>
    <row r="123" s="1" customFormat="1" ht="9.75"/>
  </sheetData>
  <mergeCells count="52">
    <mergeCell ref="G4:J4"/>
    <mergeCell ref="G37:J37"/>
    <mergeCell ref="G64:J64"/>
    <mergeCell ref="G98:J98"/>
    <mergeCell ref="A4:A6"/>
    <mergeCell ref="A37:A39"/>
    <mergeCell ref="A64:A66"/>
    <mergeCell ref="A98:A100"/>
    <mergeCell ref="B4:B6"/>
    <mergeCell ref="B37:B39"/>
    <mergeCell ref="B64:B66"/>
    <mergeCell ref="B98:B100"/>
    <mergeCell ref="C4:C6"/>
    <mergeCell ref="C37:C39"/>
    <mergeCell ref="C64:C66"/>
    <mergeCell ref="C98:C100"/>
    <mergeCell ref="D4:D6"/>
    <mergeCell ref="D37:D39"/>
    <mergeCell ref="D64:D66"/>
    <mergeCell ref="D98:D100"/>
    <mergeCell ref="E4:E6"/>
    <mergeCell ref="E37:E39"/>
    <mergeCell ref="E64:E66"/>
    <mergeCell ref="E98:E100"/>
    <mergeCell ref="F4:F6"/>
    <mergeCell ref="F37:F39"/>
    <mergeCell ref="F64:F66"/>
    <mergeCell ref="F98:F100"/>
    <mergeCell ref="G5:G6"/>
    <mergeCell ref="G38:G39"/>
    <mergeCell ref="G65:G66"/>
    <mergeCell ref="G99:G100"/>
    <mergeCell ref="H5:H6"/>
    <mergeCell ref="H38:H39"/>
    <mergeCell ref="H65:H66"/>
    <mergeCell ref="H99:H100"/>
    <mergeCell ref="I5:I6"/>
    <mergeCell ref="I38:I39"/>
    <mergeCell ref="I65:I66"/>
    <mergeCell ref="I99:I100"/>
    <mergeCell ref="J5:J6"/>
    <mergeCell ref="J38:J39"/>
    <mergeCell ref="J65:J66"/>
    <mergeCell ref="J99:J100"/>
    <mergeCell ref="K4:K6"/>
    <mergeCell ref="K37:K39"/>
    <mergeCell ref="K64:K66"/>
    <mergeCell ref="K98:K100"/>
    <mergeCell ref="L4:L6"/>
    <mergeCell ref="L37:L39"/>
    <mergeCell ref="L64:L66"/>
    <mergeCell ref="L98:L100"/>
  </mergeCells>
  <pageMargins left="0.25" right="0.25" top="0.75" bottom="0.75" header="0.3" footer="0.3"/>
  <pageSetup paperSize="1" scale="87" orientation="landscape" verticalDpi="72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55"/>
  <sheetViews>
    <sheetView zoomScale="130" zoomScaleNormal="130" topLeftCell="A28" workbookViewId="0">
      <selection activeCell="A36" sqref="$A36:$XFD56"/>
    </sheetView>
  </sheetViews>
  <sheetFormatPr defaultColWidth="8.57142857142857" defaultRowHeight="9"/>
  <cols>
    <col min="1" max="1" width="9" style="1" customWidth="1"/>
    <col min="2" max="2" width="6.28571428571429" style="1" customWidth="1"/>
    <col min="3" max="3" width="30.9809523809524" style="1" customWidth="1"/>
    <col min="4" max="4" width="13.5142857142857" style="1" customWidth="1"/>
    <col min="5" max="5" width="8" style="1" customWidth="1"/>
    <col min="6" max="6" width="11.4285714285714" style="1" customWidth="1"/>
    <col min="7" max="7" width="11.2857142857143" style="1" customWidth="1"/>
    <col min="8" max="11" width="12.8571428571429" style="1" customWidth="1"/>
    <col min="12" max="12" width="11.4285714285714" style="1" customWidth="1"/>
    <col min="13" max="13" width="11.5714285714286" style="1" customWidth="1"/>
    <col min="14" max="16384" width="8.57142857142857" style="1"/>
  </cols>
  <sheetData>
    <row r="1" s="1" customFormat="1" spans="1:1">
      <c r="A1" s="2" t="s">
        <v>0</v>
      </c>
    </row>
    <row r="2" s="1" customFormat="1" spans="1:1">
      <c r="A2" s="2" t="s">
        <v>1</v>
      </c>
    </row>
    <row r="4" s="1" customFormat="1" spans="1:12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4" t="s">
        <v>8</v>
      </c>
      <c r="H4" s="5"/>
      <c r="I4" s="5"/>
      <c r="J4" s="23"/>
      <c r="K4" s="3" t="s">
        <v>9</v>
      </c>
      <c r="L4" s="3" t="s">
        <v>10</v>
      </c>
    </row>
    <row r="5" s="1" customFormat="1" spans="1:12">
      <c r="A5" s="6"/>
      <c r="B5" s="6"/>
      <c r="C5" s="6"/>
      <c r="D5" s="6"/>
      <c r="E5" s="6"/>
      <c r="F5" s="6"/>
      <c r="G5" s="3" t="s">
        <v>11</v>
      </c>
      <c r="H5" s="3" t="s">
        <v>12</v>
      </c>
      <c r="I5" s="3" t="s">
        <v>13</v>
      </c>
      <c r="J5" s="3" t="s">
        <v>14</v>
      </c>
      <c r="K5" s="6"/>
      <c r="L5" s="6"/>
    </row>
    <row r="6" s="1" customFormat="1" spans="1:1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="1" customFormat="1" spans="1:13">
      <c r="A7" s="14">
        <v>45897</v>
      </c>
      <c r="B7" s="15">
        <v>20632</v>
      </c>
      <c r="C7" s="16" t="s">
        <v>159</v>
      </c>
      <c r="D7" s="17" t="s">
        <v>37</v>
      </c>
      <c r="E7" s="15">
        <v>60332</v>
      </c>
      <c r="F7" s="36"/>
      <c r="G7" s="19" t="s">
        <v>160</v>
      </c>
      <c r="H7" s="19">
        <v>412303</v>
      </c>
      <c r="I7" s="14">
        <v>45891</v>
      </c>
      <c r="J7" s="36">
        <v>36992.4</v>
      </c>
      <c r="K7" s="25">
        <f t="shared" ref="K7:K10" si="0">F7+J7</f>
        <v>36992.4</v>
      </c>
      <c r="L7" s="14">
        <v>45898</v>
      </c>
      <c r="M7" s="2"/>
    </row>
    <row r="8" s="1" customFormat="1" spans="1:13">
      <c r="A8" s="14">
        <v>45897</v>
      </c>
      <c r="B8" s="15">
        <v>20633</v>
      </c>
      <c r="C8" s="16" t="s">
        <v>161</v>
      </c>
      <c r="D8" s="17" t="s">
        <v>16</v>
      </c>
      <c r="E8" s="15">
        <v>60333</v>
      </c>
      <c r="F8" s="36"/>
      <c r="G8" s="19" t="s">
        <v>129</v>
      </c>
      <c r="H8" s="19">
        <v>2819815</v>
      </c>
      <c r="I8" s="14">
        <v>45897</v>
      </c>
      <c r="J8" s="36">
        <v>79628.2</v>
      </c>
      <c r="K8" s="25">
        <f t="shared" si="0"/>
        <v>79628.2</v>
      </c>
      <c r="L8" s="14">
        <v>45898</v>
      </c>
      <c r="M8" s="2"/>
    </row>
    <row r="9" s="1" customFormat="1" spans="1:13">
      <c r="A9" s="14">
        <v>45897</v>
      </c>
      <c r="B9" s="15">
        <v>20633</v>
      </c>
      <c r="C9" s="16" t="s">
        <v>161</v>
      </c>
      <c r="D9" s="17" t="s">
        <v>162</v>
      </c>
      <c r="E9" s="15">
        <v>60333</v>
      </c>
      <c r="F9" s="36"/>
      <c r="G9" s="19" t="s">
        <v>129</v>
      </c>
      <c r="H9" s="19">
        <v>2819815</v>
      </c>
      <c r="I9" s="14">
        <v>45897</v>
      </c>
      <c r="J9" s="36">
        <v>31080.6</v>
      </c>
      <c r="K9" s="25">
        <f t="shared" si="0"/>
        <v>31080.6</v>
      </c>
      <c r="L9" s="14">
        <v>45898</v>
      </c>
      <c r="M9" s="2"/>
    </row>
    <row r="10" s="1" customFormat="1" spans="1:13">
      <c r="A10" s="14">
        <v>45897</v>
      </c>
      <c r="B10" s="15">
        <v>20633</v>
      </c>
      <c r="C10" s="16" t="s">
        <v>161</v>
      </c>
      <c r="D10" s="17" t="s">
        <v>163</v>
      </c>
      <c r="E10" s="15">
        <v>60333</v>
      </c>
      <c r="F10" s="36"/>
      <c r="G10" s="19" t="s">
        <v>129</v>
      </c>
      <c r="H10" s="19">
        <v>2819815</v>
      </c>
      <c r="I10" s="14">
        <v>45897</v>
      </c>
      <c r="J10" s="36">
        <v>1100</v>
      </c>
      <c r="K10" s="25">
        <f t="shared" si="0"/>
        <v>1100</v>
      </c>
      <c r="L10" s="14">
        <v>45898</v>
      </c>
      <c r="M10" s="2"/>
    </row>
    <row r="11" s="1" customFormat="1" spans="6:11">
      <c r="F11" s="37">
        <f>SUM(F7:F10)</f>
        <v>0</v>
      </c>
      <c r="G11" s="2"/>
      <c r="H11" s="2"/>
      <c r="I11" s="2"/>
      <c r="J11" s="46">
        <f>SUM(J7:J10)</f>
        <v>148801.2</v>
      </c>
      <c r="K11" s="37">
        <f>SUM(K7:K10)</f>
        <v>148801.2</v>
      </c>
    </row>
    <row r="12" s="1" customFormat="1" spans="6:11">
      <c r="F12" s="37"/>
      <c r="G12" s="2"/>
      <c r="H12" s="2"/>
      <c r="I12" s="2"/>
      <c r="J12" s="37"/>
      <c r="K12" s="37"/>
    </row>
    <row r="13" s="1" customFormat="1" spans="6:11">
      <c r="F13" s="37"/>
      <c r="I13" s="1" t="s">
        <v>13</v>
      </c>
      <c r="K13" s="37"/>
    </row>
    <row r="14" s="1" customFormat="1" spans="8:10">
      <c r="H14" s="2" t="s">
        <v>19</v>
      </c>
      <c r="J14" s="38" t="s">
        <v>20</v>
      </c>
    </row>
    <row r="15" s="1" customFormat="1" spans="11:11">
      <c r="K15" s="38" t="s">
        <v>21</v>
      </c>
    </row>
    <row r="16" s="1" customFormat="1" spans="7:11">
      <c r="G16" s="2" t="s">
        <v>22</v>
      </c>
      <c r="I16" s="39">
        <v>1000</v>
      </c>
      <c r="J16" s="40"/>
      <c r="K16" s="41">
        <f t="shared" ref="K16:K27" si="1">J15*I15</f>
        <v>0</v>
      </c>
    </row>
    <row r="17" s="1" customFormat="1" spans="1:11">
      <c r="A17" s="2" t="s">
        <v>23</v>
      </c>
      <c r="D17" s="2" t="s">
        <v>24</v>
      </c>
      <c r="G17" s="2"/>
      <c r="I17" s="39">
        <v>500</v>
      </c>
      <c r="J17" s="40"/>
      <c r="K17" s="41">
        <f t="shared" si="1"/>
        <v>0</v>
      </c>
    </row>
    <row r="18" s="1" customFormat="1" spans="1:11">
      <c r="A18" s="2"/>
      <c r="G18" s="2"/>
      <c r="I18" s="39">
        <v>200</v>
      </c>
      <c r="J18" s="40"/>
      <c r="K18" s="41">
        <f t="shared" si="1"/>
        <v>0</v>
      </c>
    </row>
    <row r="19" s="1" customFormat="1" spans="1:11">
      <c r="A19" s="2"/>
      <c r="G19" s="2" t="s">
        <v>25</v>
      </c>
      <c r="I19" s="39">
        <v>100</v>
      </c>
      <c r="J19" s="40"/>
      <c r="K19" s="41">
        <f t="shared" si="1"/>
        <v>0</v>
      </c>
    </row>
    <row r="20" s="1" customFormat="1" spans="1:11">
      <c r="A20" s="2" t="s">
        <v>26</v>
      </c>
      <c r="D20" s="2" t="s">
        <v>27</v>
      </c>
      <c r="G20" s="1" t="s">
        <v>28</v>
      </c>
      <c r="I20" s="39">
        <v>50</v>
      </c>
      <c r="J20" s="40"/>
      <c r="K20" s="41">
        <f t="shared" si="1"/>
        <v>0</v>
      </c>
    </row>
    <row r="21" s="1" customFormat="1" spans="1:11">
      <c r="A21" s="1" t="s">
        <v>29</v>
      </c>
      <c r="D21" s="1" t="s">
        <v>30</v>
      </c>
      <c r="I21" s="39">
        <v>20</v>
      </c>
      <c r="J21" s="40"/>
      <c r="K21" s="41">
        <f t="shared" si="1"/>
        <v>0</v>
      </c>
    </row>
    <row r="22" s="1" customFormat="1" spans="9:11">
      <c r="I22" s="39">
        <v>10</v>
      </c>
      <c r="J22" s="40"/>
      <c r="K22" s="41">
        <f t="shared" si="1"/>
        <v>0</v>
      </c>
    </row>
    <row r="23" s="1" customFormat="1" spans="9:11">
      <c r="I23" s="39">
        <v>5</v>
      </c>
      <c r="J23" s="40"/>
      <c r="K23" s="41">
        <f t="shared" si="1"/>
        <v>0</v>
      </c>
    </row>
    <row r="24" s="1" customFormat="1" spans="9:11">
      <c r="I24" s="39">
        <v>1</v>
      </c>
      <c r="J24" s="40"/>
      <c r="K24" s="41">
        <f t="shared" si="1"/>
        <v>0</v>
      </c>
    </row>
    <row r="25" s="1" customFormat="1" spans="9:11">
      <c r="I25" s="39">
        <v>0.25</v>
      </c>
      <c r="J25" s="40"/>
      <c r="K25" s="41">
        <f t="shared" si="1"/>
        <v>0</v>
      </c>
    </row>
    <row r="26" s="1" customFormat="1" spans="9:11">
      <c r="I26" s="42">
        <v>0.05</v>
      </c>
      <c r="J26" s="40"/>
      <c r="K26" s="41">
        <f t="shared" si="1"/>
        <v>0</v>
      </c>
    </row>
    <row r="27" s="1" customFormat="1" spans="9:11">
      <c r="I27" s="2" t="s">
        <v>31</v>
      </c>
      <c r="K27" s="41">
        <f t="shared" si="1"/>
        <v>0</v>
      </c>
    </row>
    <row r="28" s="1" customFormat="1" spans="9:11">
      <c r="I28" s="2" t="s">
        <v>32</v>
      </c>
      <c r="K28" s="47">
        <f>SUM(K16:K27)</f>
        <v>0</v>
      </c>
    </row>
    <row r="29" s="1" customFormat="1" spans="11:11">
      <c r="K29" s="44">
        <f>J11</f>
        <v>148801.2</v>
      </c>
    </row>
    <row r="30" s="1" customFormat="1" ht="9.75" spans="11:11">
      <c r="K30" s="45">
        <f>SUM(K28:K29)</f>
        <v>148801.2</v>
      </c>
    </row>
    <row r="31" s="1" customFormat="1" ht="9.75"/>
    <row r="36" s="1" customFormat="1" spans="1:1">
      <c r="A36" s="2" t="s">
        <v>0</v>
      </c>
    </row>
    <row r="37" s="1" customFormat="1" spans="1:1">
      <c r="A37" s="2" t="s">
        <v>33</v>
      </c>
    </row>
    <row r="39" s="1" customFormat="1" spans="1:12">
      <c r="A39" s="3" t="s">
        <v>2</v>
      </c>
      <c r="B39" s="3" t="s">
        <v>3</v>
      </c>
      <c r="C39" s="3" t="s">
        <v>4</v>
      </c>
      <c r="D39" s="3" t="s">
        <v>5</v>
      </c>
      <c r="E39" s="3" t="s">
        <v>6</v>
      </c>
      <c r="F39" s="3" t="s">
        <v>7</v>
      </c>
      <c r="G39" s="4" t="s">
        <v>8</v>
      </c>
      <c r="H39" s="5"/>
      <c r="I39" s="5"/>
      <c r="J39" s="23"/>
      <c r="K39" s="3" t="s">
        <v>9</v>
      </c>
      <c r="L39" s="3" t="s">
        <v>10</v>
      </c>
    </row>
    <row r="40" s="1" customFormat="1" spans="1:12">
      <c r="A40" s="6"/>
      <c r="B40" s="6"/>
      <c r="C40" s="6"/>
      <c r="D40" s="6"/>
      <c r="E40" s="6"/>
      <c r="F40" s="6"/>
      <c r="G40" s="3" t="s">
        <v>11</v>
      </c>
      <c r="H40" s="3" t="s">
        <v>12</v>
      </c>
      <c r="I40" s="3" t="s">
        <v>13</v>
      </c>
      <c r="J40" s="3" t="s">
        <v>14</v>
      </c>
      <c r="K40" s="6"/>
      <c r="L40" s="6"/>
    </row>
    <row r="41" s="1" customFormat="1" spans="1:12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</row>
    <row r="42" s="1" customFormat="1" spans="1:13">
      <c r="A42" s="14">
        <v>45897</v>
      </c>
      <c r="B42" s="15">
        <v>21459</v>
      </c>
      <c r="C42" s="16" t="s">
        <v>164</v>
      </c>
      <c r="D42" s="17" t="s">
        <v>37</v>
      </c>
      <c r="E42" s="15">
        <v>60395</v>
      </c>
      <c r="F42" s="36"/>
      <c r="G42" s="19"/>
      <c r="H42" s="19"/>
      <c r="I42" s="14"/>
      <c r="J42" s="36">
        <v>28158.52</v>
      </c>
      <c r="K42" s="25">
        <f>F42+J42</f>
        <v>28158.52</v>
      </c>
      <c r="L42" s="14">
        <v>45897</v>
      </c>
      <c r="M42" s="2" t="s">
        <v>165</v>
      </c>
    </row>
    <row r="43" s="1" customFormat="1" spans="1:13">
      <c r="A43" s="14">
        <v>45897</v>
      </c>
      <c r="B43" s="15">
        <v>21460</v>
      </c>
      <c r="C43" s="16" t="s">
        <v>166</v>
      </c>
      <c r="D43" s="17" t="s">
        <v>37</v>
      </c>
      <c r="E43" s="15">
        <v>59179</v>
      </c>
      <c r="F43" s="36">
        <v>23800</v>
      </c>
      <c r="G43" s="19"/>
      <c r="H43" s="19"/>
      <c r="I43" s="14"/>
      <c r="J43" s="36">
        <v>0</v>
      </c>
      <c r="K43" s="25">
        <f>F43+J43</f>
        <v>23800</v>
      </c>
      <c r="L43" s="14">
        <v>45897</v>
      </c>
      <c r="M43" s="2"/>
    </row>
    <row r="44" s="1" customFormat="1" spans="1:13">
      <c r="A44" s="14">
        <v>45897</v>
      </c>
      <c r="B44" s="15">
        <v>21461</v>
      </c>
      <c r="C44" s="16" t="s">
        <v>167</v>
      </c>
      <c r="D44" s="17" t="s">
        <v>37</v>
      </c>
      <c r="E44" s="15">
        <v>60400</v>
      </c>
      <c r="F44" s="36">
        <v>336712.5</v>
      </c>
      <c r="G44" s="19"/>
      <c r="H44" s="19"/>
      <c r="I44" s="14"/>
      <c r="J44" s="36">
        <v>0</v>
      </c>
      <c r="K44" s="25">
        <f>F44+J44</f>
        <v>336712.5</v>
      </c>
      <c r="L44" s="14">
        <v>45896</v>
      </c>
      <c r="M44" s="2"/>
    </row>
    <row r="45" s="1" customFormat="1" spans="6:11">
      <c r="F45" s="37">
        <f>SUM(F42:F44)</f>
        <v>360512.5</v>
      </c>
      <c r="G45" s="2"/>
      <c r="H45" s="2"/>
      <c r="I45" s="2"/>
      <c r="J45" s="46">
        <f>SUM(J42:J44)</f>
        <v>28158.52</v>
      </c>
      <c r="K45" s="37">
        <f>SUM(K42:K44)</f>
        <v>388671.02</v>
      </c>
    </row>
    <row r="46" s="1" customFormat="1" spans="6:11">
      <c r="F46" s="37"/>
      <c r="G46" s="2"/>
      <c r="H46" s="2"/>
      <c r="I46" s="2"/>
      <c r="J46" s="37"/>
      <c r="K46" s="37"/>
    </row>
    <row r="47" s="1" customFormat="1" spans="6:6">
      <c r="F47" s="37"/>
    </row>
    <row r="51" s="1" customFormat="1" spans="1:4">
      <c r="A51" s="2" t="s">
        <v>23</v>
      </c>
      <c r="D51" s="2" t="s">
        <v>24</v>
      </c>
    </row>
    <row r="52" s="1" customFormat="1" spans="1:1">
      <c r="A52" s="2"/>
    </row>
    <row r="53" s="1" customFormat="1" spans="1:1">
      <c r="A53" s="2"/>
    </row>
    <row r="54" s="1" customFormat="1" spans="1:4">
      <c r="A54" s="2" t="s">
        <v>26</v>
      </c>
      <c r="D54" s="2" t="s">
        <v>27</v>
      </c>
    </row>
    <row r="55" s="1" customFormat="1" spans="1:4">
      <c r="A55" s="1" t="s">
        <v>29</v>
      </c>
      <c r="D55" s="1" t="s">
        <v>30</v>
      </c>
    </row>
  </sheetData>
  <mergeCells count="26">
    <mergeCell ref="G4:J4"/>
    <mergeCell ref="G39:J39"/>
    <mergeCell ref="A4:A6"/>
    <mergeCell ref="A39:A41"/>
    <mergeCell ref="B4:B6"/>
    <mergeCell ref="B39:B41"/>
    <mergeCell ref="C4:C6"/>
    <mergeCell ref="C39:C41"/>
    <mergeCell ref="D4:D6"/>
    <mergeCell ref="D39:D41"/>
    <mergeCell ref="E4:E6"/>
    <mergeCell ref="E39:E41"/>
    <mergeCell ref="F4:F6"/>
    <mergeCell ref="F39:F41"/>
    <mergeCell ref="G5:G6"/>
    <mergeCell ref="G40:G41"/>
    <mergeCell ref="H5:H6"/>
    <mergeCell ref="H40:H41"/>
    <mergeCell ref="I5:I6"/>
    <mergeCell ref="I40:I41"/>
    <mergeCell ref="J5:J6"/>
    <mergeCell ref="J40:J41"/>
    <mergeCell ref="K4:K6"/>
    <mergeCell ref="K39:K41"/>
    <mergeCell ref="L4:L6"/>
    <mergeCell ref="L39:L41"/>
  </mergeCells>
  <pageMargins left="0.25" right="0.25" top="0.75" bottom="0.75" header="0.3" footer="0.3"/>
  <pageSetup paperSize="1" scale="81" orientation="landscape" verticalDpi="72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60"/>
  <sheetViews>
    <sheetView tabSelected="1" zoomScale="130" zoomScaleNormal="130" topLeftCell="A35" workbookViewId="0">
      <selection activeCell="I45" sqref="I45"/>
    </sheetView>
  </sheetViews>
  <sheetFormatPr defaultColWidth="8.57142857142857" defaultRowHeight="9"/>
  <cols>
    <col min="1" max="1" width="9" style="1" customWidth="1"/>
    <col min="2" max="2" width="6.28571428571429" style="1" customWidth="1"/>
    <col min="3" max="3" width="29.8761904761905" style="1" customWidth="1"/>
    <col min="4" max="4" width="14.1714285714286" style="1" customWidth="1"/>
    <col min="5" max="5" width="8" style="1" customWidth="1"/>
    <col min="6" max="6" width="11.4285714285714" style="1" customWidth="1"/>
    <col min="7" max="7" width="11.8666666666667" style="1" customWidth="1"/>
    <col min="8" max="11" width="12.8571428571429" style="1" customWidth="1"/>
    <col min="12" max="12" width="11.4285714285714" style="1" customWidth="1"/>
    <col min="13" max="13" width="11.5714285714286" style="1" customWidth="1"/>
    <col min="14" max="16384" width="8.57142857142857" style="1"/>
  </cols>
  <sheetData>
    <row r="1" s="1" customFormat="1" spans="1:1">
      <c r="A1" s="2" t="s">
        <v>0</v>
      </c>
    </row>
    <row r="2" s="1" customFormat="1" spans="1:1">
      <c r="A2" s="2" t="s">
        <v>33</v>
      </c>
    </row>
    <row r="4" s="1" customFormat="1" spans="1:12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4" t="s">
        <v>8</v>
      </c>
      <c r="H4" s="5"/>
      <c r="I4" s="5"/>
      <c r="J4" s="23"/>
      <c r="K4" s="3" t="s">
        <v>9</v>
      </c>
      <c r="L4" s="3" t="s">
        <v>10</v>
      </c>
    </row>
    <row r="5" s="1" customFormat="1" spans="1:12">
      <c r="A5" s="6"/>
      <c r="B5" s="6"/>
      <c r="C5" s="6"/>
      <c r="D5" s="6"/>
      <c r="E5" s="6"/>
      <c r="F5" s="6"/>
      <c r="G5" s="3" t="s">
        <v>11</v>
      </c>
      <c r="H5" s="3" t="s">
        <v>12</v>
      </c>
      <c r="I5" s="3" t="s">
        <v>13</v>
      </c>
      <c r="J5" s="3" t="s">
        <v>14</v>
      </c>
      <c r="K5" s="6"/>
      <c r="L5" s="6"/>
    </row>
    <row r="6" s="1" customFormat="1" spans="1:1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="1" customFormat="1" spans="1:12">
      <c r="A7" s="14">
        <v>45898</v>
      </c>
      <c r="B7" s="15" t="s">
        <v>168</v>
      </c>
      <c r="C7" s="16" t="s">
        <v>80</v>
      </c>
      <c r="D7" s="17" t="s">
        <v>37</v>
      </c>
      <c r="E7" s="35" t="s">
        <v>169</v>
      </c>
      <c r="F7" s="36"/>
      <c r="G7" s="19" t="s">
        <v>160</v>
      </c>
      <c r="H7" s="19">
        <v>261967</v>
      </c>
      <c r="I7" s="14">
        <v>45900</v>
      </c>
      <c r="J7" s="36">
        <v>28756</v>
      </c>
      <c r="K7" s="25">
        <f>J7+F7</f>
        <v>28756</v>
      </c>
      <c r="L7" s="14">
        <v>45901</v>
      </c>
    </row>
    <row r="8" s="1" customFormat="1" spans="1:12">
      <c r="A8" s="14">
        <v>45898</v>
      </c>
      <c r="B8" s="15" t="s">
        <v>168</v>
      </c>
      <c r="C8" s="16" t="s">
        <v>80</v>
      </c>
      <c r="D8" s="17" t="s">
        <v>37</v>
      </c>
      <c r="E8" s="35" t="s">
        <v>170</v>
      </c>
      <c r="F8" s="36"/>
      <c r="G8" s="19" t="s">
        <v>160</v>
      </c>
      <c r="H8" s="19">
        <v>261967</v>
      </c>
      <c r="I8" s="14">
        <v>45900</v>
      </c>
      <c r="J8" s="36">
        <v>119514</v>
      </c>
      <c r="K8" s="25">
        <f>J8+F8</f>
        <v>119514</v>
      </c>
      <c r="L8" s="14">
        <v>45901</v>
      </c>
    </row>
    <row r="9" s="1" customFormat="1" spans="6:11">
      <c r="F9" s="37">
        <f>SUM(F4:F8)</f>
        <v>0</v>
      </c>
      <c r="G9" s="2"/>
      <c r="H9" s="2"/>
      <c r="I9" s="2"/>
      <c r="J9" s="37">
        <f>SUM(J7:J8)</f>
        <v>148270</v>
      </c>
      <c r="K9" s="37">
        <f>SUM(K7:K8)</f>
        <v>148270</v>
      </c>
    </row>
    <row r="10" s="1" customFormat="1" spans="9:9">
      <c r="I10" s="1" t="s">
        <v>13</v>
      </c>
    </row>
    <row r="11" s="1" customFormat="1" spans="8:11">
      <c r="H11" s="2" t="s">
        <v>19</v>
      </c>
      <c r="J11" s="38" t="s">
        <v>20</v>
      </c>
      <c r="K11" s="38" t="s">
        <v>21</v>
      </c>
    </row>
    <row r="12" s="1" customFormat="1" spans="11:11">
      <c r="K12" s="2"/>
    </row>
    <row r="13" s="1" customFormat="1" spans="1:11">
      <c r="A13" s="2" t="s">
        <v>23</v>
      </c>
      <c r="D13" s="2" t="s">
        <v>24</v>
      </c>
      <c r="G13" s="2" t="s">
        <v>22</v>
      </c>
      <c r="I13" s="39">
        <v>1000</v>
      </c>
      <c r="J13" s="40"/>
      <c r="K13" s="41">
        <f t="shared" ref="K13:K23" si="0">J13*I13</f>
        <v>0</v>
      </c>
    </row>
    <row r="14" s="1" customFormat="1" spans="1:11">
      <c r="A14" s="2"/>
      <c r="G14" s="2"/>
      <c r="I14" s="39">
        <v>500</v>
      </c>
      <c r="J14" s="40"/>
      <c r="K14" s="41">
        <f t="shared" si="0"/>
        <v>0</v>
      </c>
    </row>
    <row r="15" s="1" customFormat="1" spans="1:11">
      <c r="A15" s="2"/>
      <c r="G15" s="2"/>
      <c r="I15" s="39">
        <v>200</v>
      </c>
      <c r="J15" s="40"/>
      <c r="K15" s="41">
        <f t="shared" si="0"/>
        <v>0</v>
      </c>
    </row>
    <row r="16" s="1" customFormat="1" spans="1:11">
      <c r="A16" s="2" t="s">
        <v>26</v>
      </c>
      <c r="D16" s="2" t="s">
        <v>27</v>
      </c>
      <c r="G16" s="2" t="s">
        <v>25</v>
      </c>
      <c r="I16" s="39">
        <v>100</v>
      </c>
      <c r="J16" s="40"/>
      <c r="K16" s="41">
        <f t="shared" si="0"/>
        <v>0</v>
      </c>
    </row>
    <row r="17" s="1" customFormat="1" spans="1:11">
      <c r="A17" s="1" t="s">
        <v>29</v>
      </c>
      <c r="D17" s="1" t="s">
        <v>30</v>
      </c>
      <c r="G17" s="1" t="s">
        <v>28</v>
      </c>
      <c r="I17" s="39">
        <v>50</v>
      </c>
      <c r="J17" s="40"/>
      <c r="K17" s="41">
        <f t="shared" si="0"/>
        <v>0</v>
      </c>
    </row>
    <row r="18" s="1" customFormat="1" spans="9:11">
      <c r="I18" s="39">
        <v>20</v>
      </c>
      <c r="J18" s="40"/>
      <c r="K18" s="41">
        <f t="shared" si="0"/>
        <v>0</v>
      </c>
    </row>
    <row r="19" s="1" customFormat="1" spans="9:11">
      <c r="I19" s="39">
        <v>10</v>
      </c>
      <c r="J19" s="40"/>
      <c r="K19" s="41">
        <f t="shared" si="0"/>
        <v>0</v>
      </c>
    </row>
    <row r="20" s="1" customFormat="1" spans="9:11">
      <c r="I20" s="39">
        <v>5</v>
      </c>
      <c r="J20" s="40"/>
      <c r="K20" s="41">
        <f t="shared" si="0"/>
        <v>0</v>
      </c>
    </row>
    <row r="21" s="1" customFormat="1" spans="9:11">
      <c r="I21" s="39">
        <v>1</v>
      </c>
      <c r="J21" s="40"/>
      <c r="K21" s="41">
        <f t="shared" si="0"/>
        <v>0</v>
      </c>
    </row>
    <row r="22" s="1" customFormat="1" spans="9:11">
      <c r="I22" s="39">
        <v>0.25</v>
      </c>
      <c r="J22" s="40"/>
      <c r="K22" s="41">
        <f t="shared" si="0"/>
        <v>0</v>
      </c>
    </row>
    <row r="23" s="1" customFormat="1" spans="9:11">
      <c r="I23" s="42">
        <v>0.05</v>
      </c>
      <c r="J23" s="40"/>
      <c r="K23" s="41">
        <f t="shared" si="0"/>
        <v>0</v>
      </c>
    </row>
    <row r="24" s="1" customFormat="1" spans="9:11">
      <c r="I24" s="2" t="s">
        <v>31</v>
      </c>
      <c r="K24" s="43">
        <f>SUM(K13:K23)</f>
        <v>0</v>
      </c>
    </row>
    <row r="25" s="1" customFormat="1" spans="9:11">
      <c r="I25" s="2" t="s">
        <v>32</v>
      </c>
      <c r="K25" s="44">
        <f>K9</f>
        <v>148270</v>
      </c>
    </row>
    <row r="26" s="1" customFormat="1" ht="9.75" spans="11:11">
      <c r="K26" s="45">
        <f>SUM(K24:K25)</f>
        <v>148270</v>
      </c>
    </row>
    <row r="27" s="1" customFormat="1" ht="9.75"/>
    <row r="34" s="1" customFormat="1" spans="1:1">
      <c r="A34" s="2" t="s">
        <v>0</v>
      </c>
    </row>
    <row r="35" s="1" customFormat="1" spans="1:1">
      <c r="A35" s="2" t="s">
        <v>33</v>
      </c>
    </row>
    <row r="37" s="1" customFormat="1" spans="1:12">
      <c r="A37" s="3" t="s">
        <v>2</v>
      </c>
      <c r="B37" s="3" t="s">
        <v>3</v>
      </c>
      <c r="C37" s="3" t="s">
        <v>4</v>
      </c>
      <c r="D37" s="3" t="s">
        <v>5</v>
      </c>
      <c r="E37" s="3" t="s">
        <v>6</v>
      </c>
      <c r="F37" s="3" t="s">
        <v>7</v>
      </c>
      <c r="G37" s="4" t="s">
        <v>8</v>
      </c>
      <c r="H37" s="5"/>
      <c r="I37" s="5"/>
      <c r="J37" s="23"/>
      <c r="K37" s="3" t="s">
        <v>9</v>
      </c>
      <c r="L37" s="3" t="s">
        <v>10</v>
      </c>
    </row>
    <row r="38" s="1" customFormat="1" spans="1:12">
      <c r="A38" s="6"/>
      <c r="B38" s="6"/>
      <c r="C38" s="6"/>
      <c r="D38" s="6"/>
      <c r="E38" s="6"/>
      <c r="F38" s="6"/>
      <c r="G38" s="3" t="s">
        <v>11</v>
      </c>
      <c r="H38" s="3" t="s">
        <v>12</v>
      </c>
      <c r="I38" s="3" t="s">
        <v>13</v>
      </c>
      <c r="J38" s="3" t="s">
        <v>14</v>
      </c>
      <c r="K38" s="6"/>
      <c r="L38" s="6"/>
    </row>
    <row r="39" s="1" customFormat="1" spans="1:12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</row>
    <row r="40" s="1" customFormat="1" spans="1:13">
      <c r="A40" s="14">
        <v>45898</v>
      </c>
      <c r="B40" s="15">
        <v>21462</v>
      </c>
      <c r="C40" s="16" t="s">
        <v>171</v>
      </c>
      <c r="D40" s="17" t="s">
        <v>154</v>
      </c>
      <c r="E40" s="15">
        <v>60356</v>
      </c>
      <c r="F40" s="36">
        <v>81956.2</v>
      </c>
      <c r="G40" s="19"/>
      <c r="H40" s="19"/>
      <c r="I40" s="14"/>
      <c r="J40" s="36">
        <v>0</v>
      </c>
      <c r="K40" s="25">
        <f t="shared" ref="K40:K47" si="1">F40+J40</f>
        <v>81956.2</v>
      </c>
      <c r="L40" s="14">
        <v>45898</v>
      </c>
      <c r="M40" s="2"/>
    </row>
    <row r="41" s="1" customFormat="1" spans="1:13">
      <c r="A41" s="14">
        <v>45898</v>
      </c>
      <c r="B41" s="15">
        <v>21462</v>
      </c>
      <c r="C41" s="16" t="s">
        <v>171</v>
      </c>
      <c r="D41" s="17" t="s">
        <v>37</v>
      </c>
      <c r="E41" s="15">
        <v>60369</v>
      </c>
      <c r="F41" s="36">
        <v>11508.2</v>
      </c>
      <c r="G41" s="19"/>
      <c r="H41" s="19"/>
      <c r="I41" s="14"/>
      <c r="J41" s="36">
        <v>0</v>
      </c>
      <c r="K41" s="25">
        <f t="shared" si="1"/>
        <v>11508.2</v>
      </c>
      <c r="L41" s="14">
        <v>45898</v>
      </c>
      <c r="M41" s="2"/>
    </row>
    <row r="42" s="1" customFormat="1" spans="1:13">
      <c r="A42" s="14">
        <v>45898</v>
      </c>
      <c r="B42" s="15">
        <v>21463</v>
      </c>
      <c r="C42" s="16" t="s">
        <v>172</v>
      </c>
      <c r="D42" s="17" t="s">
        <v>37</v>
      </c>
      <c r="E42" s="15">
        <v>60380</v>
      </c>
      <c r="F42" s="36">
        <v>5946.5</v>
      </c>
      <c r="G42" s="19"/>
      <c r="H42" s="19"/>
      <c r="I42" s="14"/>
      <c r="J42" s="36">
        <v>0</v>
      </c>
      <c r="K42" s="25">
        <f t="shared" si="1"/>
        <v>5946.5</v>
      </c>
      <c r="L42" s="14">
        <v>45898</v>
      </c>
      <c r="M42" s="2"/>
    </row>
    <row r="43" s="1" customFormat="1" spans="1:13">
      <c r="A43" s="14">
        <v>45898</v>
      </c>
      <c r="B43" s="15">
        <v>21463</v>
      </c>
      <c r="C43" s="16" t="s">
        <v>172</v>
      </c>
      <c r="D43" s="17" t="s">
        <v>125</v>
      </c>
      <c r="E43" s="15">
        <v>60380</v>
      </c>
      <c r="F43" s="36">
        <v>3.5</v>
      </c>
      <c r="G43" s="19"/>
      <c r="H43" s="19"/>
      <c r="I43" s="14"/>
      <c r="J43" s="36">
        <v>0</v>
      </c>
      <c r="K43" s="25">
        <f t="shared" si="1"/>
        <v>3.5</v>
      </c>
      <c r="L43" s="14">
        <v>45898</v>
      </c>
      <c r="M43" s="2"/>
    </row>
    <row r="44" s="1" customFormat="1" spans="1:13">
      <c r="A44" s="14">
        <v>45898</v>
      </c>
      <c r="B44" s="15">
        <v>21464</v>
      </c>
      <c r="C44" s="16" t="s">
        <v>173</v>
      </c>
      <c r="D44" s="17" t="s">
        <v>37</v>
      </c>
      <c r="E44" s="15">
        <v>60401</v>
      </c>
      <c r="F44" s="36">
        <v>5946.5</v>
      </c>
      <c r="G44" s="19"/>
      <c r="H44" s="19"/>
      <c r="I44" s="14"/>
      <c r="J44" s="36">
        <v>0</v>
      </c>
      <c r="K44" s="25">
        <f t="shared" si="1"/>
        <v>5946.5</v>
      </c>
      <c r="L44" s="14">
        <v>45898</v>
      </c>
      <c r="M44" s="2"/>
    </row>
    <row r="45" s="1" customFormat="1" spans="1:13">
      <c r="A45" s="14">
        <v>45898</v>
      </c>
      <c r="B45" s="15">
        <v>21465</v>
      </c>
      <c r="C45" s="16" t="s">
        <v>174</v>
      </c>
      <c r="D45" s="17" t="s">
        <v>37</v>
      </c>
      <c r="E45" s="15">
        <v>60347</v>
      </c>
      <c r="F45" s="36">
        <v>51812.2</v>
      </c>
      <c r="G45" s="19"/>
      <c r="H45" s="19"/>
      <c r="I45" s="14"/>
      <c r="J45" s="36">
        <v>0</v>
      </c>
      <c r="K45" s="25">
        <f t="shared" si="1"/>
        <v>51812.2</v>
      </c>
      <c r="L45" s="14">
        <v>45898</v>
      </c>
      <c r="M45" s="2"/>
    </row>
    <row r="46" s="1" customFormat="1" spans="1:13">
      <c r="A46" s="14">
        <v>45898</v>
      </c>
      <c r="B46" s="15">
        <v>21465</v>
      </c>
      <c r="C46" s="16" t="s">
        <v>174</v>
      </c>
      <c r="D46" s="17" t="s">
        <v>125</v>
      </c>
      <c r="E46" s="15">
        <v>60347</v>
      </c>
      <c r="F46" s="36">
        <v>0.8</v>
      </c>
      <c r="G46" s="19"/>
      <c r="H46" s="19"/>
      <c r="I46" s="14"/>
      <c r="J46" s="36">
        <v>0</v>
      </c>
      <c r="K46" s="25">
        <f t="shared" si="1"/>
        <v>0.8</v>
      </c>
      <c r="L46" s="14">
        <v>45898</v>
      </c>
      <c r="M46" s="2"/>
    </row>
    <row r="47" s="1" customFormat="1" spans="1:13">
      <c r="A47" s="14">
        <v>45898</v>
      </c>
      <c r="B47" s="15">
        <v>21466</v>
      </c>
      <c r="C47" s="16" t="s">
        <v>175</v>
      </c>
      <c r="D47" s="17" t="s">
        <v>37</v>
      </c>
      <c r="E47" s="15">
        <v>60393</v>
      </c>
      <c r="F47" s="36"/>
      <c r="G47" s="19"/>
      <c r="H47" s="19"/>
      <c r="I47" s="14"/>
      <c r="J47" s="36">
        <v>23563.91</v>
      </c>
      <c r="K47" s="25">
        <f t="shared" si="1"/>
        <v>23563.91</v>
      </c>
      <c r="L47" s="14">
        <v>45898</v>
      </c>
      <c r="M47" s="2" t="s">
        <v>176</v>
      </c>
    </row>
    <row r="48" s="1" customFormat="1" spans="1:13">
      <c r="A48" s="14">
        <v>45898</v>
      </c>
      <c r="B48" s="15">
        <v>21466</v>
      </c>
      <c r="C48" s="16" t="s">
        <v>175</v>
      </c>
      <c r="D48" s="17" t="s">
        <v>162</v>
      </c>
      <c r="E48" s="15">
        <v>60393</v>
      </c>
      <c r="F48" s="36"/>
      <c r="G48" s="19"/>
      <c r="H48" s="19"/>
      <c r="I48" s="14"/>
      <c r="J48" s="36">
        <v>1178.57</v>
      </c>
      <c r="K48" s="25">
        <f>F48+J48</f>
        <v>1178.57</v>
      </c>
      <c r="L48" s="14">
        <v>45898</v>
      </c>
      <c r="M48" s="2" t="s">
        <v>177</v>
      </c>
    </row>
    <row r="49" s="1" customFormat="1" spans="1:13">
      <c r="A49" s="14">
        <v>45898</v>
      </c>
      <c r="B49" s="15">
        <v>21467</v>
      </c>
      <c r="C49" s="16" t="s">
        <v>178</v>
      </c>
      <c r="D49" s="17" t="s">
        <v>37</v>
      </c>
      <c r="E49" s="15">
        <v>60402</v>
      </c>
      <c r="F49" s="36">
        <v>114484.81</v>
      </c>
      <c r="G49" s="19"/>
      <c r="H49" s="19"/>
      <c r="I49" s="14"/>
      <c r="J49" s="36">
        <v>0</v>
      </c>
      <c r="K49" s="25">
        <f>F49+J49</f>
        <v>114484.81</v>
      </c>
      <c r="L49" s="14">
        <v>45898</v>
      </c>
      <c r="M49" s="2" t="s">
        <v>179</v>
      </c>
    </row>
    <row r="50" s="1" customFormat="1" spans="6:11">
      <c r="F50" s="37">
        <f>SUM(F40:F49)</f>
        <v>271658.71</v>
      </c>
      <c r="G50" s="2"/>
      <c r="H50" s="2"/>
      <c r="I50" s="2"/>
      <c r="J50" s="46">
        <f>SUM(J40:J49)</f>
        <v>24742.48</v>
      </c>
      <c r="K50" s="37">
        <f>SUM(K40:K49)</f>
        <v>296401.19</v>
      </c>
    </row>
    <row r="51" s="1" customFormat="1" spans="6:11">
      <c r="F51" s="37"/>
      <c r="G51" s="2"/>
      <c r="H51" s="2"/>
      <c r="I51" s="2"/>
      <c r="J51" s="37"/>
      <c r="K51" s="37"/>
    </row>
    <row r="52" s="1" customFormat="1" spans="6:6">
      <c r="F52" s="37"/>
    </row>
    <row r="56" s="1" customFormat="1" spans="1:4">
      <c r="A56" s="2" t="s">
        <v>23</v>
      </c>
      <c r="D56" s="2" t="s">
        <v>24</v>
      </c>
    </row>
    <row r="57" s="1" customFormat="1" spans="1:1">
      <c r="A57" s="2"/>
    </row>
    <row r="58" s="1" customFormat="1" spans="1:1">
      <c r="A58" s="2"/>
    </row>
    <row r="59" s="1" customFormat="1" spans="1:4">
      <c r="A59" s="2" t="s">
        <v>26</v>
      </c>
      <c r="D59" s="2" t="s">
        <v>27</v>
      </c>
    </row>
    <row r="60" s="1" customFormat="1" spans="1:4">
      <c r="A60" s="1" t="s">
        <v>29</v>
      </c>
      <c r="D60" s="1" t="s">
        <v>30</v>
      </c>
    </row>
  </sheetData>
  <mergeCells count="26">
    <mergeCell ref="G4:J4"/>
    <mergeCell ref="G37:J37"/>
    <mergeCell ref="A4:A6"/>
    <mergeCell ref="A37:A39"/>
    <mergeCell ref="B4:B6"/>
    <mergeCell ref="B37:B39"/>
    <mergeCell ref="C4:C6"/>
    <mergeCell ref="C37:C39"/>
    <mergeCell ref="D4:D6"/>
    <mergeCell ref="D37:D39"/>
    <mergeCell ref="E4:E6"/>
    <mergeCell ref="E37:E39"/>
    <mergeCell ref="F4:F6"/>
    <mergeCell ref="F37:F39"/>
    <mergeCell ref="G5:G6"/>
    <mergeCell ref="G38:G39"/>
    <mergeCell ref="H5:H6"/>
    <mergeCell ref="H38:H39"/>
    <mergeCell ref="I5:I6"/>
    <mergeCell ref="I38:I39"/>
    <mergeCell ref="J5:J6"/>
    <mergeCell ref="J38:J39"/>
    <mergeCell ref="K4:K6"/>
    <mergeCell ref="K37:K39"/>
    <mergeCell ref="L4:L6"/>
    <mergeCell ref="L37:L39"/>
  </mergeCells>
  <pageMargins left="0.25" right="0.25" top="0.75" bottom="0.75" header="0.3" footer="0.3"/>
  <pageSetup paperSize="1" scale="81" orientation="landscape" verticalDpi="72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 tint="-0.249977111117893"/>
  </sheetPr>
  <dimension ref="A1:L374"/>
  <sheetViews>
    <sheetView zoomScale="115" zoomScaleNormal="115" topLeftCell="A346" workbookViewId="0">
      <selection activeCell="J360" sqref="J360"/>
    </sheetView>
  </sheetViews>
  <sheetFormatPr defaultColWidth="8.57142857142857" defaultRowHeight="9"/>
  <cols>
    <col min="1" max="1" width="11.2857142857143" style="1" customWidth="1"/>
    <col min="2" max="2" width="7.28571428571429" style="1" customWidth="1"/>
    <col min="3" max="3" width="29.4285714285714" style="1" customWidth="1"/>
    <col min="4" max="4" width="11.5714285714286" style="1" customWidth="1"/>
    <col min="5" max="5" width="10.4285714285714" style="1" customWidth="1"/>
    <col min="6" max="6" width="12" style="1" customWidth="1"/>
    <col min="7" max="10" width="12.8571428571429" style="1" customWidth="1"/>
    <col min="11" max="11" width="14" style="1" customWidth="1"/>
    <col min="12" max="12" width="12.5714285714286" style="1" customWidth="1"/>
    <col min="13" max="16384" width="8.57142857142857" style="1"/>
  </cols>
  <sheetData>
    <row r="1" spans="1:1">
      <c r="A1" s="2" t="s">
        <v>0</v>
      </c>
    </row>
    <row r="2" spans="1:1">
      <c r="A2" s="2" t="s">
        <v>33</v>
      </c>
    </row>
    <row r="4" spans="1:12">
      <c r="A4" s="3" t="s">
        <v>2</v>
      </c>
      <c r="B4" s="3" t="s">
        <v>3</v>
      </c>
      <c r="C4" s="3" t="s">
        <v>4</v>
      </c>
      <c r="D4" s="3" t="s">
        <v>5</v>
      </c>
      <c r="E4" s="3" t="s">
        <v>180</v>
      </c>
      <c r="F4" s="3" t="s">
        <v>7</v>
      </c>
      <c r="G4" s="4" t="s">
        <v>8</v>
      </c>
      <c r="H4" s="5"/>
      <c r="I4" s="5"/>
      <c r="J4" s="23"/>
      <c r="K4" s="3" t="s">
        <v>9</v>
      </c>
      <c r="L4" s="3" t="s">
        <v>10</v>
      </c>
    </row>
    <row r="5" spans="1:12">
      <c r="A5" s="6"/>
      <c r="B5" s="6"/>
      <c r="C5" s="6"/>
      <c r="D5" s="6"/>
      <c r="E5" s="6"/>
      <c r="F5" s="6"/>
      <c r="G5" s="3" t="s">
        <v>11</v>
      </c>
      <c r="H5" s="3" t="s">
        <v>12</v>
      </c>
      <c r="I5" s="3" t="s">
        <v>13</v>
      </c>
      <c r="J5" s="3" t="s">
        <v>14</v>
      </c>
      <c r="K5" s="6"/>
      <c r="L5" s="6"/>
    </row>
    <row r="6" spans="1:1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2">
      <c r="A7" s="8">
        <v>45874</v>
      </c>
      <c r="B7" s="9">
        <v>21366</v>
      </c>
      <c r="C7" s="10" t="s">
        <v>181</v>
      </c>
      <c r="D7" s="11" t="s">
        <v>182</v>
      </c>
      <c r="E7" s="3">
        <v>266976</v>
      </c>
      <c r="F7" s="12"/>
      <c r="G7" s="13" t="s">
        <v>138</v>
      </c>
      <c r="H7" s="13"/>
      <c r="I7" s="24"/>
      <c r="J7" s="25">
        <v>1083.5</v>
      </c>
      <c r="K7" s="26">
        <f t="shared" ref="K7:K11" si="0">J7</f>
        <v>1083.5</v>
      </c>
      <c r="L7" s="8">
        <v>45873</v>
      </c>
    </row>
    <row r="8" spans="1:12">
      <c r="A8" s="14"/>
      <c r="B8" s="15"/>
      <c r="C8" s="16"/>
      <c r="D8" s="17" t="s">
        <v>183</v>
      </c>
      <c r="E8" s="7"/>
      <c r="F8" s="18"/>
      <c r="G8" s="19" t="s">
        <v>138</v>
      </c>
      <c r="H8" s="19"/>
      <c r="I8" s="27"/>
      <c r="J8" s="25">
        <v>-246.23</v>
      </c>
      <c r="K8" s="26">
        <f t="shared" si="0"/>
        <v>-246.23</v>
      </c>
      <c r="L8" s="14"/>
    </row>
    <row r="9" spans="1:12">
      <c r="A9" s="20" t="s">
        <v>184</v>
      </c>
      <c r="B9" s="21"/>
      <c r="C9" s="21"/>
      <c r="D9" s="21"/>
      <c r="E9" s="21"/>
      <c r="F9" s="21"/>
      <c r="G9" s="21"/>
      <c r="H9" s="21"/>
      <c r="I9" s="28"/>
      <c r="J9" s="29">
        <f>SUM(J7:J8)</f>
        <v>837.27</v>
      </c>
      <c r="K9" s="29">
        <f>SUM(K7:K8)</f>
        <v>837.27</v>
      </c>
      <c r="L9" s="14"/>
    </row>
    <row r="10" spans="1:12">
      <c r="A10" s="8">
        <v>45874</v>
      </c>
      <c r="B10" s="9">
        <v>21366</v>
      </c>
      <c r="C10" s="10" t="s">
        <v>185</v>
      </c>
      <c r="D10" s="11" t="s">
        <v>182</v>
      </c>
      <c r="E10" s="3">
        <v>266963</v>
      </c>
      <c r="F10" s="12"/>
      <c r="G10" s="13" t="s">
        <v>138</v>
      </c>
      <c r="H10" s="13"/>
      <c r="I10" s="24"/>
      <c r="J10" s="25">
        <v>1083.5</v>
      </c>
      <c r="K10" s="26">
        <f t="shared" ref="K10:K14" si="1">J10</f>
        <v>1083.5</v>
      </c>
      <c r="L10" s="8">
        <v>45873</v>
      </c>
    </row>
    <row r="11" spans="1:12">
      <c r="A11" s="14"/>
      <c r="B11" s="15"/>
      <c r="C11" s="16"/>
      <c r="D11" s="17" t="s">
        <v>183</v>
      </c>
      <c r="E11" s="7"/>
      <c r="F11" s="18"/>
      <c r="G11" s="19" t="s">
        <v>138</v>
      </c>
      <c r="H11" s="19"/>
      <c r="I11" s="27"/>
      <c r="J11" s="25">
        <v>-246.23</v>
      </c>
      <c r="K11" s="26">
        <f t="shared" si="1"/>
        <v>-246.23</v>
      </c>
      <c r="L11" s="14"/>
    </row>
    <row r="12" spans="1:12">
      <c r="A12" s="20" t="s">
        <v>184</v>
      </c>
      <c r="B12" s="21"/>
      <c r="C12" s="21"/>
      <c r="D12" s="21"/>
      <c r="E12" s="21"/>
      <c r="F12" s="21"/>
      <c r="G12" s="21"/>
      <c r="H12" s="21"/>
      <c r="I12" s="28"/>
      <c r="J12" s="29">
        <f>SUM(J10:J11)</f>
        <v>837.27</v>
      </c>
      <c r="K12" s="29">
        <f>SUM(K10:K11)</f>
        <v>837.27</v>
      </c>
      <c r="L12" s="14"/>
    </row>
    <row r="13" spans="1:12">
      <c r="A13" s="8">
        <v>45874</v>
      </c>
      <c r="B13" s="9">
        <v>21366</v>
      </c>
      <c r="C13" s="10" t="s">
        <v>186</v>
      </c>
      <c r="D13" s="11" t="s">
        <v>182</v>
      </c>
      <c r="E13" s="3">
        <v>266974</v>
      </c>
      <c r="F13" s="12"/>
      <c r="G13" s="13" t="s">
        <v>138</v>
      </c>
      <c r="H13" s="13"/>
      <c r="I13" s="24"/>
      <c r="J13" s="25">
        <v>788</v>
      </c>
      <c r="K13" s="26">
        <f t="shared" si="1"/>
        <v>788</v>
      </c>
      <c r="L13" s="8">
        <v>45873</v>
      </c>
    </row>
    <row r="14" spans="1:12">
      <c r="A14" s="14"/>
      <c r="B14" s="15"/>
      <c r="C14" s="16"/>
      <c r="D14" s="17" t="s">
        <v>183</v>
      </c>
      <c r="E14" s="7"/>
      <c r="F14" s="18"/>
      <c r="G14" s="19" t="s">
        <v>138</v>
      </c>
      <c r="H14" s="19"/>
      <c r="I14" s="27"/>
      <c r="J14" s="25">
        <v>-199.68</v>
      </c>
      <c r="K14" s="26">
        <f t="shared" si="1"/>
        <v>-199.68</v>
      </c>
      <c r="L14" s="14"/>
    </row>
    <row r="15" spans="1:12">
      <c r="A15" s="20" t="s">
        <v>184</v>
      </c>
      <c r="B15" s="21"/>
      <c r="C15" s="21"/>
      <c r="D15" s="21"/>
      <c r="E15" s="21"/>
      <c r="F15" s="21"/>
      <c r="G15" s="21"/>
      <c r="H15" s="21"/>
      <c r="I15" s="28"/>
      <c r="J15" s="29">
        <f>SUM(J13:J14)</f>
        <v>588.32</v>
      </c>
      <c r="K15" s="29">
        <f>SUM(K13:K14)</f>
        <v>588.32</v>
      </c>
      <c r="L15" s="14"/>
    </row>
    <row r="16" spans="1:12">
      <c r="A16" s="8">
        <v>45874</v>
      </c>
      <c r="B16" s="9">
        <v>21366</v>
      </c>
      <c r="C16" s="10" t="s">
        <v>187</v>
      </c>
      <c r="D16" s="11" t="s">
        <v>182</v>
      </c>
      <c r="E16" s="3">
        <v>266973</v>
      </c>
      <c r="F16" s="12"/>
      <c r="G16" s="13" t="s">
        <v>138</v>
      </c>
      <c r="H16" s="13"/>
      <c r="I16" s="24"/>
      <c r="J16" s="25">
        <v>1083.5</v>
      </c>
      <c r="K16" s="26">
        <f t="shared" ref="K16:K20" si="2">J16</f>
        <v>1083.5</v>
      </c>
      <c r="L16" s="8">
        <v>45873</v>
      </c>
    </row>
    <row r="17" spans="1:12">
      <c r="A17" s="14"/>
      <c r="B17" s="15"/>
      <c r="C17" s="16"/>
      <c r="D17" s="17" t="s">
        <v>183</v>
      </c>
      <c r="E17" s="7"/>
      <c r="F17" s="18"/>
      <c r="G17" s="19" t="s">
        <v>138</v>
      </c>
      <c r="H17" s="19"/>
      <c r="I17" s="27"/>
      <c r="J17" s="25">
        <v>-242.77</v>
      </c>
      <c r="K17" s="26">
        <f t="shared" si="2"/>
        <v>-242.77</v>
      </c>
      <c r="L17" s="14"/>
    </row>
    <row r="18" spans="1:12">
      <c r="A18" s="20" t="s">
        <v>184</v>
      </c>
      <c r="B18" s="21"/>
      <c r="C18" s="21"/>
      <c r="D18" s="21"/>
      <c r="E18" s="21"/>
      <c r="F18" s="21"/>
      <c r="G18" s="21"/>
      <c r="H18" s="21"/>
      <c r="I18" s="28"/>
      <c r="J18" s="29">
        <f>SUM(J16:J17)</f>
        <v>840.73</v>
      </c>
      <c r="K18" s="29">
        <f>SUM(K16:K17)</f>
        <v>840.73</v>
      </c>
      <c r="L18" s="14"/>
    </row>
    <row r="19" spans="1:12">
      <c r="A19" s="8">
        <v>45874</v>
      </c>
      <c r="B19" s="9">
        <v>21366</v>
      </c>
      <c r="C19" s="10" t="s">
        <v>188</v>
      </c>
      <c r="D19" s="11" t="s">
        <v>182</v>
      </c>
      <c r="E19" s="3">
        <v>266824</v>
      </c>
      <c r="F19" s="12"/>
      <c r="G19" s="13" t="s">
        <v>138</v>
      </c>
      <c r="H19" s="13"/>
      <c r="I19" s="24"/>
      <c r="J19" s="25">
        <v>1100</v>
      </c>
      <c r="K19" s="26">
        <f t="shared" si="2"/>
        <v>1100</v>
      </c>
      <c r="L19" s="8">
        <v>45873</v>
      </c>
    </row>
    <row r="20" spans="1:12">
      <c r="A20" s="14"/>
      <c r="B20" s="15"/>
      <c r="C20" s="16"/>
      <c r="D20" s="17" t="s">
        <v>183</v>
      </c>
      <c r="E20" s="7"/>
      <c r="F20" s="18"/>
      <c r="G20" s="19" t="s">
        <v>138</v>
      </c>
      <c r="H20" s="19"/>
      <c r="I20" s="27"/>
      <c r="J20" s="25">
        <v>-234.45</v>
      </c>
      <c r="K20" s="26">
        <f t="shared" si="2"/>
        <v>-234.45</v>
      </c>
      <c r="L20" s="14"/>
    </row>
    <row r="21" spans="1:12">
      <c r="A21" s="20" t="s">
        <v>184</v>
      </c>
      <c r="B21" s="21"/>
      <c r="C21" s="21"/>
      <c r="D21" s="21"/>
      <c r="E21" s="21"/>
      <c r="F21" s="21"/>
      <c r="G21" s="21"/>
      <c r="H21" s="21"/>
      <c r="I21" s="28"/>
      <c r="J21" s="29">
        <f>SUM(J19:J20)</f>
        <v>865.55</v>
      </c>
      <c r="K21" s="29">
        <f>SUM(K19:K20)</f>
        <v>865.55</v>
      </c>
      <c r="L21" s="14"/>
    </row>
    <row r="22" spans="1:12">
      <c r="A22" s="8">
        <v>45874</v>
      </c>
      <c r="B22" s="9">
        <v>21366</v>
      </c>
      <c r="C22" s="10" t="s">
        <v>189</v>
      </c>
      <c r="D22" s="11" t="s">
        <v>182</v>
      </c>
      <c r="E22" s="3">
        <v>266654</v>
      </c>
      <c r="F22" s="12"/>
      <c r="G22" s="13" t="s">
        <v>138</v>
      </c>
      <c r="H22" s="13"/>
      <c r="I22" s="24"/>
      <c r="J22" s="25">
        <v>200</v>
      </c>
      <c r="K22" s="26">
        <f t="shared" ref="K22:K26" si="3">J22</f>
        <v>200</v>
      </c>
      <c r="L22" s="8">
        <v>45873</v>
      </c>
    </row>
    <row r="23" spans="1:12">
      <c r="A23" s="14"/>
      <c r="B23" s="15"/>
      <c r="C23" s="16"/>
      <c r="D23" s="17" t="s">
        <v>183</v>
      </c>
      <c r="E23" s="7"/>
      <c r="F23" s="18"/>
      <c r="G23" s="19" t="s">
        <v>138</v>
      </c>
      <c r="H23" s="19"/>
      <c r="I23" s="27"/>
      <c r="J23" s="25">
        <v>-42.39</v>
      </c>
      <c r="K23" s="26">
        <f t="shared" si="3"/>
        <v>-42.39</v>
      </c>
      <c r="L23" s="14"/>
    </row>
    <row r="24" spans="1:12">
      <c r="A24" s="20" t="s">
        <v>184</v>
      </c>
      <c r="B24" s="21"/>
      <c r="C24" s="21"/>
      <c r="D24" s="21"/>
      <c r="E24" s="21"/>
      <c r="F24" s="21"/>
      <c r="G24" s="21"/>
      <c r="H24" s="21"/>
      <c r="I24" s="28"/>
      <c r="J24" s="29">
        <f>SUM(J22:J23)</f>
        <v>157.61</v>
      </c>
      <c r="K24" s="29">
        <f>SUM(K22:K23)</f>
        <v>157.61</v>
      </c>
      <c r="L24" s="14"/>
    </row>
    <row r="25" spans="1:12">
      <c r="A25" s="8">
        <v>45874</v>
      </c>
      <c r="B25" s="9">
        <v>21366</v>
      </c>
      <c r="C25" s="10" t="s">
        <v>190</v>
      </c>
      <c r="D25" s="11" t="s">
        <v>182</v>
      </c>
      <c r="E25" s="3">
        <v>266647</v>
      </c>
      <c r="F25" s="12"/>
      <c r="G25" s="13" t="s">
        <v>138</v>
      </c>
      <c r="H25" s="13"/>
      <c r="I25" s="24"/>
      <c r="J25" s="25">
        <v>350</v>
      </c>
      <c r="K25" s="26">
        <f t="shared" si="3"/>
        <v>350</v>
      </c>
      <c r="L25" s="8">
        <v>45873</v>
      </c>
    </row>
    <row r="26" spans="1:12">
      <c r="A26" s="14"/>
      <c r="B26" s="15"/>
      <c r="C26" s="16"/>
      <c r="D26" s="17" t="s">
        <v>183</v>
      </c>
      <c r="E26" s="7"/>
      <c r="F26" s="18"/>
      <c r="G26" s="19" t="s">
        <v>138</v>
      </c>
      <c r="H26" s="19"/>
      <c r="I26" s="27"/>
      <c r="J26" s="25">
        <v>-77.4</v>
      </c>
      <c r="K26" s="26">
        <f t="shared" si="3"/>
        <v>-77.4</v>
      </c>
      <c r="L26" s="14"/>
    </row>
    <row r="27" spans="1:12">
      <c r="A27" s="20" t="s">
        <v>184</v>
      </c>
      <c r="B27" s="21"/>
      <c r="C27" s="21"/>
      <c r="D27" s="21"/>
      <c r="E27" s="21"/>
      <c r="F27" s="21"/>
      <c r="G27" s="21"/>
      <c r="H27" s="21"/>
      <c r="I27" s="28"/>
      <c r="J27" s="29">
        <f>SUM(J25:J26)</f>
        <v>272.6</v>
      </c>
      <c r="K27" s="29">
        <f>SUM(K25:K26)</f>
        <v>272.6</v>
      </c>
      <c r="L27" s="14"/>
    </row>
    <row r="28" spans="1:12">
      <c r="A28" s="8">
        <v>45874</v>
      </c>
      <c r="B28" s="9">
        <v>21366</v>
      </c>
      <c r="C28" s="10" t="s">
        <v>191</v>
      </c>
      <c r="D28" s="11" t="s">
        <v>182</v>
      </c>
      <c r="E28" s="3">
        <v>266645</v>
      </c>
      <c r="F28" s="12"/>
      <c r="G28" s="13" t="s">
        <v>138</v>
      </c>
      <c r="H28" s="13"/>
      <c r="I28" s="24"/>
      <c r="J28" s="25">
        <v>1100</v>
      </c>
      <c r="K28" s="26">
        <f t="shared" ref="K28:K32" si="4">J28</f>
        <v>1100</v>
      </c>
      <c r="L28" s="8">
        <v>45873</v>
      </c>
    </row>
    <row r="29" spans="1:12">
      <c r="A29" s="14"/>
      <c r="B29" s="15"/>
      <c r="C29" s="16"/>
      <c r="D29" s="17" t="s">
        <v>183</v>
      </c>
      <c r="E29" s="7"/>
      <c r="F29" s="18"/>
      <c r="G29" s="19" t="s">
        <v>138</v>
      </c>
      <c r="H29" s="19"/>
      <c r="I29" s="27"/>
      <c r="J29" s="25">
        <v>-246.06</v>
      </c>
      <c r="K29" s="26">
        <f t="shared" si="4"/>
        <v>-246.06</v>
      </c>
      <c r="L29" s="14"/>
    </row>
    <row r="30" spans="1:12">
      <c r="A30" s="20" t="s">
        <v>184</v>
      </c>
      <c r="B30" s="21"/>
      <c r="C30" s="21"/>
      <c r="D30" s="21"/>
      <c r="E30" s="21"/>
      <c r="F30" s="21"/>
      <c r="G30" s="21"/>
      <c r="H30" s="21"/>
      <c r="I30" s="28"/>
      <c r="J30" s="29">
        <f>SUM(J28:J29)</f>
        <v>853.94</v>
      </c>
      <c r="K30" s="29">
        <f>SUM(K28:K29)</f>
        <v>853.94</v>
      </c>
      <c r="L30" s="14"/>
    </row>
    <row r="31" spans="1:12">
      <c r="A31" s="8">
        <v>45874</v>
      </c>
      <c r="B31" s="9">
        <v>21366</v>
      </c>
      <c r="C31" s="10" t="s">
        <v>192</v>
      </c>
      <c r="D31" s="11" t="s">
        <v>182</v>
      </c>
      <c r="E31" s="3">
        <v>266643</v>
      </c>
      <c r="F31" s="12"/>
      <c r="G31" s="13" t="s">
        <v>138</v>
      </c>
      <c r="H31" s="13"/>
      <c r="I31" s="24"/>
      <c r="J31" s="25">
        <v>400</v>
      </c>
      <c r="K31" s="26">
        <f t="shared" si="4"/>
        <v>400</v>
      </c>
      <c r="L31" s="8">
        <v>45873</v>
      </c>
    </row>
    <row r="32" spans="1:12">
      <c r="A32" s="14"/>
      <c r="B32" s="15"/>
      <c r="C32" s="16"/>
      <c r="D32" s="17" t="s">
        <v>183</v>
      </c>
      <c r="E32" s="7"/>
      <c r="F32" s="18"/>
      <c r="G32" s="19" t="s">
        <v>138</v>
      </c>
      <c r="H32" s="19"/>
      <c r="I32" s="27"/>
      <c r="J32" s="25">
        <v>-90.58</v>
      </c>
      <c r="K32" s="26">
        <f t="shared" si="4"/>
        <v>-90.58</v>
      </c>
      <c r="L32" s="14"/>
    </row>
    <row r="33" spans="1:12">
      <c r="A33" s="20" t="s">
        <v>184</v>
      </c>
      <c r="B33" s="21"/>
      <c r="C33" s="21"/>
      <c r="D33" s="21"/>
      <c r="E33" s="21"/>
      <c r="F33" s="21"/>
      <c r="G33" s="21"/>
      <c r="H33" s="21"/>
      <c r="I33" s="28"/>
      <c r="J33" s="29">
        <f>SUM(J31:J32)</f>
        <v>309.42</v>
      </c>
      <c r="K33" s="29">
        <f>SUM(K31:K32)</f>
        <v>309.42</v>
      </c>
      <c r="L33" s="14"/>
    </row>
    <row r="34" spans="1:12">
      <c r="A34" s="8">
        <v>45874</v>
      </c>
      <c r="B34" s="9">
        <v>21366</v>
      </c>
      <c r="C34" s="10" t="s">
        <v>193</v>
      </c>
      <c r="D34" s="11" t="s">
        <v>182</v>
      </c>
      <c r="E34" s="3">
        <v>266816</v>
      </c>
      <c r="F34" s="12"/>
      <c r="G34" s="13" t="s">
        <v>138</v>
      </c>
      <c r="H34" s="13"/>
      <c r="I34" s="24"/>
      <c r="J34" s="25">
        <v>197</v>
      </c>
      <c r="K34" s="26">
        <f t="shared" ref="K34:K38" si="5">J34</f>
        <v>197</v>
      </c>
      <c r="L34" s="8">
        <v>45873</v>
      </c>
    </row>
    <row r="35" spans="1:12">
      <c r="A35" s="14"/>
      <c r="B35" s="15"/>
      <c r="C35" s="16"/>
      <c r="D35" s="17" t="s">
        <v>183</v>
      </c>
      <c r="E35" s="7"/>
      <c r="F35" s="18"/>
      <c r="G35" s="19" t="s">
        <v>138</v>
      </c>
      <c r="H35" s="19"/>
      <c r="I35" s="27"/>
      <c r="J35" s="25">
        <v>-41.75</v>
      </c>
      <c r="K35" s="26">
        <f t="shared" si="5"/>
        <v>-41.75</v>
      </c>
      <c r="L35" s="14"/>
    </row>
    <row r="36" spans="1:12">
      <c r="A36" s="20" t="s">
        <v>184</v>
      </c>
      <c r="B36" s="21"/>
      <c r="C36" s="21"/>
      <c r="D36" s="21"/>
      <c r="E36" s="21"/>
      <c r="F36" s="21"/>
      <c r="G36" s="21"/>
      <c r="H36" s="21"/>
      <c r="I36" s="28"/>
      <c r="J36" s="29">
        <f>SUM(J34:J35)</f>
        <v>155.25</v>
      </c>
      <c r="K36" s="29">
        <f>SUM(K34:K35)</f>
        <v>155.25</v>
      </c>
      <c r="L36" s="14"/>
    </row>
    <row r="37" spans="1:12">
      <c r="A37" s="8">
        <v>45874</v>
      </c>
      <c r="B37" s="9">
        <v>21366</v>
      </c>
      <c r="C37" s="10" t="s">
        <v>194</v>
      </c>
      <c r="D37" s="11" t="s">
        <v>182</v>
      </c>
      <c r="E37" s="3">
        <v>266652</v>
      </c>
      <c r="F37" s="12"/>
      <c r="G37" s="13" t="s">
        <v>138</v>
      </c>
      <c r="H37" s="13"/>
      <c r="I37" s="24"/>
      <c r="J37" s="25">
        <v>400</v>
      </c>
      <c r="K37" s="26">
        <f t="shared" si="5"/>
        <v>400</v>
      </c>
      <c r="L37" s="8">
        <v>45873</v>
      </c>
    </row>
    <row r="38" spans="1:12">
      <c r="A38" s="14"/>
      <c r="B38" s="15"/>
      <c r="C38" s="16"/>
      <c r="D38" s="17" t="s">
        <v>183</v>
      </c>
      <c r="E38" s="7"/>
      <c r="F38" s="18"/>
      <c r="G38" s="19" t="s">
        <v>138</v>
      </c>
      <c r="H38" s="19"/>
      <c r="I38" s="27"/>
      <c r="J38" s="25">
        <v>-86.22</v>
      </c>
      <c r="K38" s="26">
        <f t="shared" si="5"/>
        <v>-86.22</v>
      </c>
      <c r="L38" s="14"/>
    </row>
    <row r="39" spans="1:12">
      <c r="A39" s="20" t="s">
        <v>184</v>
      </c>
      <c r="B39" s="21"/>
      <c r="C39" s="21"/>
      <c r="D39" s="21"/>
      <c r="E39" s="21"/>
      <c r="F39" s="21"/>
      <c r="G39" s="21"/>
      <c r="H39" s="21"/>
      <c r="I39" s="28"/>
      <c r="J39" s="29">
        <f>SUM(J37:J38)</f>
        <v>313.78</v>
      </c>
      <c r="K39" s="29">
        <f>SUM(K37:K38)</f>
        <v>313.78</v>
      </c>
      <c r="L39" s="14"/>
    </row>
    <row r="40" spans="1:12">
      <c r="A40" s="8">
        <v>45874</v>
      </c>
      <c r="B40" s="9">
        <v>21366</v>
      </c>
      <c r="C40" s="10" t="s">
        <v>195</v>
      </c>
      <c r="D40" s="11" t="s">
        <v>182</v>
      </c>
      <c r="E40" s="3">
        <v>266820</v>
      </c>
      <c r="F40" s="12"/>
      <c r="G40" s="13" t="s">
        <v>138</v>
      </c>
      <c r="H40" s="13"/>
      <c r="I40" s="24"/>
      <c r="J40" s="25">
        <v>200</v>
      </c>
      <c r="K40" s="26">
        <f t="shared" ref="K40:K44" si="6">J40</f>
        <v>200</v>
      </c>
      <c r="L40" s="8">
        <v>45873</v>
      </c>
    </row>
    <row r="41" spans="1:12">
      <c r="A41" s="14"/>
      <c r="B41" s="15"/>
      <c r="C41" s="16"/>
      <c r="D41" s="17" t="s">
        <v>183</v>
      </c>
      <c r="E41" s="7"/>
      <c r="F41" s="18"/>
      <c r="G41" s="19" t="s">
        <v>138</v>
      </c>
      <c r="H41" s="19"/>
      <c r="I41" s="27"/>
      <c r="J41" s="25">
        <v>-42.39</v>
      </c>
      <c r="K41" s="26">
        <f t="shared" si="6"/>
        <v>-42.39</v>
      </c>
      <c r="L41" s="14"/>
    </row>
    <row r="42" spans="1:12">
      <c r="A42" s="20" t="s">
        <v>184</v>
      </c>
      <c r="B42" s="21"/>
      <c r="C42" s="21"/>
      <c r="D42" s="21"/>
      <c r="E42" s="21"/>
      <c r="F42" s="21"/>
      <c r="G42" s="21"/>
      <c r="H42" s="21"/>
      <c r="I42" s="28"/>
      <c r="J42" s="29">
        <f>SUM(J40:J41)</f>
        <v>157.61</v>
      </c>
      <c r="K42" s="29">
        <f>SUM(K40:K41)</f>
        <v>157.61</v>
      </c>
      <c r="L42" s="14"/>
    </row>
    <row r="43" spans="1:12">
      <c r="A43" s="8">
        <v>45874</v>
      </c>
      <c r="B43" s="9">
        <v>21366</v>
      </c>
      <c r="C43" s="10" t="s">
        <v>196</v>
      </c>
      <c r="D43" s="11" t="s">
        <v>182</v>
      </c>
      <c r="E43" s="3">
        <v>266819</v>
      </c>
      <c r="F43" s="12"/>
      <c r="G43" s="13" t="s">
        <v>138</v>
      </c>
      <c r="H43" s="13"/>
      <c r="I43" s="24"/>
      <c r="J43" s="25">
        <v>200</v>
      </c>
      <c r="K43" s="26">
        <f t="shared" si="6"/>
        <v>200</v>
      </c>
      <c r="L43" s="8">
        <v>45873</v>
      </c>
    </row>
    <row r="44" spans="1:12">
      <c r="A44" s="14"/>
      <c r="B44" s="15"/>
      <c r="C44" s="16"/>
      <c r="D44" s="17" t="s">
        <v>183</v>
      </c>
      <c r="E44" s="7"/>
      <c r="F44" s="18"/>
      <c r="G44" s="19" t="s">
        <v>138</v>
      </c>
      <c r="H44" s="19"/>
      <c r="I44" s="27"/>
      <c r="J44" s="25">
        <v>-42.39</v>
      </c>
      <c r="K44" s="26">
        <f t="shared" si="6"/>
        <v>-42.39</v>
      </c>
      <c r="L44" s="14"/>
    </row>
    <row r="45" spans="1:12">
      <c r="A45" s="20" t="s">
        <v>184</v>
      </c>
      <c r="B45" s="21"/>
      <c r="C45" s="21"/>
      <c r="D45" s="21"/>
      <c r="E45" s="21"/>
      <c r="F45" s="21"/>
      <c r="G45" s="21"/>
      <c r="H45" s="21"/>
      <c r="I45" s="28"/>
      <c r="J45" s="29">
        <f>SUM(J43:J44)</f>
        <v>157.61</v>
      </c>
      <c r="K45" s="29">
        <f>SUM(K43:K44)</f>
        <v>157.61</v>
      </c>
      <c r="L45" s="14"/>
    </row>
    <row r="46" spans="1:12">
      <c r="A46" s="8">
        <v>45874</v>
      </c>
      <c r="B46" s="9">
        <v>21366</v>
      </c>
      <c r="C46" s="10" t="s">
        <v>197</v>
      </c>
      <c r="D46" s="11" t="s">
        <v>182</v>
      </c>
      <c r="E46" s="3">
        <v>266656</v>
      </c>
      <c r="F46" s="12"/>
      <c r="G46" s="13" t="s">
        <v>138</v>
      </c>
      <c r="H46" s="13"/>
      <c r="I46" s="24"/>
      <c r="J46" s="25">
        <v>800</v>
      </c>
      <c r="K46" s="26">
        <f t="shared" ref="K46:K50" si="7">J46</f>
        <v>800</v>
      </c>
      <c r="L46" s="8">
        <v>45873</v>
      </c>
    </row>
    <row r="47" spans="1:12">
      <c r="A47" s="14"/>
      <c r="B47" s="15"/>
      <c r="C47" s="16"/>
      <c r="D47" s="17" t="s">
        <v>183</v>
      </c>
      <c r="E47" s="7"/>
      <c r="F47" s="18"/>
      <c r="G47" s="19" t="s">
        <v>138</v>
      </c>
      <c r="H47" s="19"/>
      <c r="I47" s="27"/>
      <c r="J47" s="25">
        <v>-175.78</v>
      </c>
      <c r="K47" s="26">
        <f t="shared" si="7"/>
        <v>-175.78</v>
      </c>
      <c r="L47" s="14"/>
    </row>
    <row r="48" spans="1:12">
      <c r="A48" s="20" t="s">
        <v>184</v>
      </c>
      <c r="B48" s="21"/>
      <c r="C48" s="21"/>
      <c r="D48" s="21"/>
      <c r="E48" s="21"/>
      <c r="F48" s="21"/>
      <c r="G48" s="21"/>
      <c r="H48" s="21"/>
      <c r="I48" s="28"/>
      <c r="J48" s="29">
        <f>SUM(J46:J47)</f>
        <v>624.22</v>
      </c>
      <c r="K48" s="29">
        <f>SUM(K46:K47)</f>
        <v>624.22</v>
      </c>
      <c r="L48" s="14"/>
    </row>
    <row r="49" spans="1:12">
      <c r="A49" s="8">
        <v>45874</v>
      </c>
      <c r="B49" s="9">
        <v>21366</v>
      </c>
      <c r="C49" s="10" t="s">
        <v>198</v>
      </c>
      <c r="D49" s="11" t="s">
        <v>182</v>
      </c>
      <c r="E49" s="3">
        <v>266975</v>
      </c>
      <c r="F49" s="12"/>
      <c r="G49" s="13" t="s">
        <v>138</v>
      </c>
      <c r="H49" s="13"/>
      <c r="I49" s="24"/>
      <c r="J49" s="25">
        <v>197</v>
      </c>
      <c r="K49" s="26">
        <f t="shared" si="7"/>
        <v>197</v>
      </c>
      <c r="L49" s="8">
        <v>45873</v>
      </c>
    </row>
    <row r="50" spans="1:12">
      <c r="A50" s="14"/>
      <c r="B50" s="15"/>
      <c r="C50" s="16"/>
      <c r="D50" s="17" t="s">
        <v>183</v>
      </c>
      <c r="E50" s="7"/>
      <c r="F50" s="18"/>
      <c r="G50" s="19" t="s">
        <v>138</v>
      </c>
      <c r="H50" s="19"/>
      <c r="I50" s="27"/>
      <c r="J50" s="25">
        <v>-49.92</v>
      </c>
      <c r="K50" s="26">
        <f t="shared" si="7"/>
        <v>-49.92</v>
      </c>
      <c r="L50" s="14"/>
    </row>
    <row r="51" spans="1:12">
      <c r="A51" s="20" t="s">
        <v>184</v>
      </c>
      <c r="B51" s="21"/>
      <c r="C51" s="21"/>
      <c r="D51" s="21"/>
      <c r="E51" s="21"/>
      <c r="F51" s="21"/>
      <c r="G51" s="21"/>
      <c r="H51" s="21"/>
      <c r="I51" s="28"/>
      <c r="J51" s="29">
        <f>SUM(J49:J50)</f>
        <v>147.08</v>
      </c>
      <c r="K51" s="29">
        <f>SUM(K49:K50)</f>
        <v>147.08</v>
      </c>
      <c r="L51" s="14"/>
    </row>
    <row r="52" spans="1:12">
      <c r="A52" s="8">
        <v>45874</v>
      </c>
      <c r="B52" s="9">
        <v>21366</v>
      </c>
      <c r="C52" s="10" t="s">
        <v>199</v>
      </c>
      <c r="D52" s="11" t="s">
        <v>182</v>
      </c>
      <c r="E52" s="3">
        <v>266648</v>
      </c>
      <c r="F52" s="12"/>
      <c r="G52" s="13" t="s">
        <v>138</v>
      </c>
      <c r="H52" s="13"/>
      <c r="I52" s="24"/>
      <c r="J52" s="25">
        <v>1100</v>
      </c>
      <c r="K52" s="26">
        <f t="shared" ref="K52:K56" si="8">J52</f>
        <v>1100</v>
      </c>
      <c r="L52" s="8">
        <v>45873</v>
      </c>
    </row>
    <row r="53" spans="1:12">
      <c r="A53" s="14"/>
      <c r="B53" s="15"/>
      <c r="C53" s="16"/>
      <c r="D53" s="17" t="s">
        <v>183</v>
      </c>
      <c r="E53" s="7"/>
      <c r="F53" s="18"/>
      <c r="G53" s="19" t="s">
        <v>138</v>
      </c>
      <c r="H53" s="19"/>
      <c r="I53" s="27"/>
      <c r="J53" s="25">
        <v>-233.14</v>
      </c>
      <c r="K53" s="26">
        <f t="shared" si="8"/>
        <v>-233.14</v>
      </c>
      <c r="L53" s="14"/>
    </row>
    <row r="54" spans="1:12">
      <c r="A54" s="20" t="s">
        <v>184</v>
      </c>
      <c r="B54" s="21"/>
      <c r="C54" s="21"/>
      <c r="D54" s="21"/>
      <c r="E54" s="21"/>
      <c r="F54" s="21"/>
      <c r="G54" s="21"/>
      <c r="H54" s="21"/>
      <c r="I54" s="28"/>
      <c r="J54" s="29">
        <f>SUM(J52:J53)</f>
        <v>866.86</v>
      </c>
      <c r="K54" s="29">
        <f>SUM(K52:K53)</f>
        <v>866.86</v>
      </c>
      <c r="L54" s="14"/>
    </row>
    <row r="55" spans="1:12">
      <c r="A55" s="8">
        <v>45874</v>
      </c>
      <c r="B55" s="9">
        <v>21366</v>
      </c>
      <c r="C55" s="10" t="s">
        <v>200</v>
      </c>
      <c r="D55" s="11" t="s">
        <v>182</v>
      </c>
      <c r="E55" s="3">
        <v>265471</v>
      </c>
      <c r="F55" s="12"/>
      <c r="G55" s="13" t="s">
        <v>138</v>
      </c>
      <c r="H55" s="13"/>
      <c r="I55" s="24"/>
      <c r="J55" s="25">
        <v>1100</v>
      </c>
      <c r="K55" s="26">
        <f t="shared" si="8"/>
        <v>1100</v>
      </c>
      <c r="L55" s="8">
        <v>45873</v>
      </c>
    </row>
    <row r="56" spans="1:12">
      <c r="A56" s="14"/>
      <c r="B56" s="15"/>
      <c r="C56" s="16"/>
      <c r="D56" s="17" t="s">
        <v>183</v>
      </c>
      <c r="E56" s="7"/>
      <c r="F56" s="18"/>
      <c r="G56" s="19" t="s">
        <v>138</v>
      </c>
      <c r="H56" s="19"/>
      <c r="I56" s="27"/>
      <c r="J56" s="25">
        <v>-238.21</v>
      </c>
      <c r="K56" s="26">
        <f t="shared" si="8"/>
        <v>-238.21</v>
      </c>
      <c r="L56" s="14"/>
    </row>
    <row r="57" spans="1:12">
      <c r="A57" s="20" t="s">
        <v>184</v>
      </c>
      <c r="B57" s="21"/>
      <c r="C57" s="21"/>
      <c r="D57" s="21"/>
      <c r="E57" s="21"/>
      <c r="F57" s="21"/>
      <c r="G57" s="21"/>
      <c r="H57" s="21"/>
      <c r="I57" s="28"/>
      <c r="J57" s="29">
        <f>SUM(J55:J56)</f>
        <v>861.79</v>
      </c>
      <c r="K57" s="29">
        <f>SUM(K55:K56)</f>
        <v>861.79</v>
      </c>
      <c r="L57" s="14"/>
    </row>
    <row r="58" spans="1:12">
      <c r="A58" s="8">
        <v>45874</v>
      </c>
      <c r="B58" s="9">
        <v>21366</v>
      </c>
      <c r="C58" s="10" t="s">
        <v>201</v>
      </c>
      <c r="D58" s="11" t="s">
        <v>182</v>
      </c>
      <c r="E58" s="3">
        <v>266448</v>
      </c>
      <c r="F58" s="12"/>
      <c r="G58" s="13" t="s">
        <v>138</v>
      </c>
      <c r="H58" s="13"/>
      <c r="I58" s="24"/>
      <c r="J58" s="25">
        <v>400</v>
      </c>
      <c r="K58" s="26">
        <f t="shared" ref="K58:K62" si="9">J58</f>
        <v>400</v>
      </c>
      <c r="L58" s="8">
        <v>45873</v>
      </c>
    </row>
    <row r="59" spans="1:12">
      <c r="A59" s="14"/>
      <c r="B59" s="15"/>
      <c r="C59" s="16"/>
      <c r="D59" s="17" t="s">
        <v>183</v>
      </c>
      <c r="E59" s="7"/>
      <c r="F59" s="18"/>
      <c r="G59" s="19" t="s">
        <v>138</v>
      </c>
      <c r="H59" s="19"/>
      <c r="I59" s="27"/>
      <c r="J59" s="25">
        <v>-91.44</v>
      </c>
      <c r="K59" s="26">
        <f t="shared" si="9"/>
        <v>-91.44</v>
      </c>
      <c r="L59" s="14"/>
    </row>
    <row r="60" spans="1:12">
      <c r="A60" s="20" t="s">
        <v>184</v>
      </c>
      <c r="B60" s="21"/>
      <c r="C60" s="21"/>
      <c r="D60" s="21"/>
      <c r="E60" s="21"/>
      <c r="F60" s="21"/>
      <c r="G60" s="21"/>
      <c r="H60" s="21"/>
      <c r="I60" s="28"/>
      <c r="J60" s="29">
        <f>SUM(J58:J59)</f>
        <v>308.56</v>
      </c>
      <c r="K60" s="29">
        <f>SUM(K58:K59)</f>
        <v>308.56</v>
      </c>
      <c r="L60" s="14"/>
    </row>
    <row r="61" spans="1:12">
      <c r="A61" s="8">
        <v>45874</v>
      </c>
      <c r="B61" s="9">
        <v>21366</v>
      </c>
      <c r="C61" s="10" t="s">
        <v>202</v>
      </c>
      <c r="D61" s="11" t="s">
        <v>182</v>
      </c>
      <c r="E61" s="3">
        <v>266447</v>
      </c>
      <c r="F61" s="12"/>
      <c r="G61" s="13" t="s">
        <v>138</v>
      </c>
      <c r="H61" s="13"/>
      <c r="I61" s="24"/>
      <c r="J61" s="25">
        <v>200</v>
      </c>
      <c r="K61" s="26">
        <f t="shared" si="9"/>
        <v>200</v>
      </c>
      <c r="L61" s="8">
        <v>45873</v>
      </c>
    </row>
    <row r="62" spans="1:12">
      <c r="A62" s="14"/>
      <c r="B62" s="15"/>
      <c r="C62" s="16"/>
      <c r="D62" s="17" t="s">
        <v>183</v>
      </c>
      <c r="E62" s="7"/>
      <c r="F62" s="18"/>
      <c r="G62" s="19" t="s">
        <v>138</v>
      </c>
      <c r="H62" s="19"/>
      <c r="I62" s="27"/>
      <c r="J62" s="25">
        <v>-42.39</v>
      </c>
      <c r="K62" s="26">
        <f t="shared" si="9"/>
        <v>-42.39</v>
      </c>
      <c r="L62" s="14"/>
    </row>
    <row r="63" spans="1:12">
      <c r="A63" s="20" t="s">
        <v>184</v>
      </c>
      <c r="B63" s="21"/>
      <c r="C63" s="21"/>
      <c r="D63" s="21"/>
      <c r="E63" s="21"/>
      <c r="F63" s="21"/>
      <c r="G63" s="21"/>
      <c r="H63" s="21"/>
      <c r="I63" s="28"/>
      <c r="J63" s="29">
        <f>SUM(J61:J62)</f>
        <v>157.61</v>
      </c>
      <c r="K63" s="29">
        <f>SUM(K61:K62)</f>
        <v>157.61</v>
      </c>
      <c r="L63" s="14"/>
    </row>
    <row r="64" spans="1:12">
      <c r="A64" s="8">
        <v>45874</v>
      </c>
      <c r="B64" s="9">
        <v>21366</v>
      </c>
      <c r="C64" s="22" t="s">
        <v>203</v>
      </c>
      <c r="D64" s="11" t="s">
        <v>182</v>
      </c>
      <c r="E64" s="3"/>
      <c r="F64" s="12"/>
      <c r="G64" s="13" t="s">
        <v>138</v>
      </c>
      <c r="H64" s="13"/>
      <c r="I64" s="24"/>
      <c r="J64" s="25">
        <v>224.47</v>
      </c>
      <c r="K64" s="26">
        <f t="shared" ref="K64:K68" si="10">J64</f>
        <v>224.47</v>
      </c>
      <c r="L64" s="8">
        <v>45873</v>
      </c>
    </row>
    <row r="65" spans="1:12">
      <c r="A65" s="14"/>
      <c r="B65" s="15"/>
      <c r="C65" s="16"/>
      <c r="D65" s="17" t="s">
        <v>183</v>
      </c>
      <c r="E65" s="7"/>
      <c r="F65" s="18"/>
      <c r="G65" s="19" t="s">
        <v>138</v>
      </c>
      <c r="H65" s="19"/>
      <c r="I65" s="27"/>
      <c r="J65" s="25">
        <v>-1176</v>
      </c>
      <c r="K65" s="26">
        <f t="shared" si="10"/>
        <v>-1176</v>
      </c>
      <c r="L65" s="14"/>
    </row>
    <row r="66" spans="1:12">
      <c r="A66" s="20" t="s">
        <v>184</v>
      </c>
      <c r="B66" s="21"/>
      <c r="C66" s="21"/>
      <c r="D66" s="21"/>
      <c r="E66" s="21"/>
      <c r="F66" s="21"/>
      <c r="G66" s="21"/>
      <c r="H66" s="21"/>
      <c r="I66" s="28"/>
      <c r="J66" s="30">
        <f>SUM(J64:J65)</f>
        <v>-951.53</v>
      </c>
      <c r="K66" s="29">
        <f>SUM(K64:K65)</f>
        <v>-951.53</v>
      </c>
      <c r="L66" s="14"/>
    </row>
    <row r="67" spans="1:12">
      <c r="A67" s="8">
        <v>45874</v>
      </c>
      <c r="B67" s="9">
        <v>21366</v>
      </c>
      <c r="C67" s="22" t="s">
        <v>203</v>
      </c>
      <c r="D67" s="11" t="s">
        <v>182</v>
      </c>
      <c r="E67" s="3"/>
      <c r="F67" s="12"/>
      <c r="G67" s="13" t="s">
        <v>138</v>
      </c>
      <c r="H67" s="13"/>
      <c r="I67" s="24"/>
      <c r="J67" s="25">
        <v>238.13</v>
      </c>
      <c r="K67" s="26">
        <f t="shared" si="10"/>
        <v>238.13</v>
      </c>
      <c r="L67" s="8">
        <v>45873</v>
      </c>
    </row>
    <row r="68" spans="1:12">
      <c r="A68" s="14"/>
      <c r="B68" s="15"/>
      <c r="C68" s="16"/>
      <c r="D68" s="17" t="s">
        <v>183</v>
      </c>
      <c r="E68" s="7"/>
      <c r="F68" s="18"/>
      <c r="G68" s="19" t="s">
        <v>138</v>
      </c>
      <c r="H68" s="19"/>
      <c r="I68" s="27"/>
      <c r="J68" s="25">
        <v>-320.39</v>
      </c>
      <c r="K68" s="26">
        <f t="shared" si="10"/>
        <v>-320.39</v>
      </c>
      <c r="L68" s="14"/>
    </row>
    <row r="69" spans="1:12">
      <c r="A69" s="20" t="s">
        <v>184</v>
      </c>
      <c r="B69" s="21"/>
      <c r="C69" s="21"/>
      <c r="D69" s="21"/>
      <c r="E69" s="21"/>
      <c r="F69" s="21"/>
      <c r="G69" s="21"/>
      <c r="H69" s="21"/>
      <c r="I69" s="28"/>
      <c r="J69" s="30">
        <f>SUM(J67:J68)</f>
        <v>-82.26</v>
      </c>
      <c r="K69" s="29">
        <f>SUM(K67:K68)</f>
        <v>-82.26</v>
      </c>
      <c r="L69" s="14"/>
    </row>
    <row r="70" spans="1:12">
      <c r="A70" s="8">
        <v>45874</v>
      </c>
      <c r="B70" s="9">
        <v>21366</v>
      </c>
      <c r="C70" s="10" t="s">
        <v>204</v>
      </c>
      <c r="D70" s="11" t="s">
        <v>182</v>
      </c>
      <c r="E70" s="3">
        <v>266644</v>
      </c>
      <c r="F70" s="12"/>
      <c r="G70" s="13" t="s">
        <v>138</v>
      </c>
      <c r="H70" s="13"/>
      <c r="I70" s="24"/>
      <c r="J70" s="25">
        <v>200</v>
      </c>
      <c r="K70" s="26">
        <f t="shared" ref="K70:K74" si="11">J70</f>
        <v>200</v>
      </c>
      <c r="L70" s="8">
        <v>45873</v>
      </c>
    </row>
    <row r="71" spans="1:12">
      <c r="A71" s="14"/>
      <c r="B71" s="15"/>
      <c r="C71" s="16"/>
      <c r="D71" s="17" t="s">
        <v>183</v>
      </c>
      <c r="E71" s="7"/>
      <c r="F71" s="18"/>
      <c r="G71" s="19" t="s">
        <v>138</v>
      </c>
      <c r="H71" s="19"/>
      <c r="I71" s="27"/>
      <c r="J71" s="25">
        <v>-43.24</v>
      </c>
      <c r="K71" s="26">
        <f t="shared" si="11"/>
        <v>-43.24</v>
      </c>
      <c r="L71" s="14"/>
    </row>
    <row r="72" spans="1:12">
      <c r="A72" s="20" t="s">
        <v>184</v>
      </c>
      <c r="B72" s="21"/>
      <c r="C72" s="21"/>
      <c r="D72" s="21"/>
      <c r="E72" s="21"/>
      <c r="F72" s="21"/>
      <c r="G72" s="21"/>
      <c r="H72" s="21"/>
      <c r="I72" s="28"/>
      <c r="J72" s="29">
        <f>SUM(J70:J71)</f>
        <v>156.76</v>
      </c>
      <c r="K72" s="29">
        <f>SUM(K70:K71)</f>
        <v>156.76</v>
      </c>
      <c r="L72" s="14"/>
    </row>
    <row r="73" spans="1:12">
      <c r="A73" s="8">
        <v>45874</v>
      </c>
      <c r="B73" s="9">
        <v>21366</v>
      </c>
      <c r="C73" s="10" t="s">
        <v>205</v>
      </c>
      <c r="D73" s="11" t="s">
        <v>182</v>
      </c>
      <c r="E73" s="3">
        <v>266503</v>
      </c>
      <c r="F73" s="12"/>
      <c r="G73" s="13" t="s">
        <v>138</v>
      </c>
      <c r="H73" s="13"/>
      <c r="I73" s="24"/>
      <c r="J73" s="25">
        <v>350</v>
      </c>
      <c r="K73" s="26">
        <f t="shared" si="11"/>
        <v>350</v>
      </c>
      <c r="L73" s="8">
        <v>45873</v>
      </c>
    </row>
    <row r="74" spans="1:12">
      <c r="A74" s="14"/>
      <c r="B74" s="15"/>
      <c r="C74" s="16"/>
      <c r="D74" s="17" t="s">
        <v>183</v>
      </c>
      <c r="E74" s="7"/>
      <c r="F74" s="18"/>
      <c r="G74" s="19" t="s">
        <v>138</v>
      </c>
      <c r="H74" s="19"/>
      <c r="I74" s="27"/>
      <c r="J74" s="25">
        <v>-75.03</v>
      </c>
      <c r="K74" s="26">
        <f t="shared" si="11"/>
        <v>-75.03</v>
      </c>
      <c r="L74" s="14"/>
    </row>
    <row r="75" spans="1:12">
      <c r="A75" s="20" t="s">
        <v>184</v>
      </c>
      <c r="B75" s="21"/>
      <c r="C75" s="21"/>
      <c r="D75" s="21"/>
      <c r="E75" s="21"/>
      <c r="F75" s="21"/>
      <c r="G75" s="21"/>
      <c r="H75" s="21"/>
      <c r="I75" s="28"/>
      <c r="J75" s="29">
        <f>SUM(J73:J74)</f>
        <v>274.97</v>
      </c>
      <c r="K75" s="29">
        <f>SUM(K73:K74)</f>
        <v>274.97</v>
      </c>
      <c r="L75" s="14"/>
    </row>
    <row r="76" spans="1:12">
      <c r="A76" s="8">
        <v>45874</v>
      </c>
      <c r="B76" s="9">
        <v>21366</v>
      </c>
      <c r="C76" s="10" t="s">
        <v>206</v>
      </c>
      <c r="D76" s="11" t="s">
        <v>182</v>
      </c>
      <c r="E76" s="3">
        <v>266494</v>
      </c>
      <c r="F76" s="12"/>
      <c r="G76" s="13" t="s">
        <v>138</v>
      </c>
      <c r="H76" s="13"/>
      <c r="I76" s="24"/>
      <c r="J76" s="25">
        <v>550</v>
      </c>
      <c r="K76" s="26">
        <f t="shared" ref="K76:K80" si="12">J76</f>
        <v>550</v>
      </c>
      <c r="L76" s="8">
        <v>45873</v>
      </c>
    </row>
    <row r="77" spans="1:12">
      <c r="A77" s="14"/>
      <c r="B77" s="15"/>
      <c r="C77" s="16"/>
      <c r="D77" s="17" t="s">
        <v>183</v>
      </c>
      <c r="E77" s="7"/>
      <c r="F77" s="18"/>
      <c r="G77" s="19" t="s">
        <v>138</v>
      </c>
      <c r="H77" s="19"/>
      <c r="I77" s="27"/>
      <c r="J77" s="25">
        <v>-116.57</v>
      </c>
      <c r="K77" s="26">
        <f t="shared" si="12"/>
        <v>-116.57</v>
      </c>
      <c r="L77" s="14"/>
    </row>
    <row r="78" spans="1:12">
      <c r="A78" s="20" t="s">
        <v>184</v>
      </c>
      <c r="B78" s="21"/>
      <c r="C78" s="21"/>
      <c r="D78" s="21"/>
      <c r="E78" s="21"/>
      <c r="F78" s="21"/>
      <c r="G78" s="21"/>
      <c r="H78" s="21"/>
      <c r="I78" s="28"/>
      <c r="J78" s="29">
        <f>SUM(J76:J77)</f>
        <v>433.43</v>
      </c>
      <c r="K78" s="29">
        <f>SUM(K76:K77)</f>
        <v>433.43</v>
      </c>
      <c r="L78" s="14"/>
    </row>
    <row r="79" spans="1:12">
      <c r="A79" s="8">
        <v>45874</v>
      </c>
      <c r="B79" s="9">
        <v>21366</v>
      </c>
      <c r="C79" s="10" t="s">
        <v>207</v>
      </c>
      <c r="D79" s="11" t="s">
        <v>182</v>
      </c>
      <c r="E79" s="3">
        <v>266318</v>
      </c>
      <c r="F79" s="12"/>
      <c r="G79" s="13" t="s">
        <v>138</v>
      </c>
      <c r="H79" s="13"/>
      <c r="I79" s="24"/>
      <c r="J79" s="25">
        <v>1100</v>
      </c>
      <c r="K79" s="26">
        <f t="shared" si="12"/>
        <v>1100</v>
      </c>
      <c r="L79" s="8">
        <v>45873</v>
      </c>
    </row>
    <row r="80" spans="1:12">
      <c r="A80" s="14"/>
      <c r="B80" s="15"/>
      <c r="C80" s="16"/>
      <c r="D80" s="17" t="s">
        <v>183</v>
      </c>
      <c r="E80" s="7"/>
      <c r="F80" s="18"/>
      <c r="G80" s="19" t="s">
        <v>138</v>
      </c>
      <c r="H80" s="19"/>
      <c r="I80" s="27"/>
      <c r="J80" s="25">
        <v>-236.32</v>
      </c>
      <c r="K80" s="26">
        <f t="shared" si="12"/>
        <v>-236.32</v>
      </c>
      <c r="L80" s="14"/>
    </row>
    <row r="81" spans="1:12">
      <c r="A81" s="20" t="s">
        <v>184</v>
      </c>
      <c r="B81" s="21"/>
      <c r="C81" s="21"/>
      <c r="D81" s="21"/>
      <c r="E81" s="21"/>
      <c r="F81" s="21"/>
      <c r="G81" s="21"/>
      <c r="H81" s="21"/>
      <c r="I81" s="28"/>
      <c r="J81" s="29">
        <f>SUM(J79:J80)</f>
        <v>863.68</v>
      </c>
      <c r="K81" s="29">
        <f>SUM(K79:K80)</f>
        <v>863.68</v>
      </c>
      <c r="L81" s="14"/>
    </row>
    <row r="82" spans="1:12">
      <c r="A82" s="8">
        <v>45874</v>
      </c>
      <c r="B82" s="9">
        <v>21366</v>
      </c>
      <c r="C82" s="10" t="s">
        <v>208</v>
      </c>
      <c r="D82" s="11" t="s">
        <v>182</v>
      </c>
      <c r="E82" s="3">
        <v>265972</v>
      </c>
      <c r="F82" s="12"/>
      <c r="G82" s="13" t="s">
        <v>138</v>
      </c>
      <c r="H82" s="13"/>
      <c r="I82" s="24"/>
      <c r="J82" s="25">
        <v>1100</v>
      </c>
      <c r="K82" s="26">
        <f t="shared" ref="K82:K86" si="13">J82</f>
        <v>1100</v>
      </c>
      <c r="L82" s="8">
        <v>45873</v>
      </c>
    </row>
    <row r="83" spans="1:12">
      <c r="A83" s="14"/>
      <c r="B83" s="15"/>
      <c r="C83" s="16"/>
      <c r="D83" s="17" t="s">
        <v>183</v>
      </c>
      <c r="E83" s="7"/>
      <c r="F83" s="18"/>
      <c r="G83" s="19" t="s">
        <v>138</v>
      </c>
      <c r="H83" s="19"/>
      <c r="I83" s="27"/>
      <c r="J83" s="25">
        <v>-249.96</v>
      </c>
      <c r="K83" s="26">
        <f t="shared" si="13"/>
        <v>-249.96</v>
      </c>
      <c r="L83" s="14"/>
    </row>
    <row r="84" spans="1:12">
      <c r="A84" s="20" t="s">
        <v>184</v>
      </c>
      <c r="B84" s="21"/>
      <c r="C84" s="21"/>
      <c r="D84" s="21"/>
      <c r="E84" s="21"/>
      <c r="F84" s="21"/>
      <c r="G84" s="21"/>
      <c r="H84" s="21"/>
      <c r="I84" s="28"/>
      <c r="J84" s="29">
        <f>SUM(J82:J83)</f>
        <v>850.04</v>
      </c>
      <c r="K84" s="29">
        <f>SUM(K82:K83)</f>
        <v>850.04</v>
      </c>
      <c r="L84" s="14"/>
    </row>
    <row r="85" spans="1:12">
      <c r="A85" s="8">
        <v>45874</v>
      </c>
      <c r="B85" s="9">
        <v>21366</v>
      </c>
      <c r="C85" s="10" t="s">
        <v>209</v>
      </c>
      <c r="D85" s="11" t="s">
        <v>182</v>
      </c>
      <c r="E85" s="3">
        <v>266022</v>
      </c>
      <c r="F85" s="12"/>
      <c r="G85" s="13" t="s">
        <v>138</v>
      </c>
      <c r="H85" s="13"/>
      <c r="I85" s="24"/>
      <c r="J85" s="25">
        <v>1100</v>
      </c>
      <c r="K85" s="26">
        <f t="shared" si="13"/>
        <v>1100</v>
      </c>
      <c r="L85" s="8">
        <v>45873</v>
      </c>
    </row>
    <row r="86" spans="1:12">
      <c r="A86" s="14"/>
      <c r="B86" s="15"/>
      <c r="C86" s="16"/>
      <c r="D86" s="17" t="s">
        <v>183</v>
      </c>
      <c r="E86" s="7"/>
      <c r="F86" s="18"/>
      <c r="G86" s="19" t="s">
        <v>138</v>
      </c>
      <c r="H86" s="19"/>
      <c r="I86" s="27"/>
      <c r="J86" s="25">
        <v>-311.56</v>
      </c>
      <c r="K86" s="26">
        <f t="shared" si="13"/>
        <v>-311.56</v>
      </c>
      <c r="L86" s="14"/>
    </row>
    <row r="87" spans="1:12">
      <c r="A87" s="20" t="s">
        <v>184</v>
      </c>
      <c r="B87" s="21"/>
      <c r="C87" s="21"/>
      <c r="D87" s="21"/>
      <c r="E87" s="21"/>
      <c r="F87" s="21"/>
      <c r="G87" s="21"/>
      <c r="H87" s="21"/>
      <c r="I87" s="28"/>
      <c r="J87" s="29">
        <f>SUM(J85:J86)</f>
        <v>788.44</v>
      </c>
      <c r="K87" s="29">
        <f>SUM(K85:K86)</f>
        <v>788.44</v>
      </c>
      <c r="L87" s="14"/>
    </row>
    <row r="88" spans="1:12">
      <c r="A88" s="8">
        <v>45874</v>
      </c>
      <c r="B88" s="9">
        <v>21366</v>
      </c>
      <c r="C88" s="10" t="s">
        <v>210</v>
      </c>
      <c r="D88" s="11" t="s">
        <v>182</v>
      </c>
      <c r="E88" s="3">
        <v>266179</v>
      </c>
      <c r="F88" s="12"/>
      <c r="G88" s="13" t="s">
        <v>138</v>
      </c>
      <c r="H88" s="13"/>
      <c r="I88" s="24"/>
      <c r="J88" s="25">
        <v>350</v>
      </c>
      <c r="K88" s="26">
        <f t="shared" ref="K88:K92" si="14">J88</f>
        <v>350</v>
      </c>
      <c r="L88" s="8">
        <v>45873</v>
      </c>
    </row>
    <row r="89" spans="1:12">
      <c r="A89" s="14"/>
      <c r="B89" s="15"/>
      <c r="C89" s="16"/>
      <c r="D89" s="17" t="s">
        <v>183</v>
      </c>
      <c r="E89" s="7"/>
      <c r="F89" s="18"/>
      <c r="G89" s="19" t="s">
        <v>138</v>
      </c>
      <c r="H89" s="19"/>
      <c r="I89" s="27"/>
      <c r="J89" s="25">
        <v>-80.12</v>
      </c>
      <c r="K89" s="26">
        <f t="shared" si="14"/>
        <v>-80.12</v>
      </c>
      <c r="L89" s="14"/>
    </row>
    <row r="90" spans="1:12">
      <c r="A90" s="20" t="s">
        <v>184</v>
      </c>
      <c r="B90" s="21"/>
      <c r="C90" s="21"/>
      <c r="D90" s="21"/>
      <c r="E90" s="21"/>
      <c r="F90" s="21"/>
      <c r="G90" s="21"/>
      <c r="H90" s="21"/>
      <c r="I90" s="28"/>
      <c r="J90" s="29">
        <f>SUM(J88:J89)</f>
        <v>269.88</v>
      </c>
      <c r="K90" s="29">
        <f>SUM(K88:K89)</f>
        <v>269.88</v>
      </c>
      <c r="L90" s="14"/>
    </row>
    <row r="91" spans="1:12">
      <c r="A91" s="8">
        <v>45874</v>
      </c>
      <c r="B91" s="9">
        <v>21366</v>
      </c>
      <c r="C91" s="10" t="s">
        <v>211</v>
      </c>
      <c r="D91" s="11" t="s">
        <v>182</v>
      </c>
      <c r="E91" s="3">
        <v>265769</v>
      </c>
      <c r="F91" s="12"/>
      <c r="G91" s="13" t="s">
        <v>138</v>
      </c>
      <c r="H91" s="13"/>
      <c r="I91" s="24"/>
      <c r="J91" s="25">
        <v>1100</v>
      </c>
      <c r="K91" s="26">
        <f t="shared" si="14"/>
        <v>1100</v>
      </c>
      <c r="L91" s="8">
        <v>45873</v>
      </c>
    </row>
    <row r="92" spans="1:12">
      <c r="A92" s="14"/>
      <c r="B92" s="15"/>
      <c r="C92" s="16"/>
      <c r="D92" s="17" t="s">
        <v>183</v>
      </c>
      <c r="E92" s="7"/>
      <c r="F92" s="18"/>
      <c r="G92" s="19" t="s">
        <v>138</v>
      </c>
      <c r="H92" s="19"/>
      <c r="I92" s="27"/>
      <c r="J92" s="25">
        <v>-249.96</v>
      </c>
      <c r="K92" s="26">
        <f t="shared" si="14"/>
        <v>-249.96</v>
      </c>
      <c r="L92" s="14"/>
    </row>
    <row r="93" spans="1:12">
      <c r="A93" s="20" t="s">
        <v>184</v>
      </c>
      <c r="B93" s="21"/>
      <c r="C93" s="21"/>
      <c r="D93" s="21"/>
      <c r="E93" s="21"/>
      <c r="F93" s="21"/>
      <c r="G93" s="21"/>
      <c r="H93" s="21"/>
      <c r="I93" s="28"/>
      <c r="J93" s="29">
        <f>SUM(J91:J92)</f>
        <v>850.04</v>
      </c>
      <c r="K93" s="29">
        <f>SUM(K91:K92)</f>
        <v>850.04</v>
      </c>
      <c r="L93" s="14"/>
    </row>
    <row r="94" spans="1:12">
      <c r="A94" s="8">
        <v>45874</v>
      </c>
      <c r="B94" s="9">
        <v>21366</v>
      </c>
      <c r="C94" s="10" t="s">
        <v>212</v>
      </c>
      <c r="D94" s="11" t="s">
        <v>182</v>
      </c>
      <c r="E94" s="3">
        <v>265974</v>
      </c>
      <c r="F94" s="12"/>
      <c r="G94" s="13" t="s">
        <v>138</v>
      </c>
      <c r="H94" s="13"/>
      <c r="I94" s="24"/>
      <c r="J94" s="25">
        <v>1100</v>
      </c>
      <c r="K94" s="26">
        <f t="shared" ref="K94:K98" si="15">J94</f>
        <v>1100</v>
      </c>
      <c r="L94" s="8">
        <v>45873</v>
      </c>
    </row>
    <row r="95" spans="1:12">
      <c r="A95" s="14"/>
      <c r="B95" s="15"/>
      <c r="C95" s="16"/>
      <c r="D95" s="17" t="s">
        <v>183</v>
      </c>
      <c r="E95" s="7"/>
      <c r="F95" s="18"/>
      <c r="G95" s="19" t="s">
        <v>138</v>
      </c>
      <c r="H95" s="19"/>
      <c r="I95" s="27"/>
      <c r="J95" s="25">
        <v>-249.96</v>
      </c>
      <c r="K95" s="26">
        <f t="shared" si="15"/>
        <v>-249.96</v>
      </c>
      <c r="L95" s="14"/>
    </row>
    <row r="96" spans="1:12">
      <c r="A96" s="20" t="s">
        <v>184</v>
      </c>
      <c r="B96" s="21"/>
      <c r="C96" s="21"/>
      <c r="D96" s="21"/>
      <c r="E96" s="21"/>
      <c r="F96" s="21"/>
      <c r="G96" s="21"/>
      <c r="H96" s="21"/>
      <c r="I96" s="28"/>
      <c r="J96" s="29">
        <f>SUM(J94:J95)</f>
        <v>850.04</v>
      </c>
      <c r="K96" s="29">
        <f>SUM(K94:K95)</f>
        <v>850.04</v>
      </c>
      <c r="L96" s="14"/>
    </row>
    <row r="97" spans="1:12">
      <c r="A97" s="8">
        <v>45874</v>
      </c>
      <c r="B97" s="9">
        <v>21366</v>
      </c>
      <c r="C97" s="10" t="s">
        <v>213</v>
      </c>
      <c r="D97" s="11" t="s">
        <v>182</v>
      </c>
      <c r="E97" s="3">
        <v>265970</v>
      </c>
      <c r="F97" s="12"/>
      <c r="G97" s="13" t="s">
        <v>138</v>
      </c>
      <c r="H97" s="13"/>
      <c r="I97" s="24"/>
      <c r="J97" s="25">
        <v>1100</v>
      </c>
      <c r="K97" s="26">
        <f t="shared" si="15"/>
        <v>1100</v>
      </c>
      <c r="L97" s="8">
        <v>45873</v>
      </c>
    </row>
    <row r="98" spans="1:12">
      <c r="A98" s="14"/>
      <c r="B98" s="15"/>
      <c r="C98" s="16"/>
      <c r="D98" s="17" t="s">
        <v>183</v>
      </c>
      <c r="E98" s="7"/>
      <c r="F98" s="18"/>
      <c r="G98" s="19" t="s">
        <v>138</v>
      </c>
      <c r="H98" s="19"/>
      <c r="I98" s="27"/>
      <c r="J98" s="25">
        <v>-233.14</v>
      </c>
      <c r="K98" s="26">
        <f t="shared" si="15"/>
        <v>-233.14</v>
      </c>
      <c r="L98" s="14"/>
    </row>
    <row r="99" spans="1:12">
      <c r="A99" s="20" t="s">
        <v>184</v>
      </c>
      <c r="B99" s="21"/>
      <c r="C99" s="21"/>
      <c r="D99" s="21"/>
      <c r="E99" s="21"/>
      <c r="F99" s="21"/>
      <c r="G99" s="21"/>
      <c r="H99" s="21"/>
      <c r="I99" s="28"/>
      <c r="J99" s="29">
        <f>SUM(J97:J98)</f>
        <v>866.86</v>
      </c>
      <c r="K99" s="29">
        <f>SUM(K97:K98)</f>
        <v>866.86</v>
      </c>
      <c r="L99" s="14"/>
    </row>
    <row r="100" spans="1:12">
      <c r="A100" s="8">
        <v>45874</v>
      </c>
      <c r="B100" s="9">
        <v>21366</v>
      </c>
      <c r="C100" s="10" t="s">
        <v>214</v>
      </c>
      <c r="D100" s="11" t="s">
        <v>182</v>
      </c>
      <c r="E100" s="3">
        <v>266178</v>
      </c>
      <c r="F100" s="12"/>
      <c r="G100" s="13" t="s">
        <v>138</v>
      </c>
      <c r="H100" s="13"/>
      <c r="I100" s="24"/>
      <c r="J100" s="25">
        <v>200</v>
      </c>
      <c r="K100" s="26">
        <f>J100</f>
        <v>200</v>
      </c>
      <c r="L100" s="8">
        <v>45873</v>
      </c>
    </row>
    <row r="101" spans="1:12">
      <c r="A101" s="14"/>
      <c r="B101" s="15"/>
      <c r="C101" s="16"/>
      <c r="D101" s="17" t="s">
        <v>183</v>
      </c>
      <c r="E101" s="7"/>
      <c r="F101" s="18"/>
      <c r="G101" s="19" t="s">
        <v>138</v>
      </c>
      <c r="H101" s="19"/>
      <c r="I101" s="27"/>
      <c r="J101" s="25">
        <v>-42.39</v>
      </c>
      <c r="K101" s="26">
        <f>J101</f>
        <v>-42.39</v>
      </c>
      <c r="L101" s="14"/>
    </row>
    <row r="102" spans="1:12">
      <c r="A102" s="20" t="s">
        <v>184</v>
      </c>
      <c r="B102" s="21"/>
      <c r="C102" s="21"/>
      <c r="D102" s="21"/>
      <c r="E102" s="21"/>
      <c r="F102" s="21"/>
      <c r="G102" s="21"/>
      <c r="H102" s="21"/>
      <c r="I102" s="28"/>
      <c r="J102" s="29">
        <f>SUM(J100:J101)</f>
        <v>157.61</v>
      </c>
      <c r="K102" s="29">
        <f>SUM(K100:K101)</f>
        <v>157.61</v>
      </c>
      <c r="L102" s="14"/>
    </row>
    <row r="103" spans="1:12">
      <c r="A103" s="8">
        <v>45874</v>
      </c>
      <c r="B103" s="9">
        <v>21366</v>
      </c>
      <c r="C103" s="10" t="s">
        <v>215</v>
      </c>
      <c r="D103" s="11" t="s">
        <v>182</v>
      </c>
      <c r="E103" s="3">
        <v>266182</v>
      </c>
      <c r="F103" s="12"/>
      <c r="G103" s="13" t="s">
        <v>138</v>
      </c>
      <c r="H103" s="13"/>
      <c r="I103" s="24"/>
      <c r="J103" s="25">
        <v>600</v>
      </c>
      <c r="K103" s="26">
        <f>J103</f>
        <v>600</v>
      </c>
      <c r="L103" s="8">
        <v>45873</v>
      </c>
    </row>
    <row r="104" spans="1:12">
      <c r="A104" s="14"/>
      <c r="B104" s="15"/>
      <c r="C104" s="16"/>
      <c r="D104" s="17" t="s">
        <v>183</v>
      </c>
      <c r="E104" s="7"/>
      <c r="F104" s="18"/>
      <c r="G104" s="19" t="s">
        <v>138</v>
      </c>
      <c r="H104" s="19"/>
      <c r="I104" s="27"/>
      <c r="J104" s="25">
        <v>-167.16</v>
      </c>
      <c r="K104" s="26">
        <f>J104</f>
        <v>-167.16</v>
      </c>
      <c r="L104" s="14"/>
    </row>
    <row r="105" spans="1:12">
      <c r="A105" s="20" t="s">
        <v>184</v>
      </c>
      <c r="B105" s="21"/>
      <c r="C105" s="21"/>
      <c r="D105" s="21"/>
      <c r="E105" s="21"/>
      <c r="F105" s="21"/>
      <c r="G105" s="21"/>
      <c r="H105" s="21"/>
      <c r="I105" s="28"/>
      <c r="J105" s="29">
        <f>SUM(J103:J104)</f>
        <v>432.84</v>
      </c>
      <c r="K105" s="29">
        <f>SUM(K103:K104)</f>
        <v>432.84</v>
      </c>
      <c r="L105" s="14"/>
    </row>
    <row r="106" ht="10.5" spans="1:10">
      <c r="A106" s="2"/>
      <c r="I106" s="31" t="s">
        <v>216</v>
      </c>
      <c r="J106" s="32">
        <f>SUM(J9,J12,J15,J18,J21,J24,J27,J30,J33,J36,J39,J42,J45,J48,J51,J54,J57,J60,J63,J66,J69,J72,J75,J78,J81,J84,J87,J90,J93,J96,J99,J102,J105)</f>
        <v>15073.88</v>
      </c>
    </row>
    <row r="107" ht="10.5" spans="1:10">
      <c r="A107" s="2"/>
      <c r="I107" s="31"/>
      <c r="J107" s="32"/>
    </row>
    <row r="108" ht="10.5" spans="1:10">
      <c r="A108" s="2" t="s">
        <v>23</v>
      </c>
      <c r="D108" s="2" t="s">
        <v>24</v>
      </c>
      <c r="I108" s="33"/>
      <c r="J108" s="32"/>
    </row>
    <row r="109" spans="1:1">
      <c r="A109" s="2"/>
    </row>
    <row r="110" spans="1:1">
      <c r="A110" s="2"/>
    </row>
    <row r="111" spans="1:4">
      <c r="A111" s="2" t="s">
        <v>26</v>
      </c>
      <c r="D111" s="2" t="s">
        <v>27</v>
      </c>
    </row>
    <row r="112" spans="1:4">
      <c r="A112" s="1" t="s">
        <v>29</v>
      </c>
      <c r="D112" s="1" t="s">
        <v>30</v>
      </c>
    </row>
    <row r="118" spans="1:1">
      <c r="A118" s="2" t="s">
        <v>0</v>
      </c>
    </row>
    <row r="119" spans="1:1">
      <c r="A119" s="2" t="s">
        <v>33</v>
      </c>
    </row>
    <row r="121" spans="1:12">
      <c r="A121" s="3" t="s">
        <v>2</v>
      </c>
      <c r="B121" s="3" t="s">
        <v>3</v>
      </c>
      <c r="C121" s="3" t="s">
        <v>4</v>
      </c>
      <c r="D121" s="3" t="s">
        <v>5</v>
      </c>
      <c r="E121" s="3" t="s">
        <v>180</v>
      </c>
      <c r="F121" s="3" t="s">
        <v>7</v>
      </c>
      <c r="G121" s="4" t="s">
        <v>8</v>
      </c>
      <c r="H121" s="5"/>
      <c r="I121" s="5"/>
      <c r="J121" s="23"/>
      <c r="K121" s="3" t="s">
        <v>9</v>
      </c>
      <c r="L121" s="3" t="s">
        <v>10</v>
      </c>
    </row>
    <row r="122" spans="1:12">
      <c r="A122" s="6"/>
      <c r="B122" s="6"/>
      <c r="C122" s="6"/>
      <c r="D122" s="6"/>
      <c r="E122" s="6"/>
      <c r="F122" s="6"/>
      <c r="G122" s="3" t="s">
        <v>11</v>
      </c>
      <c r="H122" s="3" t="s">
        <v>12</v>
      </c>
      <c r="I122" s="3" t="s">
        <v>13</v>
      </c>
      <c r="J122" s="3" t="s">
        <v>14</v>
      </c>
      <c r="K122" s="6"/>
      <c r="L122" s="6"/>
    </row>
    <row r="123" spans="1:12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</row>
    <row r="124" spans="1:12">
      <c r="A124" s="8">
        <v>45881</v>
      </c>
      <c r="B124" s="9">
        <v>21415</v>
      </c>
      <c r="C124" s="10" t="s">
        <v>217</v>
      </c>
      <c r="D124" s="11" t="s">
        <v>182</v>
      </c>
      <c r="E124" s="3">
        <v>268360</v>
      </c>
      <c r="F124" s="12"/>
      <c r="G124" s="13" t="s">
        <v>138</v>
      </c>
      <c r="H124" s="13"/>
      <c r="I124" s="24"/>
      <c r="J124" s="25">
        <v>1076.9</v>
      </c>
      <c r="K124" s="26">
        <f t="shared" ref="K124:K187" si="16">J124+F124</f>
        <v>1076.9</v>
      </c>
      <c r="L124" s="8">
        <v>45880</v>
      </c>
    </row>
    <row r="125" spans="1:12">
      <c r="A125" s="14"/>
      <c r="B125" s="15"/>
      <c r="C125" s="16"/>
      <c r="D125" s="17" t="s">
        <v>183</v>
      </c>
      <c r="E125" s="7"/>
      <c r="F125" s="18"/>
      <c r="G125" s="19" t="s">
        <v>138</v>
      </c>
      <c r="H125" s="19"/>
      <c r="I125" s="27"/>
      <c r="J125" s="25">
        <v>-228.24</v>
      </c>
      <c r="K125" s="26">
        <f t="shared" si="16"/>
        <v>-228.24</v>
      </c>
      <c r="L125" s="14"/>
    </row>
    <row r="126" spans="1:12">
      <c r="A126" s="20" t="s">
        <v>184</v>
      </c>
      <c r="B126" s="21"/>
      <c r="C126" s="21"/>
      <c r="D126" s="21"/>
      <c r="E126" s="21"/>
      <c r="F126" s="21"/>
      <c r="G126" s="21"/>
      <c r="H126" s="21"/>
      <c r="I126" s="28"/>
      <c r="J126" s="29">
        <f>SUM(J124:J125)</f>
        <v>848.66</v>
      </c>
      <c r="K126" s="34">
        <f t="shared" si="16"/>
        <v>848.66</v>
      </c>
      <c r="L126" s="14"/>
    </row>
    <row r="127" spans="1:12">
      <c r="A127" s="8">
        <v>45881</v>
      </c>
      <c r="B127" s="9">
        <v>21415</v>
      </c>
      <c r="C127" s="10" t="s">
        <v>218</v>
      </c>
      <c r="D127" s="11" t="s">
        <v>182</v>
      </c>
      <c r="E127" s="3">
        <v>267588</v>
      </c>
      <c r="F127" s="12"/>
      <c r="G127" s="13" t="s">
        <v>138</v>
      </c>
      <c r="H127" s="13"/>
      <c r="I127" s="24"/>
      <c r="J127" s="25">
        <v>550</v>
      </c>
      <c r="K127" s="26">
        <f t="shared" si="16"/>
        <v>550</v>
      </c>
      <c r="L127" s="8">
        <v>45880</v>
      </c>
    </row>
    <row r="128" spans="1:12">
      <c r="A128" s="14"/>
      <c r="B128" s="15"/>
      <c r="C128" s="16"/>
      <c r="D128" s="17" t="s">
        <v>183</v>
      </c>
      <c r="E128" s="7"/>
      <c r="F128" s="18"/>
      <c r="G128" s="19" t="s">
        <v>138</v>
      </c>
      <c r="H128" s="19"/>
      <c r="I128" s="27"/>
      <c r="J128" s="25">
        <v>-117.89</v>
      </c>
      <c r="K128" s="26">
        <f t="shared" si="16"/>
        <v>-117.89</v>
      </c>
      <c r="L128" s="14"/>
    </row>
    <row r="129" spans="1:12">
      <c r="A129" s="20" t="s">
        <v>184</v>
      </c>
      <c r="B129" s="21"/>
      <c r="C129" s="21"/>
      <c r="D129" s="21"/>
      <c r="E129" s="21"/>
      <c r="F129" s="21"/>
      <c r="G129" s="21"/>
      <c r="H129" s="21"/>
      <c r="I129" s="28"/>
      <c r="J129" s="29">
        <f>SUM(J127:J128)</f>
        <v>432.11</v>
      </c>
      <c r="K129" s="34">
        <f t="shared" si="16"/>
        <v>432.11</v>
      </c>
      <c r="L129" s="14"/>
    </row>
    <row r="130" spans="1:12">
      <c r="A130" s="8">
        <v>45881</v>
      </c>
      <c r="B130" s="9">
        <v>21415</v>
      </c>
      <c r="C130" s="10" t="s">
        <v>219</v>
      </c>
      <c r="D130" s="11" t="s">
        <v>182</v>
      </c>
      <c r="E130" s="3">
        <v>268344</v>
      </c>
      <c r="F130" s="12"/>
      <c r="G130" s="13" t="s">
        <v>138</v>
      </c>
      <c r="H130" s="13"/>
      <c r="I130" s="24"/>
      <c r="J130" s="25">
        <v>783.2</v>
      </c>
      <c r="K130" s="26">
        <f t="shared" si="16"/>
        <v>783.2</v>
      </c>
      <c r="L130" s="8">
        <v>45880</v>
      </c>
    </row>
    <row r="131" spans="1:12">
      <c r="A131" s="14"/>
      <c r="B131" s="15"/>
      <c r="C131" s="16"/>
      <c r="D131" s="17" t="s">
        <v>183</v>
      </c>
      <c r="E131" s="7"/>
      <c r="F131" s="18"/>
      <c r="G131" s="19" t="s">
        <v>138</v>
      </c>
      <c r="H131" s="19"/>
      <c r="I131" s="27"/>
      <c r="J131" s="25">
        <v>-166.08</v>
      </c>
      <c r="K131" s="26">
        <f t="shared" si="16"/>
        <v>-166.08</v>
      </c>
      <c r="L131" s="14"/>
    </row>
    <row r="132" spans="1:12">
      <c r="A132" s="20" t="s">
        <v>184</v>
      </c>
      <c r="B132" s="21"/>
      <c r="C132" s="21"/>
      <c r="D132" s="21"/>
      <c r="E132" s="21"/>
      <c r="F132" s="21"/>
      <c r="G132" s="21"/>
      <c r="H132" s="21"/>
      <c r="I132" s="28"/>
      <c r="J132" s="29">
        <f>SUM(J130:J131)</f>
        <v>617.12</v>
      </c>
      <c r="K132" s="34">
        <f t="shared" si="16"/>
        <v>617.12</v>
      </c>
      <c r="L132" s="14"/>
    </row>
    <row r="133" spans="1:12">
      <c r="A133" s="8">
        <v>45881</v>
      </c>
      <c r="B133" s="9">
        <v>21415</v>
      </c>
      <c r="C133" s="10" t="s">
        <v>220</v>
      </c>
      <c r="D133" s="11" t="s">
        <v>182</v>
      </c>
      <c r="E133" s="3">
        <v>267600</v>
      </c>
      <c r="F133" s="12"/>
      <c r="G133" s="13" t="s">
        <v>138</v>
      </c>
      <c r="H133" s="13"/>
      <c r="I133" s="24"/>
      <c r="J133" s="25">
        <v>500</v>
      </c>
      <c r="K133" s="26">
        <f t="shared" si="16"/>
        <v>500</v>
      </c>
      <c r="L133" s="8">
        <v>45880</v>
      </c>
    </row>
    <row r="134" spans="1:12">
      <c r="A134" s="14"/>
      <c r="B134" s="15"/>
      <c r="C134" s="16"/>
      <c r="D134" s="17" t="s">
        <v>183</v>
      </c>
      <c r="E134" s="7"/>
      <c r="F134" s="18"/>
      <c r="G134" s="19" t="s">
        <v>138</v>
      </c>
      <c r="H134" s="19"/>
      <c r="I134" s="27"/>
      <c r="J134" s="25">
        <v>-105.97</v>
      </c>
      <c r="K134" s="26">
        <f t="shared" si="16"/>
        <v>-105.97</v>
      </c>
      <c r="L134" s="14"/>
    </row>
    <row r="135" spans="1:12">
      <c r="A135" s="20" t="s">
        <v>184</v>
      </c>
      <c r="B135" s="21"/>
      <c r="C135" s="21"/>
      <c r="D135" s="21"/>
      <c r="E135" s="21"/>
      <c r="F135" s="21"/>
      <c r="G135" s="21"/>
      <c r="H135" s="21"/>
      <c r="I135" s="28"/>
      <c r="J135" s="29">
        <f>SUM(J133:J134)</f>
        <v>394.03</v>
      </c>
      <c r="K135" s="34">
        <f t="shared" si="16"/>
        <v>394.03</v>
      </c>
      <c r="L135" s="14"/>
    </row>
    <row r="136" spans="1:12">
      <c r="A136" s="8">
        <v>45881</v>
      </c>
      <c r="B136" s="9">
        <v>21415</v>
      </c>
      <c r="C136" s="10" t="s">
        <v>221</v>
      </c>
      <c r="D136" s="11" t="s">
        <v>182</v>
      </c>
      <c r="E136" s="3">
        <v>267875</v>
      </c>
      <c r="F136" s="12"/>
      <c r="G136" s="13" t="s">
        <v>138</v>
      </c>
      <c r="H136" s="13"/>
      <c r="I136" s="24"/>
      <c r="J136" s="25">
        <v>1400</v>
      </c>
      <c r="K136" s="26">
        <f t="shared" si="16"/>
        <v>1400</v>
      </c>
      <c r="L136" s="8">
        <v>45880</v>
      </c>
    </row>
    <row r="137" spans="1:12">
      <c r="A137" s="14"/>
      <c r="B137" s="15"/>
      <c r="C137" s="16"/>
      <c r="D137" s="17" t="s">
        <v>183</v>
      </c>
      <c r="E137" s="7"/>
      <c r="F137" s="18"/>
      <c r="G137" s="19" t="s">
        <v>138</v>
      </c>
      <c r="H137" s="19"/>
      <c r="I137" s="27"/>
      <c r="J137" s="25">
        <v>-317.9</v>
      </c>
      <c r="K137" s="26">
        <f t="shared" si="16"/>
        <v>-317.9</v>
      </c>
      <c r="L137" s="14"/>
    </row>
    <row r="138" spans="1:12">
      <c r="A138" s="20" t="s">
        <v>184</v>
      </c>
      <c r="B138" s="21"/>
      <c r="C138" s="21"/>
      <c r="D138" s="21"/>
      <c r="E138" s="21"/>
      <c r="F138" s="21"/>
      <c r="G138" s="21"/>
      <c r="H138" s="21"/>
      <c r="I138" s="28"/>
      <c r="J138" s="29">
        <f>SUM(J136:J137)</f>
        <v>1082.1</v>
      </c>
      <c r="K138" s="34">
        <f t="shared" si="16"/>
        <v>1082.1</v>
      </c>
      <c r="L138" s="14"/>
    </row>
    <row r="139" spans="1:12">
      <c r="A139" s="8">
        <v>45881</v>
      </c>
      <c r="B139" s="9">
        <v>21415</v>
      </c>
      <c r="C139" s="10" t="s">
        <v>222</v>
      </c>
      <c r="D139" s="11" t="s">
        <v>182</v>
      </c>
      <c r="E139" s="3">
        <v>267700</v>
      </c>
      <c r="F139" s="12"/>
      <c r="G139" s="13" t="s">
        <v>138</v>
      </c>
      <c r="H139" s="13"/>
      <c r="I139" s="24"/>
      <c r="J139" s="25">
        <v>200</v>
      </c>
      <c r="K139" s="26">
        <f t="shared" si="16"/>
        <v>200</v>
      </c>
      <c r="L139" s="8">
        <v>45880</v>
      </c>
    </row>
    <row r="140" spans="1:12">
      <c r="A140" s="14"/>
      <c r="B140" s="15"/>
      <c r="C140" s="16"/>
      <c r="D140" s="17" t="s">
        <v>183</v>
      </c>
      <c r="E140" s="7"/>
      <c r="F140" s="18"/>
      <c r="G140" s="19" t="s">
        <v>138</v>
      </c>
      <c r="H140" s="19"/>
      <c r="I140" s="27"/>
      <c r="J140" s="25">
        <v>-42.39</v>
      </c>
      <c r="K140" s="26">
        <f t="shared" si="16"/>
        <v>-42.39</v>
      </c>
      <c r="L140" s="14"/>
    </row>
    <row r="141" spans="1:12">
      <c r="A141" s="20" t="s">
        <v>184</v>
      </c>
      <c r="B141" s="21"/>
      <c r="C141" s="21"/>
      <c r="D141" s="21"/>
      <c r="E141" s="21"/>
      <c r="F141" s="21"/>
      <c r="G141" s="21"/>
      <c r="H141" s="21"/>
      <c r="I141" s="28"/>
      <c r="J141" s="29">
        <f>SUM(J139:J140)</f>
        <v>157.61</v>
      </c>
      <c r="K141" s="34">
        <f t="shared" si="16"/>
        <v>157.61</v>
      </c>
      <c r="L141" s="14"/>
    </row>
    <row r="142" spans="1:12">
      <c r="A142" s="8">
        <v>45881</v>
      </c>
      <c r="B142" s="9">
        <v>21415</v>
      </c>
      <c r="C142" s="10" t="s">
        <v>223</v>
      </c>
      <c r="D142" s="11" t="s">
        <v>182</v>
      </c>
      <c r="E142" s="3">
        <v>267792</v>
      </c>
      <c r="F142" s="12"/>
      <c r="G142" s="13" t="s">
        <v>138</v>
      </c>
      <c r="H142" s="13"/>
      <c r="I142" s="24"/>
      <c r="J142" s="25">
        <v>200</v>
      </c>
      <c r="K142" s="26">
        <f t="shared" si="16"/>
        <v>200</v>
      </c>
      <c r="L142" s="8">
        <v>45880</v>
      </c>
    </row>
    <row r="143" spans="1:12">
      <c r="A143" s="14"/>
      <c r="B143" s="15"/>
      <c r="C143" s="16"/>
      <c r="D143" s="17" t="s">
        <v>183</v>
      </c>
      <c r="E143" s="7"/>
      <c r="F143" s="18"/>
      <c r="G143" s="19" t="s">
        <v>138</v>
      </c>
      <c r="H143" s="19"/>
      <c r="I143" s="27"/>
      <c r="J143" s="25">
        <v>-50.68</v>
      </c>
      <c r="K143" s="26">
        <f t="shared" si="16"/>
        <v>-50.68</v>
      </c>
      <c r="L143" s="14"/>
    </row>
    <row r="144" spans="1:12">
      <c r="A144" s="20" t="s">
        <v>184</v>
      </c>
      <c r="B144" s="21"/>
      <c r="C144" s="21"/>
      <c r="D144" s="21"/>
      <c r="E144" s="21"/>
      <c r="F144" s="21"/>
      <c r="G144" s="21"/>
      <c r="H144" s="21"/>
      <c r="I144" s="28"/>
      <c r="J144" s="29">
        <f>SUM(J142:J143)</f>
        <v>149.32</v>
      </c>
      <c r="K144" s="34">
        <f t="shared" si="16"/>
        <v>149.32</v>
      </c>
      <c r="L144" s="14"/>
    </row>
    <row r="145" spans="1:12">
      <c r="A145" s="8">
        <v>45881</v>
      </c>
      <c r="B145" s="9">
        <v>21415</v>
      </c>
      <c r="C145" s="10" t="s">
        <v>224</v>
      </c>
      <c r="D145" s="11" t="s">
        <v>182</v>
      </c>
      <c r="E145" s="3">
        <v>267606</v>
      </c>
      <c r="F145" s="12"/>
      <c r="G145" s="13" t="s">
        <v>138</v>
      </c>
      <c r="H145" s="13"/>
      <c r="I145" s="24"/>
      <c r="J145" s="25">
        <v>200</v>
      </c>
      <c r="K145" s="26">
        <f t="shared" si="16"/>
        <v>200</v>
      </c>
      <c r="L145" s="8">
        <v>45880</v>
      </c>
    </row>
    <row r="146" spans="1:12">
      <c r="A146" s="14"/>
      <c r="B146" s="15"/>
      <c r="C146" s="16"/>
      <c r="D146" s="17" t="s">
        <v>183</v>
      </c>
      <c r="E146" s="7"/>
      <c r="F146" s="18"/>
      <c r="G146" s="19" t="s">
        <v>138</v>
      </c>
      <c r="H146" s="19"/>
      <c r="I146" s="27"/>
      <c r="J146" s="25">
        <v>-42.39</v>
      </c>
      <c r="K146" s="26">
        <f t="shared" si="16"/>
        <v>-42.39</v>
      </c>
      <c r="L146" s="14"/>
    </row>
    <row r="147" spans="1:12">
      <c r="A147" s="20" t="s">
        <v>184</v>
      </c>
      <c r="B147" s="21"/>
      <c r="C147" s="21"/>
      <c r="D147" s="21"/>
      <c r="E147" s="21"/>
      <c r="F147" s="21"/>
      <c r="G147" s="21"/>
      <c r="H147" s="21"/>
      <c r="I147" s="28"/>
      <c r="J147" s="29">
        <f>SUM(J145:J146)</f>
        <v>157.61</v>
      </c>
      <c r="K147" s="34">
        <f t="shared" si="16"/>
        <v>157.61</v>
      </c>
      <c r="L147" s="14"/>
    </row>
    <row r="148" spans="1:12">
      <c r="A148" s="8">
        <v>45881</v>
      </c>
      <c r="B148" s="9">
        <v>21415</v>
      </c>
      <c r="C148" s="10" t="s">
        <v>225</v>
      </c>
      <c r="D148" s="11" t="s">
        <v>182</v>
      </c>
      <c r="E148" s="3">
        <v>267651</v>
      </c>
      <c r="F148" s="12"/>
      <c r="G148" s="13" t="s">
        <v>138</v>
      </c>
      <c r="H148" s="13"/>
      <c r="I148" s="24"/>
      <c r="J148" s="25">
        <v>1100</v>
      </c>
      <c r="K148" s="26">
        <f t="shared" si="16"/>
        <v>1100</v>
      </c>
      <c r="L148" s="8">
        <v>45880</v>
      </c>
    </row>
    <row r="149" spans="1:12">
      <c r="A149" s="14"/>
      <c r="B149" s="15"/>
      <c r="C149" s="16"/>
      <c r="D149" s="17" t="s">
        <v>183</v>
      </c>
      <c r="E149" s="7"/>
      <c r="F149" s="18"/>
      <c r="G149" s="19" t="s">
        <v>138</v>
      </c>
      <c r="H149" s="19"/>
      <c r="I149" s="27"/>
      <c r="J149" s="25">
        <v>-249.96</v>
      </c>
      <c r="K149" s="26">
        <f t="shared" si="16"/>
        <v>-249.96</v>
      </c>
      <c r="L149" s="14"/>
    </row>
    <row r="150" spans="1:12">
      <c r="A150" s="20" t="s">
        <v>184</v>
      </c>
      <c r="B150" s="21"/>
      <c r="C150" s="21"/>
      <c r="D150" s="21"/>
      <c r="E150" s="21"/>
      <c r="F150" s="21"/>
      <c r="G150" s="21"/>
      <c r="H150" s="21"/>
      <c r="I150" s="28"/>
      <c r="J150" s="29">
        <f>SUM(J148:J149)</f>
        <v>850.04</v>
      </c>
      <c r="K150" s="34">
        <f t="shared" si="16"/>
        <v>850.04</v>
      </c>
      <c r="L150" s="14"/>
    </row>
    <row r="151" spans="1:12">
      <c r="A151" s="8">
        <v>45881</v>
      </c>
      <c r="B151" s="9">
        <v>21415</v>
      </c>
      <c r="C151" s="10" t="s">
        <v>226</v>
      </c>
      <c r="D151" s="11" t="s">
        <v>182</v>
      </c>
      <c r="E151" s="3">
        <v>267572</v>
      </c>
      <c r="F151" s="12"/>
      <c r="G151" s="13" t="s">
        <v>138</v>
      </c>
      <c r="H151" s="13"/>
      <c r="I151" s="24"/>
      <c r="J151" s="25">
        <v>200</v>
      </c>
      <c r="K151" s="26">
        <f t="shared" si="16"/>
        <v>200</v>
      </c>
      <c r="L151" s="8">
        <v>45880</v>
      </c>
    </row>
    <row r="152" spans="1:12">
      <c r="A152" s="14"/>
      <c r="B152" s="15"/>
      <c r="C152" s="16"/>
      <c r="D152" s="17" t="s">
        <v>183</v>
      </c>
      <c r="E152" s="7"/>
      <c r="F152" s="18"/>
      <c r="G152" s="19" t="s">
        <v>138</v>
      </c>
      <c r="H152" s="19"/>
      <c r="I152" s="27"/>
      <c r="J152" s="25">
        <v>-45.29</v>
      </c>
      <c r="K152" s="26">
        <f t="shared" si="16"/>
        <v>-45.29</v>
      </c>
      <c r="L152" s="14"/>
    </row>
    <row r="153" spans="1:12">
      <c r="A153" s="20" t="s">
        <v>184</v>
      </c>
      <c r="B153" s="21"/>
      <c r="C153" s="21"/>
      <c r="D153" s="21"/>
      <c r="E153" s="21"/>
      <c r="F153" s="21"/>
      <c r="G153" s="21"/>
      <c r="H153" s="21"/>
      <c r="I153" s="28"/>
      <c r="J153" s="29">
        <f>SUM(J151:J152)</f>
        <v>154.71</v>
      </c>
      <c r="K153" s="34">
        <f t="shared" si="16"/>
        <v>154.71</v>
      </c>
      <c r="L153" s="14"/>
    </row>
    <row r="154" spans="1:12">
      <c r="A154" s="8">
        <v>45881</v>
      </c>
      <c r="B154" s="9">
        <v>21415</v>
      </c>
      <c r="C154" s="10" t="s">
        <v>227</v>
      </c>
      <c r="D154" s="11" t="s">
        <v>182</v>
      </c>
      <c r="E154" s="3">
        <v>267983</v>
      </c>
      <c r="F154" s="12"/>
      <c r="G154" s="13" t="s">
        <v>138</v>
      </c>
      <c r="H154" s="13"/>
      <c r="I154" s="24"/>
      <c r="J154" s="25">
        <v>350</v>
      </c>
      <c r="K154" s="26">
        <f t="shared" si="16"/>
        <v>350</v>
      </c>
      <c r="L154" s="8">
        <v>45880</v>
      </c>
    </row>
    <row r="155" spans="1:12">
      <c r="A155" s="14"/>
      <c r="B155" s="15"/>
      <c r="C155" s="16"/>
      <c r="D155" s="17" t="s">
        <v>183</v>
      </c>
      <c r="E155" s="7"/>
      <c r="F155" s="18"/>
      <c r="G155" s="19" t="s">
        <v>138</v>
      </c>
      <c r="H155" s="19"/>
      <c r="I155" s="27"/>
      <c r="J155" s="25">
        <v>-88.71</v>
      </c>
      <c r="K155" s="26">
        <f t="shared" si="16"/>
        <v>-88.71</v>
      </c>
      <c r="L155" s="14"/>
    </row>
    <row r="156" spans="1:12">
      <c r="A156" s="20" t="s">
        <v>184</v>
      </c>
      <c r="B156" s="21"/>
      <c r="C156" s="21"/>
      <c r="D156" s="21"/>
      <c r="E156" s="21"/>
      <c r="F156" s="21"/>
      <c r="G156" s="21"/>
      <c r="H156" s="21"/>
      <c r="I156" s="28"/>
      <c r="J156" s="29">
        <f>SUM(J154:J155)</f>
        <v>261.29</v>
      </c>
      <c r="K156" s="34">
        <f t="shared" si="16"/>
        <v>261.29</v>
      </c>
      <c r="L156" s="14"/>
    </row>
    <row r="157" spans="1:12">
      <c r="A157" s="8">
        <v>45881</v>
      </c>
      <c r="B157" s="9">
        <v>21415</v>
      </c>
      <c r="C157" s="10" t="s">
        <v>228</v>
      </c>
      <c r="D157" s="11" t="s">
        <v>182</v>
      </c>
      <c r="E157" s="3">
        <v>267594</v>
      </c>
      <c r="F157" s="12"/>
      <c r="G157" s="13" t="s">
        <v>138</v>
      </c>
      <c r="H157" s="13"/>
      <c r="I157" s="24"/>
      <c r="J157" s="25">
        <v>1100</v>
      </c>
      <c r="K157" s="26">
        <f t="shared" si="16"/>
        <v>1100</v>
      </c>
      <c r="L157" s="8">
        <v>45880</v>
      </c>
    </row>
    <row r="158" spans="1:12">
      <c r="A158" s="14"/>
      <c r="B158" s="15"/>
      <c r="C158" s="16"/>
      <c r="D158" s="17" t="s">
        <v>183</v>
      </c>
      <c r="E158" s="7"/>
      <c r="F158" s="18"/>
      <c r="G158" s="19" t="s">
        <v>138</v>
      </c>
      <c r="H158" s="19"/>
      <c r="I158" s="27"/>
      <c r="J158" s="25">
        <v>-249.11</v>
      </c>
      <c r="K158" s="26">
        <f t="shared" si="16"/>
        <v>-249.11</v>
      </c>
      <c r="L158" s="14"/>
    </row>
    <row r="159" spans="1:12">
      <c r="A159" s="20" t="s">
        <v>184</v>
      </c>
      <c r="B159" s="21"/>
      <c r="C159" s="21"/>
      <c r="D159" s="21"/>
      <c r="E159" s="21"/>
      <c r="F159" s="21"/>
      <c r="G159" s="21"/>
      <c r="H159" s="21"/>
      <c r="I159" s="28"/>
      <c r="J159" s="29">
        <f>SUM(J157:J158)</f>
        <v>850.89</v>
      </c>
      <c r="K159" s="34">
        <f t="shared" si="16"/>
        <v>850.89</v>
      </c>
      <c r="L159" s="14"/>
    </row>
    <row r="160" spans="1:12">
      <c r="A160" s="8">
        <v>45881</v>
      </c>
      <c r="B160" s="9">
        <v>21415</v>
      </c>
      <c r="C160" s="10" t="s">
        <v>229</v>
      </c>
      <c r="D160" s="11" t="s">
        <v>182</v>
      </c>
      <c r="E160" s="3">
        <v>266967</v>
      </c>
      <c r="F160" s="12"/>
      <c r="G160" s="13" t="s">
        <v>138</v>
      </c>
      <c r="H160" s="13"/>
      <c r="I160" s="24"/>
      <c r="J160" s="25">
        <v>1083.5</v>
      </c>
      <c r="K160" s="26">
        <f t="shared" si="16"/>
        <v>1083.5</v>
      </c>
      <c r="L160" s="8">
        <v>45880</v>
      </c>
    </row>
    <row r="161" spans="1:12">
      <c r="A161" s="14"/>
      <c r="B161" s="15"/>
      <c r="C161" s="16"/>
      <c r="D161" s="17" t="s">
        <v>183</v>
      </c>
      <c r="E161" s="7"/>
      <c r="F161" s="18"/>
      <c r="G161" s="19" t="s">
        <v>138</v>
      </c>
      <c r="H161" s="19"/>
      <c r="I161" s="27"/>
      <c r="J161" s="25">
        <v>-235.07</v>
      </c>
      <c r="K161" s="26">
        <f t="shared" si="16"/>
        <v>-235.07</v>
      </c>
      <c r="L161" s="14"/>
    </row>
    <row r="162" spans="1:12">
      <c r="A162" s="20" t="s">
        <v>184</v>
      </c>
      <c r="B162" s="21"/>
      <c r="C162" s="21"/>
      <c r="D162" s="21"/>
      <c r="E162" s="21"/>
      <c r="F162" s="21"/>
      <c r="G162" s="21"/>
      <c r="H162" s="21"/>
      <c r="I162" s="28"/>
      <c r="J162" s="29">
        <f>SUM(J160:J161)</f>
        <v>848.43</v>
      </c>
      <c r="K162" s="34">
        <f t="shared" si="16"/>
        <v>848.43</v>
      </c>
      <c r="L162" s="14"/>
    </row>
    <row r="163" spans="1:12">
      <c r="A163" s="8">
        <v>45881</v>
      </c>
      <c r="B163" s="9">
        <v>21415</v>
      </c>
      <c r="C163" s="10" t="s">
        <v>230</v>
      </c>
      <c r="D163" s="11" t="s">
        <v>182</v>
      </c>
      <c r="E163" s="3">
        <v>267287</v>
      </c>
      <c r="F163" s="12"/>
      <c r="G163" s="13" t="s">
        <v>138</v>
      </c>
      <c r="H163" s="13"/>
      <c r="I163" s="24"/>
      <c r="J163" s="25">
        <v>1083.5</v>
      </c>
      <c r="K163" s="26">
        <f t="shared" si="16"/>
        <v>1083.5</v>
      </c>
      <c r="L163" s="8">
        <v>45880</v>
      </c>
    </row>
    <row r="164" spans="1:12">
      <c r="A164" s="14"/>
      <c r="B164" s="15"/>
      <c r="C164" s="16"/>
      <c r="D164" s="17" t="s">
        <v>183</v>
      </c>
      <c r="E164" s="7"/>
      <c r="F164" s="18"/>
      <c r="G164" s="19" t="s">
        <v>138</v>
      </c>
      <c r="H164" s="19"/>
      <c r="I164" s="27"/>
      <c r="J164" s="25">
        <v>-246.23</v>
      </c>
      <c r="K164" s="26">
        <f t="shared" si="16"/>
        <v>-246.23</v>
      </c>
      <c r="L164" s="14"/>
    </row>
    <row r="165" spans="1:12">
      <c r="A165" s="20" t="s">
        <v>184</v>
      </c>
      <c r="B165" s="21"/>
      <c r="C165" s="21"/>
      <c r="D165" s="21"/>
      <c r="E165" s="21"/>
      <c r="F165" s="21"/>
      <c r="G165" s="21"/>
      <c r="H165" s="21"/>
      <c r="I165" s="28"/>
      <c r="J165" s="29">
        <f>SUM(J163:J164)</f>
        <v>837.27</v>
      </c>
      <c r="K165" s="34">
        <f t="shared" si="16"/>
        <v>837.27</v>
      </c>
      <c r="L165" s="14"/>
    </row>
    <row r="166" spans="1:12">
      <c r="A166" s="8">
        <v>45881</v>
      </c>
      <c r="B166" s="9">
        <v>21415</v>
      </c>
      <c r="C166" s="10" t="s">
        <v>231</v>
      </c>
      <c r="D166" s="11" t="s">
        <v>182</v>
      </c>
      <c r="E166" s="3">
        <v>267575</v>
      </c>
      <c r="F166" s="12"/>
      <c r="G166" s="13" t="s">
        <v>138</v>
      </c>
      <c r="H166" s="13"/>
      <c r="I166" s="24"/>
      <c r="J166" s="25">
        <v>350</v>
      </c>
      <c r="K166" s="26">
        <f t="shared" si="16"/>
        <v>350</v>
      </c>
      <c r="L166" s="8">
        <v>45880</v>
      </c>
    </row>
    <row r="167" spans="1:12">
      <c r="A167" s="14"/>
      <c r="B167" s="15"/>
      <c r="C167" s="16"/>
      <c r="D167" s="17" t="s">
        <v>183</v>
      </c>
      <c r="E167" s="7"/>
      <c r="F167" s="18"/>
      <c r="G167" s="19" t="s">
        <v>138</v>
      </c>
      <c r="H167" s="19"/>
      <c r="I167" s="27"/>
      <c r="J167" s="25">
        <v>-75.03</v>
      </c>
      <c r="K167" s="26">
        <f t="shared" si="16"/>
        <v>-75.03</v>
      </c>
      <c r="L167" s="14"/>
    </row>
    <row r="168" spans="1:12">
      <c r="A168" s="20" t="s">
        <v>184</v>
      </c>
      <c r="B168" s="21"/>
      <c r="C168" s="21"/>
      <c r="D168" s="21"/>
      <c r="E168" s="21"/>
      <c r="F168" s="21"/>
      <c r="G168" s="21"/>
      <c r="H168" s="21"/>
      <c r="I168" s="28"/>
      <c r="J168" s="29">
        <f>SUM(J166:J167)</f>
        <v>274.97</v>
      </c>
      <c r="K168" s="34">
        <f t="shared" si="16"/>
        <v>274.97</v>
      </c>
      <c r="L168" s="14"/>
    </row>
    <row r="169" spans="1:12">
      <c r="A169" s="8">
        <v>45881</v>
      </c>
      <c r="B169" s="9">
        <v>21415</v>
      </c>
      <c r="C169" s="10" t="s">
        <v>232</v>
      </c>
      <c r="D169" s="11" t="s">
        <v>182</v>
      </c>
      <c r="E169" s="3">
        <v>267574</v>
      </c>
      <c r="F169" s="12"/>
      <c r="G169" s="13" t="s">
        <v>138</v>
      </c>
      <c r="H169" s="13"/>
      <c r="I169" s="24"/>
      <c r="J169" s="25">
        <v>200</v>
      </c>
      <c r="K169" s="26">
        <f t="shared" si="16"/>
        <v>200</v>
      </c>
      <c r="L169" s="8">
        <v>45880</v>
      </c>
    </row>
    <row r="170" spans="1:12">
      <c r="A170" s="14"/>
      <c r="B170" s="15"/>
      <c r="C170" s="16"/>
      <c r="D170" s="17" t="s">
        <v>183</v>
      </c>
      <c r="E170" s="7"/>
      <c r="F170" s="18"/>
      <c r="G170" s="19" t="s">
        <v>138</v>
      </c>
      <c r="H170" s="19"/>
      <c r="I170" s="27"/>
      <c r="J170" s="25">
        <v>-43.24</v>
      </c>
      <c r="K170" s="26">
        <f t="shared" si="16"/>
        <v>-43.24</v>
      </c>
      <c r="L170" s="14"/>
    </row>
    <row r="171" spans="1:12">
      <c r="A171" s="20" t="s">
        <v>184</v>
      </c>
      <c r="B171" s="21"/>
      <c r="C171" s="21"/>
      <c r="D171" s="21"/>
      <c r="E171" s="21"/>
      <c r="F171" s="21"/>
      <c r="G171" s="21"/>
      <c r="H171" s="21"/>
      <c r="I171" s="28"/>
      <c r="J171" s="29">
        <f>SUM(J169:J170)</f>
        <v>156.76</v>
      </c>
      <c r="K171" s="34">
        <f t="shared" si="16"/>
        <v>156.76</v>
      </c>
      <c r="L171" s="14"/>
    </row>
    <row r="172" spans="1:12">
      <c r="A172" s="8">
        <v>45881</v>
      </c>
      <c r="B172" s="9">
        <v>21415</v>
      </c>
      <c r="C172" s="10" t="s">
        <v>233</v>
      </c>
      <c r="D172" s="11" t="s">
        <v>182</v>
      </c>
      <c r="E172" s="3">
        <v>262495</v>
      </c>
      <c r="F172" s="12"/>
      <c r="G172" s="13" t="s">
        <v>138</v>
      </c>
      <c r="H172" s="13"/>
      <c r="I172" s="24"/>
      <c r="J172" s="25">
        <v>1100</v>
      </c>
      <c r="K172" s="26">
        <f t="shared" si="16"/>
        <v>1100</v>
      </c>
      <c r="L172" s="8">
        <v>45880</v>
      </c>
    </row>
    <row r="173" spans="1:12">
      <c r="A173" s="14"/>
      <c r="B173" s="15"/>
      <c r="C173" s="16"/>
      <c r="D173" s="17" t="s">
        <v>183</v>
      </c>
      <c r="E173" s="7"/>
      <c r="F173" s="18"/>
      <c r="G173" s="19" t="s">
        <v>138</v>
      </c>
      <c r="H173" s="19"/>
      <c r="I173" s="27"/>
      <c r="J173" s="25">
        <v>-123.69</v>
      </c>
      <c r="K173" s="26">
        <f t="shared" si="16"/>
        <v>-123.69</v>
      </c>
      <c r="L173" s="14"/>
    </row>
    <row r="174" spans="1:12">
      <c r="A174" s="20" t="s">
        <v>184</v>
      </c>
      <c r="B174" s="21"/>
      <c r="C174" s="21"/>
      <c r="D174" s="21"/>
      <c r="E174" s="21"/>
      <c r="F174" s="21"/>
      <c r="G174" s="21"/>
      <c r="H174" s="21"/>
      <c r="I174" s="28"/>
      <c r="J174" s="29">
        <f>SUM(J172:J173)</f>
        <v>976.31</v>
      </c>
      <c r="K174" s="34">
        <f t="shared" si="16"/>
        <v>976.31</v>
      </c>
      <c r="L174" s="14"/>
    </row>
    <row r="175" spans="1:12">
      <c r="A175" s="8">
        <v>45881</v>
      </c>
      <c r="B175" s="9">
        <v>21415</v>
      </c>
      <c r="C175" s="10" t="s">
        <v>234</v>
      </c>
      <c r="D175" s="11" t="s">
        <v>182</v>
      </c>
      <c r="E175" s="3">
        <v>267171</v>
      </c>
      <c r="F175" s="12"/>
      <c r="G175" s="13" t="s">
        <v>138</v>
      </c>
      <c r="H175" s="13"/>
      <c r="I175" s="24"/>
      <c r="J175" s="25">
        <v>1280.5</v>
      </c>
      <c r="K175" s="26">
        <f t="shared" si="16"/>
        <v>1280.5</v>
      </c>
      <c r="L175" s="8">
        <v>45880</v>
      </c>
    </row>
    <row r="176" spans="1:12">
      <c r="A176" s="14"/>
      <c r="B176" s="15"/>
      <c r="C176" s="16"/>
      <c r="D176" s="17" t="s">
        <v>183</v>
      </c>
      <c r="E176" s="7"/>
      <c r="F176" s="18"/>
      <c r="G176" s="19" t="s">
        <v>138</v>
      </c>
      <c r="H176" s="19"/>
      <c r="I176" s="27"/>
      <c r="J176" s="25">
        <v>-290.84</v>
      </c>
      <c r="K176" s="26">
        <f t="shared" si="16"/>
        <v>-290.84</v>
      </c>
      <c r="L176" s="14"/>
    </row>
    <row r="177" spans="1:12">
      <c r="A177" s="20" t="s">
        <v>184</v>
      </c>
      <c r="B177" s="21"/>
      <c r="C177" s="21"/>
      <c r="D177" s="21"/>
      <c r="E177" s="21"/>
      <c r="F177" s="21"/>
      <c r="G177" s="21"/>
      <c r="H177" s="21"/>
      <c r="I177" s="28"/>
      <c r="J177" s="29">
        <f>SUM(J175:J176)</f>
        <v>989.66</v>
      </c>
      <c r="K177" s="34">
        <f t="shared" si="16"/>
        <v>989.66</v>
      </c>
      <c r="L177" s="14"/>
    </row>
    <row r="178" spans="1:12">
      <c r="A178" s="8">
        <v>45881</v>
      </c>
      <c r="B178" s="9">
        <v>21415</v>
      </c>
      <c r="C178" s="10" t="s">
        <v>235</v>
      </c>
      <c r="D178" s="11" t="s">
        <v>182</v>
      </c>
      <c r="E178" s="3">
        <v>267286</v>
      </c>
      <c r="F178" s="12"/>
      <c r="G178" s="13" t="s">
        <v>138</v>
      </c>
      <c r="H178" s="13"/>
      <c r="I178" s="24"/>
      <c r="J178" s="25">
        <v>1083.5</v>
      </c>
      <c r="K178" s="26">
        <f t="shared" si="16"/>
        <v>1083.5</v>
      </c>
      <c r="L178" s="8">
        <v>45880</v>
      </c>
    </row>
    <row r="179" spans="1:12">
      <c r="A179" s="14"/>
      <c r="B179" s="15"/>
      <c r="C179" s="16"/>
      <c r="D179" s="17" t="s">
        <v>183</v>
      </c>
      <c r="E179" s="7"/>
      <c r="F179" s="18"/>
      <c r="G179" s="19" t="s">
        <v>138</v>
      </c>
      <c r="H179" s="19"/>
      <c r="I179" s="27"/>
      <c r="J179" s="25">
        <v>-236.1</v>
      </c>
      <c r="K179" s="26">
        <f t="shared" si="16"/>
        <v>-236.1</v>
      </c>
      <c r="L179" s="14"/>
    </row>
    <row r="180" spans="1:12">
      <c r="A180" s="20" t="s">
        <v>184</v>
      </c>
      <c r="B180" s="21"/>
      <c r="C180" s="21"/>
      <c r="D180" s="21"/>
      <c r="E180" s="21"/>
      <c r="F180" s="21"/>
      <c r="G180" s="21"/>
      <c r="H180" s="21"/>
      <c r="I180" s="28"/>
      <c r="J180" s="29">
        <f>SUM(J178:J179)</f>
        <v>847.4</v>
      </c>
      <c r="K180" s="34">
        <f t="shared" si="16"/>
        <v>847.4</v>
      </c>
      <c r="L180" s="14"/>
    </row>
    <row r="181" spans="1:12">
      <c r="A181" s="8">
        <v>45881</v>
      </c>
      <c r="B181" s="9">
        <v>21415</v>
      </c>
      <c r="C181" s="10" t="s">
        <v>236</v>
      </c>
      <c r="D181" s="11" t="s">
        <v>182</v>
      </c>
      <c r="E181" s="3">
        <v>265964</v>
      </c>
      <c r="F181" s="12"/>
      <c r="G181" s="13" t="s">
        <v>138</v>
      </c>
      <c r="H181" s="13"/>
      <c r="I181" s="24"/>
      <c r="J181" s="25">
        <v>1100</v>
      </c>
      <c r="K181" s="26">
        <f t="shared" si="16"/>
        <v>1100</v>
      </c>
      <c r="L181" s="8">
        <v>45880</v>
      </c>
    </row>
    <row r="182" spans="1:12">
      <c r="A182" s="14"/>
      <c r="B182" s="15"/>
      <c r="C182" s="16"/>
      <c r="D182" s="17" t="s">
        <v>183</v>
      </c>
      <c r="E182" s="7"/>
      <c r="F182" s="18"/>
      <c r="G182" s="19" t="s">
        <v>138</v>
      </c>
      <c r="H182" s="19"/>
      <c r="I182" s="27"/>
      <c r="J182" s="25">
        <v>-250.99</v>
      </c>
      <c r="K182" s="26">
        <f t="shared" si="16"/>
        <v>-250.99</v>
      </c>
      <c r="L182" s="14"/>
    </row>
    <row r="183" spans="1:12">
      <c r="A183" s="20" t="s">
        <v>184</v>
      </c>
      <c r="B183" s="21"/>
      <c r="C183" s="21"/>
      <c r="D183" s="21"/>
      <c r="E183" s="21"/>
      <c r="F183" s="21"/>
      <c r="G183" s="21"/>
      <c r="H183" s="21"/>
      <c r="I183" s="28"/>
      <c r="J183" s="29">
        <f>SUM(J181:J182)</f>
        <v>849.01</v>
      </c>
      <c r="K183" s="34">
        <f t="shared" si="16"/>
        <v>849.01</v>
      </c>
      <c r="L183" s="14"/>
    </row>
    <row r="184" spans="1:12">
      <c r="A184" s="8">
        <v>45881</v>
      </c>
      <c r="B184" s="9">
        <v>21415</v>
      </c>
      <c r="C184" s="22" t="s">
        <v>237</v>
      </c>
      <c r="D184" s="11" t="s">
        <v>182</v>
      </c>
      <c r="E184" s="3"/>
      <c r="F184" s="12"/>
      <c r="G184" s="13" t="s">
        <v>138</v>
      </c>
      <c r="H184" s="13"/>
      <c r="I184" s="24"/>
      <c r="J184" s="25">
        <v>-48.18</v>
      </c>
      <c r="K184" s="26">
        <f t="shared" si="16"/>
        <v>-48.18</v>
      </c>
      <c r="L184" s="8">
        <v>45880</v>
      </c>
    </row>
    <row r="185" spans="1:12">
      <c r="A185" s="14"/>
      <c r="B185" s="15"/>
      <c r="C185" s="16"/>
      <c r="D185" s="17" t="s">
        <v>183</v>
      </c>
      <c r="E185" s="7"/>
      <c r="F185" s="18"/>
      <c r="G185" s="19" t="s">
        <v>138</v>
      </c>
      <c r="H185" s="19"/>
      <c r="I185" s="27"/>
      <c r="J185" s="25">
        <v>0</v>
      </c>
      <c r="K185" s="26">
        <f t="shared" si="16"/>
        <v>0</v>
      </c>
      <c r="L185" s="14"/>
    </row>
    <row r="186" spans="1:12">
      <c r="A186" s="20" t="s">
        <v>184</v>
      </c>
      <c r="B186" s="21"/>
      <c r="C186" s="21"/>
      <c r="D186" s="21"/>
      <c r="E186" s="21"/>
      <c r="F186" s="21"/>
      <c r="G186" s="21"/>
      <c r="H186" s="21"/>
      <c r="I186" s="28"/>
      <c r="J186" s="30">
        <f>SUM(J184:J185)</f>
        <v>-48.18</v>
      </c>
      <c r="K186" s="34">
        <f t="shared" si="16"/>
        <v>-48.18</v>
      </c>
      <c r="L186" s="14"/>
    </row>
    <row r="187" spans="1:12">
      <c r="A187" s="8">
        <v>45881</v>
      </c>
      <c r="B187" s="9">
        <v>21415</v>
      </c>
      <c r="C187" s="10" t="s">
        <v>238</v>
      </c>
      <c r="D187" s="11" t="s">
        <v>182</v>
      </c>
      <c r="E187" s="3">
        <v>266651</v>
      </c>
      <c r="F187" s="12"/>
      <c r="G187" s="13" t="s">
        <v>138</v>
      </c>
      <c r="H187" s="13"/>
      <c r="I187" s="24"/>
      <c r="J187" s="25">
        <v>1100</v>
      </c>
      <c r="K187" s="26">
        <f t="shared" si="16"/>
        <v>1100</v>
      </c>
      <c r="L187" s="8">
        <v>45880</v>
      </c>
    </row>
    <row r="188" spans="1:12">
      <c r="A188" s="14"/>
      <c r="B188" s="15"/>
      <c r="C188" s="16"/>
      <c r="D188" s="17" t="s">
        <v>183</v>
      </c>
      <c r="E188" s="7"/>
      <c r="F188" s="18"/>
      <c r="G188" s="19" t="s">
        <v>138</v>
      </c>
      <c r="H188" s="19"/>
      <c r="I188" s="27"/>
      <c r="J188" s="25">
        <v>-233.14</v>
      </c>
      <c r="K188" s="26">
        <f>J188+F188</f>
        <v>-233.14</v>
      </c>
      <c r="L188" s="14"/>
    </row>
    <row r="189" spans="1:12">
      <c r="A189" s="20" t="s">
        <v>184</v>
      </c>
      <c r="B189" s="21"/>
      <c r="C189" s="21"/>
      <c r="D189" s="21"/>
      <c r="E189" s="21"/>
      <c r="F189" s="21"/>
      <c r="G189" s="21"/>
      <c r="H189" s="21"/>
      <c r="I189" s="28"/>
      <c r="J189" s="29">
        <f>SUM(J187:J188)</f>
        <v>866.86</v>
      </c>
      <c r="K189" s="34">
        <f>J189+F189</f>
        <v>866.86</v>
      </c>
      <c r="L189" s="14"/>
    </row>
    <row r="190" ht="10.5" spans="1:10">
      <c r="A190" s="2"/>
      <c r="I190" s="31" t="s">
        <v>216</v>
      </c>
      <c r="J190" s="32">
        <f>SUM(J126,J129,J132,J135,J138,J141,J144,J147,J150,J153,J156,J159,J162,J165,J168,J171,J174,J177,J180,J183,J186,J189)</f>
        <v>12553.98</v>
      </c>
    </row>
    <row r="191" ht="10.5" spans="1:10">
      <c r="A191" s="2" t="s">
        <v>23</v>
      </c>
      <c r="D191" s="2" t="s">
        <v>24</v>
      </c>
      <c r="I191" s="33"/>
      <c r="J191" s="32"/>
    </row>
    <row r="192" spans="1:1">
      <c r="A192" s="2"/>
    </row>
    <row r="193" spans="1:1">
      <c r="A193" s="2"/>
    </row>
    <row r="194" spans="1:4">
      <c r="A194" s="2" t="s">
        <v>26</v>
      </c>
      <c r="D194" s="2" t="s">
        <v>27</v>
      </c>
    </row>
    <row r="195" spans="1:4">
      <c r="A195" s="1" t="s">
        <v>29</v>
      </c>
      <c r="D195" s="1" t="s">
        <v>30</v>
      </c>
    </row>
    <row r="202" spans="1:1">
      <c r="A202" s="2" t="s">
        <v>0</v>
      </c>
    </row>
    <row r="203" spans="1:1">
      <c r="A203" s="2" t="s">
        <v>33</v>
      </c>
    </row>
    <row r="205" spans="1:12">
      <c r="A205" s="3" t="s">
        <v>2</v>
      </c>
      <c r="B205" s="3" t="s">
        <v>3</v>
      </c>
      <c r="C205" s="3" t="s">
        <v>4</v>
      </c>
      <c r="D205" s="3" t="s">
        <v>5</v>
      </c>
      <c r="E205" s="3" t="s">
        <v>180</v>
      </c>
      <c r="F205" s="3" t="s">
        <v>7</v>
      </c>
      <c r="G205" s="4" t="s">
        <v>8</v>
      </c>
      <c r="H205" s="5"/>
      <c r="I205" s="5"/>
      <c r="J205" s="23"/>
      <c r="K205" s="3" t="s">
        <v>9</v>
      </c>
      <c r="L205" s="3" t="s">
        <v>10</v>
      </c>
    </row>
    <row r="206" spans="1:12">
      <c r="A206" s="6"/>
      <c r="B206" s="6"/>
      <c r="C206" s="6"/>
      <c r="D206" s="6"/>
      <c r="E206" s="6"/>
      <c r="F206" s="6"/>
      <c r="G206" s="3" t="s">
        <v>11</v>
      </c>
      <c r="H206" s="3" t="s">
        <v>12</v>
      </c>
      <c r="I206" s="3" t="s">
        <v>13</v>
      </c>
      <c r="J206" s="3" t="s">
        <v>14</v>
      </c>
      <c r="K206" s="6"/>
      <c r="L206" s="6"/>
    </row>
    <row r="207" spans="1:12">
      <c r="A207" s="7"/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</row>
    <row r="208" spans="1:12">
      <c r="A208" s="8">
        <v>45887</v>
      </c>
      <c r="B208" s="9">
        <v>21438</v>
      </c>
      <c r="C208" s="10" t="s">
        <v>239</v>
      </c>
      <c r="D208" s="11" t="s">
        <v>182</v>
      </c>
      <c r="E208" s="3">
        <v>268867</v>
      </c>
      <c r="F208" s="12"/>
      <c r="G208" s="13" t="s">
        <v>138</v>
      </c>
      <c r="H208" s="13"/>
      <c r="I208" s="24"/>
      <c r="J208" s="25">
        <v>200</v>
      </c>
      <c r="K208" s="26">
        <f t="shared" ref="K208:K271" si="17">J208+F208</f>
        <v>200</v>
      </c>
      <c r="L208" s="8">
        <v>45888</v>
      </c>
    </row>
    <row r="209" spans="1:12">
      <c r="A209" s="14"/>
      <c r="B209" s="15"/>
      <c r="C209" s="16"/>
      <c r="D209" s="17" t="s">
        <v>183</v>
      </c>
      <c r="E209" s="7"/>
      <c r="F209" s="18"/>
      <c r="G209" s="19" t="s">
        <v>138</v>
      </c>
      <c r="H209" s="19"/>
      <c r="I209" s="27"/>
      <c r="J209" s="25">
        <v>-46.14</v>
      </c>
      <c r="K209" s="26">
        <f t="shared" si="17"/>
        <v>-46.14</v>
      </c>
      <c r="L209" s="14"/>
    </row>
    <row r="210" spans="1:12">
      <c r="A210" s="20" t="s">
        <v>184</v>
      </c>
      <c r="B210" s="21"/>
      <c r="C210" s="21"/>
      <c r="D210" s="21"/>
      <c r="E210" s="21"/>
      <c r="F210" s="21"/>
      <c r="G210" s="21"/>
      <c r="H210" s="21"/>
      <c r="I210" s="28"/>
      <c r="J210" s="29">
        <f>SUM(J208:J209)</f>
        <v>153.86</v>
      </c>
      <c r="K210" s="34">
        <f t="shared" si="17"/>
        <v>153.86</v>
      </c>
      <c r="L210" s="14"/>
    </row>
    <row r="211" spans="1:12">
      <c r="A211" s="8">
        <v>45887</v>
      </c>
      <c r="B211" s="9">
        <v>21438</v>
      </c>
      <c r="C211" s="10" t="s">
        <v>240</v>
      </c>
      <c r="D211" s="11" t="s">
        <v>182</v>
      </c>
      <c r="E211" s="3">
        <v>268677</v>
      </c>
      <c r="F211" s="12"/>
      <c r="G211" s="13" t="s">
        <v>138</v>
      </c>
      <c r="H211" s="13"/>
      <c r="I211" s="24"/>
      <c r="J211" s="25">
        <v>1432.21</v>
      </c>
      <c r="K211" s="26">
        <f t="shared" si="17"/>
        <v>1432.21</v>
      </c>
      <c r="L211" s="8">
        <v>45888</v>
      </c>
    </row>
    <row r="212" spans="1:12">
      <c r="A212" s="14"/>
      <c r="B212" s="15"/>
      <c r="C212" s="16"/>
      <c r="D212" s="17" t="s">
        <v>183</v>
      </c>
      <c r="E212" s="7"/>
      <c r="F212" s="18"/>
      <c r="G212" s="19" t="s">
        <v>138</v>
      </c>
      <c r="H212" s="19"/>
      <c r="I212" s="27"/>
      <c r="J212" s="25">
        <v>-307.87</v>
      </c>
      <c r="K212" s="26">
        <f t="shared" si="17"/>
        <v>-307.87</v>
      </c>
      <c r="L212" s="14"/>
    </row>
    <row r="213" spans="1:12">
      <c r="A213" s="20" t="s">
        <v>184</v>
      </c>
      <c r="B213" s="21"/>
      <c r="C213" s="21"/>
      <c r="D213" s="21"/>
      <c r="E213" s="21"/>
      <c r="F213" s="21"/>
      <c r="G213" s="21"/>
      <c r="H213" s="21"/>
      <c r="I213" s="28"/>
      <c r="J213" s="29">
        <f>SUM(J211:J212)</f>
        <v>1124.34</v>
      </c>
      <c r="K213" s="34">
        <f t="shared" si="17"/>
        <v>1124.34</v>
      </c>
      <c r="L213" s="14"/>
    </row>
    <row r="214" spans="1:12">
      <c r="A214" s="8">
        <v>45887</v>
      </c>
      <c r="B214" s="9">
        <v>21438</v>
      </c>
      <c r="C214" s="10" t="s">
        <v>241</v>
      </c>
      <c r="D214" s="11" t="s">
        <v>182</v>
      </c>
      <c r="E214" s="3">
        <v>268665</v>
      </c>
      <c r="F214" s="12"/>
      <c r="G214" s="13" t="s">
        <v>138</v>
      </c>
      <c r="H214" s="13"/>
      <c r="I214" s="24"/>
      <c r="J214" s="25">
        <v>342.65</v>
      </c>
      <c r="K214" s="26">
        <f t="shared" si="17"/>
        <v>342.65</v>
      </c>
      <c r="L214" s="8">
        <v>45888</v>
      </c>
    </row>
    <row r="215" spans="1:12">
      <c r="A215" s="14"/>
      <c r="B215" s="15"/>
      <c r="C215" s="16"/>
      <c r="D215" s="17" t="s">
        <v>183</v>
      </c>
      <c r="E215" s="7"/>
      <c r="F215" s="18"/>
      <c r="G215" s="19" t="s">
        <v>138</v>
      </c>
      <c r="H215" s="19"/>
      <c r="I215" s="27"/>
      <c r="J215" s="25">
        <v>-72.61</v>
      </c>
      <c r="K215" s="26">
        <f t="shared" si="17"/>
        <v>-72.61</v>
      </c>
      <c r="L215" s="14"/>
    </row>
    <row r="216" spans="1:12">
      <c r="A216" s="20" t="s">
        <v>184</v>
      </c>
      <c r="B216" s="21"/>
      <c r="C216" s="21"/>
      <c r="D216" s="21"/>
      <c r="E216" s="21"/>
      <c r="F216" s="21"/>
      <c r="G216" s="21"/>
      <c r="H216" s="21"/>
      <c r="I216" s="28"/>
      <c r="J216" s="29">
        <f>SUM(J214:J215)</f>
        <v>270.04</v>
      </c>
      <c r="K216" s="34">
        <f t="shared" si="17"/>
        <v>270.04</v>
      </c>
      <c r="L216" s="14"/>
    </row>
    <row r="217" spans="1:12">
      <c r="A217" s="8">
        <v>45887</v>
      </c>
      <c r="B217" s="9">
        <v>21438</v>
      </c>
      <c r="C217" s="10" t="s">
        <v>242</v>
      </c>
      <c r="D217" s="11" t="s">
        <v>182</v>
      </c>
      <c r="E217" s="3">
        <v>268879</v>
      </c>
      <c r="F217" s="12"/>
      <c r="G217" s="13" t="s">
        <v>138</v>
      </c>
      <c r="H217" s="13"/>
      <c r="I217" s="24"/>
      <c r="J217" s="25">
        <v>1100</v>
      </c>
      <c r="K217" s="26">
        <f t="shared" si="17"/>
        <v>1100</v>
      </c>
      <c r="L217" s="8">
        <v>45888</v>
      </c>
    </row>
    <row r="218" spans="1:12">
      <c r="A218" s="14"/>
      <c r="B218" s="15"/>
      <c r="C218" s="16"/>
      <c r="D218" s="17" t="s">
        <v>183</v>
      </c>
      <c r="E218" s="7"/>
      <c r="F218" s="18"/>
      <c r="G218" s="19" t="s">
        <v>138</v>
      </c>
      <c r="H218" s="19"/>
      <c r="I218" s="27"/>
      <c r="J218" s="25">
        <v>-249.96</v>
      </c>
      <c r="K218" s="26">
        <f t="shared" si="17"/>
        <v>-249.96</v>
      </c>
      <c r="L218" s="14"/>
    </row>
    <row r="219" spans="1:12">
      <c r="A219" s="20" t="s">
        <v>184</v>
      </c>
      <c r="B219" s="21"/>
      <c r="C219" s="21"/>
      <c r="D219" s="21"/>
      <c r="E219" s="21"/>
      <c r="F219" s="21"/>
      <c r="G219" s="21"/>
      <c r="H219" s="21"/>
      <c r="I219" s="28"/>
      <c r="J219" s="29">
        <f>SUM(J217:J218)</f>
        <v>850.04</v>
      </c>
      <c r="K219" s="34">
        <f t="shared" si="17"/>
        <v>850.04</v>
      </c>
      <c r="L219" s="14"/>
    </row>
    <row r="220" spans="1:12">
      <c r="A220" s="8">
        <v>45887</v>
      </c>
      <c r="B220" s="9">
        <v>21438</v>
      </c>
      <c r="C220" s="10" t="s">
        <v>243</v>
      </c>
      <c r="D220" s="11" t="s">
        <v>182</v>
      </c>
      <c r="E220" s="3">
        <v>268872</v>
      </c>
      <c r="F220" s="12"/>
      <c r="G220" s="13" t="s">
        <v>138</v>
      </c>
      <c r="H220" s="13"/>
      <c r="I220" s="24"/>
      <c r="J220" s="25">
        <v>200</v>
      </c>
      <c r="K220" s="26">
        <f t="shared" si="17"/>
        <v>200</v>
      </c>
      <c r="L220" s="8">
        <v>45888</v>
      </c>
    </row>
    <row r="221" spans="1:12">
      <c r="A221" s="14"/>
      <c r="B221" s="15"/>
      <c r="C221" s="16"/>
      <c r="D221" s="17" t="s">
        <v>183</v>
      </c>
      <c r="E221" s="7"/>
      <c r="F221" s="18"/>
      <c r="G221" s="19" t="s">
        <v>138</v>
      </c>
      <c r="H221" s="19"/>
      <c r="I221" s="27"/>
      <c r="J221" s="25">
        <v>-45.29</v>
      </c>
      <c r="K221" s="26">
        <f t="shared" si="17"/>
        <v>-45.29</v>
      </c>
      <c r="L221" s="14"/>
    </row>
    <row r="222" spans="1:12">
      <c r="A222" s="20" t="s">
        <v>184</v>
      </c>
      <c r="B222" s="21"/>
      <c r="C222" s="21"/>
      <c r="D222" s="21"/>
      <c r="E222" s="21"/>
      <c r="F222" s="21"/>
      <c r="G222" s="21"/>
      <c r="H222" s="21"/>
      <c r="I222" s="28"/>
      <c r="J222" s="29">
        <f>SUM(J220:J221)</f>
        <v>154.71</v>
      </c>
      <c r="K222" s="34">
        <f t="shared" si="17"/>
        <v>154.71</v>
      </c>
      <c r="L222" s="14"/>
    </row>
    <row r="223" spans="1:12">
      <c r="A223" s="8">
        <v>45887</v>
      </c>
      <c r="B223" s="9">
        <v>21438</v>
      </c>
      <c r="C223" s="10" t="s">
        <v>244</v>
      </c>
      <c r="D223" s="11" t="s">
        <v>182</v>
      </c>
      <c r="E223" s="3">
        <v>268676</v>
      </c>
      <c r="F223" s="12"/>
      <c r="G223" s="13" t="s">
        <v>138</v>
      </c>
      <c r="H223" s="13"/>
      <c r="I223" s="24"/>
      <c r="J223" s="25">
        <v>391.6</v>
      </c>
      <c r="K223" s="26">
        <f t="shared" si="17"/>
        <v>391.6</v>
      </c>
      <c r="L223" s="8">
        <v>45888</v>
      </c>
    </row>
    <row r="224" spans="1:12">
      <c r="A224" s="14"/>
      <c r="B224" s="15"/>
      <c r="C224" s="16"/>
      <c r="D224" s="17" t="s">
        <v>183</v>
      </c>
      <c r="E224" s="7"/>
      <c r="F224" s="18"/>
      <c r="G224" s="19" t="s">
        <v>138</v>
      </c>
      <c r="H224" s="19"/>
      <c r="I224" s="27"/>
      <c r="J224" s="25">
        <v>-88.68</v>
      </c>
      <c r="K224" s="26">
        <f t="shared" si="17"/>
        <v>-88.68</v>
      </c>
      <c r="L224" s="14"/>
    </row>
    <row r="225" spans="1:12">
      <c r="A225" s="20" t="s">
        <v>184</v>
      </c>
      <c r="B225" s="21"/>
      <c r="C225" s="21"/>
      <c r="D225" s="21"/>
      <c r="E225" s="21"/>
      <c r="F225" s="21"/>
      <c r="G225" s="21"/>
      <c r="H225" s="21"/>
      <c r="I225" s="28"/>
      <c r="J225" s="29">
        <f>SUM(J223:J224)</f>
        <v>302.92</v>
      </c>
      <c r="K225" s="34">
        <f t="shared" si="17"/>
        <v>302.92</v>
      </c>
      <c r="L225" s="14"/>
    </row>
    <row r="226" spans="1:12">
      <c r="A226" s="8">
        <v>45887</v>
      </c>
      <c r="B226" s="9">
        <v>21438</v>
      </c>
      <c r="C226" s="10" t="s">
        <v>245</v>
      </c>
      <c r="D226" s="11" t="s">
        <v>182</v>
      </c>
      <c r="E226" s="3">
        <v>268675</v>
      </c>
      <c r="F226" s="12"/>
      <c r="G226" s="13" t="s">
        <v>138</v>
      </c>
      <c r="H226" s="13"/>
      <c r="I226" s="24"/>
      <c r="J226" s="25">
        <v>195.8</v>
      </c>
      <c r="K226" s="26">
        <f t="shared" si="17"/>
        <v>195.8</v>
      </c>
      <c r="L226" s="8">
        <v>45888</v>
      </c>
    </row>
    <row r="227" spans="1:12">
      <c r="A227" s="14"/>
      <c r="B227" s="15"/>
      <c r="C227" s="16"/>
      <c r="D227" s="17" t="s">
        <v>183</v>
      </c>
      <c r="E227" s="7"/>
      <c r="F227" s="18"/>
      <c r="G227" s="19" t="s">
        <v>138</v>
      </c>
      <c r="H227" s="19"/>
      <c r="I227" s="27"/>
      <c r="J227" s="25">
        <v>-42.37</v>
      </c>
      <c r="K227" s="26">
        <f t="shared" si="17"/>
        <v>-42.37</v>
      </c>
      <c r="L227" s="14"/>
    </row>
    <row r="228" spans="1:12">
      <c r="A228" s="20" t="s">
        <v>184</v>
      </c>
      <c r="B228" s="21"/>
      <c r="C228" s="21"/>
      <c r="D228" s="21"/>
      <c r="E228" s="21"/>
      <c r="F228" s="21"/>
      <c r="G228" s="21"/>
      <c r="H228" s="21"/>
      <c r="I228" s="28"/>
      <c r="J228" s="29">
        <f>SUM(J226:J227)</f>
        <v>153.43</v>
      </c>
      <c r="K228" s="34">
        <f t="shared" si="17"/>
        <v>153.43</v>
      </c>
      <c r="L228" s="14"/>
    </row>
    <row r="229" spans="1:12">
      <c r="A229" s="8">
        <v>45887</v>
      </c>
      <c r="B229" s="9">
        <v>21438</v>
      </c>
      <c r="C229" s="10" t="s">
        <v>246</v>
      </c>
      <c r="D229" s="11" t="s">
        <v>182</v>
      </c>
      <c r="E229" s="3">
        <v>268987</v>
      </c>
      <c r="F229" s="12"/>
      <c r="G229" s="13" t="s">
        <v>138</v>
      </c>
      <c r="H229" s="13"/>
      <c r="I229" s="24"/>
      <c r="J229" s="25">
        <v>400</v>
      </c>
      <c r="K229" s="26">
        <f t="shared" si="17"/>
        <v>400</v>
      </c>
      <c r="L229" s="8">
        <v>45888</v>
      </c>
    </row>
    <row r="230" spans="1:12">
      <c r="A230" s="14"/>
      <c r="B230" s="15"/>
      <c r="C230" s="16"/>
      <c r="D230" s="17" t="s">
        <v>183</v>
      </c>
      <c r="E230" s="7"/>
      <c r="F230" s="18"/>
      <c r="G230" s="19" t="s">
        <v>138</v>
      </c>
      <c r="H230" s="19"/>
      <c r="I230" s="27"/>
      <c r="J230" s="25">
        <v>-89.14</v>
      </c>
      <c r="K230" s="26">
        <f t="shared" si="17"/>
        <v>-89.14</v>
      </c>
      <c r="L230" s="14"/>
    </row>
    <row r="231" spans="1:12">
      <c r="A231" s="20" t="s">
        <v>184</v>
      </c>
      <c r="B231" s="21"/>
      <c r="C231" s="21"/>
      <c r="D231" s="21"/>
      <c r="E231" s="21"/>
      <c r="F231" s="21"/>
      <c r="G231" s="21"/>
      <c r="H231" s="21"/>
      <c r="I231" s="28"/>
      <c r="J231" s="29">
        <f>SUM(J229:J230)</f>
        <v>310.86</v>
      </c>
      <c r="K231" s="34">
        <f t="shared" si="17"/>
        <v>310.86</v>
      </c>
      <c r="L231" s="14"/>
    </row>
    <row r="232" spans="1:12">
      <c r="A232" s="8">
        <v>45887</v>
      </c>
      <c r="B232" s="9">
        <v>21438</v>
      </c>
      <c r="C232" s="10" t="s">
        <v>247</v>
      </c>
      <c r="D232" s="11" t="s">
        <v>182</v>
      </c>
      <c r="E232" s="3">
        <v>269037</v>
      </c>
      <c r="F232" s="12"/>
      <c r="G232" s="13" t="s">
        <v>138</v>
      </c>
      <c r="H232" s="13"/>
      <c r="I232" s="24"/>
      <c r="J232" s="25">
        <v>1100</v>
      </c>
      <c r="K232" s="26">
        <f t="shared" si="17"/>
        <v>1100</v>
      </c>
      <c r="L232" s="8">
        <v>45888</v>
      </c>
    </row>
    <row r="233" spans="1:12">
      <c r="A233" s="14"/>
      <c r="B233" s="15"/>
      <c r="C233" s="16"/>
      <c r="D233" s="17" t="s">
        <v>183</v>
      </c>
      <c r="E233" s="7"/>
      <c r="F233" s="18"/>
      <c r="G233" s="19" t="s">
        <v>138</v>
      </c>
      <c r="H233" s="19"/>
      <c r="I233" s="27"/>
      <c r="J233" s="25">
        <v>-249.96</v>
      </c>
      <c r="K233" s="26">
        <f t="shared" si="17"/>
        <v>-249.96</v>
      </c>
      <c r="L233" s="14"/>
    </row>
    <row r="234" spans="1:12">
      <c r="A234" s="20" t="s">
        <v>184</v>
      </c>
      <c r="B234" s="21"/>
      <c r="C234" s="21"/>
      <c r="D234" s="21"/>
      <c r="E234" s="21"/>
      <c r="F234" s="21"/>
      <c r="G234" s="21"/>
      <c r="H234" s="21"/>
      <c r="I234" s="28"/>
      <c r="J234" s="29">
        <f>SUM(J232:J233)</f>
        <v>850.04</v>
      </c>
      <c r="K234" s="34">
        <f t="shared" si="17"/>
        <v>850.04</v>
      </c>
      <c r="L234" s="14"/>
    </row>
    <row r="235" spans="1:12">
      <c r="A235" s="8">
        <v>45887</v>
      </c>
      <c r="B235" s="9">
        <v>21438</v>
      </c>
      <c r="C235" s="22" t="s">
        <v>237</v>
      </c>
      <c r="D235" s="11" t="s">
        <v>182</v>
      </c>
      <c r="E235" s="3"/>
      <c r="F235" s="12"/>
      <c r="G235" s="13" t="s">
        <v>138</v>
      </c>
      <c r="H235" s="13"/>
      <c r="I235" s="24"/>
      <c r="J235" s="25">
        <v>-63.01</v>
      </c>
      <c r="K235" s="26">
        <f t="shared" si="17"/>
        <v>-63.01</v>
      </c>
      <c r="L235" s="8">
        <v>45888</v>
      </c>
    </row>
    <row r="236" spans="1:12">
      <c r="A236" s="14"/>
      <c r="B236" s="15"/>
      <c r="C236" s="16"/>
      <c r="D236" s="17" t="s">
        <v>183</v>
      </c>
      <c r="E236" s="7"/>
      <c r="F236" s="18"/>
      <c r="G236" s="19" t="s">
        <v>138</v>
      </c>
      <c r="H236" s="19"/>
      <c r="I236" s="27"/>
      <c r="J236" s="25"/>
      <c r="K236" s="26">
        <f t="shared" si="17"/>
        <v>0</v>
      </c>
      <c r="L236" s="14"/>
    </row>
    <row r="237" spans="1:12">
      <c r="A237" s="20" t="s">
        <v>184</v>
      </c>
      <c r="B237" s="21"/>
      <c r="C237" s="21"/>
      <c r="D237" s="21"/>
      <c r="E237" s="21"/>
      <c r="F237" s="21"/>
      <c r="G237" s="21"/>
      <c r="H237" s="21"/>
      <c r="I237" s="28"/>
      <c r="J237" s="30">
        <f>SUM(J235:J236)</f>
        <v>-63.01</v>
      </c>
      <c r="K237" s="34">
        <f t="shared" si="17"/>
        <v>-63.01</v>
      </c>
      <c r="L237" s="14"/>
    </row>
    <row r="238" spans="1:12">
      <c r="A238" s="8">
        <v>45887</v>
      </c>
      <c r="B238" s="9">
        <v>21438</v>
      </c>
      <c r="C238" s="10" t="s">
        <v>248</v>
      </c>
      <c r="D238" s="11" t="s">
        <v>182</v>
      </c>
      <c r="E238" s="3">
        <v>268880</v>
      </c>
      <c r="F238" s="12"/>
      <c r="G238" s="13" t="s">
        <v>138</v>
      </c>
      <c r="H238" s="13"/>
      <c r="I238" s="24"/>
      <c r="J238" s="25">
        <v>600</v>
      </c>
      <c r="K238" s="26">
        <f t="shared" si="17"/>
        <v>600</v>
      </c>
      <c r="L238" s="8">
        <v>45888</v>
      </c>
    </row>
    <row r="239" spans="1:12">
      <c r="A239" s="14"/>
      <c r="B239" s="15"/>
      <c r="C239" s="16"/>
      <c r="D239" s="17" t="s">
        <v>183</v>
      </c>
      <c r="E239" s="7"/>
      <c r="F239" s="18"/>
      <c r="G239" s="19" t="s">
        <v>138</v>
      </c>
      <c r="H239" s="19"/>
      <c r="I239" s="27"/>
      <c r="J239" s="25">
        <v>-135.87</v>
      </c>
      <c r="K239" s="26">
        <f t="shared" si="17"/>
        <v>-135.87</v>
      </c>
      <c r="L239" s="14"/>
    </row>
    <row r="240" spans="1:12">
      <c r="A240" s="20" t="s">
        <v>184</v>
      </c>
      <c r="B240" s="21"/>
      <c r="C240" s="21"/>
      <c r="D240" s="21"/>
      <c r="E240" s="21"/>
      <c r="F240" s="21"/>
      <c r="G240" s="21"/>
      <c r="H240" s="21"/>
      <c r="I240" s="28"/>
      <c r="J240" s="29">
        <f>SUM(J238:J239)</f>
        <v>464.13</v>
      </c>
      <c r="K240" s="34">
        <f t="shared" si="17"/>
        <v>464.13</v>
      </c>
      <c r="L240" s="14"/>
    </row>
    <row r="241" spans="1:12">
      <c r="A241" s="8">
        <v>45887</v>
      </c>
      <c r="B241" s="9">
        <v>21438</v>
      </c>
      <c r="C241" s="10" t="s">
        <v>249</v>
      </c>
      <c r="D241" s="11" t="s">
        <v>182</v>
      </c>
      <c r="E241" s="3">
        <v>268661</v>
      </c>
      <c r="F241" s="12"/>
      <c r="G241" s="13" t="s">
        <v>138</v>
      </c>
      <c r="H241" s="13"/>
      <c r="I241" s="24"/>
      <c r="J241" s="25">
        <v>342.65</v>
      </c>
      <c r="K241" s="26">
        <f t="shared" si="17"/>
        <v>342.65</v>
      </c>
      <c r="L241" s="8">
        <v>45888</v>
      </c>
    </row>
    <row r="242" spans="1:12">
      <c r="A242" s="14"/>
      <c r="B242" s="15"/>
      <c r="C242" s="16"/>
      <c r="D242" s="17" t="s">
        <v>183</v>
      </c>
      <c r="E242" s="7"/>
      <c r="F242" s="18"/>
      <c r="G242" s="19" t="s">
        <v>138</v>
      </c>
      <c r="H242" s="19"/>
      <c r="I242" s="27"/>
      <c r="J242" s="25">
        <v>-72.61</v>
      </c>
      <c r="K242" s="26">
        <f t="shared" si="17"/>
        <v>-72.61</v>
      </c>
      <c r="L242" s="14"/>
    </row>
    <row r="243" spans="1:12">
      <c r="A243" s="20" t="s">
        <v>184</v>
      </c>
      <c r="B243" s="21"/>
      <c r="C243" s="21"/>
      <c r="D243" s="21"/>
      <c r="E243" s="21"/>
      <c r="F243" s="21"/>
      <c r="G243" s="21"/>
      <c r="H243" s="21"/>
      <c r="I243" s="28"/>
      <c r="J243" s="29">
        <f>SUM(J241:J242)</f>
        <v>270.04</v>
      </c>
      <c r="K243" s="34">
        <f t="shared" si="17"/>
        <v>270.04</v>
      </c>
      <c r="L243" s="14"/>
    </row>
    <row r="244" spans="1:12">
      <c r="A244" s="8">
        <v>45887</v>
      </c>
      <c r="B244" s="9">
        <v>21438</v>
      </c>
      <c r="C244" s="10" t="s">
        <v>250</v>
      </c>
      <c r="D244" s="11" t="s">
        <v>182</v>
      </c>
      <c r="E244" s="3">
        <v>268666</v>
      </c>
      <c r="F244" s="12"/>
      <c r="G244" s="13" t="s">
        <v>138</v>
      </c>
      <c r="H244" s="13"/>
      <c r="I244" s="24"/>
      <c r="J244" s="25">
        <v>195.8</v>
      </c>
      <c r="K244" s="26">
        <f t="shared" si="17"/>
        <v>195.8</v>
      </c>
      <c r="L244" s="8">
        <v>45888</v>
      </c>
    </row>
    <row r="245" spans="1:12">
      <c r="A245" s="14"/>
      <c r="B245" s="15"/>
      <c r="C245" s="16"/>
      <c r="D245" s="17" t="s">
        <v>183</v>
      </c>
      <c r="E245" s="7"/>
      <c r="F245" s="18"/>
      <c r="G245" s="19" t="s">
        <v>138</v>
      </c>
      <c r="H245" s="19"/>
      <c r="I245" s="27"/>
      <c r="J245" s="25">
        <v>-44.34</v>
      </c>
      <c r="K245" s="26">
        <f t="shared" si="17"/>
        <v>-44.34</v>
      </c>
      <c r="L245" s="14"/>
    </row>
    <row r="246" spans="1:12">
      <c r="A246" s="20" t="s">
        <v>184</v>
      </c>
      <c r="B246" s="21"/>
      <c r="C246" s="21"/>
      <c r="D246" s="21"/>
      <c r="E246" s="21"/>
      <c r="F246" s="21"/>
      <c r="G246" s="21"/>
      <c r="H246" s="21"/>
      <c r="I246" s="28"/>
      <c r="J246" s="29">
        <f>SUM(J244:J245)</f>
        <v>151.46</v>
      </c>
      <c r="K246" s="34">
        <f t="shared" si="17"/>
        <v>151.46</v>
      </c>
      <c r="L246" s="14"/>
    </row>
    <row r="247" spans="1:12">
      <c r="A247" s="8">
        <v>45887</v>
      </c>
      <c r="B247" s="9">
        <v>21438</v>
      </c>
      <c r="C247" s="10" t="s">
        <v>251</v>
      </c>
      <c r="D247" s="11" t="s">
        <v>182</v>
      </c>
      <c r="E247" s="3">
        <v>268674</v>
      </c>
      <c r="F247" s="12"/>
      <c r="G247" s="13" t="s">
        <v>138</v>
      </c>
      <c r="H247" s="13"/>
      <c r="I247" s="24"/>
      <c r="J247" s="25">
        <v>1076.9</v>
      </c>
      <c r="K247" s="26">
        <f t="shared" si="17"/>
        <v>1076.9</v>
      </c>
      <c r="L247" s="8">
        <v>45888</v>
      </c>
    </row>
    <row r="248" spans="1:12">
      <c r="A248" s="14"/>
      <c r="B248" s="15"/>
      <c r="C248" s="16"/>
      <c r="D248" s="17" t="s">
        <v>183</v>
      </c>
      <c r="E248" s="7"/>
      <c r="F248" s="18"/>
      <c r="G248" s="19" t="s">
        <v>138</v>
      </c>
      <c r="H248" s="19"/>
      <c r="I248" s="27"/>
      <c r="J248" s="25">
        <v>-228.24</v>
      </c>
      <c r="K248" s="26">
        <f t="shared" si="17"/>
        <v>-228.24</v>
      </c>
      <c r="L248" s="14"/>
    </row>
    <row r="249" spans="1:12">
      <c r="A249" s="20" t="s">
        <v>184</v>
      </c>
      <c r="B249" s="21"/>
      <c r="C249" s="21"/>
      <c r="D249" s="21"/>
      <c r="E249" s="21"/>
      <c r="F249" s="21"/>
      <c r="G249" s="21"/>
      <c r="H249" s="21"/>
      <c r="I249" s="28"/>
      <c r="J249" s="29">
        <f>SUM(J247:J248)</f>
        <v>848.66</v>
      </c>
      <c r="K249" s="34">
        <f t="shared" si="17"/>
        <v>848.66</v>
      </c>
      <c r="L249" s="14"/>
    </row>
    <row r="250" spans="1:12">
      <c r="A250" s="8">
        <v>45887</v>
      </c>
      <c r="B250" s="9">
        <v>21438</v>
      </c>
      <c r="C250" s="10" t="s">
        <v>252</v>
      </c>
      <c r="D250" s="11" t="s">
        <v>182</v>
      </c>
      <c r="E250" s="3">
        <v>268660</v>
      </c>
      <c r="F250" s="12"/>
      <c r="G250" s="13" t="s">
        <v>138</v>
      </c>
      <c r="H250" s="13"/>
      <c r="I250" s="24"/>
      <c r="J250" s="25">
        <v>195.8</v>
      </c>
      <c r="K250" s="26">
        <f t="shared" si="17"/>
        <v>195.8</v>
      </c>
      <c r="L250" s="8">
        <v>45888</v>
      </c>
    </row>
    <row r="251" spans="1:12">
      <c r="A251" s="14"/>
      <c r="B251" s="15"/>
      <c r="C251" s="16"/>
      <c r="D251" s="17" t="s">
        <v>183</v>
      </c>
      <c r="E251" s="7"/>
      <c r="F251" s="18"/>
      <c r="G251" s="19" t="s">
        <v>138</v>
      </c>
      <c r="H251" s="19"/>
      <c r="I251" s="27"/>
      <c r="J251" s="25">
        <v>-52.81</v>
      </c>
      <c r="K251" s="26">
        <f t="shared" si="17"/>
        <v>-52.81</v>
      </c>
      <c r="L251" s="14"/>
    </row>
    <row r="252" spans="1:12">
      <c r="A252" s="20" t="s">
        <v>184</v>
      </c>
      <c r="B252" s="21"/>
      <c r="C252" s="21"/>
      <c r="D252" s="21"/>
      <c r="E252" s="21"/>
      <c r="F252" s="21"/>
      <c r="G252" s="21"/>
      <c r="H252" s="21"/>
      <c r="I252" s="28"/>
      <c r="J252" s="29">
        <f>SUM(J250:J251)</f>
        <v>142.99</v>
      </c>
      <c r="K252" s="34">
        <f t="shared" si="17"/>
        <v>142.99</v>
      </c>
      <c r="L252" s="14"/>
    </row>
    <row r="253" spans="1:12">
      <c r="A253" s="8">
        <v>45887</v>
      </c>
      <c r="B253" s="9">
        <v>21438</v>
      </c>
      <c r="C253" s="10" t="s">
        <v>253</v>
      </c>
      <c r="D253" s="11" t="s">
        <v>182</v>
      </c>
      <c r="E253" s="3">
        <v>268394</v>
      </c>
      <c r="F253" s="12"/>
      <c r="G253" s="13" t="s">
        <v>138</v>
      </c>
      <c r="H253" s="13"/>
      <c r="I253" s="24"/>
      <c r="J253" s="25">
        <v>1076.9</v>
      </c>
      <c r="K253" s="26">
        <f t="shared" si="17"/>
        <v>1076.9</v>
      </c>
      <c r="L253" s="8">
        <v>45888</v>
      </c>
    </row>
    <row r="254" spans="1:12">
      <c r="A254" s="14"/>
      <c r="B254" s="15"/>
      <c r="C254" s="16"/>
      <c r="D254" s="17" t="s">
        <v>183</v>
      </c>
      <c r="E254" s="7"/>
      <c r="F254" s="18"/>
      <c r="G254" s="19" t="s">
        <v>138</v>
      </c>
      <c r="H254" s="19"/>
      <c r="I254" s="27"/>
      <c r="J254" s="25">
        <v>-239.44</v>
      </c>
      <c r="K254" s="26">
        <f t="shared" si="17"/>
        <v>-239.44</v>
      </c>
      <c r="L254" s="14"/>
    </row>
    <row r="255" spans="1:12">
      <c r="A255" s="20" t="s">
        <v>184</v>
      </c>
      <c r="B255" s="21"/>
      <c r="C255" s="21"/>
      <c r="D255" s="21"/>
      <c r="E255" s="21"/>
      <c r="F255" s="21"/>
      <c r="G255" s="21"/>
      <c r="H255" s="21"/>
      <c r="I255" s="28"/>
      <c r="J255" s="29">
        <f>SUM(J253:J254)</f>
        <v>837.46</v>
      </c>
      <c r="K255" s="34">
        <f t="shared" si="17"/>
        <v>837.46</v>
      </c>
      <c r="L255" s="14"/>
    </row>
    <row r="256" spans="1:12">
      <c r="A256" s="8">
        <v>45887</v>
      </c>
      <c r="B256" s="9">
        <v>21438</v>
      </c>
      <c r="C256" s="10" t="s">
        <v>254</v>
      </c>
      <c r="D256" s="11" t="s">
        <v>182</v>
      </c>
      <c r="E256" s="3">
        <v>268349</v>
      </c>
      <c r="F256" s="12"/>
      <c r="G256" s="13" t="s">
        <v>138</v>
      </c>
      <c r="H256" s="13"/>
      <c r="I256" s="24"/>
      <c r="J256" s="25">
        <v>1076.9</v>
      </c>
      <c r="K256" s="26">
        <f t="shared" si="17"/>
        <v>1076.9</v>
      </c>
      <c r="L256" s="8">
        <v>45888</v>
      </c>
    </row>
    <row r="257" spans="1:12">
      <c r="A257" s="14"/>
      <c r="B257" s="15"/>
      <c r="C257" s="16"/>
      <c r="D257" s="17" t="s">
        <v>183</v>
      </c>
      <c r="E257" s="7"/>
      <c r="F257" s="18"/>
      <c r="G257" s="19" t="s">
        <v>138</v>
      </c>
      <c r="H257" s="19"/>
      <c r="I257" s="27"/>
      <c r="J257" s="25">
        <v>-228.24</v>
      </c>
      <c r="K257" s="26">
        <f t="shared" si="17"/>
        <v>-228.24</v>
      </c>
      <c r="L257" s="14"/>
    </row>
    <row r="258" spans="1:12">
      <c r="A258" s="20" t="s">
        <v>184</v>
      </c>
      <c r="B258" s="21"/>
      <c r="C258" s="21"/>
      <c r="D258" s="21"/>
      <c r="E258" s="21"/>
      <c r="F258" s="21"/>
      <c r="G258" s="21"/>
      <c r="H258" s="21"/>
      <c r="I258" s="28"/>
      <c r="J258" s="29">
        <f>SUM(J256:J257)</f>
        <v>848.66</v>
      </c>
      <c r="K258" s="34">
        <f t="shared" si="17"/>
        <v>848.66</v>
      </c>
      <c r="L258" s="14"/>
    </row>
    <row r="259" spans="1:12">
      <c r="A259" s="8">
        <v>45887</v>
      </c>
      <c r="B259" s="9">
        <v>21438</v>
      </c>
      <c r="C259" s="10" t="s">
        <v>222</v>
      </c>
      <c r="D259" s="11" t="s">
        <v>182</v>
      </c>
      <c r="E259" s="3">
        <v>268361</v>
      </c>
      <c r="F259" s="12"/>
      <c r="G259" s="13" t="s">
        <v>138</v>
      </c>
      <c r="H259" s="13"/>
      <c r="I259" s="24"/>
      <c r="J259" s="25">
        <v>1174.8</v>
      </c>
      <c r="K259" s="26">
        <f t="shared" si="17"/>
        <v>1174.8</v>
      </c>
      <c r="L259" s="8">
        <v>45888</v>
      </c>
    </row>
    <row r="260" spans="1:12">
      <c r="A260" s="14"/>
      <c r="B260" s="15"/>
      <c r="C260" s="16"/>
      <c r="D260" s="17" t="s">
        <v>183</v>
      </c>
      <c r="E260" s="7"/>
      <c r="F260" s="18"/>
      <c r="G260" s="19" t="s">
        <v>138</v>
      </c>
      <c r="H260" s="19"/>
      <c r="I260" s="27"/>
      <c r="J260" s="25">
        <v>-249.12</v>
      </c>
      <c r="K260" s="26">
        <f t="shared" si="17"/>
        <v>-249.12</v>
      </c>
      <c r="L260" s="14"/>
    </row>
    <row r="261" spans="1:12">
      <c r="A261" s="20" t="s">
        <v>184</v>
      </c>
      <c r="B261" s="21"/>
      <c r="C261" s="21"/>
      <c r="D261" s="21"/>
      <c r="E261" s="21"/>
      <c r="F261" s="21"/>
      <c r="G261" s="21"/>
      <c r="H261" s="21"/>
      <c r="I261" s="28"/>
      <c r="J261" s="29">
        <f>SUM(J259:J260)</f>
        <v>925.68</v>
      </c>
      <c r="K261" s="34">
        <f t="shared" si="17"/>
        <v>925.68</v>
      </c>
      <c r="L261" s="14"/>
    </row>
    <row r="262" spans="1:12">
      <c r="A262" s="8">
        <v>45887</v>
      </c>
      <c r="B262" s="9">
        <v>21438</v>
      </c>
      <c r="C262" s="10" t="s">
        <v>255</v>
      </c>
      <c r="D262" s="11" t="s">
        <v>182</v>
      </c>
      <c r="E262" s="3">
        <v>268351</v>
      </c>
      <c r="F262" s="12"/>
      <c r="G262" s="13" t="s">
        <v>138</v>
      </c>
      <c r="H262" s="13"/>
      <c r="I262" s="24"/>
      <c r="J262" s="25">
        <v>550</v>
      </c>
      <c r="K262" s="26">
        <f t="shared" si="17"/>
        <v>550</v>
      </c>
      <c r="L262" s="8">
        <v>45888</v>
      </c>
    </row>
    <row r="263" spans="1:12">
      <c r="A263" s="14"/>
      <c r="B263" s="15"/>
      <c r="C263" s="16"/>
      <c r="D263" s="17" t="s">
        <v>183</v>
      </c>
      <c r="E263" s="7"/>
      <c r="F263" s="18"/>
      <c r="G263" s="19" t="s">
        <v>138</v>
      </c>
      <c r="H263" s="19"/>
      <c r="I263" s="27"/>
      <c r="J263" s="25">
        <v>-116.57</v>
      </c>
      <c r="K263" s="26">
        <f t="shared" si="17"/>
        <v>-116.57</v>
      </c>
      <c r="L263" s="14"/>
    </row>
    <row r="264" spans="1:12">
      <c r="A264" s="20" t="s">
        <v>184</v>
      </c>
      <c r="B264" s="21"/>
      <c r="C264" s="21"/>
      <c r="D264" s="21"/>
      <c r="E264" s="21"/>
      <c r="F264" s="21"/>
      <c r="G264" s="21"/>
      <c r="H264" s="21"/>
      <c r="I264" s="28"/>
      <c r="J264" s="29">
        <f>SUM(J262:J263)</f>
        <v>433.43</v>
      </c>
      <c r="K264" s="34">
        <f t="shared" si="17"/>
        <v>433.43</v>
      </c>
      <c r="L264" s="14"/>
    </row>
    <row r="265" spans="1:12">
      <c r="A265" s="8">
        <v>45887</v>
      </c>
      <c r="B265" s="9">
        <v>21438</v>
      </c>
      <c r="C265" s="10" t="s">
        <v>256</v>
      </c>
      <c r="D265" s="11" t="s">
        <v>182</v>
      </c>
      <c r="E265" s="3">
        <v>267602</v>
      </c>
      <c r="F265" s="12"/>
      <c r="G265" s="13" t="s">
        <v>138</v>
      </c>
      <c r="H265" s="13"/>
      <c r="I265" s="24"/>
      <c r="J265" s="25">
        <v>200</v>
      </c>
      <c r="K265" s="26">
        <f t="shared" si="17"/>
        <v>200</v>
      </c>
      <c r="L265" s="8">
        <v>45888</v>
      </c>
    </row>
    <row r="266" spans="1:12">
      <c r="A266" s="14"/>
      <c r="B266" s="15"/>
      <c r="C266" s="16"/>
      <c r="D266" s="17" t="s">
        <v>183</v>
      </c>
      <c r="E266" s="7"/>
      <c r="F266" s="18"/>
      <c r="G266" s="19" t="s">
        <v>138</v>
      </c>
      <c r="H266" s="19"/>
      <c r="I266" s="27"/>
      <c r="J266" s="25">
        <v>-42.39</v>
      </c>
      <c r="K266" s="26">
        <f t="shared" si="17"/>
        <v>-42.39</v>
      </c>
      <c r="L266" s="14"/>
    </row>
    <row r="267" spans="1:12">
      <c r="A267" s="20" t="s">
        <v>184</v>
      </c>
      <c r="B267" s="21"/>
      <c r="C267" s="21"/>
      <c r="D267" s="21"/>
      <c r="E267" s="21"/>
      <c r="F267" s="21"/>
      <c r="G267" s="21"/>
      <c r="H267" s="21"/>
      <c r="I267" s="28"/>
      <c r="J267" s="29">
        <f>SUM(J265:J266)</f>
        <v>157.61</v>
      </c>
      <c r="K267" s="34">
        <f t="shared" si="17"/>
        <v>157.61</v>
      </c>
      <c r="L267" s="14"/>
    </row>
    <row r="268" spans="1:12">
      <c r="A268" s="8">
        <v>45887</v>
      </c>
      <c r="B268" s="9">
        <v>21438</v>
      </c>
      <c r="C268" s="10" t="s">
        <v>257</v>
      </c>
      <c r="D268" s="11" t="s">
        <v>182</v>
      </c>
      <c r="E268" s="3">
        <v>268352</v>
      </c>
      <c r="F268" s="12"/>
      <c r="G268" s="13" t="s">
        <v>138</v>
      </c>
      <c r="H268" s="13"/>
      <c r="I268" s="24"/>
      <c r="J268" s="25">
        <v>195.8</v>
      </c>
      <c r="K268" s="26">
        <f t="shared" si="17"/>
        <v>195.8</v>
      </c>
      <c r="L268" s="8">
        <v>45888</v>
      </c>
    </row>
    <row r="269" spans="1:12">
      <c r="A269" s="14"/>
      <c r="B269" s="15"/>
      <c r="C269" s="16"/>
      <c r="D269" s="17" t="s">
        <v>183</v>
      </c>
      <c r="E269" s="7"/>
      <c r="F269" s="18"/>
      <c r="G269" s="19" t="s">
        <v>138</v>
      </c>
      <c r="H269" s="19"/>
      <c r="I269" s="27"/>
      <c r="J269" s="25">
        <v>-41.52</v>
      </c>
      <c r="K269" s="26">
        <f t="shared" si="17"/>
        <v>-41.52</v>
      </c>
      <c r="L269" s="14"/>
    </row>
    <row r="270" spans="1:12">
      <c r="A270" s="20" t="s">
        <v>184</v>
      </c>
      <c r="B270" s="21"/>
      <c r="C270" s="21"/>
      <c r="D270" s="21"/>
      <c r="E270" s="21"/>
      <c r="F270" s="21"/>
      <c r="G270" s="21"/>
      <c r="H270" s="21"/>
      <c r="I270" s="28"/>
      <c r="J270" s="29">
        <f>SUM(J268:J269)</f>
        <v>154.28</v>
      </c>
      <c r="K270" s="34">
        <f t="shared" si="17"/>
        <v>154.28</v>
      </c>
      <c r="L270" s="14"/>
    </row>
    <row r="271" spans="1:12">
      <c r="A271" s="8">
        <v>45887</v>
      </c>
      <c r="B271" s="9">
        <v>21438</v>
      </c>
      <c r="C271" s="10" t="s">
        <v>258</v>
      </c>
      <c r="D271" s="11" t="s">
        <v>182</v>
      </c>
      <c r="E271" s="3">
        <v>268346</v>
      </c>
      <c r="F271" s="12"/>
      <c r="G271" s="13" t="s">
        <v>138</v>
      </c>
      <c r="H271" s="13"/>
      <c r="I271" s="24"/>
      <c r="J271" s="25">
        <v>195.8</v>
      </c>
      <c r="K271" s="26">
        <f t="shared" si="17"/>
        <v>195.8</v>
      </c>
      <c r="L271" s="8">
        <v>45888</v>
      </c>
    </row>
    <row r="272" spans="1:12">
      <c r="A272" s="14"/>
      <c r="B272" s="15"/>
      <c r="C272" s="16"/>
      <c r="D272" s="17" t="s">
        <v>183</v>
      </c>
      <c r="E272" s="7"/>
      <c r="F272" s="18"/>
      <c r="G272" s="19" t="s">
        <v>138</v>
      </c>
      <c r="H272" s="19"/>
      <c r="I272" s="27"/>
      <c r="J272" s="25">
        <v>-41.52</v>
      </c>
      <c r="K272" s="26">
        <f t="shared" ref="K272:K279" si="18">J272+F272</f>
        <v>-41.52</v>
      </c>
      <c r="L272" s="14"/>
    </row>
    <row r="273" spans="1:12">
      <c r="A273" s="20" t="s">
        <v>184</v>
      </c>
      <c r="B273" s="21"/>
      <c r="C273" s="21"/>
      <c r="D273" s="21"/>
      <c r="E273" s="21"/>
      <c r="F273" s="21"/>
      <c r="G273" s="21"/>
      <c r="H273" s="21"/>
      <c r="I273" s="28"/>
      <c r="J273" s="29">
        <f>SUM(J271:J272)</f>
        <v>154.28</v>
      </c>
      <c r="K273" s="34">
        <f t="shared" si="18"/>
        <v>154.28</v>
      </c>
      <c r="L273" s="14"/>
    </row>
    <row r="274" spans="1:12">
      <c r="A274" s="8">
        <v>45887</v>
      </c>
      <c r="B274" s="9">
        <v>21438</v>
      </c>
      <c r="C274" s="10" t="s">
        <v>259</v>
      </c>
      <c r="D274" s="11" t="s">
        <v>182</v>
      </c>
      <c r="E274" s="3">
        <v>267603</v>
      </c>
      <c r="F274" s="12"/>
      <c r="G274" s="13" t="s">
        <v>138</v>
      </c>
      <c r="H274" s="13"/>
      <c r="I274" s="24"/>
      <c r="J274" s="25">
        <v>1100</v>
      </c>
      <c r="K274" s="26">
        <f t="shared" si="18"/>
        <v>1100</v>
      </c>
      <c r="L274" s="8">
        <v>45888</v>
      </c>
    </row>
    <row r="275" spans="1:12">
      <c r="A275" s="14"/>
      <c r="B275" s="15"/>
      <c r="C275" s="16"/>
      <c r="D275" s="17" t="s">
        <v>183</v>
      </c>
      <c r="E275" s="7"/>
      <c r="F275" s="18"/>
      <c r="G275" s="19" t="s">
        <v>138</v>
      </c>
      <c r="H275" s="19"/>
      <c r="I275" s="27"/>
      <c r="J275" s="25">
        <v>-233.14</v>
      </c>
      <c r="K275" s="26">
        <f t="shared" si="18"/>
        <v>-233.14</v>
      </c>
      <c r="L275" s="14"/>
    </row>
    <row r="276" spans="1:12">
      <c r="A276" s="20" t="s">
        <v>184</v>
      </c>
      <c r="B276" s="21"/>
      <c r="C276" s="21"/>
      <c r="D276" s="21"/>
      <c r="E276" s="21"/>
      <c r="F276" s="21"/>
      <c r="G276" s="21"/>
      <c r="H276" s="21"/>
      <c r="I276" s="28"/>
      <c r="J276" s="29">
        <f>SUM(J274:J275)</f>
        <v>866.86</v>
      </c>
      <c r="K276" s="34">
        <f t="shared" si="18"/>
        <v>866.86</v>
      </c>
      <c r="L276" s="14"/>
    </row>
    <row r="277" spans="1:12">
      <c r="A277" s="8">
        <v>45887</v>
      </c>
      <c r="B277" s="9">
        <v>21438</v>
      </c>
      <c r="C277" s="22" t="s">
        <v>237</v>
      </c>
      <c r="D277" s="11" t="s">
        <v>182</v>
      </c>
      <c r="E277" s="3"/>
      <c r="F277" s="12"/>
      <c r="G277" s="13" t="s">
        <v>138</v>
      </c>
      <c r="H277" s="13"/>
      <c r="I277" s="24"/>
      <c r="J277" s="25">
        <v>-75.37</v>
      </c>
      <c r="K277" s="26">
        <f t="shared" si="18"/>
        <v>-75.37</v>
      </c>
      <c r="L277" s="8">
        <v>45888</v>
      </c>
    </row>
    <row r="278" spans="1:12">
      <c r="A278" s="14"/>
      <c r="B278" s="15"/>
      <c r="C278" s="16"/>
      <c r="D278" s="17" t="s">
        <v>183</v>
      </c>
      <c r="E278" s="7"/>
      <c r="F278" s="18"/>
      <c r="G278" s="19" t="s">
        <v>138</v>
      </c>
      <c r="H278" s="19"/>
      <c r="I278" s="27"/>
      <c r="J278" s="25"/>
      <c r="K278" s="26">
        <f t="shared" si="18"/>
        <v>0</v>
      </c>
      <c r="L278" s="14"/>
    </row>
    <row r="279" spans="1:12">
      <c r="A279" s="20" t="s">
        <v>184</v>
      </c>
      <c r="B279" s="21"/>
      <c r="C279" s="21"/>
      <c r="D279" s="21"/>
      <c r="E279" s="21"/>
      <c r="F279" s="21"/>
      <c r="G279" s="21"/>
      <c r="H279" s="21"/>
      <c r="I279" s="28"/>
      <c r="J279" s="30">
        <f>SUM(J277:J278)</f>
        <v>-75.37</v>
      </c>
      <c r="K279" s="34">
        <f t="shared" si="18"/>
        <v>-75.37</v>
      </c>
      <c r="L279" s="14"/>
    </row>
    <row r="280" ht="10.5" spans="1:10">
      <c r="A280" s="2"/>
      <c r="I280" s="31" t="s">
        <v>216</v>
      </c>
      <c r="J280" s="32">
        <f>SUM(J210,J213,J216,J219,J222,J225,J228,J231,J234,J237,J240,J243,J246,J249,J252,J255,J258,J261,J264,J267,J270,J273,J276,J279)</f>
        <v>10287.4</v>
      </c>
    </row>
    <row r="281" ht="10.5" spans="1:10">
      <c r="A281" s="2"/>
      <c r="I281" s="31"/>
      <c r="J281" s="32"/>
    </row>
    <row r="282" ht="10.5" spans="1:10">
      <c r="A282" s="2" t="s">
        <v>23</v>
      </c>
      <c r="D282" s="2" t="s">
        <v>24</v>
      </c>
      <c r="I282" s="33"/>
      <c r="J282" s="32"/>
    </row>
    <row r="283" spans="1:1">
      <c r="A283" s="2"/>
    </row>
    <row r="284" spans="1:1">
      <c r="A284" s="2"/>
    </row>
    <row r="285" spans="1:4">
      <c r="A285" s="2" t="s">
        <v>26</v>
      </c>
      <c r="D285" s="2" t="s">
        <v>27</v>
      </c>
    </row>
    <row r="286" spans="1:4">
      <c r="A286" s="1" t="s">
        <v>29</v>
      </c>
      <c r="D286" s="1" t="s">
        <v>30</v>
      </c>
    </row>
    <row r="296" spans="1:1">
      <c r="A296" s="2" t="s">
        <v>0</v>
      </c>
    </row>
    <row r="297" spans="1:1">
      <c r="A297" s="2" t="s">
        <v>33</v>
      </c>
    </row>
    <row r="299" spans="1:12">
      <c r="A299" s="3" t="s">
        <v>2</v>
      </c>
      <c r="B299" s="3" t="s">
        <v>3</v>
      </c>
      <c r="C299" s="3" t="s">
        <v>4</v>
      </c>
      <c r="D299" s="3" t="s">
        <v>5</v>
      </c>
      <c r="E299" s="3" t="s">
        <v>180</v>
      </c>
      <c r="F299" s="3" t="s">
        <v>7</v>
      </c>
      <c r="G299" s="4" t="s">
        <v>8</v>
      </c>
      <c r="H299" s="5"/>
      <c r="I299" s="5"/>
      <c r="J299" s="23"/>
      <c r="K299" s="3" t="s">
        <v>9</v>
      </c>
      <c r="L299" s="3" t="s">
        <v>10</v>
      </c>
    </row>
    <row r="300" spans="1:12">
      <c r="A300" s="6"/>
      <c r="B300" s="6"/>
      <c r="C300" s="6"/>
      <c r="D300" s="6"/>
      <c r="E300" s="6"/>
      <c r="F300" s="6"/>
      <c r="G300" s="3" t="s">
        <v>11</v>
      </c>
      <c r="H300" s="3" t="s">
        <v>12</v>
      </c>
      <c r="I300" s="3" t="s">
        <v>13</v>
      </c>
      <c r="J300" s="3" t="s">
        <v>14</v>
      </c>
      <c r="K300" s="6"/>
      <c r="L300" s="6"/>
    </row>
    <row r="301" spans="1:12">
      <c r="A301" s="7"/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</row>
    <row r="302" spans="1:12">
      <c r="A302" s="8">
        <v>45896</v>
      </c>
      <c r="B302" s="9">
        <v>21455</v>
      </c>
      <c r="C302" s="10" t="s">
        <v>260</v>
      </c>
      <c r="D302" s="11" t="s">
        <v>182</v>
      </c>
      <c r="E302" s="3">
        <v>270034</v>
      </c>
      <c r="F302" s="12"/>
      <c r="G302" s="13" t="s">
        <v>138</v>
      </c>
      <c r="H302" s="13"/>
      <c r="I302" s="24"/>
      <c r="J302" s="25">
        <v>200</v>
      </c>
      <c r="K302" s="26">
        <f t="shared" ref="K302:K306" si="19">J302</f>
        <v>200</v>
      </c>
      <c r="L302" s="8">
        <v>45895</v>
      </c>
    </row>
    <row r="303" spans="1:12">
      <c r="A303" s="14"/>
      <c r="B303" s="15"/>
      <c r="C303" s="16"/>
      <c r="D303" s="17" t="s">
        <v>183</v>
      </c>
      <c r="E303" s="7"/>
      <c r="F303" s="18"/>
      <c r="G303" s="19" t="s">
        <v>138</v>
      </c>
      <c r="H303" s="19"/>
      <c r="I303" s="27"/>
      <c r="J303" s="25">
        <v>-42.39</v>
      </c>
      <c r="K303" s="26">
        <f t="shared" si="19"/>
        <v>-42.39</v>
      </c>
      <c r="L303" s="14"/>
    </row>
    <row r="304" spans="1:12">
      <c r="A304" s="20" t="s">
        <v>184</v>
      </c>
      <c r="B304" s="21"/>
      <c r="C304" s="21"/>
      <c r="D304" s="21"/>
      <c r="E304" s="21"/>
      <c r="F304" s="21"/>
      <c r="G304" s="21"/>
      <c r="H304" s="21"/>
      <c r="I304" s="28"/>
      <c r="J304" s="29">
        <f>SUM(J302:J303)</f>
        <v>157.61</v>
      </c>
      <c r="K304" s="29">
        <f>SUM(K302:K303)</f>
        <v>157.61</v>
      </c>
      <c r="L304" s="14"/>
    </row>
    <row r="305" spans="1:12">
      <c r="A305" s="8">
        <v>45896</v>
      </c>
      <c r="B305" s="9">
        <v>21455</v>
      </c>
      <c r="C305" s="10" t="s">
        <v>261</v>
      </c>
      <c r="D305" s="11" t="s">
        <v>182</v>
      </c>
      <c r="E305" s="3">
        <v>269952</v>
      </c>
      <c r="F305" s="12"/>
      <c r="G305" s="13" t="s">
        <v>138</v>
      </c>
      <c r="H305" s="13"/>
      <c r="I305" s="24"/>
      <c r="J305" s="25">
        <v>1100</v>
      </c>
      <c r="K305" s="26">
        <f t="shared" ref="K305:K309" si="20">J305</f>
        <v>1100</v>
      </c>
      <c r="L305" s="8">
        <v>45895</v>
      </c>
    </row>
    <row r="306" spans="1:12">
      <c r="A306" s="14"/>
      <c r="B306" s="15"/>
      <c r="C306" s="16"/>
      <c r="D306" s="17" t="s">
        <v>183</v>
      </c>
      <c r="E306" s="7"/>
      <c r="F306" s="18"/>
      <c r="G306" s="19" t="s">
        <v>138</v>
      </c>
      <c r="H306" s="19"/>
      <c r="I306" s="27"/>
      <c r="J306" s="25">
        <v>-233.14</v>
      </c>
      <c r="K306" s="26">
        <f t="shared" si="20"/>
        <v>-233.14</v>
      </c>
      <c r="L306" s="14"/>
    </row>
    <row r="307" spans="1:12">
      <c r="A307" s="20" t="s">
        <v>184</v>
      </c>
      <c r="B307" s="21"/>
      <c r="C307" s="21"/>
      <c r="D307" s="21"/>
      <c r="E307" s="21"/>
      <c r="F307" s="21"/>
      <c r="G307" s="21"/>
      <c r="H307" s="21"/>
      <c r="I307" s="28"/>
      <c r="J307" s="29">
        <f>SUM(J305:J306)</f>
        <v>866.86</v>
      </c>
      <c r="K307" s="29">
        <f>SUM(K305:K306)</f>
        <v>866.86</v>
      </c>
      <c r="L307" s="14"/>
    </row>
    <row r="308" spans="1:12">
      <c r="A308" s="8">
        <v>45896</v>
      </c>
      <c r="B308" s="9">
        <v>21455</v>
      </c>
      <c r="C308" s="10" t="s">
        <v>262</v>
      </c>
      <c r="D308" s="11" t="s">
        <v>182</v>
      </c>
      <c r="E308" s="3">
        <v>269662</v>
      </c>
      <c r="F308" s="12"/>
      <c r="G308" s="13" t="s">
        <v>138</v>
      </c>
      <c r="H308" s="13"/>
      <c r="I308" s="24"/>
      <c r="J308" s="25">
        <v>200</v>
      </c>
      <c r="K308" s="26">
        <f t="shared" si="20"/>
        <v>200</v>
      </c>
      <c r="L308" s="8">
        <v>45895</v>
      </c>
    </row>
    <row r="309" spans="1:12">
      <c r="A309" s="14"/>
      <c r="B309" s="15"/>
      <c r="C309" s="16"/>
      <c r="D309" s="17" t="s">
        <v>183</v>
      </c>
      <c r="E309" s="7"/>
      <c r="F309" s="18"/>
      <c r="G309" s="19" t="s">
        <v>138</v>
      </c>
      <c r="H309" s="19"/>
      <c r="I309" s="27"/>
      <c r="J309" s="25">
        <v>-45.82</v>
      </c>
      <c r="K309" s="26">
        <f t="shared" si="20"/>
        <v>-45.82</v>
      </c>
      <c r="L309" s="14"/>
    </row>
    <row r="310" spans="1:12">
      <c r="A310" s="20" t="s">
        <v>184</v>
      </c>
      <c r="B310" s="21"/>
      <c r="C310" s="21"/>
      <c r="D310" s="21"/>
      <c r="E310" s="21"/>
      <c r="F310" s="21"/>
      <c r="G310" s="21"/>
      <c r="H310" s="21"/>
      <c r="I310" s="28"/>
      <c r="J310" s="29">
        <f>SUM(J308:J309)</f>
        <v>154.18</v>
      </c>
      <c r="K310" s="29">
        <f>SUM(K308:K309)</f>
        <v>154.18</v>
      </c>
      <c r="L310" s="14"/>
    </row>
    <row r="311" spans="1:12">
      <c r="A311" s="8">
        <v>45896</v>
      </c>
      <c r="B311" s="9">
        <v>21455</v>
      </c>
      <c r="C311" s="10" t="s">
        <v>263</v>
      </c>
      <c r="D311" s="11" t="s">
        <v>182</v>
      </c>
      <c r="E311" s="3">
        <v>269672</v>
      </c>
      <c r="F311" s="12"/>
      <c r="G311" s="13" t="s">
        <v>138</v>
      </c>
      <c r="H311" s="13"/>
      <c r="I311" s="24"/>
      <c r="J311" s="25">
        <v>591</v>
      </c>
      <c r="K311" s="26">
        <f t="shared" ref="K311:K315" si="21">J311</f>
        <v>591</v>
      </c>
      <c r="L311" s="8">
        <v>45895</v>
      </c>
    </row>
    <row r="312" spans="1:12">
      <c r="A312" s="14"/>
      <c r="B312" s="15"/>
      <c r="C312" s="16"/>
      <c r="D312" s="17" t="s">
        <v>183</v>
      </c>
      <c r="E312" s="7"/>
      <c r="F312" s="18"/>
      <c r="G312" s="19" t="s">
        <v>138</v>
      </c>
      <c r="H312" s="19"/>
      <c r="I312" s="27"/>
      <c r="J312" s="25">
        <v>-133.8</v>
      </c>
      <c r="K312" s="26">
        <f t="shared" si="21"/>
        <v>-133.8</v>
      </c>
      <c r="L312" s="14"/>
    </row>
    <row r="313" spans="1:12">
      <c r="A313" s="20" t="s">
        <v>184</v>
      </c>
      <c r="B313" s="21"/>
      <c r="C313" s="21"/>
      <c r="D313" s="21"/>
      <c r="E313" s="21"/>
      <c r="F313" s="21"/>
      <c r="G313" s="21"/>
      <c r="H313" s="21"/>
      <c r="I313" s="28"/>
      <c r="J313" s="29">
        <f>SUM(J311:J312)</f>
        <v>457.2</v>
      </c>
      <c r="K313" s="29">
        <f>SUM(K311:K312)</f>
        <v>457.2</v>
      </c>
      <c r="L313" s="14"/>
    </row>
    <row r="314" spans="1:12">
      <c r="A314" s="8">
        <v>45896</v>
      </c>
      <c r="B314" s="9">
        <v>21455</v>
      </c>
      <c r="C314" s="10" t="s">
        <v>264</v>
      </c>
      <c r="D314" s="11" t="s">
        <v>182</v>
      </c>
      <c r="E314" s="3">
        <v>269673</v>
      </c>
      <c r="F314" s="12"/>
      <c r="G314" s="13" t="s">
        <v>138</v>
      </c>
      <c r="H314" s="13"/>
      <c r="I314" s="24"/>
      <c r="J314" s="25">
        <v>197</v>
      </c>
      <c r="K314" s="26">
        <f t="shared" si="21"/>
        <v>197</v>
      </c>
      <c r="L314" s="8">
        <v>45895</v>
      </c>
    </row>
    <row r="315" spans="1:12">
      <c r="A315" s="14"/>
      <c r="B315" s="15"/>
      <c r="C315" s="16"/>
      <c r="D315" s="17" t="s">
        <v>183</v>
      </c>
      <c r="E315" s="7"/>
      <c r="F315" s="18"/>
      <c r="G315" s="19" t="s">
        <v>138</v>
      </c>
      <c r="H315" s="19"/>
      <c r="I315" s="27"/>
      <c r="J315" s="25">
        <v>-43.16</v>
      </c>
      <c r="K315" s="26">
        <f t="shared" si="21"/>
        <v>-43.16</v>
      </c>
      <c r="L315" s="14"/>
    </row>
    <row r="316" spans="1:12">
      <c r="A316" s="20" t="s">
        <v>184</v>
      </c>
      <c r="B316" s="21"/>
      <c r="C316" s="21"/>
      <c r="D316" s="21"/>
      <c r="E316" s="21"/>
      <c r="F316" s="21"/>
      <c r="G316" s="21"/>
      <c r="H316" s="21"/>
      <c r="I316" s="28"/>
      <c r="J316" s="29">
        <f>SUM(J314:J315)</f>
        <v>153.84</v>
      </c>
      <c r="K316" s="29">
        <f>SUM(K314:K315)</f>
        <v>153.84</v>
      </c>
      <c r="L316" s="14"/>
    </row>
    <row r="317" spans="1:12">
      <c r="A317" s="8">
        <v>45896</v>
      </c>
      <c r="B317" s="9">
        <v>21455</v>
      </c>
      <c r="C317" s="10" t="s">
        <v>265</v>
      </c>
      <c r="D317" s="11" t="s">
        <v>182</v>
      </c>
      <c r="E317" s="3">
        <v>269852</v>
      </c>
      <c r="F317" s="12"/>
      <c r="G317" s="13" t="s">
        <v>138</v>
      </c>
      <c r="H317" s="13"/>
      <c r="I317" s="24"/>
      <c r="J317" s="25">
        <v>1100</v>
      </c>
      <c r="K317" s="26">
        <f t="shared" ref="K317:K321" si="22">J317</f>
        <v>1100</v>
      </c>
      <c r="L317" s="8">
        <v>45895</v>
      </c>
    </row>
    <row r="318" spans="1:12">
      <c r="A318" s="14"/>
      <c r="B318" s="15"/>
      <c r="C318" s="16"/>
      <c r="D318" s="17" t="s">
        <v>183</v>
      </c>
      <c r="E318" s="7"/>
      <c r="F318" s="18"/>
      <c r="G318" s="19" t="s">
        <v>138</v>
      </c>
      <c r="H318" s="19"/>
      <c r="I318" s="27"/>
      <c r="J318" s="25">
        <v>-233.14</v>
      </c>
      <c r="K318" s="26">
        <f t="shared" si="22"/>
        <v>-233.14</v>
      </c>
      <c r="L318" s="14"/>
    </row>
    <row r="319" spans="1:12">
      <c r="A319" s="20" t="s">
        <v>184</v>
      </c>
      <c r="B319" s="21"/>
      <c r="C319" s="21"/>
      <c r="D319" s="21"/>
      <c r="E319" s="21"/>
      <c r="F319" s="21"/>
      <c r="G319" s="21"/>
      <c r="H319" s="21"/>
      <c r="I319" s="28"/>
      <c r="J319" s="29">
        <f>SUM(J317:J318)</f>
        <v>866.86</v>
      </c>
      <c r="K319" s="29">
        <f>SUM(K317:K318)</f>
        <v>866.86</v>
      </c>
      <c r="L319" s="14"/>
    </row>
    <row r="320" spans="1:12">
      <c r="A320" s="8">
        <v>45896</v>
      </c>
      <c r="B320" s="9">
        <v>21455</v>
      </c>
      <c r="C320" s="10" t="s">
        <v>266</v>
      </c>
      <c r="D320" s="11" t="s">
        <v>182</v>
      </c>
      <c r="E320" s="3">
        <v>269675</v>
      </c>
      <c r="F320" s="12"/>
      <c r="G320" s="13" t="s">
        <v>138</v>
      </c>
      <c r="H320" s="13"/>
      <c r="I320" s="24"/>
      <c r="J320" s="25">
        <v>197</v>
      </c>
      <c r="K320" s="26">
        <f t="shared" si="22"/>
        <v>197</v>
      </c>
      <c r="L320" s="8">
        <v>45895</v>
      </c>
    </row>
    <row r="321" spans="1:12">
      <c r="A321" s="14"/>
      <c r="B321" s="15"/>
      <c r="C321" s="16"/>
      <c r="D321" s="17" t="s">
        <v>183</v>
      </c>
      <c r="E321" s="7"/>
      <c r="F321" s="18"/>
      <c r="G321" s="19" t="s">
        <v>138</v>
      </c>
      <c r="H321" s="19"/>
      <c r="I321" s="27"/>
      <c r="J321" s="25">
        <v>-49.92</v>
      </c>
      <c r="K321" s="26">
        <f t="shared" si="22"/>
        <v>-49.92</v>
      </c>
      <c r="L321" s="14"/>
    </row>
    <row r="322" spans="1:12">
      <c r="A322" s="20" t="s">
        <v>184</v>
      </c>
      <c r="B322" s="21"/>
      <c r="C322" s="21"/>
      <c r="D322" s="21"/>
      <c r="E322" s="21"/>
      <c r="F322" s="21"/>
      <c r="G322" s="21"/>
      <c r="H322" s="21"/>
      <c r="I322" s="28"/>
      <c r="J322" s="29">
        <f>SUM(J320:J321)</f>
        <v>147.08</v>
      </c>
      <c r="K322" s="29">
        <f>SUM(K320:K321)</f>
        <v>147.08</v>
      </c>
      <c r="L322" s="14"/>
    </row>
    <row r="323" spans="1:12">
      <c r="A323" s="8">
        <v>45896</v>
      </c>
      <c r="B323" s="9">
        <v>21455</v>
      </c>
      <c r="C323" s="10" t="s">
        <v>267</v>
      </c>
      <c r="D323" s="11" t="s">
        <v>182</v>
      </c>
      <c r="E323" s="3">
        <v>269664</v>
      </c>
      <c r="F323" s="12"/>
      <c r="G323" s="13" t="s">
        <v>138</v>
      </c>
      <c r="H323" s="13"/>
      <c r="I323" s="24"/>
      <c r="J323" s="25">
        <v>200</v>
      </c>
      <c r="K323" s="26">
        <f t="shared" ref="K323:K327" si="23">J323</f>
        <v>200</v>
      </c>
      <c r="L323" s="8">
        <v>45895</v>
      </c>
    </row>
    <row r="324" spans="1:12">
      <c r="A324" s="14"/>
      <c r="B324" s="15"/>
      <c r="C324" s="16"/>
      <c r="D324" s="17" t="s">
        <v>183</v>
      </c>
      <c r="E324" s="7"/>
      <c r="F324" s="18"/>
      <c r="G324" s="19" t="s">
        <v>138</v>
      </c>
      <c r="H324" s="19"/>
      <c r="I324" s="27"/>
      <c r="J324" s="25">
        <v>-50.68</v>
      </c>
      <c r="K324" s="26">
        <f t="shared" si="23"/>
        <v>-50.68</v>
      </c>
      <c r="L324" s="14"/>
    </row>
    <row r="325" spans="1:12">
      <c r="A325" s="20" t="s">
        <v>184</v>
      </c>
      <c r="B325" s="21"/>
      <c r="C325" s="21"/>
      <c r="D325" s="21"/>
      <c r="E325" s="21"/>
      <c r="F325" s="21"/>
      <c r="G325" s="21"/>
      <c r="H325" s="21"/>
      <c r="I325" s="28"/>
      <c r="J325" s="29">
        <f>SUM(J323:J324)</f>
        <v>149.32</v>
      </c>
      <c r="K325" s="29">
        <f>SUM(K323:K324)</f>
        <v>149.32</v>
      </c>
      <c r="L325" s="14"/>
    </row>
    <row r="326" spans="1:12">
      <c r="A326" s="8">
        <v>45896</v>
      </c>
      <c r="B326" s="9">
        <v>21455</v>
      </c>
      <c r="C326" s="10" t="s">
        <v>268</v>
      </c>
      <c r="D326" s="11" t="s">
        <v>182</v>
      </c>
      <c r="E326" s="3">
        <v>269666</v>
      </c>
      <c r="F326" s="12"/>
      <c r="G326" s="13" t="s">
        <v>138</v>
      </c>
      <c r="H326" s="13"/>
      <c r="I326" s="24"/>
      <c r="J326" s="25">
        <v>1067</v>
      </c>
      <c r="K326" s="26">
        <f t="shared" si="23"/>
        <v>1067</v>
      </c>
      <c r="L326" s="8">
        <v>45895</v>
      </c>
    </row>
    <row r="327" spans="1:12">
      <c r="A327" s="14"/>
      <c r="B327" s="15"/>
      <c r="C327" s="16"/>
      <c r="D327" s="17" t="s">
        <v>183</v>
      </c>
      <c r="E327" s="7"/>
      <c r="F327" s="18"/>
      <c r="G327" s="19" t="s">
        <v>138</v>
      </c>
      <c r="H327" s="19"/>
      <c r="I327" s="27"/>
      <c r="J327" s="25">
        <v>-242.48</v>
      </c>
      <c r="K327" s="26">
        <f t="shared" si="23"/>
        <v>-242.48</v>
      </c>
      <c r="L327" s="14"/>
    </row>
    <row r="328" spans="1:12">
      <c r="A328" s="20" t="s">
        <v>184</v>
      </c>
      <c r="B328" s="21"/>
      <c r="C328" s="21"/>
      <c r="D328" s="21"/>
      <c r="E328" s="21"/>
      <c r="F328" s="21"/>
      <c r="G328" s="21"/>
      <c r="H328" s="21"/>
      <c r="I328" s="28"/>
      <c r="J328" s="29">
        <f>SUM(J326:J327)</f>
        <v>824.52</v>
      </c>
      <c r="K328" s="29">
        <f>SUM(K326:K327)</f>
        <v>824.52</v>
      </c>
      <c r="L328" s="14"/>
    </row>
    <row r="329" spans="1:12">
      <c r="A329" s="8">
        <v>45896</v>
      </c>
      <c r="B329" s="9">
        <v>21455</v>
      </c>
      <c r="C329" s="10" t="s">
        <v>269</v>
      </c>
      <c r="D329" s="11" t="s">
        <v>182</v>
      </c>
      <c r="E329" s="3">
        <v>269849</v>
      </c>
      <c r="F329" s="12"/>
      <c r="G329" s="13" t="s">
        <v>138</v>
      </c>
      <c r="H329" s="13"/>
      <c r="I329" s="24"/>
      <c r="J329" s="25">
        <v>350</v>
      </c>
      <c r="K329" s="26">
        <f t="shared" ref="K329:K333" si="24">J329</f>
        <v>350</v>
      </c>
      <c r="L329" s="8">
        <v>45895</v>
      </c>
    </row>
    <row r="330" spans="1:12">
      <c r="A330" s="14"/>
      <c r="B330" s="15"/>
      <c r="C330" s="16"/>
      <c r="D330" s="17" t="s">
        <v>183</v>
      </c>
      <c r="E330" s="7"/>
      <c r="F330" s="18"/>
      <c r="G330" s="19" t="s">
        <v>138</v>
      </c>
      <c r="H330" s="19"/>
      <c r="I330" s="27"/>
      <c r="J330" s="25">
        <v>-88.71</v>
      </c>
      <c r="K330" s="26">
        <f t="shared" si="24"/>
        <v>-88.71</v>
      </c>
      <c r="L330" s="14"/>
    </row>
    <row r="331" spans="1:12">
      <c r="A331" s="20" t="s">
        <v>184</v>
      </c>
      <c r="B331" s="21"/>
      <c r="C331" s="21"/>
      <c r="D331" s="21"/>
      <c r="E331" s="21"/>
      <c r="F331" s="21"/>
      <c r="G331" s="21"/>
      <c r="H331" s="21"/>
      <c r="I331" s="28"/>
      <c r="J331" s="29">
        <f>SUM(J329:J330)</f>
        <v>261.29</v>
      </c>
      <c r="K331" s="29">
        <f>SUM(K329:K330)</f>
        <v>261.29</v>
      </c>
      <c r="L331" s="14"/>
    </row>
    <row r="332" spans="1:12">
      <c r="A332" s="8">
        <v>45896</v>
      </c>
      <c r="B332" s="9">
        <v>21455</v>
      </c>
      <c r="C332" s="10" t="s">
        <v>270</v>
      </c>
      <c r="D332" s="11" t="s">
        <v>182</v>
      </c>
      <c r="E332" s="3">
        <v>269661</v>
      </c>
      <c r="F332" s="12"/>
      <c r="G332" s="13" t="s">
        <v>138</v>
      </c>
      <c r="H332" s="13"/>
      <c r="I332" s="24"/>
      <c r="J332" s="25">
        <v>197</v>
      </c>
      <c r="K332" s="26">
        <f t="shared" si="24"/>
        <v>197</v>
      </c>
      <c r="L332" s="8">
        <v>45895</v>
      </c>
    </row>
    <row r="333" spans="1:12">
      <c r="A333" s="14"/>
      <c r="B333" s="15"/>
      <c r="C333" s="16"/>
      <c r="D333" s="17" t="s">
        <v>183</v>
      </c>
      <c r="E333" s="7"/>
      <c r="F333" s="18"/>
      <c r="G333" s="19" t="s">
        <v>138</v>
      </c>
      <c r="H333" s="19"/>
      <c r="I333" s="27"/>
      <c r="J333" s="25">
        <v>-41.75</v>
      </c>
      <c r="K333" s="26">
        <f t="shared" si="24"/>
        <v>-41.75</v>
      </c>
      <c r="L333" s="14"/>
    </row>
    <row r="334" spans="1:12">
      <c r="A334" s="20" t="s">
        <v>184</v>
      </c>
      <c r="B334" s="21"/>
      <c r="C334" s="21"/>
      <c r="D334" s="21"/>
      <c r="E334" s="21"/>
      <c r="F334" s="21"/>
      <c r="G334" s="21"/>
      <c r="H334" s="21"/>
      <c r="I334" s="28"/>
      <c r="J334" s="29">
        <f>SUM(J332:J333)</f>
        <v>155.25</v>
      </c>
      <c r="K334" s="29">
        <f>SUM(K332:K333)</f>
        <v>155.25</v>
      </c>
      <c r="L334" s="14"/>
    </row>
    <row r="335" spans="1:12">
      <c r="A335" s="8">
        <v>45896</v>
      </c>
      <c r="B335" s="9">
        <v>21455</v>
      </c>
      <c r="C335" s="10" t="s">
        <v>271</v>
      </c>
      <c r="D335" s="11" t="s">
        <v>182</v>
      </c>
      <c r="E335" s="3">
        <v>270035</v>
      </c>
      <c r="F335" s="12"/>
      <c r="G335" s="13" t="s">
        <v>138</v>
      </c>
      <c r="H335" s="13"/>
      <c r="I335" s="24"/>
      <c r="J335" s="25">
        <v>400</v>
      </c>
      <c r="K335" s="26">
        <f t="shared" ref="K335:K339" si="25">J335</f>
        <v>400</v>
      </c>
      <c r="L335" s="8">
        <v>45895</v>
      </c>
    </row>
    <row r="336" spans="1:12">
      <c r="A336" s="14"/>
      <c r="B336" s="15"/>
      <c r="C336" s="16"/>
      <c r="D336" s="17" t="s">
        <v>183</v>
      </c>
      <c r="E336" s="7"/>
      <c r="F336" s="18"/>
      <c r="G336" s="19" t="s">
        <v>138</v>
      </c>
      <c r="H336" s="19"/>
      <c r="I336" s="27"/>
      <c r="J336" s="25">
        <v>-101.36</v>
      </c>
      <c r="K336" s="26">
        <f t="shared" si="25"/>
        <v>-101.36</v>
      </c>
      <c r="L336" s="14"/>
    </row>
    <row r="337" spans="1:12">
      <c r="A337" s="20" t="s">
        <v>184</v>
      </c>
      <c r="B337" s="21"/>
      <c r="C337" s="21"/>
      <c r="D337" s="21"/>
      <c r="E337" s="21"/>
      <c r="F337" s="21"/>
      <c r="G337" s="21"/>
      <c r="H337" s="21"/>
      <c r="I337" s="28"/>
      <c r="J337" s="29">
        <f>SUM(J335:J336)</f>
        <v>298.64</v>
      </c>
      <c r="K337" s="29">
        <f>SUM(K335:K336)</f>
        <v>298.64</v>
      </c>
      <c r="L337" s="14"/>
    </row>
    <row r="338" spans="1:12">
      <c r="A338" s="8">
        <v>45896</v>
      </c>
      <c r="B338" s="9">
        <v>21455</v>
      </c>
      <c r="C338" s="10" t="s">
        <v>272</v>
      </c>
      <c r="D338" s="11" t="s">
        <v>182</v>
      </c>
      <c r="E338" s="3">
        <v>269377</v>
      </c>
      <c r="F338" s="12"/>
      <c r="G338" s="13" t="s">
        <v>138</v>
      </c>
      <c r="H338" s="13"/>
      <c r="I338" s="24"/>
      <c r="J338" s="25">
        <v>541.75</v>
      </c>
      <c r="K338" s="26">
        <f t="shared" si="25"/>
        <v>541.75</v>
      </c>
      <c r="L338" s="8">
        <v>45895</v>
      </c>
    </row>
    <row r="339" spans="1:12">
      <c r="A339" s="14"/>
      <c r="B339" s="15"/>
      <c r="C339" s="16"/>
      <c r="D339" s="17" t="s">
        <v>183</v>
      </c>
      <c r="E339" s="7"/>
      <c r="F339" s="18"/>
      <c r="G339" s="19" t="s">
        <v>138</v>
      </c>
      <c r="H339" s="19"/>
      <c r="I339" s="27"/>
      <c r="J339" s="25">
        <v>-123.54</v>
      </c>
      <c r="K339" s="26">
        <f t="shared" si="25"/>
        <v>-123.54</v>
      </c>
      <c r="L339" s="14"/>
    </row>
    <row r="340" spans="1:12">
      <c r="A340" s="20" t="s">
        <v>184</v>
      </c>
      <c r="B340" s="21"/>
      <c r="C340" s="21"/>
      <c r="D340" s="21"/>
      <c r="E340" s="21"/>
      <c r="F340" s="21"/>
      <c r="G340" s="21"/>
      <c r="H340" s="21"/>
      <c r="I340" s="28"/>
      <c r="J340" s="29">
        <f>SUM(J338:J339)</f>
        <v>418.21</v>
      </c>
      <c r="K340" s="29">
        <f>SUM(K338:K339)</f>
        <v>418.21</v>
      </c>
      <c r="L340" s="14"/>
    </row>
    <row r="341" spans="1:12">
      <c r="A341" s="8">
        <v>45896</v>
      </c>
      <c r="B341" s="9">
        <v>21455</v>
      </c>
      <c r="C341" s="10" t="s">
        <v>273</v>
      </c>
      <c r="D341" s="11" t="s">
        <v>182</v>
      </c>
      <c r="E341" s="3">
        <v>269669</v>
      </c>
      <c r="F341" s="12"/>
      <c r="G341" s="13" t="s">
        <v>138</v>
      </c>
      <c r="H341" s="13"/>
      <c r="I341" s="24"/>
      <c r="J341" s="25">
        <v>689.5</v>
      </c>
      <c r="K341" s="26">
        <f t="shared" ref="K341:K345" si="26">J341</f>
        <v>689.5</v>
      </c>
      <c r="L341" s="8">
        <v>45895</v>
      </c>
    </row>
    <row r="342" spans="1:12">
      <c r="A342" s="14"/>
      <c r="B342" s="15"/>
      <c r="C342" s="16"/>
      <c r="D342" s="17" t="s">
        <v>183</v>
      </c>
      <c r="E342" s="7"/>
      <c r="F342" s="18"/>
      <c r="G342" s="19" t="s">
        <v>138</v>
      </c>
      <c r="H342" s="19"/>
      <c r="I342" s="27"/>
      <c r="J342" s="25">
        <v>-156.18</v>
      </c>
      <c r="K342" s="26">
        <f t="shared" si="26"/>
        <v>-156.18</v>
      </c>
      <c r="L342" s="14"/>
    </row>
    <row r="343" spans="1:12">
      <c r="A343" s="20" t="s">
        <v>184</v>
      </c>
      <c r="B343" s="21"/>
      <c r="C343" s="21"/>
      <c r="D343" s="21"/>
      <c r="E343" s="21"/>
      <c r="F343" s="21"/>
      <c r="G343" s="21"/>
      <c r="H343" s="21"/>
      <c r="I343" s="28"/>
      <c r="J343" s="29">
        <f>SUM(J341:J342)</f>
        <v>533.32</v>
      </c>
      <c r="K343" s="29">
        <f>SUM(K341:K342)</f>
        <v>533.32</v>
      </c>
      <c r="L343" s="14"/>
    </row>
    <row r="344" spans="1:12">
      <c r="A344" s="8">
        <v>45896</v>
      </c>
      <c r="B344" s="9">
        <v>21455</v>
      </c>
      <c r="C344" s="10" t="s">
        <v>274</v>
      </c>
      <c r="D344" s="11" t="s">
        <v>182</v>
      </c>
      <c r="E344" s="3">
        <v>269853</v>
      </c>
      <c r="F344" s="12"/>
      <c r="G344" s="13" t="s">
        <v>138</v>
      </c>
      <c r="H344" s="13"/>
      <c r="I344" s="24"/>
      <c r="J344" s="25">
        <v>200</v>
      </c>
      <c r="K344" s="26">
        <f t="shared" si="26"/>
        <v>200</v>
      </c>
      <c r="L344" s="8">
        <v>45895</v>
      </c>
    </row>
    <row r="345" spans="1:12">
      <c r="A345" s="14"/>
      <c r="B345" s="15"/>
      <c r="C345" s="16"/>
      <c r="D345" s="17" t="s">
        <v>183</v>
      </c>
      <c r="E345" s="7"/>
      <c r="F345" s="18"/>
      <c r="G345" s="19" t="s">
        <v>138</v>
      </c>
      <c r="H345" s="19"/>
      <c r="I345" s="27"/>
      <c r="J345" s="25">
        <v>-45.29</v>
      </c>
      <c r="K345" s="26">
        <f t="shared" si="26"/>
        <v>-45.29</v>
      </c>
      <c r="L345" s="14"/>
    </row>
    <row r="346" spans="1:12">
      <c r="A346" s="20" t="s">
        <v>184</v>
      </c>
      <c r="B346" s="21"/>
      <c r="C346" s="21"/>
      <c r="D346" s="21"/>
      <c r="E346" s="21"/>
      <c r="F346" s="21"/>
      <c r="G346" s="21"/>
      <c r="H346" s="21"/>
      <c r="I346" s="28"/>
      <c r="J346" s="29">
        <f>SUM(J344:J345)</f>
        <v>154.71</v>
      </c>
      <c r="K346" s="29">
        <f>SUM(K344:K345)</f>
        <v>154.71</v>
      </c>
      <c r="L346" s="14"/>
    </row>
    <row r="347" spans="1:12">
      <c r="A347" s="8">
        <v>45896</v>
      </c>
      <c r="B347" s="9">
        <v>21455</v>
      </c>
      <c r="C347" s="10" t="s">
        <v>275</v>
      </c>
      <c r="D347" s="11" t="s">
        <v>182</v>
      </c>
      <c r="E347" s="3">
        <v>269374</v>
      </c>
      <c r="F347" s="12"/>
      <c r="G347" s="13" t="s">
        <v>138</v>
      </c>
      <c r="H347" s="13"/>
      <c r="I347" s="24"/>
      <c r="J347" s="25">
        <v>394</v>
      </c>
      <c r="K347" s="26">
        <f t="shared" ref="K347:K351" si="27">J347</f>
        <v>394</v>
      </c>
      <c r="L347" s="8">
        <v>45895</v>
      </c>
    </row>
    <row r="348" spans="1:12">
      <c r="A348" s="14"/>
      <c r="B348" s="15"/>
      <c r="C348" s="16"/>
      <c r="D348" s="17" t="s">
        <v>183</v>
      </c>
      <c r="E348" s="7"/>
      <c r="F348" s="18"/>
      <c r="G348" s="19" t="s">
        <v>138</v>
      </c>
      <c r="H348" s="19"/>
      <c r="I348" s="27"/>
      <c r="J348" s="25">
        <v>-99.84</v>
      </c>
      <c r="K348" s="26">
        <f t="shared" si="27"/>
        <v>-99.84</v>
      </c>
      <c r="L348" s="14"/>
    </row>
    <row r="349" spans="1:12">
      <c r="A349" s="20" t="s">
        <v>184</v>
      </c>
      <c r="B349" s="21"/>
      <c r="C349" s="21"/>
      <c r="D349" s="21"/>
      <c r="E349" s="21"/>
      <c r="F349" s="21"/>
      <c r="G349" s="21"/>
      <c r="H349" s="21"/>
      <c r="I349" s="28"/>
      <c r="J349" s="29">
        <f>SUM(J347:J348)</f>
        <v>294.16</v>
      </c>
      <c r="K349" s="29">
        <f>SUM(K347:K348)</f>
        <v>294.16</v>
      </c>
      <c r="L349" s="14"/>
    </row>
    <row r="350" spans="1:12">
      <c r="A350" s="8">
        <v>45896</v>
      </c>
      <c r="B350" s="9">
        <v>21455</v>
      </c>
      <c r="C350" s="10" t="s">
        <v>276</v>
      </c>
      <c r="D350" s="11" t="s">
        <v>182</v>
      </c>
      <c r="E350" s="3">
        <v>269205</v>
      </c>
      <c r="F350" s="12"/>
      <c r="G350" s="13" t="s">
        <v>138</v>
      </c>
      <c r="H350" s="13"/>
      <c r="I350" s="24"/>
      <c r="J350" s="25">
        <v>1100</v>
      </c>
      <c r="K350" s="26">
        <f t="shared" si="27"/>
        <v>1100</v>
      </c>
      <c r="L350" s="8">
        <v>45895</v>
      </c>
    </row>
    <row r="351" spans="1:12">
      <c r="A351" s="14"/>
      <c r="B351" s="15"/>
      <c r="C351" s="16"/>
      <c r="D351" s="17" t="s">
        <v>183</v>
      </c>
      <c r="E351" s="7"/>
      <c r="F351" s="18"/>
      <c r="G351" s="19" t="s">
        <v>138</v>
      </c>
      <c r="H351" s="19"/>
      <c r="I351" s="27"/>
      <c r="J351" s="25">
        <v>-249.96</v>
      </c>
      <c r="K351" s="26">
        <f t="shared" si="27"/>
        <v>-249.96</v>
      </c>
      <c r="L351" s="14"/>
    </row>
    <row r="352" spans="1:12">
      <c r="A352" s="20" t="s">
        <v>184</v>
      </c>
      <c r="B352" s="21"/>
      <c r="C352" s="21"/>
      <c r="D352" s="21"/>
      <c r="E352" s="21"/>
      <c r="F352" s="21"/>
      <c r="G352" s="21"/>
      <c r="H352" s="21"/>
      <c r="I352" s="28"/>
      <c r="J352" s="29">
        <f>SUM(J350:J351)</f>
        <v>850.04</v>
      </c>
      <c r="K352" s="29">
        <f>SUM(K350:K351)</f>
        <v>850.04</v>
      </c>
      <c r="L352" s="14"/>
    </row>
    <row r="353" spans="1:12">
      <c r="A353" s="8">
        <v>45896</v>
      </c>
      <c r="B353" s="9">
        <v>21455</v>
      </c>
      <c r="C353" s="10" t="s">
        <v>277</v>
      </c>
      <c r="D353" s="11" t="s">
        <v>182</v>
      </c>
      <c r="E353" s="3">
        <v>268670</v>
      </c>
      <c r="F353" s="12"/>
      <c r="G353" s="13" t="s">
        <v>138</v>
      </c>
      <c r="H353" s="13"/>
      <c r="I353" s="24"/>
      <c r="J353" s="25">
        <v>195.8</v>
      </c>
      <c r="K353" s="26">
        <f t="shared" ref="K353:K357" si="28">J353</f>
        <v>195.8</v>
      </c>
      <c r="L353" s="8">
        <v>45895</v>
      </c>
    </row>
    <row r="354" spans="1:12">
      <c r="A354" s="14"/>
      <c r="B354" s="15"/>
      <c r="C354" s="16"/>
      <c r="D354" s="17" t="s">
        <v>183</v>
      </c>
      <c r="E354" s="7"/>
      <c r="F354" s="18"/>
      <c r="G354" s="19" t="s">
        <v>138</v>
      </c>
      <c r="H354" s="19"/>
      <c r="I354" s="27"/>
      <c r="J354" s="25">
        <v>-41.52</v>
      </c>
      <c r="K354" s="26">
        <f t="shared" si="28"/>
        <v>-41.52</v>
      </c>
      <c r="L354" s="14"/>
    </row>
    <row r="355" spans="1:12">
      <c r="A355" s="20" t="s">
        <v>184</v>
      </c>
      <c r="B355" s="21"/>
      <c r="C355" s="21"/>
      <c r="D355" s="21"/>
      <c r="E355" s="21"/>
      <c r="F355" s="21"/>
      <c r="G355" s="21"/>
      <c r="H355" s="21"/>
      <c r="I355" s="28"/>
      <c r="J355" s="29">
        <f>SUM(J353:J354)</f>
        <v>154.28</v>
      </c>
      <c r="K355" s="29">
        <f>SUM(K353:K354)</f>
        <v>154.28</v>
      </c>
      <c r="L355" s="14"/>
    </row>
    <row r="356" spans="1:12">
      <c r="A356" s="8">
        <v>45896</v>
      </c>
      <c r="B356" s="9">
        <v>21455</v>
      </c>
      <c r="C356" s="10" t="s">
        <v>278</v>
      </c>
      <c r="D356" s="11" t="s">
        <v>182</v>
      </c>
      <c r="E356" s="3">
        <v>268438</v>
      </c>
      <c r="F356" s="12"/>
      <c r="G356" s="13" t="s">
        <v>138</v>
      </c>
      <c r="H356" s="13"/>
      <c r="I356" s="24"/>
      <c r="J356" s="25">
        <v>342.65</v>
      </c>
      <c r="K356" s="26">
        <f t="shared" si="28"/>
        <v>342.65</v>
      </c>
      <c r="L356" s="8">
        <v>45895</v>
      </c>
    </row>
    <row r="357" spans="1:12">
      <c r="A357" s="14"/>
      <c r="B357" s="15"/>
      <c r="C357" s="16"/>
      <c r="D357" s="17" t="s">
        <v>183</v>
      </c>
      <c r="E357" s="7"/>
      <c r="F357" s="18"/>
      <c r="G357" s="19" t="s">
        <v>138</v>
      </c>
      <c r="H357" s="19"/>
      <c r="I357" s="27"/>
      <c r="J357" s="25">
        <v>-77.6</v>
      </c>
      <c r="K357" s="26">
        <f t="shared" si="28"/>
        <v>-77.6</v>
      </c>
      <c r="L357" s="14"/>
    </row>
    <row r="358" spans="1:12">
      <c r="A358" s="20" t="s">
        <v>184</v>
      </c>
      <c r="B358" s="21"/>
      <c r="C358" s="21"/>
      <c r="D358" s="21"/>
      <c r="E358" s="21"/>
      <c r="F358" s="21"/>
      <c r="G358" s="21"/>
      <c r="H358" s="21"/>
      <c r="I358" s="28"/>
      <c r="J358" s="29">
        <f>SUM(J356:J357)</f>
        <v>265.05</v>
      </c>
      <c r="K358" s="29">
        <f>SUM(K356:K357)</f>
        <v>265.05</v>
      </c>
      <c r="L358" s="14"/>
    </row>
    <row r="359" spans="1:12">
      <c r="A359" s="8">
        <v>45896</v>
      </c>
      <c r="B359" s="9">
        <v>21455</v>
      </c>
      <c r="C359" s="10" t="s">
        <v>279</v>
      </c>
      <c r="D359" s="11" t="s">
        <v>182</v>
      </c>
      <c r="E359" s="3">
        <v>269204</v>
      </c>
      <c r="F359" s="12"/>
      <c r="G359" s="13" t="s">
        <v>138</v>
      </c>
      <c r="H359" s="13"/>
      <c r="I359" s="24"/>
      <c r="J359" s="25">
        <v>1400</v>
      </c>
      <c r="K359" s="26">
        <f t="shared" ref="K359:K363" si="29">J359</f>
        <v>1400</v>
      </c>
      <c r="L359" s="8">
        <v>45895</v>
      </c>
    </row>
    <row r="360" spans="1:12">
      <c r="A360" s="14"/>
      <c r="B360" s="15"/>
      <c r="C360" s="16"/>
      <c r="D360" s="17" t="s">
        <v>183</v>
      </c>
      <c r="E360" s="7"/>
      <c r="F360" s="18"/>
      <c r="G360" s="19" t="s">
        <v>138</v>
      </c>
      <c r="H360" s="19"/>
      <c r="I360" s="27"/>
      <c r="J360" s="25">
        <v>-317.9</v>
      </c>
      <c r="K360" s="26">
        <f t="shared" si="29"/>
        <v>-317.9</v>
      </c>
      <c r="L360" s="14"/>
    </row>
    <row r="361" spans="1:12">
      <c r="A361" s="20" t="s">
        <v>184</v>
      </c>
      <c r="B361" s="21"/>
      <c r="C361" s="21"/>
      <c r="D361" s="21"/>
      <c r="E361" s="21"/>
      <c r="F361" s="21"/>
      <c r="G361" s="21"/>
      <c r="H361" s="21"/>
      <c r="I361" s="28"/>
      <c r="J361" s="29">
        <f>SUM(J359:J360)</f>
        <v>1082.1</v>
      </c>
      <c r="K361" s="29">
        <f>SUM(K359:K360)</f>
        <v>1082.1</v>
      </c>
      <c r="L361" s="14"/>
    </row>
    <row r="362" spans="1:12">
      <c r="A362" s="8">
        <v>45896</v>
      </c>
      <c r="B362" s="9">
        <v>21455</v>
      </c>
      <c r="C362" s="10" t="s">
        <v>280</v>
      </c>
      <c r="D362" s="11" t="s">
        <v>182</v>
      </c>
      <c r="E362" s="3">
        <v>269040</v>
      </c>
      <c r="F362" s="12"/>
      <c r="G362" s="13" t="s">
        <v>138</v>
      </c>
      <c r="H362" s="13"/>
      <c r="I362" s="24"/>
      <c r="J362" s="25">
        <v>1100</v>
      </c>
      <c r="K362" s="26">
        <f t="shared" si="29"/>
        <v>1100</v>
      </c>
      <c r="L362" s="8">
        <v>45895</v>
      </c>
    </row>
    <row r="363" spans="1:12">
      <c r="A363" s="14"/>
      <c r="B363" s="15"/>
      <c r="C363" s="16"/>
      <c r="D363" s="17" t="s">
        <v>183</v>
      </c>
      <c r="E363" s="7"/>
      <c r="F363" s="18"/>
      <c r="G363" s="19" t="s">
        <v>138</v>
      </c>
      <c r="H363" s="19"/>
      <c r="I363" s="27"/>
      <c r="J363" s="25">
        <v>-304.85</v>
      </c>
      <c r="K363" s="26">
        <f t="shared" si="29"/>
        <v>-304.85</v>
      </c>
      <c r="L363" s="14"/>
    </row>
    <row r="364" spans="1:12">
      <c r="A364" s="20" t="s">
        <v>184</v>
      </c>
      <c r="B364" s="21"/>
      <c r="C364" s="21"/>
      <c r="D364" s="21"/>
      <c r="E364" s="21"/>
      <c r="F364" s="21"/>
      <c r="G364" s="21"/>
      <c r="H364" s="21"/>
      <c r="I364" s="28"/>
      <c r="J364" s="29">
        <f>SUM(J362:J363)</f>
        <v>795.15</v>
      </c>
      <c r="K364" s="29">
        <f>SUM(K362:K363)</f>
        <v>795.15</v>
      </c>
      <c r="L364" s="14"/>
    </row>
    <row r="365" spans="1:12">
      <c r="A365" s="8">
        <v>45896</v>
      </c>
      <c r="B365" s="9">
        <v>21455</v>
      </c>
      <c r="C365" s="10" t="s">
        <v>281</v>
      </c>
      <c r="D365" s="11" t="s">
        <v>182</v>
      </c>
      <c r="E365" s="3">
        <v>269251</v>
      </c>
      <c r="F365" s="12"/>
      <c r="G365" s="13" t="s">
        <v>138</v>
      </c>
      <c r="H365" s="13"/>
      <c r="I365" s="24"/>
      <c r="J365" s="25">
        <v>1067</v>
      </c>
      <c r="K365" s="26">
        <f>J365</f>
        <v>1067</v>
      </c>
      <c r="L365" s="8">
        <v>45895</v>
      </c>
    </row>
    <row r="366" spans="1:12">
      <c r="A366" s="14"/>
      <c r="B366" s="15"/>
      <c r="C366" s="16"/>
      <c r="D366" s="17" t="s">
        <v>183</v>
      </c>
      <c r="E366" s="7"/>
      <c r="F366" s="18"/>
      <c r="G366" s="19" t="s">
        <v>138</v>
      </c>
      <c r="H366" s="19"/>
      <c r="I366" s="27"/>
      <c r="J366" s="25">
        <v>-242.48</v>
      </c>
      <c r="K366" s="26">
        <f>J366</f>
        <v>-242.48</v>
      </c>
      <c r="L366" s="14"/>
    </row>
    <row r="367" spans="1:12">
      <c r="A367" s="20" t="s">
        <v>184</v>
      </c>
      <c r="B367" s="21"/>
      <c r="C367" s="21"/>
      <c r="D367" s="21"/>
      <c r="E367" s="21"/>
      <c r="F367" s="21"/>
      <c r="G367" s="21"/>
      <c r="H367" s="21"/>
      <c r="I367" s="28"/>
      <c r="J367" s="29">
        <f>SUM(J365:J366)</f>
        <v>824.52</v>
      </c>
      <c r="K367" s="29">
        <f>SUM(K365:K366)</f>
        <v>824.52</v>
      </c>
      <c r="L367" s="14"/>
    </row>
    <row r="368" ht="10.5" spans="1:10">
      <c r="A368" s="2"/>
      <c r="I368" s="31" t="s">
        <v>216</v>
      </c>
      <c r="J368" s="32">
        <f>SUM(J304,J307,J310,J313,J316,J319,J322,J325,J328,J331,J334,J337,J340,J343,J346,J349,J352,J355,J358,J361,J364,J367)</f>
        <v>9864.19</v>
      </c>
    </row>
    <row r="370" ht="10.5" spans="1:10">
      <c r="A370" s="2" t="s">
        <v>23</v>
      </c>
      <c r="D370" s="2" t="s">
        <v>24</v>
      </c>
      <c r="I370" s="33"/>
      <c r="J370" s="32"/>
    </row>
    <row r="371" spans="1:1">
      <c r="A371" s="2"/>
    </row>
    <row r="372" spans="1:1">
      <c r="A372" s="2"/>
    </row>
    <row r="373" spans="1:4">
      <c r="A373" s="2" t="s">
        <v>26</v>
      </c>
      <c r="D373" s="2" t="s">
        <v>27</v>
      </c>
    </row>
    <row r="374" spans="1:4">
      <c r="A374" s="1" t="s">
        <v>29</v>
      </c>
      <c r="D374" s="1" t="s">
        <v>30</v>
      </c>
    </row>
  </sheetData>
  <mergeCells count="254">
    <mergeCell ref="G4:J4"/>
    <mergeCell ref="A9:I9"/>
    <mergeCell ref="A12:I12"/>
    <mergeCell ref="A15:I15"/>
    <mergeCell ref="A18:I18"/>
    <mergeCell ref="A21:I21"/>
    <mergeCell ref="A24:I24"/>
    <mergeCell ref="A27:I27"/>
    <mergeCell ref="A30:I30"/>
    <mergeCell ref="A33:I33"/>
    <mergeCell ref="A36:I36"/>
    <mergeCell ref="A39:I39"/>
    <mergeCell ref="A42:I42"/>
    <mergeCell ref="A45:I45"/>
    <mergeCell ref="A48:I48"/>
    <mergeCell ref="A51:I51"/>
    <mergeCell ref="A54:I54"/>
    <mergeCell ref="A57:I57"/>
    <mergeCell ref="A60:I60"/>
    <mergeCell ref="A63:I63"/>
    <mergeCell ref="A66:I66"/>
    <mergeCell ref="A69:I69"/>
    <mergeCell ref="A72:I72"/>
    <mergeCell ref="A75:I75"/>
    <mergeCell ref="A78:I78"/>
    <mergeCell ref="A81:I81"/>
    <mergeCell ref="A84:I84"/>
    <mergeCell ref="A87:I87"/>
    <mergeCell ref="A90:I90"/>
    <mergeCell ref="A93:I93"/>
    <mergeCell ref="A96:I96"/>
    <mergeCell ref="A99:I99"/>
    <mergeCell ref="A102:I102"/>
    <mergeCell ref="A105:I105"/>
    <mergeCell ref="G121:J121"/>
    <mergeCell ref="A126:I126"/>
    <mergeCell ref="A129:I129"/>
    <mergeCell ref="A132:I132"/>
    <mergeCell ref="A135:I135"/>
    <mergeCell ref="A138:I138"/>
    <mergeCell ref="A141:I141"/>
    <mergeCell ref="A144:I144"/>
    <mergeCell ref="A147:I147"/>
    <mergeCell ref="A150:I150"/>
    <mergeCell ref="A153:I153"/>
    <mergeCell ref="A156:I156"/>
    <mergeCell ref="A159:I159"/>
    <mergeCell ref="A162:I162"/>
    <mergeCell ref="A165:I165"/>
    <mergeCell ref="A168:I168"/>
    <mergeCell ref="A171:I171"/>
    <mergeCell ref="A174:I174"/>
    <mergeCell ref="A177:I177"/>
    <mergeCell ref="A180:I180"/>
    <mergeCell ref="A183:I183"/>
    <mergeCell ref="A186:I186"/>
    <mergeCell ref="A189:I189"/>
    <mergeCell ref="G205:J205"/>
    <mergeCell ref="A210:I210"/>
    <mergeCell ref="A213:I213"/>
    <mergeCell ref="A216:I216"/>
    <mergeCell ref="A219:I219"/>
    <mergeCell ref="A222:I222"/>
    <mergeCell ref="A225:I225"/>
    <mergeCell ref="A228:I228"/>
    <mergeCell ref="A231:I231"/>
    <mergeCell ref="A234:I234"/>
    <mergeCell ref="A237:I237"/>
    <mergeCell ref="A240:I240"/>
    <mergeCell ref="A243:I243"/>
    <mergeCell ref="A246:I246"/>
    <mergeCell ref="A249:I249"/>
    <mergeCell ref="A252:I252"/>
    <mergeCell ref="A255:I255"/>
    <mergeCell ref="A258:I258"/>
    <mergeCell ref="A261:I261"/>
    <mergeCell ref="A264:I264"/>
    <mergeCell ref="A267:I267"/>
    <mergeCell ref="A270:I270"/>
    <mergeCell ref="A273:I273"/>
    <mergeCell ref="A276:I276"/>
    <mergeCell ref="A279:I279"/>
    <mergeCell ref="G299:J299"/>
    <mergeCell ref="A304:I304"/>
    <mergeCell ref="A307:I307"/>
    <mergeCell ref="A310:I310"/>
    <mergeCell ref="A313:I313"/>
    <mergeCell ref="A316:I316"/>
    <mergeCell ref="A319:I319"/>
    <mergeCell ref="A322:I322"/>
    <mergeCell ref="A325:I325"/>
    <mergeCell ref="A328:I328"/>
    <mergeCell ref="A331:I331"/>
    <mergeCell ref="A334:I334"/>
    <mergeCell ref="A337:I337"/>
    <mergeCell ref="A340:I340"/>
    <mergeCell ref="A343:I343"/>
    <mergeCell ref="A346:I346"/>
    <mergeCell ref="A349:I349"/>
    <mergeCell ref="A352:I352"/>
    <mergeCell ref="A355:I355"/>
    <mergeCell ref="A358:I358"/>
    <mergeCell ref="A361:I361"/>
    <mergeCell ref="A364:I364"/>
    <mergeCell ref="A367:I367"/>
    <mergeCell ref="A4:A6"/>
    <mergeCell ref="A121:A123"/>
    <mergeCell ref="A205:A207"/>
    <mergeCell ref="A299:A301"/>
    <mergeCell ref="B4:B6"/>
    <mergeCell ref="B121:B123"/>
    <mergeCell ref="B205:B207"/>
    <mergeCell ref="B299:B301"/>
    <mergeCell ref="C4:C6"/>
    <mergeCell ref="C121:C123"/>
    <mergeCell ref="C205:C207"/>
    <mergeCell ref="C299:C301"/>
    <mergeCell ref="D4:D6"/>
    <mergeCell ref="D121:D123"/>
    <mergeCell ref="D205:D207"/>
    <mergeCell ref="D299:D301"/>
    <mergeCell ref="E4:E6"/>
    <mergeCell ref="E7:E8"/>
    <mergeCell ref="E10:E11"/>
    <mergeCell ref="E13:E14"/>
    <mergeCell ref="E16:E17"/>
    <mergeCell ref="E19:E20"/>
    <mergeCell ref="E22:E23"/>
    <mergeCell ref="E25:E26"/>
    <mergeCell ref="E28:E29"/>
    <mergeCell ref="E31:E32"/>
    <mergeCell ref="E34:E35"/>
    <mergeCell ref="E37:E38"/>
    <mergeCell ref="E40:E41"/>
    <mergeCell ref="E43:E44"/>
    <mergeCell ref="E46:E47"/>
    <mergeCell ref="E49:E50"/>
    <mergeCell ref="E52:E53"/>
    <mergeCell ref="E55:E56"/>
    <mergeCell ref="E58:E59"/>
    <mergeCell ref="E61:E62"/>
    <mergeCell ref="E64:E65"/>
    <mergeCell ref="E67:E68"/>
    <mergeCell ref="E70:E71"/>
    <mergeCell ref="E73:E74"/>
    <mergeCell ref="E76:E77"/>
    <mergeCell ref="E79:E80"/>
    <mergeCell ref="E82:E83"/>
    <mergeCell ref="E85:E86"/>
    <mergeCell ref="E88:E89"/>
    <mergeCell ref="E91:E92"/>
    <mergeCell ref="E94:E95"/>
    <mergeCell ref="E97:E98"/>
    <mergeCell ref="E100:E101"/>
    <mergeCell ref="E103:E104"/>
    <mergeCell ref="E121:E123"/>
    <mergeCell ref="E124:E125"/>
    <mergeCell ref="E127:E128"/>
    <mergeCell ref="E130:E131"/>
    <mergeCell ref="E133:E134"/>
    <mergeCell ref="E136:E137"/>
    <mergeCell ref="E139:E140"/>
    <mergeCell ref="E142:E143"/>
    <mergeCell ref="E145:E146"/>
    <mergeCell ref="E148:E149"/>
    <mergeCell ref="E151:E152"/>
    <mergeCell ref="E154:E155"/>
    <mergeCell ref="E157:E158"/>
    <mergeCell ref="E160:E161"/>
    <mergeCell ref="E163:E164"/>
    <mergeCell ref="E166:E167"/>
    <mergeCell ref="E169:E170"/>
    <mergeCell ref="E172:E173"/>
    <mergeCell ref="E175:E176"/>
    <mergeCell ref="E178:E179"/>
    <mergeCell ref="E181:E182"/>
    <mergeCell ref="E184:E185"/>
    <mergeCell ref="E187:E188"/>
    <mergeCell ref="E205:E207"/>
    <mergeCell ref="E208:E209"/>
    <mergeCell ref="E211:E212"/>
    <mergeCell ref="E214:E215"/>
    <mergeCell ref="E217:E218"/>
    <mergeCell ref="E220:E221"/>
    <mergeCell ref="E223:E224"/>
    <mergeCell ref="E226:E227"/>
    <mergeCell ref="E229:E230"/>
    <mergeCell ref="E232:E233"/>
    <mergeCell ref="E235:E236"/>
    <mergeCell ref="E238:E239"/>
    <mergeCell ref="E241:E242"/>
    <mergeCell ref="E244:E245"/>
    <mergeCell ref="E247:E248"/>
    <mergeCell ref="E250:E251"/>
    <mergeCell ref="E253:E254"/>
    <mergeCell ref="E256:E257"/>
    <mergeCell ref="E259:E260"/>
    <mergeCell ref="E262:E263"/>
    <mergeCell ref="E265:E266"/>
    <mergeCell ref="E268:E269"/>
    <mergeCell ref="E271:E272"/>
    <mergeCell ref="E274:E275"/>
    <mergeCell ref="E277:E278"/>
    <mergeCell ref="E299:E301"/>
    <mergeCell ref="E302:E303"/>
    <mergeCell ref="E305:E306"/>
    <mergeCell ref="E308:E309"/>
    <mergeCell ref="E311:E312"/>
    <mergeCell ref="E314:E315"/>
    <mergeCell ref="E317:E318"/>
    <mergeCell ref="E320:E321"/>
    <mergeCell ref="E323:E324"/>
    <mergeCell ref="E326:E327"/>
    <mergeCell ref="E329:E330"/>
    <mergeCell ref="E332:E333"/>
    <mergeCell ref="E335:E336"/>
    <mergeCell ref="E338:E339"/>
    <mergeCell ref="E341:E342"/>
    <mergeCell ref="E344:E345"/>
    <mergeCell ref="E347:E348"/>
    <mergeCell ref="E350:E351"/>
    <mergeCell ref="E353:E354"/>
    <mergeCell ref="E356:E357"/>
    <mergeCell ref="E359:E360"/>
    <mergeCell ref="E362:E363"/>
    <mergeCell ref="E365:E366"/>
    <mergeCell ref="F4:F6"/>
    <mergeCell ref="F121:F123"/>
    <mergeCell ref="F205:F207"/>
    <mergeCell ref="F299:F301"/>
    <mergeCell ref="G5:G6"/>
    <mergeCell ref="G122:G123"/>
    <mergeCell ref="G206:G207"/>
    <mergeCell ref="G300:G301"/>
    <mergeCell ref="H5:H6"/>
    <mergeCell ref="H122:H123"/>
    <mergeCell ref="H206:H207"/>
    <mergeCell ref="H300:H301"/>
    <mergeCell ref="I5:I6"/>
    <mergeCell ref="I122:I123"/>
    <mergeCell ref="I206:I207"/>
    <mergeCell ref="I300:I301"/>
    <mergeCell ref="J5:J6"/>
    <mergeCell ref="J122:J123"/>
    <mergeCell ref="J206:J207"/>
    <mergeCell ref="J300:J301"/>
    <mergeCell ref="K4:K6"/>
    <mergeCell ref="K121:K123"/>
    <mergeCell ref="K205:K207"/>
    <mergeCell ref="K299:K301"/>
    <mergeCell ref="L4:L6"/>
    <mergeCell ref="L121:L123"/>
    <mergeCell ref="L205:L207"/>
    <mergeCell ref="L299:L301"/>
  </mergeCells>
  <pageMargins left="0.354166666666667" right="0.25" top="0.236111111111111" bottom="0.196527777777778" header="0.118055555555556" footer="0.0784722222222222"/>
  <pageSetup paperSize="9" scale="80" orientation="landscape" verticalDpi="72"/>
  <headerFooter alignWithMargins="0"/>
  <rowBreaks count="2" manualBreakCount="2">
    <brk id="112" max="11" man="1"/>
    <brk id="113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70"/>
  <sheetViews>
    <sheetView zoomScale="130" zoomScaleNormal="130" workbookViewId="0">
      <selection activeCell="C65" sqref="C65"/>
    </sheetView>
  </sheetViews>
  <sheetFormatPr defaultColWidth="8.57142857142857" defaultRowHeight="9"/>
  <cols>
    <col min="1" max="1" width="9" style="1" customWidth="1"/>
    <col min="2" max="2" width="6.28571428571429" style="1" customWidth="1"/>
    <col min="3" max="3" width="30.9809523809524" style="1" customWidth="1"/>
    <col min="4" max="4" width="13.5142857142857" style="1" customWidth="1"/>
    <col min="5" max="5" width="8" style="1" customWidth="1"/>
    <col min="6" max="6" width="11.4285714285714" style="1" customWidth="1"/>
    <col min="7" max="7" width="11.2857142857143" style="1" customWidth="1"/>
    <col min="8" max="11" width="12.8571428571429" style="1" customWidth="1"/>
    <col min="12" max="12" width="11.4285714285714" style="1" customWidth="1"/>
    <col min="13" max="13" width="11.5714285714286" style="1" customWidth="1"/>
    <col min="14" max="16384" width="8.57142857142857" style="1"/>
  </cols>
  <sheetData>
    <row r="1" s="1" customFormat="1" spans="1:1">
      <c r="A1" s="2" t="s">
        <v>0</v>
      </c>
    </row>
    <row r="2" s="1" customFormat="1" spans="1:1">
      <c r="A2" s="2" t="s">
        <v>45</v>
      </c>
    </row>
    <row r="4" s="1" customFormat="1" spans="1:12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4" t="s">
        <v>8</v>
      </c>
      <c r="H4" s="5"/>
      <c r="I4" s="5"/>
      <c r="J4" s="23"/>
      <c r="K4" s="3" t="s">
        <v>9</v>
      </c>
      <c r="L4" s="3" t="s">
        <v>10</v>
      </c>
    </row>
    <row r="5" s="1" customFormat="1" spans="1:12">
      <c r="A5" s="6"/>
      <c r="B5" s="6"/>
      <c r="C5" s="6"/>
      <c r="D5" s="6"/>
      <c r="E5" s="6"/>
      <c r="F5" s="6"/>
      <c r="G5" s="3" t="s">
        <v>11</v>
      </c>
      <c r="H5" s="3" t="s">
        <v>12</v>
      </c>
      <c r="I5" s="3" t="s">
        <v>13</v>
      </c>
      <c r="J5" s="3" t="s">
        <v>14</v>
      </c>
      <c r="K5" s="6"/>
      <c r="L5" s="6"/>
    </row>
    <row r="6" s="1" customFormat="1" spans="1:1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="1" customFormat="1" spans="1:13">
      <c r="A7" s="14">
        <v>45870</v>
      </c>
      <c r="B7" s="15">
        <v>18923</v>
      </c>
      <c r="C7" s="16" t="s">
        <v>46</v>
      </c>
      <c r="D7" s="17" t="s">
        <v>37</v>
      </c>
      <c r="E7" s="15">
        <v>60201</v>
      </c>
      <c r="F7" s="36"/>
      <c r="G7" s="19" t="s">
        <v>17</v>
      </c>
      <c r="H7" s="19">
        <v>2202300</v>
      </c>
      <c r="I7" s="14">
        <v>45833</v>
      </c>
      <c r="J7" s="36">
        <v>139575.36</v>
      </c>
      <c r="K7" s="25">
        <f t="shared" ref="K7:K9" si="0">F7+J7</f>
        <v>139575.36</v>
      </c>
      <c r="L7" s="14">
        <v>45873</v>
      </c>
      <c r="M7" s="2" t="s">
        <v>47</v>
      </c>
    </row>
    <row r="8" s="1" customFormat="1" spans="1:13">
      <c r="A8" s="14">
        <v>45870</v>
      </c>
      <c r="B8" s="15">
        <v>18924</v>
      </c>
      <c r="C8" s="16" t="s">
        <v>48</v>
      </c>
      <c r="D8" s="17" t="s">
        <v>37</v>
      </c>
      <c r="E8" s="15">
        <v>60051</v>
      </c>
      <c r="F8" s="36"/>
      <c r="G8" s="19" t="s">
        <v>49</v>
      </c>
      <c r="H8" s="19">
        <v>353262</v>
      </c>
      <c r="I8" s="14">
        <v>45868</v>
      </c>
      <c r="J8" s="36">
        <v>33692.66</v>
      </c>
      <c r="K8" s="25">
        <f t="shared" si="0"/>
        <v>33692.66</v>
      </c>
      <c r="L8" s="14">
        <v>45873</v>
      </c>
      <c r="M8" s="2" t="s">
        <v>50</v>
      </c>
    </row>
    <row r="9" s="1" customFormat="1" spans="1:13">
      <c r="A9" s="14">
        <v>45870</v>
      </c>
      <c r="B9" s="15">
        <v>18925</v>
      </c>
      <c r="C9" s="16" t="s">
        <v>48</v>
      </c>
      <c r="D9" s="17" t="s">
        <v>37</v>
      </c>
      <c r="E9" s="15">
        <v>60050</v>
      </c>
      <c r="F9" s="36"/>
      <c r="G9" s="19" t="s">
        <v>49</v>
      </c>
      <c r="H9" s="19">
        <v>353261</v>
      </c>
      <c r="I9" s="14">
        <v>45871</v>
      </c>
      <c r="J9" s="36">
        <v>67385.32</v>
      </c>
      <c r="K9" s="25">
        <f t="shared" si="0"/>
        <v>67385.32</v>
      </c>
      <c r="L9" s="14">
        <v>45873</v>
      </c>
      <c r="M9" s="2" t="s">
        <v>51</v>
      </c>
    </row>
    <row r="10" s="1" customFormat="1" spans="6:11">
      <c r="F10" s="37">
        <f>SUM(F7:F9)</f>
        <v>0</v>
      </c>
      <c r="G10" s="2"/>
      <c r="H10" s="2"/>
      <c r="I10" s="2"/>
      <c r="J10" s="46">
        <f>SUM(J7:J9)</f>
        <v>240653.34</v>
      </c>
      <c r="K10" s="37">
        <f>SUM(K7:K9)</f>
        <v>240653.34</v>
      </c>
    </row>
    <row r="11" s="1" customFormat="1" spans="6:11">
      <c r="F11" s="37"/>
      <c r="G11" s="2"/>
      <c r="H11" s="2"/>
      <c r="I11" s="2"/>
      <c r="J11" s="37"/>
      <c r="K11" s="37"/>
    </row>
    <row r="12" s="1" customFormat="1" spans="6:11">
      <c r="F12" s="37"/>
      <c r="I12" s="1" t="s">
        <v>13</v>
      </c>
      <c r="K12" s="37"/>
    </row>
    <row r="13" s="1" customFormat="1" spans="8:10">
      <c r="H13" s="2" t="s">
        <v>19</v>
      </c>
      <c r="J13" s="38" t="s">
        <v>20</v>
      </c>
    </row>
    <row r="14" s="1" customFormat="1" spans="11:11">
      <c r="K14" s="38" t="s">
        <v>21</v>
      </c>
    </row>
    <row r="15" s="1" customFormat="1" spans="7:11">
      <c r="G15" s="2" t="s">
        <v>22</v>
      </c>
      <c r="I15" s="39">
        <v>1000</v>
      </c>
      <c r="J15" s="40"/>
      <c r="K15" s="41">
        <f t="shared" ref="K15:K26" si="1">J14*I14</f>
        <v>0</v>
      </c>
    </row>
    <row r="16" s="1" customFormat="1" spans="1:11">
      <c r="A16" s="2" t="s">
        <v>23</v>
      </c>
      <c r="D16" s="2" t="s">
        <v>24</v>
      </c>
      <c r="G16" s="2"/>
      <c r="I16" s="39">
        <v>500</v>
      </c>
      <c r="J16" s="40"/>
      <c r="K16" s="41">
        <f t="shared" si="1"/>
        <v>0</v>
      </c>
    </row>
    <row r="17" s="1" customFormat="1" spans="1:11">
      <c r="A17" s="2"/>
      <c r="G17" s="2"/>
      <c r="I17" s="39">
        <v>200</v>
      </c>
      <c r="J17" s="40"/>
      <c r="K17" s="41">
        <f t="shared" si="1"/>
        <v>0</v>
      </c>
    </row>
    <row r="18" s="1" customFormat="1" spans="1:11">
      <c r="A18" s="2"/>
      <c r="G18" s="2" t="s">
        <v>25</v>
      </c>
      <c r="I18" s="39">
        <v>100</v>
      </c>
      <c r="J18" s="40"/>
      <c r="K18" s="41">
        <f t="shared" si="1"/>
        <v>0</v>
      </c>
    </row>
    <row r="19" s="1" customFormat="1" spans="1:11">
      <c r="A19" s="2" t="s">
        <v>26</v>
      </c>
      <c r="D19" s="2" t="s">
        <v>27</v>
      </c>
      <c r="G19" s="1" t="s">
        <v>28</v>
      </c>
      <c r="I19" s="39">
        <v>50</v>
      </c>
      <c r="J19" s="40"/>
      <c r="K19" s="41">
        <f t="shared" si="1"/>
        <v>0</v>
      </c>
    </row>
    <row r="20" s="1" customFormat="1" spans="1:11">
      <c r="A20" s="1" t="s">
        <v>29</v>
      </c>
      <c r="D20" s="1" t="s">
        <v>30</v>
      </c>
      <c r="I20" s="39">
        <v>20</v>
      </c>
      <c r="J20" s="40"/>
      <c r="K20" s="41">
        <f t="shared" si="1"/>
        <v>0</v>
      </c>
    </row>
    <row r="21" s="1" customFormat="1" spans="9:11">
      <c r="I21" s="39">
        <v>10</v>
      </c>
      <c r="J21" s="40"/>
      <c r="K21" s="41">
        <f t="shared" si="1"/>
        <v>0</v>
      </c>
    </row>
    <row r="22" s="1" customFormat="1" spans="9:11">
      <c r="I22" s="39">
        <v>5</v>
      </c>
      <c r="J22" s="40"/>
      <c r="K22" s="41">
        <f t="shared" si="1"/>
        <v>0</v>
      </c>
    </row>
    <row r="23" s="1" customFormat="1" spans="9:11">
      <c r="I23" s="39">
        <v>1</v>
      </c>
      <c r="J23" s="40"/>
      <c r="K23" s="41">
        <f t="shared" si="1"/>
        <v>0</v>
      </c>
    </row>
    <row r="24" s="1" customFormat="1" spans="9:11">
      <c r="I24" s="39">
        <v>0.25</v>
      </c>
      <c r="J24" s="40"/>
      <c r="K24" s="41">
        <f t="shared" si="1"/>
        <v>0</v>
      </c>
    </row>
    <row r="25" s="1" customFormat="1" spans="9:11">
      <c r="I25" s="42">
        <v>0.05</v>
      </c>
      <c r="J25" s="40"/>
      <c r="K25" s="41">
        <f t="shared" si="1"/>
        <v>0</v>
      </c>
    </row>
    <row r="26" s="1" customFormat="1" spans="9:11">
      <c r="I26" s="2" t="s">
        <v>31</v>
      </c>
      <c r="K26" s="41">
        <f t="shared" si="1"/>
        <v>0</v>
      </c>
    </row>
    <row r="27" s="1" customFormat="1" spans="9:11">
      <c r="I27" s="2" t="s">
        <v>32</v>
      </c>
      <c r="K27" s="47">
        <f>SUM(K15:K26)</f>
        <v>0</v>
      </c>
    </row>
    <row r="28" s="1" customFormat="1" spans="11:11">
      <c r="K28" s="44">
        <f>J10</f>
        <v>240653.34</v>
      </c>
    </row>
    <row r="29" s="1" customFormat="1" ht="9.75" spans="11:11">
      <c r="K29" s="45">
        <f>SUM(K27:K28)</f>
        <v>240653.34</v>
      </c>
    </row>
    <row r="30" s="1" customFormat="1" ht="9.75"/>
    <row r="38" s="1" customFormat="1" spans="1:1">
      <c r="A38" s="2" t="s">
        <v>0</v>
      </c>
    </row>
    <row r="39" s="1" customFormat="1" spans="1:1">
      <c r="A39" s="2" t="s">
        <v>33</v>
      </c>
    </row>
    <row r="41" s="1" customFormat="1" spans="1:12">
      <c r="A41" s="3" t="s">
        <v>2</v>
      </c>
      <c r="B41" s="3" t="s">
        <v>3</v>
      </c>
      <c r="C41" s="3" t="s">
        <v>4</v>
      </c>
      <c r="D41" s="3" t="s">
        <v>5</v>
      </c>
      <c r="E41" s="3" t="s">
        <v>6</v>
      </c>
      <c r="F41" s="3" t="s">
        <v>7</v>
      </c>
      <c r="G41" s="4" t="s">
        <v>8</v>
      </c>
      <c r="H41" s="5"/>
      <c r="I41" s="5"/>
      <c r="J41" s="23"/>
      <c r="K41" s="3" t="s">
        <v>9</v>
      </c>
      <c r="L41" s="3" t="s">
        <v>10</v>
      </c>
    </row>
    <row r="42" s="1" customFormat="1" spans="1:12">
      <c r="A42" s="6"/>
      <c r="B42" s="6"/>
      <c r="C42" s="6"/>
      <c r="D42" s="6"/>
      <c r="E42" s="6"/>
      <c r="F42" s="6"/>
      <c r="G42" s="3" t="s">
        <v>11</v>
      </c>
      <c r="H42" s="3" t="s">
        <v>12</v>
      </c>
      <c r="I42" s="3" t="s">
        <v>13</v>
      </c>
      <c r="J42" s="3" t="s">
        <v>14</v>
      </c>
      <c r="K42" s="6"/>
      <c r="L42" s="6"/>
    </row>
    <row r="43" s="1" customFormat="1" spans="1:12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</row>
    <row r="44" s="1" customFormat="1" spans="1:13">
      <c r="A44" s="14">
        <v>45870</v>
      </c>
      <c r="B44" s="15">
        <v>21380</v>
      </c>
      <c r="C44" s="16" t="s">
        <v>52</v>
      </c>
      <c r="D44" s="17" t="s">
        <v>16</v>
      </c>
      <c r="E44" s="15">
        <v>60301</v>
      </c>
      <c r="F44" s="36"/>
      <c r="G44" s="19"/>
      <c r="H44" s="19"/>
      <c r="I44" s="14"/>
      <c r="J44" s="36">
        <v>42752.4</v>
      </c>
      <c r="K44" s="25">
        <f t="shared" ref="K44:K49" si="2">F44+J44</f>
        <v>42752.4</v>
      </c>
      <c r="L44" s="14">
        <v>45870</v>
      </c>
      <c r="M44" s="2"/>
    </row>
    <row r="45" s="1" customFormat="1" spans="1:13">
      <c r="A45" s="14">
        <v>45870</v>
      </c>
      <c r="B45" s="15">
        <v>21381</v>
      </c>
      <c r="C45" s="16" t="s">
        <v>53</v>
      </c>
      <c r="D45" s="17" t="s">
        <v>16</v>
      </c>
      <c r="E45" s="15">
        <v>60304</v>
      </c>
      <c r="F45" s="36"/>
      <c r="G45" s="19"/>
      <c r="H45" s="19"/>
      <c r="I45" s="14"/>
      <c r="J45" s="36">
        <v>159751.07</v>
      </c>
      <c r="K45" s="25">
        <f t="shared" si="2"/>
        <v>159751.07</v>
      </c>
      <c r="L45" s="14">
        <v>45870</v>
      </c>
      <c r="M45" s="2"/>
    </row>
    <row r="46" s="1" customFormat="1" spans="1:13">
      <c r="A46" s="14">
        <v>45870</v>
      </c>
      <c r="B46" s="15">
        <v>21382</v>
      </c>
      <c r="C46" s="16" t="s">
        <v>54</v>
      </c>
      <c r="D46" s="17" t="s">
        <v>16</v>
      </c>
      <c r="E46" s="15">
        <v>60307</v>
      </c>
      <c r="F46" s="36"/>
      <c r="G46" s="19"/>
      <c r="H46" s="19"/>
      <c r="I46" s="14"/>
      <c r="J46" s="36">
        <v>35488.48</v>
      </c>
      <c r="K46" s="25">
        <f t="shared" si="2"/>
        <v>35488.48</v>
      </c>
      <c r="L46" s="14">
        <v>45870</v>
      </c>
      <c r="M46" s="2" t="s">
        <v>55</v>
      </c>
    </row>
    <row r="47" s="1" customFormat="1" spans="1:13">
      <c r="A47" s="14">
        <v>45873</v>
      </c>
      <c r="B47" s="15">
        <v>21383</v>
      </c>
      <c r="C47" s="16" t="s">
        <v>56</v>
      </c>
      <c r="D47" s="17" t="s">
        <v>37</v>
      </c>
      <c r="E47" s="15">
        <v>60305</v>
      </c>
      <c r="F47" s="36">
        <v>34975</v>
      </c>
      <c r="G47" s="19"/>
      <c r="H47" s="19"/>
      <c r="I47" s="14"/>
      <c r="J47" s="36">
        <v>0</v>
      </c>
      <c r="K47" s="25">
        <f t="shared" si="2"/>
        <v>34975</v>
      </c>
      <c r="L47" s="14">
        <v>45873</v>
      </c>
      <c r="M47" s="2"/>
    </row>
    <row r="48" s="1" customFormat="1" spans="1:13">
      <c r="A48" s="14">
        <v>45873</v>
      </c>
      <c r="B48" s="15">
        <v>21384</v>
      </c>
      <c r="C48" s="16" t="s">
        <v>57</v>
      </c>
      <c r="D48" s="17" t="s">
        <v>16</v>
      </c>
      <c r="E48" s="15">
        <v>60308</v>
      </c>
      <c r="F48" s="36"/>
      <c r="G48" s="19"/>
      <c r="H48" s="19"/>
      <c r="I48" s="14"/>
      <c r="J48" s="36">
        <v>35893.84</v>
      </c>
      <c r="K48" s="25">
        <f t="shared" si="2"/>
        <v>35893.84</v>
      </c>
      <c r="L48" s="14">
        <v>45873</v>
      </c>
      <c r="M48" s="2" t="s">
        <v>58</v>
      </c>
    </row>
    <row r="49" s="1" customFormat="1" spans="1:13">
      <c r="A49" s="14">
        <v>45873</v>
      </c>
      <c r="B49" s="15">
        <v>21385</v>
      </c>
      <c r="C49" s="16" t="s">
        <v>59</v>
      </c>
      <c r="D49" s="17" t="s">
        <v>16</v>
      </c>
      <c r="E49" s="15">
        <v>60306</v>
      </c>
      <c r="F49" s="36">
        <v>25972.2</v>
      </c>
      <c r="G49" s="19"/>
      <c r="H49" s="19"/>
      <c r="I49" s="14"/>
      <c r="J49" s="36">
        <v>0</v>
      </c>
      <c r="K49" s="25">
        <f t="shared" si="2"/>
        <v>25972.2</v>
      </c>
      <c r="L49" s="14">
        <v>45873</v>
      </c>
      <c r="M49" s="2"/>
    </row>
    <row r="50" s="1" customFormat="1" spans="6:11">
      <c r="F50" s="37">
        <f>SUM(F44:F49)</f>
        <v>60947.2</v>
      </c>
      <c r="G50" s="2"/>
      <c r="H50" s="2"/>
      <c r="I50" s="2"/>
      <c r="J50" s="46">
        <f>SUM(J44:J49)</f>
        <v>273885.79</v>
      </c>
      <c r="K50" s="37">
        <f>SUM(K44:K49)</f>
        <v>334832.99</v>
      </c>
    </row>
    <row r="51" s="1" customFormat="1" spans="6:11">
      <c r="F51" s="37"/>
      <c r="G51" s="2"/>
      <c r="H51" s="2"/>
      <c r="I51" s="2"/>
      <c r="J51" s="37"/>
      <c r="K51" s="37"/>
    </row>
    <row r="52" s="1" customFormat="1" spans="6:11">
      <c r="F52" s="37"/>
      <c r="I52" s="1" t="s">
        <v>13</v>
      </c>
      <c r="K52" s="37"/>
    </row>
    <row r="53" s="1" customFormat="1" spans="8:10">
      <c r="H53" s="2" t="s">
        <v>19</v>
      </c>
      <c r="J53" s="38" t="s">
        <v>20</v>
      </c>
    </row>
    <row r="54" s="1" customFormat="1" spans="11:11">
      <c r="K54" s="38" t="s">
        <v>21</v>
      </c>
    </row>
    <row r="55" s="1" customFormat="1" spans="7:11">
      <c r="G55" s="2" t="s">
        <v>22</v>
      </c>
      <c r="I55" s="39">
        <v>1000</v>
      </c>
      <c r="J55" s="40"/>
      <c r="K55" s="41">
        <f t="shared" ref="K55:K66" si="3">J54*I54</f>
        <v>0</v>
      </c>
    </row>
    <row r="56" s="1" customFormat="1" spans="1:11">
      <c r="A56" s="2" t="s">
        <v>23</v>
      </c>
      <c r="D56" s="2" t="s">
        <v>24</v>
      </c>
      <c r="G56" s="2"/>
      <c r="I56" s="39">
        <v>500</v>
      </c>
      <c r="J56" s="40"/>
      <c r="K56" s="41">
        <f t="shared" si="3"/>
        <v>0</v>
      </c>
    </row>
    <row r="57" s="1" customFormat="1" spans="1:11">
      <c r="A57" s="2"/>
      <c r="G57" s="2"/>
      <c r="I57" s="39">
        <v>200</v>
      </c>
      <c r="J57" s="40"/>
      <c r="K57" s="41">
        <f t="shared" si="3"/>
        <v>0</v>
      </c>
    </row>
    <row r="58" s="1" customFormat="1" spans="1:11">
      <c r="A58" s="2"/>
      <c r="G58" s="2" t="s">
        <v>25</v>
      </c>
      <c r="I58" s="39">
        <v>100</v>
      </c>
      <c r="J58" s="40"/>
      <c r="K58" s="41">
        <f t="shared" si="3"/>
        <v>0</v>
      </c>
    </row>
    <row r="59" s="1" customFormat="1" spans="1:11">
      <c r="A59" s="2" t="s">
        <v>26</v>
      </c>
      <c r="D59" s="2" t="s">
        <v>27</v>
      </c>
      <c r="G59" s="1" t="s">
        <v>28</v>
      </c>
      <c r="I59" s="39">
        <v>50</v>
      </c>
      <c r="J59" s="40"/>
      <c r="K59" s="41">
        <f t="shared" si="3"/>
        <v>0</v>
      </c>
    </row>
    <row r="60" s="1" customFormat="1" spans="1:11">
      <c r="A60" s="1" t="s">
        <v>29</v>
      </c>
      <c r="D60" s="1" t="s">
        <v>30</v>
      </c>
      <c r="I60" s="39">
        <v>20</v>
      </c>
      <c r="J60" s="40"/>
      <c r="K60" s="41">
        <f t="shared" si="3"/>
        <v>0</v>
      </c>
    </row>
    <row r="61" s="1" customFormat="1" spans="9:11">
      <c r="I61" s="39">
        <v>10</v>
      </c>
      <c r="J61" s="40"/>
      <c r="K61" s="41">
        <f t="shared" si="3"/>
        <v>0</v>
      </c>
    </row>
    <row r="62" s="1" customFormat="1" spans="9:11">
      <c r="I62" s="39">
        <v>5</v>
      </c>
      <c r="J62" s="40"/>
      <c r="K62" s="41">
        <f t="shared" si="3"/>
        <v>0</v>
      </c>
    </row>
    <row r="63" s="1" customFormat="1" spans="9:11">
      <c r="I63" s="39">
        <v>1</v>
      </c>
      <c r="J63" s="40"/>
      <c r="K63" s="41">
        <f t="shared" si="3"/>
        <v>0</v>
      </c>
    </row>
    <row r="64" s="1" customFormat="1" spans="9:11">
      <c r="I64" s="39">
        <v>0.25</v>
      </c>
      <c r="J64" s="40"/>
      <c r="K64" s="41">
        <f t="shared" si="3"/>
        <v>0</v>
      </c>
    </row>
    <row r="65" s="1" customFormat="1" spans="9:11">
      <c r="I65" s="42">
        <v>0.05</v>
      </c>
      <c r="J65" s="40"/>
      <c r="K65" s="41">
        <f t="shared" si="3"/>
        <v>0</v>
      </c>
    </row>
    <row r="66" s="1" customFormat="1" spans="9:11">
      <c r="I66" s="2" t="s">
        <v>31</v>
      </c>
      <c r="K66" s="41">
        <f t="shared" si="3"/>
        <v>0</v>
      </c>
    </row>
    <row r="67" s="1" customFormat="1" spans="9:11">
      <c r="I67" s="2" t="s">
        <v>32</v>
      </c>
      <c r="K67" s="47">
        <f>SUM(K55:K66)</f>
        <v>0</v>
      </c>
    </row>
    <row r="68" s="1" customFormat="1" spans="11:11">
      <c r="K68" s="44">
        <f>J50</f>
        <v>273885.79</v>
      </c>
    </row>
    <row r="69" s="1" customFormat="1" ht="9.75" spans="11:11">
      <c r="K69" s="45">
        <f>SUM(K67:K68)</f>
        <v>273885.79</v>
      </c>
    </row>
    <row r="70" s="1" customFormat="1" ht="9.75"/>
  </sheetData>
  <mergeCells count="26">
    <mergeCell ref="G4:J4"/>
    <mergeCell ref="G41:J41"/>
    <mergeCell ref="A4:A6"/>
    <mergeCell ref="A41:A43"/>
    <mergeCell ref="B4:B6"/>
    <mergeCell ref="B41:B43"/>
    <mergeCell ref="C4:C6"/>
    <mergeCell ref="C41:C43"/>
    <mergeCell ref="D4:D6"/>
    <mergeCell ref="D41:D43"/>
    <mergeCell ref="E4:E6"/>
    <mergeCell ref="E41:E43"/>
    <mergeCell ref="F4:F6"/>
    <mergeCell ref="F41:F43"/>
    <mergeCell ref="G5:G6"/>
    <mergeCell ref="G42:G43"/>
    <mergeCell ref="H5:H6"/>
    <mergeCell ref="H42:H43"/>
    <mergeCell ref="I5:I6"/>
    <mergeCell ref="I42:I43"/>
    <mergeCell ref="J5:J6"/>
    <mergeCell ref="J42:J43"/>
    <mergeCell ref="K4:K6"/>
    <mergeCell ref="K41:K43"/>
    <mergeCell ref="L4:L6"/>
    <mergeCell ref="L41:L43"/>
  </mergeCells>
  <pageMargins left="0.25" right="0.25" top="0.75" bottom="0.75" header="0.3" footer="0.3"/>
  <pageSetup paperSize="1" scale="81" orientation="landscape" verticalDpi="7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67"/>
  <sheetViews>
    <sheetView zoomScale="130" zoomScaleNormal="130" workbookViewId="0">
      <selection activeCell="A33" sqref="$A33:$XFD67"/>
    </sheetView>
  </sheetViews>
  <sheetFormatPr defaultColWidth="8.57142857142857" defaultRowHeight="9"/>
  <cols>
    <col min="1" max="1" width="9" style="1" customWidth="1"/>
    <col min="2" max="2" width="6.28571428571429" style="1" customWidth="1"/>
    <col min="3" max="3" width="30.9809523809524" style="1" customWidth="1"/>
    <col min="4" max="4" width="13.5142857142857" style="1" customWidth="1"/>
    <col min="5" max="5" width="8" style="1" customWidth="1"/>
    <col min="6" max="6" width="11.4285714285714" style="1" customWidth="1"/>
    <col min="7" max="7" width="11.2857142857143" style="1" customWidth="1"/>
    <col min="8" max="11" width="12.8571428571429" style="1" customWidth="1"/>
    <col min="12" max="12" width="11.4285714285714" style="1" customWidth="1"/>
    <col min="13" max="13" width="11.5714285714286" style="1" customWidth="1"/>
    <col min="14" max="16384" width="8.57142857142857" style="1"/>
  </cols>
  <sheetData>
    <row r="1" s="1" customFormat="1" spans="1:1">
      <c r="A1" s="2" t="s">
        <v>0</v>
      </c>
    </row>
    <row r="2" s="1" customFormat="1" spans="1:1">
      <c r="A2" s="2" t="s">
        <v>33</v>
      </c>
    </row>
    <row r="4" s="1" customFormat="1" spans="1:12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4" t="s">
        <v>8</v>
      </c>
      <c r="H4" s="5"/>
      <c r="I4" s="5"/>
      <c r="J4" s="23"/>
      <c r="K4" s="3" t="s">
        <v>9</v>
      </c>
      <c r="L4" s="3" t="s">
        <v>10</v>
      </c>
    </row>
    <row r="5" s="1" customFormat="1" spans="1:12">
      <c r="A5" s="6"/>
      <c r="B5" s="6"/>
      <c r="C5" s="6"/>
      <c r="D5" s="6"/>
      <c r="E5" s="6"/>
      <c r="F5" s="6"/>
      <c r="G5" s="3" t="s">
        <v>11</v>
      </c>
      <c r="H5" s="3" t="s">
        <v>12</v>
      </c>
      <c r="I5" s="3" t="s">
        <v>13</v>
      </c>
      <c r="J5" s="3" t="s">
        <v>14</v>
      </c>
      <c r="K5" s="6"/>
      <c r="L5" s="6"/>
    </row>
    <row r="6" s="1" customFormat="1" spans="1:1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="1" customFormat="1" spans="1:13">
      <c r="A7" s="14">
        <v>45874</v>
      </c>
      <c r="B7" s="15">
        <v>21387</v>
      </c>
      <c r="C7" s="16" t="s">
        <v>60</v>
      </c>
      <c r="D7" s="17" t="s">
        <v>37</v>
      </c>
      <c r="E7" s="15">
        <v>60314</v>
      </c>
      <c r="F7" s="36">
        <v>3546.3</v>
      </c>
      <c r="G7" s="19"/>
      <c r="H7" s="19"/>
      <c r="I7" s="14"/>
      <c r="J7" s="36">
        <v>0</v>
      </c>
      <c r="K7" s="25">
        <f>F7+J7</f>
        <v>3546.3</v>
      </c>
      <c r="L7" s="14">
        <v>45875</v>
      </c>
      <c r="M7" s="2"/>
    </row>
    <row r="8" s="1" customFormat="1" spans="1:13">
      <c r="A8" s="14"/>
      <c r="B8" s="15"/>
      <c r="C8" s="16"/>
      <c r="D8" s="17"/>
      <c r="E8" s="15"/>
      <c r="F8" s="36"/>
      <c r="G8" s="19"/>
      <c r="H8" s="19"/>
      <c r="I8" s="14"/>
      <c r="J8" s="36"/>
      <c r="K8" s="25"/>
      <c r="L8" s="14"/>
      <c r="M8" s="2"/>
    </row>
    <row r="9" s="1" customFormat="1" spans="6:11">
      <c r="F9" s="37">
        <f t="shared" ref="F9:K9" si="0">SUM(F7:F8)</f>
        <v>3546.3</v>
      </c>
      <c r="G9" s="2"/>
      <c r="H9" s="2"/>
      <c r="I9" s="2"/>
      <c r="J9" s="46">
        <f t="shared" si="0"/>
        <v>0</v>
      </c>
      <c r="K9" s="37">
        <f t="shared" si="0"/>
        <v>3546.3</v>
      </c>
    </row>
    <row r="10" s="1" customFormat="1" spans="6:11">
      <c r="F10" s="37"/>
      <c r="G10" s="2"/>
      <c r="H10" s="2"/>
      <c r="I10" s="2"/>
      <c r="J10" s="37"/>
      <c r="K10" s="37"/>
    </row>
    <row r="11" s="1" customFormat="1" spans="6:11">
      <c r="F11" s="37"/>
      <c r="I11" s="1" t="s">
        <v>13</v>
      </c>
      <c r="K11" s="37"/>
    </row>
    <row r="12" s="1" customFormat="1" spans="8:10">
      <c r="H12" s="2" t="s">
        <v>19</v>
      </c>
      <c r="J12" s="38" t="s">
        <v>20</v>
      </c>
    </row>
    <row r="13" s="1" customFormat="1" spans="11:11">
      <c r="K13" s="38" t="s">
        <v>21</v>
      </c>
    </row>
    <row r="14" s="1" customFormat="1" spans="7:11">
      <c r="G14" s="2" t="s">
        <v>22</v>
      </c>
      <c r="I14" s="39">
        <v>1000</v>
      </c>
      <c r="J14" s="40">
        <v>3</v>
      </c>
      <c r="K14" s="41">
        <f t="shared" ref="K14:K25" si="1">J13*I13</f>
        <v>0</v>
      </c>
    </row>
    <row r="15" s="1" customFormat="1" spans="1:11">
      <c r="A15" s="2" t="s">
        <v>23</v>
      </c>
      <c r="D15" s="2" t="s">
        <v>24</v>
      </c>
      <c r="G15" s="2"/>
      <c r="I15" s="39">
        <v>500</v>
      </c>
      <c r="J15" s="40">
        <v>1</v>
      </c>
      <c r="K15" s="41">
        <f t="shared" si="1"/>
        <v>3000</v>
      </c>
    </row>
    <row r="16" s="1" customFormat="1" spans="1:11">
      <c r="A16" s="2"/>
      <c r="G16" s="2"/>
      <c r="I16" s="39">
        <v>200</v>
      </c>
      <c r="J16" s="40"/>
      <c r="K16" s="41">
        <f t="shared" si="1"/>
        <v>500</v>
      </c>
    </row>
    <row r="17" s="1" customFormat="1" spans="1:11">
      <c r="A17" s="2"/>
      <c r="G17" s="2" t="s">
        <v>25</v>
      </c>
      <c r="I17" s="39">
        <v>100</v>
      </c>
      <c r="J17" s="40"/>
      <c r="K17" s="41">
        <f t="shared" si="1"/>
        <v>0</v>
      </c>
    </row>
    <row r="18" s="1" customFormat="1" spans="1:11">
      <c r="A18" s="2" t="s">
        <v>26</v>
      </c>
      <c r="D18" s="2" t="s">
        <v>27</v>
      </c>
      <c r="G18" s="1" t="s">
        <v>28</v>
      </c>
      <c r="I18" s="39">
        <v>50</v>
      </c>
      <c r="J18" s="40"/>
      <c r="K18" s="41">
        <f t="shared" si="1"/>
        <v>0</v>
      </c>
    </row>
    <row r="19" s="1" customFormat="1" spans="1:11">
      <c r="A19" s="1" t="s">
        <v>29</v>
      </c>
      <c r="D19" s="1" t="s">
        <v>30</v>
      </c>
      <c r="I19" s="39">
        <v>20</v>
      </c>
      <c r="J19" s="40">
        <v>2</v>
      </c>
      <c r="K19" s="41">
        <f t="shared" si="1"/>
        <v>0</v>
      </c>
    </row>
    <row r="20" s="1" customFormat="1" spans="9:11">
      <c r="I20" s="39">
        <v>10</v>
      </c>
      <c r="J20" s="40"/>
      <c r="K20" s="41">
        <f t="shared" si="1"/>
        <v>40</v>
      </c>
    </row>
    <row r="21" s="1" customFormat="1" spans="9:11">
      <c r="I21" s="39">
        <v>5</v>
      </c>
      <c r="J21" s="40">
        <v>1</v>
      </c>
      <c r="K21" s="41">
        <f t="shared" si="1"/>
        <v>0</v>
      </c>
    </row>
    <row r="22" s="1" customFormat="1" spans="9:11">
      <c r="I22" s="39">
        <v>1</v>
      </c>
      <c r="J22" s="40">
        <v>1</v>
      </c>
      <c r="K22" s="41">
        <f t="shared" si="1"/>
        <v>5</v>
      </c>
    </row>
    <row r="23" s="1" customFormat="1" spans="9:11">
      <c r="I23" s="39">
        <v>0.25</v>
      </c>
      <c r="J23" s="40">
        <v>1</v>
      </c>
      <c r="K23" s="41">
        <f t="shared" si="1"/>
        <v>1</v>
      </c>
    </row>
    <row r="24" s="1" customFormat="1" spans="9:11">
      <c r="I24" s="42">
        <v>0.05</v>
      </c>
      <c r="J24" s="40">
        <v>1</v>
      </c>
      <c r="K24" s="41">
        <f t="shared" si="1"/>
        <v>0.25</v>
      </c>
    </row>
    <row r="25" s="1" customFormat="1" spans="9:11">
      <c r="I25" s="2" t="s">
        <v>31</v>
      </c>
      <c r="K25" s="41">
        <f t="shared" si="1"/>
        <v>0.05</v>
      </c>
    </row>
    <row r="26" s="1" customFormat="1" spans="9:11">
      <c r="I26" s="2" t="s">
        <v>32</v>
      </c>
      <c r="K26" s="47">
        <f>SUM(K14:K25)</f>
        <v>3546.3</v>
      </c>
    </row>
    <row r="27" s="1" customFormat="1" spans="11:11">
      <c r="K27" s="44">
        <f>J9</f>
        <v>0</v>
      </c>
    </row>
    <row r="28" s="1" customFormat="1" ht="9.75" spans="11:11">
      <c r="K28" s="45">
        <f>SUM(K26:K27)</f>
        <v>3546.3</v>
      </c>
    </row>
    <row r="29" s="1" customFormat="1" ht="9.75"/>
    <row r="34" s="1" customFormat="1" spans="1:1">
      <c r="A34" s="2" t="s">
        <v>0</v>
      </c>
    </row>
    <row r="35" s="1" customFormat="1" spans="1:1">
      <c r="A35" s="2" t="s">
        <v>33</v>
      </c>
    </row>
    <row r="37" s="1" customFormat="1" spans="1:12">
      <c r="A37" s="3" t="s">
        <v>2</v>
      </c>
      <c r="B37" s="3" t="s">
        <v>3</v>
      </c>
      <c r="C37" s="3" t="s">
        <v>4</v>
      </c>
      <c r="D37" s="3" t="s">
        <v>5</v>
      </c>
      <c r="E37" s="3" t="s">
        <v>6</v>
      </c>
      <c r="F37" s="3" t="s">
        <v>7</v>
      </c>
      <c r="G37" s="4" t="s">
        <v>8</v>
      </c>
      <c r="H37" s="5"/>
      <c r="I37" s="5"/>
      <c r="J37" s="23"/>
      <c r="K37" s="3" t="s">
        <v>9</v>
      </c>
      <c r="L37" s="3" t="s">
        <v>10</v>
      </c>
    </row>
    <row r="38" s="1" customFormat="1" spans="1:12">
      <c r="A38" s="6"/>
      <c r="B38" s="6"/>
      <c r="C38" s="6"/>
      <c r="D38" s="6"/>
      <c r="E38" s="6"/>
      <c r="F38" s="6"/>
      <c r="G38" s="3" t="s">
        <v>11</v>
      </c>
      <c r="H38" s="3" t="s">
        <v>12</v>
      </c>
      <c r="I38" s="3" t="s">
        <v>13</v>
      </c>
      <c r="J38" s="3" t="s">
        <v>14</v>
      </c>
      <c r="K38" s="6"/>
      <c r="L38" s="6"/>
    </row>
    <row r="39" s="1" customFormat="1" spans="1:12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</row>
    <row r="40" s="1" customFormat="1" spans="1:13">
      <c r="A40" s="14">
        <v>45874</v>
      </c>
      <c r="B40" s="15">
        <v>23188</v>
      </c>
      <c r="C40" s="16" t="s">
        <v>61</v>
      </c>
      <c r="D40" s="17" t="s">
        <v>37</v>
      </c>
      <c r="E40" s="15">
        <v>60310</v>
      </c>
      <c r="F40" s="36">
        <v>23776.2</v>
      </c>
      <c r="G40" s="19"/>
      <c r="H40" s="19"/>
      <c r="I40" s="14"/>
      <c r="J40" s="36">
        <v>0</v>
      </c>
      <c r="K40" s="25">
        <f t="shared" ref="K40:K46" si="2">F40+J40</f>
        <v>23776.2</v>
      </c>
      <c r="L40" s="14">
        <v>45874</v>
      </c>
      <c r="M40" s="2"/>
    </row>
    <row r="41" s="1" customFormat="1" spans="1:13">
      <c r="A41" s="14">
        <v>45874</v>
      </c>
      <c r="B41" s="15">
        <v>21389</v>
      </c>
      <c r="C41" s="16" t="s">
        <v>62</v>
      </c>
      <c r="D41" s="17" t="s">
        <v>16</v>
      </c>
      <c r="E41" s="15">
        <v>60315</v>
      </c>
      <c r="F41" s="36">
        <v>21676.2</v>
      </c>
      <c r="G41" s="19"/>
      <c r="H41" s="19"/>
      <c r="I41" s="14"/>
      <c r="J41" s="36">
        <v>0</v>
      </c>
      <c r="K41" s="25">
        <f t="shared" si="2"/>
        <v>21676.2</v>
      </c>
      <c r="L41" s="14">
        <v>45874</v>
      </c>
      <c r="M41" s="2"/>
    </row>
    <row r="42" s="1" customFormat="1" spans="1:13">
      <c r="A42" s="14">
        <v>45874</v>
      </c>
      <c r="B42" s="15">
        <v>21390</v>
      </c>
      <c r="C42" s="16" t="s">
        <v>63</v>
      </c>
      <c r="D42" s="17" t="s">
        <v>37</v>
      </c>
      <c r="E42" s="15">
        <v>60297</v>
      </c>
      <c r="F42" s="36">
        <v>18556.32</v>
      </c>
      <c r="G42" s="19"/>
      <c r="H42" s="19"/>
      <c r="I42" s="14"/>
      <c r="J42" s="36">
        <v>0</v>
      </c>
      <c r="K42" s="25">
        <f t="shared" si="2"/>
        <v>18556.32</v>
      </c>
      <c r="L42" s="14">
        <v>45874</v>
      </c>
      <c r="M42" s="2" t="s">
        <v>64</v>
      </c>
    </row>
    <row r="43" s="1" customFormat="1" spans="1:13">
      <c r="A43" s="14">
        <v>45874</v>
      </c>
      <c r="B43" s="15">
        <v>21390</v>
      </c>
      <c r="C43" s="16" t="s">
        <v>63</v>
      </c>
      <c r="D43" s="17" t="s">
        <v>37</v>
      </c>
      <c r="E43" s="15">
        <v>60303</v>
      </c>
      <c r="F43" s="36">
        <v>74225.29</v>
      </c>
      <c r="G43" s="19"/>
      <c r="H43" s="19"/>
      <c r="I43" s="14"/>
      <c r="J43" s="36">
        <v>0</v>
      </c>
      <c r="K43" s="25">
        <f t="shared" si="2"/>
        <v>74225.29</v>
      </c>
      <c r="L43" s="14">
        <v>45874</v>
      </c>
      <c r="M43" s="2" t="s">
        <v>65</v>
      </c>
    </row>
    <row r="44" s="1" customFormat="1" spans="1:13">
      <c r="A44" s="14">
        <v>45875</v>
      </c>
      <c r="B44" s="15">
        <v>21391</v>
      </c>
      <c r="C44" s="16" t="s">
        <v>66</v>
      </c>
      <c r="D44" s="17" t="s">
        <v>37</v>
      </c>
      <c r="E44" s="15">
        <v>60302</v>
      </c>
      <c r="F44" s="36"/>
      <c r="G44" s="19"/>
      <c r="H44" s="19"/>
      <c r="I44" s="14"/>
      <c r="J44" s="36">
        <v>26675.88</v>
      </c>
      <c r="K44" s="25">
        <f t="shared" si="2"/>
        <v>26675.88</v>
      </c>
      <c r="L44" s="14">
        <v>45875</v>
      </c>
      <c r="M44" s="2" t="s">
        <v>67</v>
      </c>
    </row>
    <row r="45" s="1" customFormat="1" spans="1:13">
      <c r="A45" s="14">
        <v>45873</v>
      </c>
      <c r="B45" s="15">
        <v>21392</v>
      </c>
      <c r="C45" s="16" t="s">
        <v>68</v>
      </c>
      <c r="D45" s="17" t="s">
        <v>37</v>
      </c>
      <c r="E45" s="15">
        <v>60318</v>
      </c>
      <c r="F45" s="36">
        <v>18196.2</v>
      </c>
      <c r="G45" s="19"/>
      <c r="H45" s="19"/>
      <c r="I45" s="14"/>
      <c r="J45" s="36">
        <v>0</v>
      </c>
      <c r="K45" s="25">
        <f t="shared" si="2"/>
        <v>18196.2</v>
      </c>
      <c r="L45" s="14">
        <v>45875</v>
      </c>
      <c r="M45" s="2"/>
    </row>
    <row r="46" s="1" customFormat="1" spans="1:13">
      <c r="A46" s="14">
        <v>45873</v>
      </c>
      <c r="B46" s="15">
        <v>21393</v>
      </c>
      <c r="C46" s="16" t="s">
        <v>69</v>
      </c>
      <c r="D46" s="17" t="s">
        <v>37</v>
      </c>
      <c r="E46" s="15">
        <v>60317</v>
      </c>
      <c r="F46" s="36">
        <v>26916.2</v>
      </c>
      <c r="G46" s="19"/>
      <c r="H46" s="19"/>
      <c r="I46" s="14"/>
      <c r="J46" s="36">
        <v>0</v>
      </c>
      <c r="K46" s="25">
        <f t="shared" si="2"/>
        <v>26916.2</v>
      </c>
      <c r="L46" s="14">
        <v>45874</v>
      </c>
      <c r="M46" s="2"/>
    </row>
    <row r="47" s="1" customFormat="1" spans="6:11">
      <c r="F47" s="37">
        <f>SUM(F40:F46)</f>
        <v>183346.41</v>
      </c>
      <c r="G47" s="2"/>
      <c r="H47" s="2"/>
      <c r="I47" s="2"/>
      <c r="J47" s="46">
        <f>SUM(J40:J46)</f>
        <v>26675.88</v>
      </c>
      <c r="K47" s="37">
        <f>SUM(K40:K46)</f>
        <v>210022.29</v>
      </c>
    </row>
    <row r="48" s="1" customFormat="1" spans="6:11">
      <c r="F48" s="37"/>
      <c r="G48" s="2"/>
      <c r="H48" s="2"/>
      <c r="I48" s="2"/>
      <c r="J48" s="37"/>
      <c r="K48" s="37"/>
    </row>
    <row r="49" s="1" customFormat="1" spans="6:11">
      <c r="F49" s="37"/>
      <c r="I49" s="1" t="s">
        <v>13</v>
      </c>
      <c r="K49" s="37"/>
    </row>
    <row r="50" s="1" customFormat="1" spans="8:10">
      <c r="H50" s="2" t="s">
        <v>19</v>
      </c>
      <c r="J50" s="38" t="s">
        <v>20</v>
      </c>
    </row>
    <row r="51" s="1" customFormat="1" spans="11:11">
      <c r="K51" s="38" t="s">
        <v>21</v>
      </c>
    </row>
    <row r="52" s="1" customFormat="1" spans="7:11">
      <c r="G52" s="2" t="s">
        <v>22</v>
      </c>
      <c r="I52" s="39">
        <v>1000</v>
      </c>
      <c r="J52" s="40"/>
      <c r="K52" s="41">
        <f t="shared" ref="K52:K63" si="3">J51*I51</f>
        <v>0</v>
      </c>
    </row>
    <row r="53" s="1" customFormat="1" spans="1:11">
      <c r="A53" s="2" t="s">
        <v>23</v>
      </c>
      <c r="D53" s="2" t="s">
        <v>24</v>
      </c>
      <c r="G53" s="2"/>
      <c r="I53" s="39">
        <v>500</v>
      </c>
      <c r="J53" s="40"/>
      <c r="K53" s="41">
        <f t="shared" si="3"/>
        <v>0</v>
      </c>
    </row>
    <row r="54" s="1" customFormat="1" spans="1:11">
      <c r="A54" s="2"/>
      <c r="G54" s="2"/>
      <c r="I54" s="39">
        <v>200</v>
      </c>
      <c r="J54" s="40"/>
      <c r="K54" s="41">
        <f t="shared" si="3"/>
        <v>0</v>
      </c>
    </row>
    <row r="55" s="1" customFormat="1" spans="1:11">
      <c r="A55" s="2"/>
      <c r="G55" s="2" t="s">
        <v>25</v>
      </c>
      <c r="I55" s="39">
        <v>100</v>
      </c>
      <c r="J55" s="40"/>
      <c r="K55" s="41">
        <f t="shared" si="3"/>
        <v>0</v>
      </c>
    </row>
    <row r="56" s="1" customFormat="1" spans="1:11">
      <c r="A56" s="2" t="s">
        <v>26</v>
      </c>
      <c r="D56" s="2" t="s">
        <v>27</v>
      </c>
      <c r="G56" s="1" t="s">
        <v>28</v>
      </c>
      <c r="I56" s="39">
        <v>50</v>
      </c>
      <c r="J56" s="40"/>
      <c r="K56" s="41">
        <f t="shared" si="3"/>
        <v>0</v>
      </c>
    </row>
    <row r="57" s="1" customFormat="1" spans="1:11">
      <c r="A57" s="1" t="s">
        <v>29</v>
      </c>
      <c r="D57" s="1" t="s">
        <v>30</v>
      </c>
      <c r="I57" s="39">
        <v>20</v>
      </c>
      <c r="J57" s="40"/>
      <c r="K57" s="41">
        <f t="shared" si="3"/>
        <v>0</v>
      </c>
    </row>
    <row r="58" s="1" customFormat="1" spans="9:11">
      <c r="I58" s="39">
        <v>10</v>
      </c>
      <c r="J58" s="40"/>
      <c r="K58" s="41">
        <f t="shared" si="3"/>
        <v>0</v>
      </c>
    </row>
    <row r="59" s="1" customFormat="1" spans="9:11">
      <c r="I59" s="39">
        <v>5</v>
      </c>
      <c r="J59" s="40"/>
      <c r="K59" s="41">
        <f t="shared" si="3"/>
        <v>0</v>
      </c>
    </row>
    <row r="60" s="1" customFormat="1" spans="9:11">
      <c r="I60" s="39">
        <v>1</v>
      </c>
      <c r="J60" s="40"/>
      <c r="K60" s="41">
        <f t="shared" si="3"/>
        <v>0</v>
      </c>
    </row>
    <row r="61" s="1" customFormat="1" spans="9:11">
      <c r="I61" s="39">
        <v>0.25</v>
      </c>
      <c r="J61" s="40"/>
      <c r="K61" s="41">
        <f t="shared" si="3"/>
        <v>0</v>
      </c>
    </row>
    <row r="62" s="1" customFormat="1" spans="9:11">
      <c r="I62" s="42">
        <v>0.05</v>
      </c>
      <c r="J62" s="40"/>
      <c r="K62" s="41">
        <f t="shared" si="3"/>
        <v>0</v>
      </c>
    </row>
    <row r="63" s="1" customFormat="1" spans="9:11">
      <c r="I63" s="2" t="s">
        <v>31</v>
      </c>
      <c r="K63" s="41">
        <f t="shared" si="3"/>
        <v>0</v>
      </c>
    </row>
    <row r="64" s="1" customFormat="1" spans="9:11">
      <c r="I64" s="2" t="s">
        <v>32</v>
      </c>
      <c r="K64" s="47">
        <f>SUM(K52:K63)</f>
        <v>0</v>
      </c>
    </row>
    <row r="65" s="1" customFormat="1" spans="11:11">
      <c r="K65" s="44">
        <f>J47</f>
        <v>26675.88</v>
      </c>
    </row>
    <row r="66" s="1" customFormat="1" ht="9.75" spans="11:11">
      <c r="K66" s="45">
        <f>SUM(K64:K65)</f>
        <v>26675.88</v>
      </c>
    </row>
    <row r="67" s="1" customFormat="1" ht="9.75"/>
  </sheetData>
  <mergeCells count="26">
    <mergeCell ref="G4:J4"/>
    <mergeCell ref="G37:J37"/>
    <mergeCell ref="A4:A6"/>
    <mergeCell ref="A37:A39"/>
    <mergeCell ref="B4:B6"/>
    <mergeCell ref="B37:B39"/>
    <mergeCell ref="C4:C6"/>
    <mergeCell ref="C37:C39"/>
    <mergeCell ref="D4:D6"/>
    <mergeCell ref="D37:D39"/>
    <mergeCell ref="E4:E6"/>
    <mergeCell ref="E37:E39"/>
    <mergeCell ref="F4:F6"/>
    <mergeCell ref="F37:F39"/>
    <mergeCell ref="G5:G6"/>
    <mergeCell ref="G38:G39"/>
    <mergeCell ref="H5:H6"/>
    <mergeCell ref="H38:H39"/>
    <mergeCell ref="I5:I6"/>
    <mergeCell ref="I38:I39"/>
    <mergeCell ref="J5:J6"/>
    <mergeCell ref="J38:J39"/>
    <mergeCell ref="K4:K6"/>
    <mergeCell ref="K37:K39"/>
    <mergeCell ref="L4:L6"/>
    <mergeCell ref="L37:L39"/>
  </mergeCells>
  <pageMargins left="0.25" right="0.25" top="0.75" bottom="0.75" header="0.3" footer="0.3"/>
  <pageSetup paperSize="1" scale="81" orientation="landscape" verticalDpi="72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52"/>
  <sheetViews>
    <sheetView zoomScale="130" zoomScaleNormal="130" topLeftCell="A16" workbookViewId="0">
      <selection activeCell="A33" sqref="$A33:$XFD56"/>
    </sheetView>
  </sheetViews>
  <sheetFormatPr defaultColWidth="8.57142857142857" defaultRowHeight="9"/>
  <cols>
    <col min="1" max="1" width="9" style="1" customWidth="1"/>
    <col min="2" max="2" width="6.28571428571429" style="1" customWidth="1"/>
    <col min="3" max="3" width="30.9809523809524" style="1" customWidth="1"/>
    <col min="4" max="4" width="13.5142857142857" style="1" customWidth="1"/>
    <col min="5" max="5" width="8" style="1" customWidth="1"/>
    <col min="6" max="6" width="11.4285714285714" style="1" customWidth="1"/>
    <col min="7" max="7" width="11.2857142857143" style="1" customWidth="1"/>
    <col min="8" max="11" width="12.8571428571429" style="1" customWidth="1"/>
    <col min="12" max="12" width="11.4285714285714" style="1" customWidth="1"/>
    <col min="13" max="13" width="11.5714285714286" style="1" customWidth="1"/>
    <col min="14" max="16384" width="8.57142857142857" style="1"/>
  </cols>
  <sheetData>
    <row r="1" s="1" customFormat="1" spans="1:1">
      <c r="A1" s="2" t="s">
        <v>0</v>
      </c>
    </row>
    <row r="2" s="1" customFormat="1" spans="1:1">
      <c r="A2" s="2" t="s">
        <v>33</v>
      </c>
    </row>
    <row r="4" s="1" customFormat="1" spans="1:12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4" t="s">
        <v>8</v>
      </c>
      <c r="H4" s="5"/>
      <c r="I4" s="5"/>
      <c r="J4" s="23"/>
      <c r="K4" s="3" t="s">
        <v>9</v>
      </c>
      <c r="L4" s="3" t="s">
        <v>10</v>
      </c>
    </row>
    <row r="5" s="1" customFormat="1" spans="1:12">
      <c r="A5" s="6"/>
      <c r="B5" s="6"/>
      <c r="C5" s="6"/>
      <c r="D5" s="6"/>
      <c r="E5" s="6"/>
      <c r="F5" s="6"/>
      <c r="G5" s="3" t="s">
        <v>11</v>
      </c>
      <c r="H5" s="3" t="s">
        <v>12</v>
      </c>
      <c r="I5" s="3" t="s">
        <v>13</v>
      </c>
      <c r="J5" s="3" t="s">
        <v>14</v>
      </c>
      <c r="K5" s="6"/>
      <c r="L5" s="6"/>
    </row>
    <row r="6" s="1" customFormat="1" spans="1:1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="1" customFormat="1" spans="1:13">
      <c r="A7" s="14">
        <v>45876</v>
      </c>
      <c r="B7" s="15">
        <v>21394</v>
      </c>
      <c r="C7" s="16" t="s">
        <v>70</v>
      </c>
      <c r="D7" s="17" t="s">
        <v>37</v>
      </c>
      <c r="E7" s="15">
        <v>60324</v>
      </c>
      <c r="F7" s="36">
        <v>20416.3</v>
      </c>
      <c r="G7" s="19"/>
      <c r="H7" s="19"/>
      <c r="I7" s="14"/>
      <c r="J7" s="36">
        <v>0</v>
      </c>
      <c r="K7" s="25">
        <f>F7+J7</f>
        <v>20416.3</v>
      </c>
      <c r="L7" s="14">
        <v>45877</v>
      </c>
      <c r="M7" s="2"/>
    </row>
    <row r="8" s="1" customFormat="1" spans="1:13">
      <c r="A8" s="14"/>
      <c r="B8" s="15"/>
      <c r="C8" s="16"/>
      <c r="D8" s="17"/>
      <c r="E8" s="15"/>
      <c r="F8" s="36"/>
      <c r="G8" s="19"/>
      <c r="H8" s="19"/>
      <c r="I8" s="14"/>
      <c r="J8" s="36"/>
      <c r="K8" s="25"/>
      <c r="L8" s="14"/>
      <c r="M8" s="2"/>
    </row>
    <row r="9" s="1" customFormat="1" spans="6:11">
      <c r="F9" s="37">
        <f t="shared" ref="F9:K9" si="0">SUM(F7:F8)</f>
        <v>20416.3</v>
      </c>
      <c r="G9" s="2"/>
      <c r="H9" s="2"/>
      <c r="I9" s="2"/>
      <c r="J9" s="46">
        <f t="shared" si="0"/>
        <v>0</v>
      </c>
      <c r="K9" s="37">
        <f t="shared" si="0"/>
        <v>20416.3</v>
      </c>
    </row>
    <row r="10" s="1" customFormat="1" spans="6:11">
      <c r="F10" s="37"/>
      <c r="G10" s="2"/>
      <c r="H10" s="2"/>
      <c r="I10" s="2"/>
      <c r="J10" s="37"/>
      <c r="K10" s="37"/>
    </row>
    <row r="11" s="1" customFormat="1" spans="6:11">
      <c r="F11" s="37"/>
      <c r="I11" s="1" t="s">
        <v>13</v>
      </c>
      <c r="K11" s="37"/>
    </row>
    <row r="12" s="1" customFormat="1" spans="8:10">
      <c r="H12" s="2" t="s">
        <v>19</v>
      </c>
      <c r="J12" s="38" t="s">
        <v>20</v>
      </c>
    </row>
    <row r="13" s="1" customFormat="1" spans="11:11">
      <c r="K13" s="38" t="s">
        <v>21</v>
      </c>
    </row>
    <row r="14" s="1" customFormat="1" spans="7:11">
      <c r="G14" s="2" t="s">
        <v>22</v>
      </c>
      <c r="I14" s="39">
        <v>1000</v>
      </c>
      <c r="J14" s="40">
        <v>20</v>
      </c>
      <c r="K14" s="41">
        <f t="shared" ref="K14:K25" si="1">J13*I13</f>
        <v>0</v>
      </c>
    </row>
    <row r="15" s="1" customFormat="1" spans="1:11">
      <c r="A15" s="2" t="s">
        <v>23</v>
      </c>
      <c r="D15" s="2" t="s">
        <v>24</v>
      </c>
      <c r="G15" s="2"/>
      <c r="I15" s="39">
        <v>500</v>
      </c>
      <c r="J15" s="40"/>
      <c r="K15" s="41">
        <f t="shared" si="1"/>
        <v>20000</v>
      </c>
    </row>
    <row r="16" s="1" customFormat="1" spans="1:11">
      <c r="A16" s="2"/>
      <c r="G16" s="2"/>
      <c r="I16" s="39">
        <v>200</v>
      </c>
      <c r="J16" s="40"/>
      <c r="K16" s="41">
        <f t="shared" si="1"/>
        <v>0</v>
      </c>
    </row>
    <row r="17" s="1" customFormat="1" spans="1:11">
      <c r="A17" s="2"/>
      <c r="G17" s="2" t="s">
        <v>25</v>
      </c>
      <c r="I17" s="39">
        <v>100</v>
      </c>
      <c r="J17" s="40">
        <v>4</v>
      </c>
      <c r="K17" s="41">
        <f t="shared" si="1"/>
        <v>0</v>
      </c>
    </row>
    <row r="18" s="1" customFormat="1" spans="1:11">
      <c r="A18" s="2" t="s">
        <v>26</v>
      </c>
      <c r="D18" s="2" t="s">
        <v>27</v>
      </c>
      <c r="G18" s="1" t="s">
        <v>28</v>
      </c>
      <c r="I18" s="39">
        <v>50</v>
      </c>
      <c r="J18" s="40"/>
      <c r="K18" s="41">
        <f t="shared" si="1"/>
        <v>400</v>
      </c>
    </row>
    <row r="19" s="1" customFormat="1" spans="1:11">
      <c r="A19" s="1" t="s">
        <v>29</v>
      </c>
      <c r="D19" s="1" t="s">
        <v>30</v>
      </c>
      <c r="I19" s="39">
        <v>20</v>
      </c>
      <c r="J19" s="40"/>
      <c r="K19" s="41">
        <f t="shared" si="1"/>
        <v>0</v>
      </c>
    </row>
    <row r="20" s="1" customFormat="1" spans="9:11">
      <c r="I20" s="39">
        <v>10</v>
      </c>
      <c r="J20" s="40">
        <v>1</v>
      </c>
      <c r="K20" s="41">
        <f t="shared" si="1"/>
        <v>0</v>
      </c>
    </row>
    <row r="21" s="1" customFormat="1" spans="9:11">
      <c r="I21" s="39">
        <v>5</v>
      </c>
      <c r="J21" s="40">
        <v>1</v>
      </c>
      <c r="K21" s="41">
        <f t="shared" si="1"/>
        <v>10</v>
      </c>
    </row>
    <row r="22" s="1" customFormat="1" spans="9:11">
      <c r="I22" s="39">
        <v>1</v>
      </c>
      <c r="J22" s="40">
        <v>1</v>
      </c>
      <c r="K22" s="41">
        <f t="shared" si="1"/>
        <v>5</v>
      </c>
    </row>
    <row r="23" s="1" customFormat="1" spans="9:11">
      <c r="I23" s="39">
        <v>0.25</v>
      </c>
      <c r="J23" s="40">
        <v>1</v>
      </c>
      <c r="K23" s="41">
        <f t="shared" si="1"/>
        <v>1</v>
      </c>
    </row>
    <row r="24" s="1" customFormat="1" spans="9:11">
      <c r="I24" s="42">
        <v>0.05</v>
      </c>
      <c r="J24" s="40">
        <v>1</v>
      </c>
      <c r="K24" s="41">
        <f t="shared" si="1"/>
        <v>0.25</v>
      </c>
    </row>
    <row r="25" s="1" customFormat="1" spans="9:11">
      <c r="I25" s="2" t="s">
        <v>31</v>
      </c>
      <c r="K25" s="41">
        <f t="shared" si="1"/>
        <v>0.05</v>
      </c>
    </row>
    <row r="26" s="1" customFormat="1" spans="9:11">
      <c r="I26" s="2" t="s">
        <v>32</v>
      </c>
      <c r="K26" s="47">
        <f>SUM(K14:K25)</f>
        <v>20416.3</v>
      </c>
    </row>
    <row r="27" s="1" customFormat="1" spans="11:11">
      <c r="K27" s="44">
        <f>J9</f>
        <v>0</v>
      </c>
    </row>
    <row r="28" s="1" customFormat="1" ht="9.75" spans="11:11">
      <c r="K28" s="45">
        <f>SUM(K26:K27)</f>
        <v>20416.3</v>
      </c>
    </row>
    <row r="29" s="1" customFormat="1" ht="9.75"/>
    <row r="34" s="1" customFormat="1" spans="1:1">
      <c r="A34" s="2" t="s">
        <v>0</v>
      </c>
    </row>
    <row r="35" s="1" customFormat="1" spans="1:1">
      <c r="A35" s="2" t="s">
        <v>33</v>
      </c>
    </row>
    <row r="37" s="1" customFormat="1" spans="1:12">
      <c r="A37" s="3" t="s">
        <v>2</v>
      </c>
      <c r="B37" s="3" t="s">
        <v>3</v>
      </c>
      <c r="C37" s="3" t="s">
        <v>4</v>
      </c>
      <c r="D37" s="3" t="s">
        <v>5</v>
      </c>
      <c r="E37" s="3" t="s">
        <v>6</v>
      </c>
      <c r="F37" s="3" t="s">
        <v>7</v>
      </c>
      <c r="G37" s="4" t="s">
        <v>8</v>
      </c>
      <c r="H37" s="5"/>
      <c r="I37" s="5"/>
      <c r="J37" s="23"/>
      <c r="K37" s="3" t="s">
        <v>9</v>
      </c>
      <c r="L37" s="3" t="s">
        <v>10</v>
      </c>
    </row>
    <row r="38" s="1" customFormat="1" spans="1:12">
      <c r="A38" s="6"/>
      <c r="B38" s="6"/>
      <c r="C38" s="6"/>
      <c r="D38" s="6"/>
      <c r="E38" s="6"/>
      <c r="F38" s="6"/>
      <c r="G38" s="3" t="s">
        <v>11</v>
      </c>
      <c r="H38" s="3" t="s">
        <v>12</v>
      </c>
      <c r="I38" s="3" t="s">
        <v>13</v>
      </c>
      <c r="J38" s="3" t="s">
        <v>14</v>
      </c>
      <c r="K38" s="6"/>
      <c r="L38" s="6"/>
    </row>
    <row r="39" s="1" customFormat="1" spans="1:12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</row>
    <row r="40" s="1" customFormat="1" spans="1:13">
      <c r="A40" s="14">
        <v>45876</v>
      </c>
      <c r="B40" s="15">
        <v>21395</v>
      </c>
      <c r="C40" s="16" t="s">
        <v>71</v>
      </c>
      <c r="D40" s="17" t="s">
        <v>16</v>
      </c>
      <c r="E40" s="15">
        <v>60275</v>
      </c>
      <c r="F40" s="36">
        <v>36331.82</v>
      </c>
      <c r="G40" s="19"/>
      <c r="H40" s="19"/>
      <c r="I40" s="14"/>
      <c r="J40" s="36">
        <v>0</v>
      </c>
      <c r="K40" s="25">
        <f>F40+J40</f>
        <v>36331.82</v>
      </c>
      <c r="L40" s="14">
        <v>45873</v>
      </c>
      <c r="M40" s="2" t="s">
        <v>72</v>
      </c>
    </row>
    <row r="41" s="1" customFormat="1" spans="1:13">
      <c r="A41" s="14">
        <v>45876</v>
      </c>
      <c r="B41" s="15">
        <v>21396</v>
      </c>
      <c r="C41" s="16" t="s">
        <v>73</v>
      </c>
      <c r="D41" s="17" t="s">
        <v>37</v>
      </c>
      <c r="E41" s="15">
        <v>60319</v>
      </c>
      <c r="F41" s="36">
        <v>20736.2</v>
      </c>
      <c r="G41" s="19"/>
      <c r="H41" s="19"/>
      <c r="I41" s="14"/>
      <c r="J41" s="36">
        <v>0</v>
      </c>
      <c r="K41" s="25">
        <f>F41+J41</f>
        <v>20736.2</v>
      </c>
      <c r="L41" s="14">
        <v>45875</v>
      </c>
      <c r="M41" s="2"/>
    </row>
    <row r="42" s="1" customFormat="1" spans="6:11">
      <c r="F42" s="37">
        <f>SUM(F40:F41)</f>
        <v>57068.02</v>
      </c>
      <c r="G42" s="2"/>
      <c r="H42" s="2"/>
      <c r="I42" s="2"/>
      <c r="J42" s="46">
        <f>SUM(J40:J41)</f>
        <v>0</v>
      </c>
      <c r="K42" s="37">
        <f>SUM(K40:K41)</f>
        <v>57068.02</v>
      </c>
    </row>
    <row r="43" s="1" customFormat="1" spans="6:11">
      <c r="F43" s="37"/>
      <c r="G43" s="2"/>
      <c r="H43" s="2"/>
      <c r="I43" s="2"/>
      <c r="J43" s="37"/>
      <c r="K43" s="37"/>
    </row>
    <row r="44" s="1" customFormat="1" spans="6:6">
      <c r="F44" s="37"/>
    </row>
    <row r="48" s="1" customFormat="1" spans="1:4">
      <c r="A48" s="2" t="s">
        <v>23</v>
      </c>
      <c r="D48" s="2" t="s">
        <v>24</v>
      </c>
    </row>
    <row r="49" s="1" customFormat="1" spans="1:1">
      <c r="A49" s="2"/>
    </row>
    <row r="50" s="1" customFormat="1" spans="1:1">
      <c r="A50" s="2"/>
    </row>
    <row r="51" s="1" customFormat="1" spans="1:4">
      <c r="A51" s="2" t="s">
        <v>26</v>
      </c>
      <c r="D51" s="2" t="s">
        <v>27</v>
      </c>
    </row>
    <row r="52" s="1" customFormat="1" spans="1:4">
      <c r="A52" s="1" t="s">
        <v>29</v>
      </c>
      <c r="D52" s="1" t="s">
        <v>30</v>
      </c>
    </row>
  </sheetData>
  <mergeCells count="26">
    <mergeCell ref="G4:J4"/>
    <mergeCell ref="G37:J37"/>
    <mergeCell ref="A4:A6"/>
    <mergeCell ref="A37:A39"/>
    <mergeCell ref="B4:B6"/>
    <mergeCell ref="B37:B39"/>
    <mergeCell ref="C4:C6"/>
    <mergeCell ref="C37:C39"/>
    <mergeCell ref="D4:D6"/>
    <mergeCell ref="D37:D39"/>
    <mergeCell ref="E4:E6"/>
    <mergeCell ref="E37:E39"/>
    <mergeCell ref="F4:F6"/>
    <mergeCell ref="F37:F39"/>
    <mergeCell ref="G5:G6"/>
    <mergeCell ref="G38:G39"/>
    <mergeCell ref="H5:H6"/>
    <mergeCell ref="H38:H39"/>
    <mergeCell ref="I5:I6"/>
    <mergeCell ref="I38:I39"/>
    <mergeCell ref="J5:J6"/>
    <mergeCell ref="J38:J39"/>
    <mergeCell ref="K4:K6"/>
    <mergeCell ref="K37:K39"/>
    <mergeCell ref="L4:L6"/>
    <mergeCell ref="L37:L39"/>
  </mergeCells>
  <pageMargins left="0.25" right="0.25" top="0.75" bottom="0.75" header="0.3" footer="0.3"/>
  <pageSetup paperSize="1" scale="81" orientation="landscape" verticalDpi="72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91"/>
  <sheetViews>
    <sheetView zoomScale="130" zoomScaleNormal="130" topLeftCell="A16" workbookViewId="0">
      <selection activeCell="A35" sqref="$A35:$XFD63"/>
    </sheetView>
  </sheetViews>
  <sheetFormatPr defaultColWidth="8.57142857142857" defaultRowHeight="9"/>
  <cols>
    <col min="1" max="1" width="9" style="1" customWidth="1"/>
    <col min="2" max="2" width="6.28571428571429" style="1" customWidth="1"/>
    <col min="3" max="3" width="30.9809523809524" style="1" customWidth="1"/>
    <col min="4" max="4" width="13.5142857142857" style="1" customWidth="1"/>
    <col min="5" max="5" width="8" style="1" customWidth="1"/>
    <col min="6" max="6" width="11.4285714285714" style="1" customWidth="1"/>
    <col min="7" max="7" width="11.2857142857143" style="1" customWidth="1"/>
    <col min="8" max="11" width="12.8571428571429" style="1" customWidth="1"/>
    <col min="12" max="12" width="11.4285714285714" style="1" customWidth="1"/>
    <col min="13" max="13" width="11.5714285714286" style="1" customWidth="1"/>
    <col min="14" max="16384" width="8.57142857142857" style="1"/>
  </cols>
  <sheetData>
    <row r="1" s="1" customFormat="1" spans="1:1">
      <c r="A1" s="2" t="s">
        <v>0</v>
      </c>
    </row>
    <row r="2" s="1" customFormat="1" spans="1:1">
      <c r="A2" s="2" t="s">
        <v>33</v>
      </c>
    </row>
    <row r="4" s="1" customFormat="1" spans="1:12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4" t="s">
        <v>8</v>
      </c>
      <c r="H4" s="5"/>
      <c r="I4" s="5"/>
      <c r="J4" s="23"/>
      <c r="K4" s="3" t="s">
        <v>9</v>
      </c>
      <c r="L4" s="3" t="s">
        <v>10</v>
      </c>
    </row>
    <row r="5" s="1" customFormat="1" spans="1:12">
      <c r="A5" s="6"/>
      <c r="B5" s="6"/>
      <c r="C5" s="6"/>
      <c r="D5" s="6"/>
      <c r="E5" s="6"/>
      <c r="F5" s="6"/>
      <c r="G5" s="3" t="s">
        <v>11</v>
      </c>
      <c r="H5" s="3" t="s">
        <v>12</v>
      </c>
      <c r="I5" s="3" t="s">
        <v>13</v>
      </c>
      <c r="J5" s="3" t="s">
        <v>14</v>
      </c>
      <c r="K5" s="6"/>
      <c r="L5" s="6"/>
    </row>
    <row r="6" s="1" customFormat="1" spans="1:1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="1" customFormat="1" spans="1:13">
      <c r="A7" s="14">
        <v>45876</v>
      </c>
      <c r="B7" s="15">
        <v>21394</v>
      </c>
      <c r="C7" s="16" t="s">
        <v>70</v>
      </c>
      <c r="D7" s="17" t="s">
        <v>37</v>
      </c>
      <c r="E7" s="15">
        <v>60324</v>
      </c>
      <c r="F7" s="36">
        <v>20416.3</v>
      </c>
      <c r="G7" s="19"/>
      <c r="H7" s="19"/>
      <c r="I7" s="14"/>
      <c r="J7" s="36">
        <v>0</v>
      </c>
      <c r="K7" s="25">
        <f>F7+J7</f>
        <v>20416.3</v>
      </c>
      <c r="L7" s="14">
        <v>45877</v>
      </c>
      <c r="M7" s="2"/>
    </row>
    <row r="8" s="1" customFormat="1" spans="1:13">
      <c r="A8" s="14"/>
      <c r="B8" s="15"/>
      <c r="C8" s="16"/>
      <c r="D8" s="17"/>
      <c r="E8" s="15"/>
      <c r="F8" s="36"/>
      <c r="G8" s="19"/>
      <c r="H8" s="19"/>
      <c r="I8" s="14"/>
      <c r="J8" s="36"/>
      <c r="K8" s="25"/>
      <c r="L8" s="14"/>
      <c r="M8" s="2"/>
    </row>
    <row r="9" s="1" customFormat="1" spans="6:11">
      <c r="F9" s="37">
        <f t="shared" ref="F9:K9" si="0">SUM(F7:F8)</f>
        <v>20416.3</v>
      </c>
      <c r="G9" s="2"/>
      <c r="H9" s="2"/>
      <c r="I9" s="2"/>
      <c r="J9" s="46">
        <f t="shared" si="0"/>
        <v>0</v>
      </c>
      <c r="K9" s="37">
        <f t="shared" si="0"/>
        <v>20416.3</v>
      </c>
    </row>
    <row r="10" s="1" customFormat="1" spans="6:11">
      <c r="F10" s="37"/>
      <c r="G10" s="2"/>
      <c r="H10" s="2"/>
      <c r="I10" s="2"/>
      <c r="J10" s="37"/>
      <c r="K10" s="37"/>
    </row>
    <row r="11" s="1" customFormat="1" spans="6:11">
      <c r="F11" s="37"/>
      <c r="I11" s="1" t="s">
        <v>13</v>
      </c>
      <c r="K11" s="37"/>
    </row>
    <row r="12" s="1" customFormat="1" spans="8:10">
      <c r="H12" s="2" t="s">
        <v>19</v>
      </c>
      <c r="J12" s="38" t="s">
        <v>20</v>
      </c>
    </row>
    <row r="13" s="1" customFormat="1" spans="11:11">
      <c r="K13" s="38" t="s">
        <v>21</v>
      </c>
    </row>
    <row r="14" s="1" customFormat="1" spans="7:11">
      <c r="G14" s="2" t="s">
        <v>22</v>
      </c>
      <c r="I14" s="39">
        <v>1000</v>
      </c>
      <c r="J14" s="40">
        <v>20</v>
      </c>
      <c r="K14" s="41">
        <f t="shared" ref="K14:K25" si="1">J13*I13</f>
        <v>0</v>
      </c>
    </row>
    <row r="15" s="1" customFormat="1" spans="1:11">
      <c r="A15" s="2" t="s">
        <v>23</v>
      </c>
      <c r="D15" s="2" t="s">
        <v>24</v>
      </c>
      <c r="G15" s="2"/>
      <c r="I15" s="39">
        <v>500</v>
      </c>
      <c r="J15" s="40"/>
      <c r="K15" s="41">
        <f t="shared" si="1"/>
        <v>20000</v>
      </c>
    </row>
    <row r="16" s="1" customFormat="1" spans="1:11">
      <c r="A16" s="2"/>
      <c r="G16" s="2"/>
      <c r="I16" s="39">
        <v>200</v>
      </c>
      <c r="J16" s="40"/>
      <c r="K16" s="41">
        <f t="shared" si="1"/>
        <v>0</v>
      </c>
    </row>
    <row r="17" s="1" customFormat="1" spans="1:11">
      <c r="A17" s="2"/>
      <c r="G17" s="2" t="s">
        <v>25</v>
      </c>
      <c r="I17" s="39">
        <v>100</v>
      </c>
      <c r="J17" s="40">
        <v>4</v>
      </c>
      <c r="K17" s="41">
        <f t="shared" si="1"/>
        <v>0</v>
      </c>
    </row>
    <row r="18" s="1" customFormat="1" spans="1:11">
      <c r="A18" s="2" t="s">
        <v>26</v>
      </c>
      <c r="D18" s="2" t="s">
        <v>27</v>
      </c>
      <c r="G18" s="1" t="s">
        <v>28</v>
      </c>
      <c r="I18" s="39">
        <v>50</v>
      </c>
      <c r="J18" s="40"/>
      <c r="K18" s="41">
        <f t="shared" si="1"/>
        <v>400</v>
      </c>
    </row>
    <row r="19" s="1" customFormat="1" spans="1:11">
      <c r="A19" s="1" t="s">
        <v>29</v>
      </c>
      <c r="D19" s="1" t="s">
        <v>30</v>
      </c>
      <c r="I19" s="39">
        <v>20</v>
      </c>
      <c r="J19" s="40"/>
      <c r="K19" s="41">
        <f t="shared" si="1"/>
        <v>0</v>
      </c>
    </row>
    <row r="20" s="1" customFormat="1" spans="9:11">
      <c r="I20" s="39">
        <v>10</v>
      </c>
      <c r="J20" s="40">
        <v>1</v>
      </c>
      <c r="K20" s="41">
        <f t="shared" si="1"/>
        <v>0</v>
      </c>
    </row>
    <row r="21" s="1" customFormat="1" spans="9:11">
      <c r="I21" s="39">
        <v>5</v>
      </c>
      <c r="J21" s="40">
        <v>1</v>
      </c>
      <c r="K21" s="41">
        <f t="shared" si="1"/>
        <v>10</v>
      </c>
    </row>
    <row r="22" s="1" customFormat="1" spans="9:11">
      <c r="I22" s="39">
        <v>1</v>
      </c>
      <c r="J22" s="40">
        <v>1</v>
      </c>
      <c r="K22" s="41">
        <f t="shared" si="1"/>
        <v>5</v>
      </c>
    </row>
    <row r="23" s="1" customFormat="1" spans="9:11">
      <c r="I23" s="39">
        <v>0.25</v>
      </c>
      <c r="J23" s="40">
        <v>1</v>
      </c>
      <c r="K23" s="41">
        <f t="shared" si="1"/>
        <v>1</v>
      </c>
    </row>
    <row r="24" s="1" customFormat="1" spans="9:11">
      <c r="I24" s="42">
        <v>0.05</v>
      </c>
      <c r="J24" s="40">
        <v>1</v>
      </c>
      <c r="K24" s="41">
        <f t="shared" si="1"/>
        <v>0.25</v>
      </c>
    </row>
    <row r="25" s="1" customFormat="1" spans="9:11">
      <c r="I25" s="2" t="s">
        <v>31</v>
      </c>
      <c r="K25" s="41">
        <f t="shared" si="1"/>
        <v>0.05</v>
      </c>
    </row>
    <row r="26" s="1" customFormat="1" spans="9:11">
      <c r="I26" s="2" t="s">
        <v>32</v>
      </c>
      <c r="K26" s="47">
        <f>SUM(K14:K25)</f>
        <v>20416.3</v>
      </c>
    </row>
    <row r="27" s="1" customFormat="1" spans="11:11">
      <c r="K27" s="44">
        <f>J9</f>
        <v>0</v>
      </c>
    </row>
    <row r="28" s="1" customFormat="1" ht="9.75" spans="11:11">
      <c r="K28" s="45">
        <f>SUM(K26:K27)</f>
        <v>20416.3</v>
      </c>
    </row>
    <row r="29" s="1" customFormat="1" ht="9.75"/>
    <row r="35" s="1" customFormat="1" spans="1:1">
      <c r="A35" s="2" t="s">
        <v>0</v>
      </c>
    </row>
    <row r="36" s="1" customFormat="1" spans="1:1">
      <c r="A36" s="2" t="s">
        <v>33</v>
      </c>
    </row>
    <row r="38" s="1" customFormat="1" spans="1:12">
      <c r="A38" s="3" t="s">
        <v>2</v>
      </c>
      <c r="B38" s="3" t="s">
        <v>3</v>
      </c>
      <c r="C38" s="3" t="s">
        <v>4</v>
      </c>
      <c r="D38" s="3" t="s">
        <v>5</v>
      </c>
      <c r="E38" s="3" t="s">
        <v>6</v>
      </c>
      <c r="F38" s="3" t="s">
        <v>7</v>
      </c>
      <c r="G38" s="4" t="s">
        <v>8</v>
      </c>
      <c r="H38" s="5"/>
      <c r="I38" s="5"/>
      <c r="J38" s="23"/>
      <c r="K38" s="3" t="s">
        <v>9</v>
      </c>
      <c r="L38" s="3" t="s">
        <v>10</v>
      </c>
    </row>
    <row r="39" s="1" customFormat="1" spans="1:12">
      <c r="A39" s="6"/>
      <c r="B39" s="6"/>
      <c r="C39" s="6"/>
      <c r="D39" s="6"/>
      <c r="E39" s="6"/>
      <c r="F39" s="6"/>
      <c r="G39" s="3" t="s">
        <v>11</v>
      </c>
      <c r="H39" s="3" t="s">
        <v>12</v>
      </c>
      <c r="I39" s="3" t="s">
        <v>13</v>
      </c>
      <c r="J39" s="3" t="s">
        <v>14</v>
      </c>
      <c r="K39" s="6"/>
      <c r="L39" s="6"/>
    </row>
    <row r="40" s="1" customFormat="1" spans="1:12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</row>
    <row r="41" s="1" customFormat="1" spans="1:13">
      <c r="A41" s="14">
        <v>45877</v>
      </c>
      <c r="B41" s="15">
        <v>21397</v>
      </c>
      <c r="C41" s="16" t="s">
        <v>44</v>
      </c>
      <c r="D41" s="17" t="s">
        <v>37</v>
      </c>
      <c r="E41" s="15">
        <v>60321</v>
      </c>
      <c r="F41" s="36">
        <v>66988.6</v>
      </c>
      <c r="G41" s="19"/>
      <c r="H41" s="19"/>
      <c r="I41" s="14"/>
      <c r="J41" s="36">
        <v>0</v>
      </c>
      <c r="K41" s="25">
        <f>F41+J41</f>
        <v>66988.6</v>
      </c>
      <c r="L41" s="14">
        <v>45880</v>
      </c>
      <c r="M41" s="2"/>
    </row>
    <row r="42" s="1" customFormat="1" spans="1:13">
      <c r="A42" s="14"/>
      <c r="B42" s="15"/>
      <c r="C42" s="16"/>
      <c r="D42" s="17"/>
      <c r="E42" s="15"/>
      <c r="F42" s="36"/>
      <c r="G42" s="19"/>
      <c r="H42" s="19"/>
      <c r="I42" s="14"/>
      <c r="J42" s="36"/>
      <c r="K42" s="25"/>
      <c r="L42" s="14"/>
      <c r="M42" s="2"/>
    </row>
    <row r="43" s="1" customFormat="1" spans="6:11">
      <c r="F43" s="37">
        <f t="shared" ref="F43:K43" si="2">SUM(F41:F42)</f>
        <v>66988.6</v>
      </c>
      <c r="G43" s="2"/>
      <c r="H43" s="2"/>
      <c r="I43" s="2"/>
      <c r="J43" s="46">
        <f t="shared" si="2"/>
        <v>0</v>
      </c>
      <c r="K43" s="37">
        <f t="shared" si="2"/>
        <v>66988.6</v>
      </c>
    </row>
    <row r="44" s="1" customFormat="1" spans="6:11">
      <c r="F44" s="37"/>
      <c r="G44" s="2"/>
      <c r="H44" s="2"/>
      <c r="I44" s="2"/>
      <c r="J44" s="37"/>
      <c r="K44" s="37"/>
    </row>
    <row r="45" s="1" customFormat="1" spans="6:11">
      <c r="F45" s="37"/>
      <c r="I45" s="1" t="s">
        <v>13</v>
      </c>
      <c r="K45" s="37"/>
    </row>
    <row r="46" s="1" customFormat="1" spans="8:10">
      <c r="H46" s="2" t="s">
        <v>19</v>
      </c>
      <c r="J46" s="38" t="s">
        <v>20</v>
      </c>
    </row>
    <row r="47" s="1" customFormat="1" spans="11:11">
      <c r="K47" s="38" t="s">
        <v>21</v>
      </c>
    </row>
    <row r="48" s="1" customFormat="1" spans="7:11">
      <c r="G48" s="2" t="s">
        <v>22</v>
      </c>
      <c r="I48" s="39">
        <v>1000</v>
      </c>
      <c r="J48" s="40">
        <v>66</v>
      </c>
      <c r="K48" s="41">
        <f t="shared" ref="K48:K59" si="3">J47*I47</f>
        <v>0</v>
      </c>
    </row>
    <row r="49" s="1" customFormat="1" spans="1:11">
      <c r="A49" s="2" t="s">
        <v>23</v>
      </c>
      <c r="D49" s="2" t="s">
        <v>24</v>
      </c>
      <c r="G49" s="2"/>
      <c r="I49" s="39">
        <v>500</v>
      </c>
      <c r="J49" s="40">
        <v>1</v>
      </c>
      <c r="K49" s="41">
        <f t="shared" si="3"/>
        <v>66000</v>
      </c>
    </row>
    <row r="50" s="1" customFormat="1" spans="1:11">
      <c r="A50" s="2"/>
      <c r="G50" s="2"/>
      <c r="I50" s="39">
        <v>200</v>
      </c>
      <c r="J50" s="40"/>
      <c r="K50" s="41">
        <f t="shared" si="3"/>
        <v>500</v>
      </c>
    </row>
    <row r="51" s="1" customFormat="1" spans="1:11">
      <c r="A51" s="2"/>
      <c r="G51" s="2" t="s">
        <v>25</v>
      </c>
      <c r="I51" s="39">
        <v>100</v>
      </c>
      <c r="J51" s="40">
        <v>4</v>
      </c>
      <c r="K51" s="41">
        <f t="shared" si="3"/>
        <v>0</v>
      </c>
    </row>
    <row r="52" s="1" customFormat="1" spans="1:11">
      <c r="A52" s="2" t="s">
        <v>26</v>
      </c>
      <c r="D52" s="2" t="s">
        <v>27</v>
      </c>
      <c r="G52" s="1" t="s">
        <v>28</v>
      </c>
      <c r="I52" s="39">
        <v>50</v>
      </c>
      <c r="J52" s="40">
        <v>1</v>
      </c>
      <c r="K52" s="41">
        <f t="shared" si="3"/>
        <v>400</v>
      </c>
    </row>
    <row r="53" s="1" customFormat="1" spans="1:11">
      <c r="A53" s="1" t="s">
        <v>29</v>
      </c>
      <c r="D53" s="1" t="s">
        <v>30</v>
      </c>
      <c r="I53" s="39">
        <v>20</v>
      </c>
      <c r="J53" s="40">
        <v>1</v>
      </c>
      <c r="K53" s="41">
        <f t="shared" si="3"/>
        <v>50</v>
      </c>
    </row>
    <row r="54" s="1" customFormat="1" spans="9:11">
      <c r="I54" s="39">
        <v>10</v>
      </c>
      <c r="J54" s="40">
        <v>1</v>
      </c>
      <c r="K54" s="41">
        <f t="shared" si="3"/>
        <v>20</v>
      </c>
    </row>
    <row r="55" s="1" customFormat="1" spans="9:11">
      <c r="I55" s="39">
        <v>5</v>
      </c>
      <c r="J55" s="40">
        <v>1</v>
      </c>
      <c r="K55" s="41">
        <f t="shared" si="3"/>
        <v>10</v>
      </c>
    </row>
    <row r="56" s="1" customFormat="1" spans="9:11">
      <c r="I56" s="39">
        <v>1</v>
      </c>
      <c r="J56" s="40">
        <v>3</v>
      </c>
      <c r="K56" s="41">
        <f t="shared" si="3"/>
        <v>5</v>
      </c>
    </row>
    <row r="57" s="1" customFormat="1" spans="9:11">
      <c r="I57" s="39">
        <v>0.25</v>
      </c>
      <c r="J57" s="40">
        <v>2</v>
      </c>
      <c r="K57" s="41">
        <f t="shared" si="3"/>
        <v>3</v>
      </c>
    </row>
    <row r="58" s="1" customFormat="1" spans="9:11">
      <c r="I58" s="42">
        <v>0.05</v>
      </c>
      <c r="J58" s="40">
        <v>2</v>
      </c>
      <c r="K58" s="41">
        <f t="shared" si="3"/>
        <v>0.5</v>
      </c>
    </row>
    <row r="59" s="1" customFormat="1" spans="9:11">
      <c r="I59" s="2" t="s">
        <v>31</v>
      </c>
      <c r="K59" s="41">
        <f t="shared" si="3"/>
        <v>0.1</v>
      </c>
    </row>
    <row r="60" s="1" customFormat="1" spans="9:11">
      <c r="I60" s="2" t="s">
        <v>32</v>
      </c>
      <c r="K60" s="47">
        <f>SUM(K48:K59)</f>
        <v>66988.6</v>
      </c>
    </row>
    <row r="61" s="1" customFormat="1" spans="11:11">
      <c r="K61" s="44">
        <f>J43</f>
        <v>0</v>
      </c>
    </row>
    <row r="62" s="1" customFormat="1" ht="9.75" spans="11:11">
      <c r="K62" s="45">
        <f>SUM(K60:K61)</f>
        <v>66988.6</v>
      </c>
    </row>
    <row r="63" s="1" customFormat="1" ht="9.75"/>
    <row r="68" s="1" customFormat="1" spans="1:1">
      <c r="A68" s="2" t="s">
        <v>0</v>
      </c>
    </row>
    <row r="69" s="1" customFormat="1" spans="1:1">
      <c r="A69" s="2" t="s">
        <v>33</v>
      </c>
    </row>
    <row r="71" s="1" customFormat="1" spans="1:12">
      <c r="A71" s="3" t="s">
        <v>2</v>
      </c>
      <c r="B71" s="3" t="s">
        <v>3</v>
      </c>
      <c r="C71" s="3" t="s">
        <v>4</v>
      </c>
      <c r="D71" s="3" t="s">
        <v>5</v>
      </c>
      <c r="E71" s="3" t="s">
        <v>6</v>
      </c>
      <c r="F71" s="3" t="s">
        <v>7</v>
      </c>
      <c r="G71" s="4" t="s">
        <v>8</v>
      </c>
      <c r="H71" s="5"/>
      <c r="I71" s="5"/>
      <c r="J71" s="23"/>
      <c r="K71" s="3" t="s">
        <v>9</v>
      </c>
      <c r="L71" s="3" t="s">
        <v>10</v>
      </c>
    </row>
    <row r="72" s="1" customFormat="1" spans="1:12">
      <c r="A72" s="6"/>
      <c r="B72" s="6"/>
      <c r="C72" s="6"/>
      <c r="D72" s="6"/>
      <c r="E72" s="6"/>
      <c r="F72" s="6"/>
      <c r="G72" s="3" t="s">
        <v>11</v>
      </c>
      <c r="H72" s="3" t="s">
        <v>12</v>
      </c>
      <c r="I72" s="3" t="s">
        <v>13</v>
      </c>
      <c r="J72" s="3" t="s">
        <v>14</v>
      </c>
      <c r="K72" s="6"/>
      <c r="L72" s="6"/>
    </row>
    <row r="73" s="1" customFormat="1" spans="1:12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</row>
    <row r="74" s="1" customFormat="1" spans="1:13">
      <c r="A74" s="14">
        <v>45877</v>
      </c>
      <c r="B74" s="15">
        <v>21398</v>
      </c>
      <c r="C74" s="16" t="s">
        <v>66</v>
      </c>
      <c r="D74" s="17" t="s">
        <v>37</v>
      </c>
      <c r="E74" s="15">
        <v>60323</v>
      </c>
      <c r="F74" s="36">
        <v>8218</v>
      </c>
      <c r="G74" s="19"/>
      <c r="H74" s="19"/>
      <c r="I74" s="14"/>
      <c r="J74" s="36">
        <v>0</v>
      </c>
      <c r="K74" s="25">
        <f t="shared" ref="K74:K80" si="4">F74+J74</f>
        <v>8218</v>
      </c>
      <c r="L74" s="14">
        <v>45876</v>
      </c>
      <c r="M74" s="2"/>
    </row>
    <row r="75" s="1" customFormat="1" spans="1:13">
      <c r="A75" s="14">
        <v>45877</v>
      </c>
      <c r="B75" s="15">
        <v>21399</v>
      </c>
      <c r="C75" s="16" t="s">
        <v>74</v>
      </c>
      <c r="D75" s="17" t="s">
        <v>37</v>
      </c>
      <c r="E75" s="15">
        <v>60311</v>
      </c>
      <c r="F75" s="36"/>
      <c r="G75" s="19"/>
      <c r="H75" s="19"/>
      <c r="I75" s="14"/>
      <c r="J75" s="36">
        <v>78322.59</v>
      </c>
      <c r="K75" s="25">
        <f t="shared" si="4"/>
        <v>78322.59</v>
      </c>
      <c r="L75" s="14">
        <v>45876</v>
      </c>
      <c r="M75" s="2" t="s">
        <v>75</v>
      </c>
    </row>
    <row r="76" s="1" customFormat="1" spans="1:13">
      <c r="A76" s="14">
        <v>45877</v>
      </c>
      <c r="B76" s="15">
        <v>21400</v>
      </c>
      <c r="C76" s="16" t="s">
        <v>76</v>
      </c>
      <c r="D76" s="17" t="s">
        <v>37</v>
      </c>
      <c r="E76" s="15">
        <v>60313</v>
      </c>
      <c r="F76" s="36">
        <v>20736.2</v>
      </c>
      <c r="G76" s="19"/>
      <c r="H76" s="19"/>
      <c r="I76" s="14"/>
      <c r="J76" s="36">
        <v>0</v>
      </c>
      <c r="K76" s="25">
        <f t="shared" si="4"/>
        <v>20736.2</v>
      </c>
      <c r="L76" s="14">
        <v>45877</v>
      </c>
      <c r="M76" s="2"/>
    </row>
    <row r="77" s="1" customFormat="1" spans="1:13">
      <c r="A77" s="14">
        <v>45877</v>
      </c>
      <c r="B77" s="15">
        <v>21401</v>
      </c>
      <c r="C77" s="16" t="s">
        <v>77</v>
      </c>
      <c r="D77" s="17" t="s">
        <v>16</v>
      </c>
      <c r="E77" s="15">
        <v>60259</v>
      </c>
      <c r="F77" s="36"/>
      <c r="G77" s="19"/>
      <c r="H77" s="19"/>
      <c r="I77" s="14"/>
      <c r="J77" s="36">
        <v>12108.2</v>
      </c>
      <c r="K77" s="25">
        <f t="shared" si="4"/>
        <v>12108.2</v>
      </c>
      <c r="L77" s="14">
        <v>45877</v>
      </c>
      <c r="M77" s="2"/>
    </row>
    <row r="78" s="1" customFormat="1" spans="1:13">
      <c r="A78" s="14">
        <v>45877</v>
      </c>
      <c r="B78" s="15">
        <v>21402</v>
      </c>
      <c r="C78" s="16" t="s">
        <v>78</v>
      </c>
      <c r="D78" s="17" t="s">
        <v>16</v>
      </c>
      <c r="E78" s="15">
        <v>60328</v>
      </c>
      <c r="F78" s="36">
        <v>117620.8</v>
      </c>
      <c r="G78" s="19"/>
      <c r="H78" s="19"/>
      <c r="I78" s="14"/>
      <c r="J78" s="36">
        <v>0</v>
      </c>
      <c r="K78" s="25">
        <f t="shared" si="4"/>
        <v>117620.8</v>
      </c>
      <c r="L78" s="14">
        <v>45877</v>
      </c>
      <c r="M78" s="2"/>
    </row>
    <row r="79" s="1" customFormat="1" spans="1:13">
      <c r="A79" s="14">
        <v>45877</v>
      </c>
      <c r="B79" s="15">
        <v>21403</v>
      </c>
      <c r="C79" s="16" t="s">
        <v>79</v>
      </c>
      <c r="D79" s="17" t="s">
        <v>16</v>
      </c>
      <c r="E79" s="15">
        <v>60329</v>
      </c>
      <c r="F79" s="36">
        <v>19396.2</v>
      </c>
      <c r="G79" s="19"/>
      <c r="H79" s="19"/>
      <c r="I79" s="14"/>
      <c r="J79" s="36">
        <v>0</v>
      </c>
      <c r="K79" s="25">
        <f t="shared" si="4"/>
        <v>19396.2</v>
      </c>
      <c r="L79" s="14">
        <v>45877</v>
      </c>
      <c r="M79" s="2"/>
    </row>
    <row r="80" s="1" customFormat="1" spans="1:13">
      <c r="A80" s="14">
        <v>45877</v>
      </c>
      <c r="B80" s="15">
        <v>21404</v>
      </c>
      <c r="C80" s="16" t="s">
        <v>80</v>
      </c>
      <c r="D80" s="17" t="s">
        <v>37</v>
      </c>
      <c r="E80" s="15">
        <v>60331</v>
      </c>
      <c r="F80" s="36">
        <v>33996.2</v>
      </c>
      <c r="G80" s="19"/>
      <c r="H80" s="19"/>
      <c r="I80" s="14"/>
      <c r="J80" s="36">
        <v>0</v>
      </c>
      <c r="K80" s="25">
        <f t="shared" si="4"/>
        <v>33996.2</v>
      </c>
      <c r="L80" s="14">
        <v>45877</v>
      </c>
      <c r="M80" s="2"/>
    </row>
    <row r="81" s="1" customFormat="1" spans="6:11">
      <c r="F81" s="37">
        <f>SUM(F74:F80)</f>
        <v>199967.4</v>
      </c>
      <c r="G81" s="2"/>
      <c r="H81" s="2"/>
      <c r="I81" s="2"/>
      <c r="J81" s="46">
        <f>SUM(J74:J80)</f>
        <v>90430.79</v>
      </c>
      <c r="K81" s="37">
        <f>SUM(K74:K80)</f>
        <v>290398.19</v>
      </c>
    </row>
    <row r="82" s="1" customFormat="1" spans="6:11">
      <c r="F82" s="37"/>
      <c r="G82" s="2"/>
      <c r="H82" s="2"/>
      <c r="I82" s="2"/>
      <c r="J82" s="37"/>
      <c r="K82" s="37"/>
    </row>
    <row r="83" s="1" customFormat="1" spans="6:6">
      <c r="F83" s="37"/>
    </row>
    <row r="87" s="1" customFormat="1" spans="1:4">
      <c r="A87" s="2" t="s">
        <v>23</v>
      </c>
      <c r="D87" s="2" t="s">
        <v>24</v>
      </c>
    </row>
    <row r="88" s="1" customFormat="1" spans="1:1">
      <c r="A88" s="2"/>
    </row>
    <row r="89" s="1" customFormat="1" spans="1:1">
      <c r="A89" s="2"/>
    </row>
    <row r="90" s="1" customFormat="1" spans="1:4">
      <c r="A90" s="2" t="s">
        <v>26</v>
      </c>
      <c r="D90" s="2" t="s">
        <v>27</v>
      </c>
    </row>
    <row r="91" s="1" customFormat="1" spans="1:4">
      <c r="A91" s="1" t="s">
        <v>29</v>
      </c>
      <c r="D91" s="1" t="s">
        <v>30</v>
      </c>
    </row>
  </sheetData>
  <mergeCells count="39">
    <mergeCell ref="G4:J4"/>
    <mergeCell ref="G38:J38"/>
    <mergeCell ref="G71:J71"/>
    <mergeCell ref="A4:A6"/>
    <mergeCell ref="A38:A40"/>
    <mergeCell ref="A71:A73"/>
    <mergeCell ref="B4:B6"/>
    <mergeCell ref="B38:B40"/>
    <mergeCell ref="B71:B73"/>
    <mergeCell ref="C4:C6"/>
    <mergeCell ref="C38:C40"/>
    <mergeCell ref="C71:C73"/>
    <mergeCell ref="D4:D6"/>
    <mergeCell ref="D38:D40"/>
    <mergeCell ref="D71:D73"/>
    <mergeCell ref="E4:E6"/>
    <mergeCell ref="E38:E40"/>
    <mergeCell ref="E71:E73"/>
    <mergeCell ref="F4:F6"/>
    <mergeCell ref="F38:F40"/>
    <mergeCell ref="F71:F73"/>
    <mergeCell ref="G5:G6"/>
    <mergeCell ref="G39:G40"/>
    <mergeCell ref="G72:G73"/>
    <mergeCell ref="H5:H6"/>
    <mergeCell ref="H39:H40"/>
    <mergeCell ref="H72:H73"/>
    <mergeCell ref="I5:I6"/>
    <mergeCell ref="I39:I40"/>
    <mergeCell ref="I72:I73"/>
    <mergeCell ref="J5:J6"/>
    <mergeCell ref="J39:J40"/>
    <mergeCell ref="J72:J73"/>
    <mergeCell ref="K4:K6"/>
    <mergeCell ref="K38:K40"/>
    <mergeCell ref="K71:K73"/>
    <mergeCell ref="L4:L6"/>
    <mergeCell ref="L38:L40"/>
    <mergeCell ref="L71:L73"/>
  </mergeCells>
  <pageMargins left="0.25" right="0.25" top="0.75" bottom="0.75" header="0.3" footer="0.3"/>
  <pageSetup paperSize="1" scale="81" orientation="landscape" verticalDpi="72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90"/>
  <sheetViews>
    <sheetView zoomScale="130" zoomScaleNormal="130" topLeftCell="A49" workbookViewId="0">
      <selection activeCell="B62" sqref="B62"/>
    </sheetView>
  </sheetViews>
  <sheetFormatPr defaultColWidth="8.57142857142857" defaultRowHeight="9"/>
  <cols>
    <col min="1" max="1" width="9" style="1" customWidth="1"/>
    <col min="2" max="2" width="6.28571428571429" style="1" customWidth="1"/>
    <col min="3" max="3" width="30.9809523809524" style="1" customWidth="1"/>
    <col min="4" max="4" width="13.5142857142857" style="1" customWidth="1"/>
    <col min="5" max="5" width="8" style="1" customWidth="1"/>
    <col min="6" max="6" width="11.4285714285714" style="1" customWidth="1"/>
    <col min="7" max="7" width="11.2857142857143" style="1" customWidth="1"/>
    <col min="8" max="11" width="12.8571428571429" style="1" customWidth="1"/>
    <col min="12" max="12" width="11.4285714285714" style="1" customWidth="1"/>
    <col min="13" max="13" width="11.5714285714286" style="1" customWidth="1"/>
    <col min="14" max="16384" width="8.57142857142857" style="1"/>
  </cols>
  <sheetData>
    <row r="1" s="1" customFormat="1" spans="1:1">
      <c r="A1" s="2" t="s">
        <v>0</v>
      </c>
    </row>
    <row r="2" s="1" customFormat="1" spans="1:1">
      <c r="A2" s="2" t="s">
        <v>1</v>
      </c>
    </row>
    <row r="4" s="1" customFormat="1" spans="1:12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4" t="s">
        <v>8</v>
      </c>
      <c r="H4" s="5"/>
      <c r="I4" s="5"/>
      <c r="J4" s="23"/>
      <c r="K4" s="3" t="s">
        <v>9</v>
      </c>
      <c r="L4" s="3" t="s">
        <v>10</v>
      </c>
    </row>
    <row r="5" s="1" customFormat="1" spans="1:12">
      <c r="A5" s="6"/>
      <c r="B5" s="6"/>
      <c r="C5" s="6"/>
      <c r="D5" s="6"/>
      <c r="E5" s="6"/>
      <c r="F5" s="6"/>
      <c r="G5" s="3" t="s">
        <v>11</v>
      </c>
      <c r="H5" s="3" t="s">
        <v>12</v>
      </c>
      <c r="I5" s="3" t="s">
        <v>13</v>
      </c>
      <c r="J5" s="3" t="s">
        <v>14</v>
      </c>
      <c r="K5" s="6"/>
      <c r="L5" s="6"/>
    </row>
    <row r="6" s="1" customFormat="1" spans="1:1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="1" customFormat="1" spans="1:13">
      <c r="A7" s="14">
        <v>45877</v>
      </c>
      <c r="B7" s="15">
        <v>20625</v>
      </c>
      <c r="C7" s="16" t="s">
        <v>81</v>
      </c>
      <c r="D7" s="17" t="s">
        <v>37</v>
      </c>
      <c r="E7" s="15">
        <v>60291</v>
      </c>
      <c r="F7" s="36"/>
      <c r="G7" s="19" t="s">
        <v>82</v>
      </c>
      <c r="H7" s="19">
        <v>2000006582</v>
      </c>
      <c r="I7" s="14">
        <v>45876</v>
      </c>
      <c r="J7" s="36">
        <v>79028.2</v>
      </c>
      <c r="K7" s="25">
        <f>F7+J7</f>
        <v>79028.2</v>
      </c>
      <c r="L7" s="14">
        <v>45880</v>
      </c>
      <c r="M7" s="2"/>
    </row>
    <row r="8" s="1" customFormat="1" spans="1:13">
      <c r="A8" s="14"/>
      <c r="B8" s="15"/>
      <c r="C8" s="16"/>
      <c r="D8" s="17"/>
      <c r="E8" s="15"/>
      <c r="F8" s="36"/>
      <c r="G8" s="19"/>
      <c r="H8" s="19"/>
      <c r="I8" s="14"/>
      <c r="J8" s="36"/>
      <c r="K8" s="25"/>
      <c r="L8" s="14"/>
      <c r="M8" s="2"/>
    </row>
    <row r="9" s="1" customFormat="1" spans="6:11">
      <c r="F9" s="37">
        <f t="shared" ref="F9:K9" si="0">SUM(F7:F8)</f>
        <v>0</v>
      </c>
      <c r="G9" s="2"/>
      <c r="H9" s="2"/>
      <c r="I9" s="2"/>
      <c r="J9" s="46">
        <f t="shared" si="0"/>
        <v>79028.2</v>
      </c>
      <c r="K9" s="37">
        <f t="shared" si="0"/>
        <v>79028.2</v>
      </c>
    </row>
    <row r="10" s="1" customFormat="1" spans="6:11">
      <c r="F10" s="37"/>
      <c r="G10" s="2"/>
      <c r="H10" s="2"/>
      <c r="I10" s="2"/>
      <c r="J10" s="37"/>
      <c r="K10" s="37"/>
    </row>
    <row r="11" s="1" customFormat="1" spans="6:11">
      <c r="F11" s="37"/>
      <c r="I11" s="1" t="s">
        <v>13</v>
      </c>
      <c r="K11" s="37"/>
    </row>
    <row r="12" s="1" customFormat="1" spans="8:10">
      <c r="H12" s="2" t="s">
        <v>19</v>
      </c>
      <c r="J12" s="38" t="s">
        <v>20</v>
      </c>
    </row>
    <row r="13" s="1" customFormat="1" spans="11:11">
      <c r="K13" s="38" t="s">
        <v>21</v>
      </c>
    </row>
    <row r="14" s="1" customFormat="1" spans="7:11">
      <c r="G14" s="2" t="s">
        <v>22</v>
      </c>
      <c r="I14" s="39">
        <v>1000</v>
      </c>
      <c r="J14" s="40"/>
      <c r="K14" s="41">
        <f t="shared" ref="K14:K25" si="1">J13*I13</f>
        <v>0</v>
      </c>
    </row>
    <row r="15" s="1" customFormat="1" spans="1:11">
      <c r="A15" s="2" t="s">
        <v>23</v>
      </c>
      <c r="D15" s="2" t="s">
        <v>24</v>
      </c>
      <c r="G15" s="2"/>
      <c r="I15" s="39">
        <v>500</v>
      </c>
      <c r="J15" s="40"/>
      <c r="K15" s="41">
        <f t="shared" si="1"/>
        <v>0</v>
      </c>
    </row>
    <row r="16" s="1" customFormat="1" spans="1:11">
      <c r="A16" s="2"/>
      <c r="G16" s="2"/>
      <c r="I16" s="39">
        <v>200</v>
      </c>
      <c r="J16" s="40"/>
      <c r="K16" s="41">
        <f t="shared" si="1"/>
        <v>0</v>
      </c>
    </row>
    <row r="17" s="1" customFormat="1" spans="1:11">
      <c r="A17" s="2"/>
      <c r="G17" s="2" t="s">
        <v>25</v>
      </c>
      <c r="I17" s="39">
        <v>100</v>
      </c>
      <c r="J17" s="40"/>
      <c r="K17" s="41">
        <f t="shared" si="1"/>
        <v>0</v>
      </c>
    </row>
    <row r="18" s="1" customFormat="1" spans="1:11">
      <c r="A18" s="2" t="s">
        <v>26</v>
      </c>
      <c r="D18" s="2" t="s">
        <v>27</v>
      </c>
      <c r="G18" s="1" t="s">
        <v>28</v>
      </c>
      <c r="I18" s="39">
        <v>50</v>
      </c>
      <c r="J18" s="40"/>
      <c r="K18" s="41">
        <f t="shared" si="1"/>
        <v>0</v>
      </c>
    </row>
    <row r="19" s="1" customFormat="1" spans="1:11">
      <c r="A19" s="1" t="s">
        <v>29</v>
      </c>
      <c r="D19" s="1" t="s">
        <v>30</v>
      </c>
      <c r="I19" s="39">
        <v>20</v>
      </c>
      <c r="J19" s="40"/>
      <c r="K19" s="41">
        <f t="shared" si="1"/>
        <v>0</v>
      </c>
    </row>
    <row r="20" s="1" customFormat="1" spans="9:11">
      <c r="I20" s="39">
        <v>10</v>
      </c>
      <c r="J20" s="40"/>
      <c r="K20" s="41">
        <f t="shared" si="1"/>
        <v>0</v>
      </c>
    </row>
    <row r="21" s="1" customFormat="1" spans="9:11">
      <c r="I21" s="39">
        <v>5</v>
      </c>
      <c r="J21" s="40"/>
      <c r="K21" s="41">
        <f t="shared" si="1"/>
        <v>0</v>
      </c>
    </row>
    <row r="22" s="1" customFormat="1" spans="9:11">
      <c r="I22" s="39">
        <v>1</v>
      </c>
      <c r="J22" s="40"/>
      <c r="K22" s="41">
        <f t="shared" si="1"/>
        <v>0</v>
      </c>
    </row>
    <row r="23" s="1" customFormat="1" spans="9:11">
      <c r="I23" s="39">
        <v>0.25</v>
      </c>
      <c r="J23" s="40"/>
      <c r="K23" s="41">
        <f t="shared" si="1"/>
        <v>0</v>
      </c>
    </row>
    <row r="24" s="1" customFormat="1" spans="9:11">
      <c r="I24" s="42">
        <v>0.05</v>
      </c>
      <c r="J24" s="40"/>
      <c r="K24" s="41">
        <f t="shared" si="1"/>
        <v>0</v>
      </c>
    </row>
    <row r="25" s="1" customFormat="1" spans="9:11">
      <c r="I25" s="2" t="s">
        <v>31</v>
      </c>
      <c r="K25" s="41">
        <f t="shared" si="1"/>
        <v>0</v>
      </c>
    </row>
    <row r="26" s="1" customFormat="1" spans="9:11">
      <c r="I26" s="2" t="s">
        <v>32</v>
      </c>
      <c r="K26" s="47">
        <f>SUM(K14:K25)</f>
        <v>0</v>
      </c>
    </row>
    <row r="27" s="1" customFormat="1" spans="11:11">
      <c r="K27" s="44">
        <f>J9</f>
        <v>79028.2</v>
      </c>
    </row>
    <row r="28" s="1" customFormat="1" ht="9.75" spans="11:11">
      <c r="K28" s="45">
        <f>SUM(K26:K27)</f>
        <v>79028.2</v>
      </c>
    </row>
    <row r="29" s="1" customFormat="1" ht="9.75"/>
    <row r="33" s="1" customFormat="1" spans="1:1">
      <c r="A33" s="2" t="s">
        <v>0</v>
      </c>
    </row>
    <row r="34" s="1" customFormat="1" spans="1:1">
      <c r="A34" s="2" t="s">
        <v>33</v>
      </c>
    </row>
    <row r="36" s="1" customFormat="1" spans="1:12">
      <c r="A36" s="3" t="s">
        <v>2</v>
      </c>
      <c r="B36" s="3" t="s">
        <v>3</v>
      </c>
      <c r="C36" s="3" t="s">
        <v>4</v>
      </c>
      <c r="D36" s="3" t="s">
        <v>5</v>
      </c>
      <c r="E36" s="3" t="s">
        <v>6</v>
      </c>
      <c r="F36" s="3" t="s">
        <v>7</v>
      </c>
      <c r="G36" s="4" t="s">
        <v>8</v>
      </c>
      <c r="H36" s="5"/>
      <c r="I36" s="5"/>
      <c r="J36" s="23"/>
      <c r="K36" s="3" t="s">
        <v>9</v>
      </c>
      <c r="L36" s="3" t="s">
        <v>10</v>
      </c>
    </row>
    <row r="37" s="1" customFormat="1" spans="1:12">
      <c r="A37" s="6"/>
      <c r="B37" s="6"/>
      <c r="C37" s="6"/>
      <c r="D37" s="6"/>
      <c r="E37" s="6"/>
      <c r="F37" s="6"/>
      <c r="G37" s="3" t="s">
        <v>11</v>
      </c>
      <c r="H37" s="3" t="s">
        <v>12</v>
      </c>
      <c r="I37" s="3" t="s">
        <v>13</v>
      </c>
      <c r="J37" s="3" t="s">
        <v>14</v>
      </c>
      <c r="K37" s="6"/>
      <c r="L37" s="6"/>
    </row>
    <row r="38" s="1" customFormat="1" spans="1:12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</row>
    <row r="39" s="1" customFormat="1" spans="1:13">
      <c r="A39" s="14">
        <v>45880</v>
      </c>
      <c r="B39" s="15">
        <v>21405</v>
      </c>
      <c r="C39" s="16" t="s">
        <v>60</v>
      </c>
      <c r="D39" s="17" t="s">
        <v>37</v>
      </c>
      <c r="E39" s="15">
        <v>60322</v>
      </c>
      <c r="F39" s="36">
        <v>38612.6</v>
      </c>
      <c r="G39" s="19"/>
      <c r="H39" s="19"/>
      <c r="I39" s="14"/>
      <c r="J39" s="36">
        <v>0</v>
      </c>
      <c r="K39" s="25">
        <f>F39+J39</f>
        <v>38612.6</v>
      </c>
      <c r="L39" s="14">
        <v>45881</v>
      </c>
      <c r="M39" s="2"/>
    </row>
    <row r="40" s="1" customFormat="1" spans="1:13">
      <c r="A40" s="14"/>
      <c r="B40" s="15"/>
      <c r="C40" s="16"/>
      <c r="D40" s="17"/>
      <c r="E40" s="15"/>
      <c r="F40" s="36"/>
      <c r="G40" s="19"/>
      <c r="H40" s="19"/>
      <c r="I40" s="14"/>
      <c r="J40" s="36"/>
      <c r="K40" s="25"/>
      <c r="L40" s="14"/>
      <c r="M40" s="2"/>
    </row>
    <row r="41" s="1" customFormat="1" spans="6:11">
      <c r="F41" s="37">
        <f t="shared" ref="F41:K41" si="2">SUM(F39:F40)</f>
        <v>38612.6</v>
      </c>
      <c r="G41" s="2"/>
      <c r="H41" s="2"/>
      <c r="I41" s="2"/>
      <c r="J41" s="46">
        <f t="shared" si="2"/>
        <v>0</v>
      </c>
      <c r="K41" s="37">
        <f t="shared" si="2"/>
        <v>38612.6</v>
      </c>
    </row>
    <row r="42" s="1" customFormat="1" spans="6:11">
      <c r="F42" s="37"/>
      <c r="G42" s="2"/>
      <c r="H42" s="2"/>
      <c r="I42" s="2"/>
      <c r="J42" s="37"/>
      <c r="K42" s="37"/>
    </row>
    <row r="43" s="1" customFormat="1" spans="6:11">
      <c r="F43" s="37"/>
      <c r="I43" s="1" t="s">
        <v>13</v>
      </c>
      <c r="K43" s="37"/>
    </row>
    <row r="44" s="1" customFormat="1" spans="8:10">
      <c r="H44" s="2" t="s">
        <v>19</v>
      </c>
      <c r="J44" s="38" t="s">
        <v>20</v>
      </c>
    </row>
    <row r="45" s="1" customFormat="1" spans="11:11">
      <c r="K45" s="38" t="s">
        <v>21</v>
      </c>
    </row>
    <row r="46" s="1" customFormat="1" spans="7:11">
      <c r="G46" s="2" t="s">
        <v>22</v>
      </c>
      <c r="I46" s="39">
        <v>1000</v>
      </c>
      <c r="J46" s="40"/>
      <c r="K46" s="41">
        <f t="shared" ref="K46:K57" si="3">J45*I45</f>
        <v>0</v>
      </c>
    </row>
    <row r="47" s="1" customFormat="1" spans="1:11">
      <c r="A47" s="2" t="s">
        <v>23</v>
      </c>
      <c r="D47" s="2" t="s">
        <v>24</v>
      </c>
      <c r="G47" s="2"/>
      <c r="I47" s="39">
        <v>500</v>
      </c>
      <c r="J47" s="40"/>
      <c r="K47" s="41">
        <f t="shared" si="3"/>
        <v>0</v>
      </c>
    </row>
    <row r="48" s="1" customFormat="1" spans="1:11">
      <c r="A48" s="2"/>
      <c r="G48" s="2"/>
      <c r="I48" s="39">
        <v>200</v>
      </c>
      <c r="J48" s="40"/>
      <c r="K48" s="41">
        <f t="shared" si="3"/>
        <v>0</v>
      </c>
    </row>
    <row r="49" s="1" customFormat="1" spans="1:11">
      <c r="A49" s="2"/>
      <c r="G49" s="2" t="s">
        <v>25</v>
      </c>
      <c r="I49" s="39">
        <v>100</v>
      </c>
      <c r="J49" s="40"/>
      <c r="K49" s="41">
        <f t="shared" si="3"/>
        <v>0</v>
      </c>
    </row>
    <row r="50" s="1" customFormat="1" spans="1:11">
      <c r="A50" s="2" t="s">
        <v>26</v>
      </c>
      <c r="D50" s="2" t="s">
        <v>27</v>
      </c>
      <c r="G50" s="1" t="s">
        <v>28</v>
      </c>
      <c r="I50" s="39">
        <v>50</v>
      </c>
      <c r="J50" s="40"/>
      <c r="K50" s="41">
        <f t="shared" si="3"/>
        <v>0</v>
      </c>
    </row>
    <row r="51" s="1" customFormat="1" spans="1:11">
      <c r="A51" s="1" t="s">
        <v>29</v>
      </c>
      <c r="D51" s="1" t="s">
        <v>30</v>
      </c>
      <c r="I51" s="39">
        <v>20</v>
      </c>
      <c r="J51" s="40"/>
      <c r="K51" s="41">
        <f t="shared" si="3"/>
        <v>0</v>
      </c>
    </row>
    <row r="52" s="1" customFormat="1" spans="9:11">
      <c r="I52" s="39">
        <v>10</v>
      </c>
      <c r="J52" s="40"/>
      <c r="K52" s="41">
        <f t="shared" si="3"/>
        <v>0</v>
      </c>
    </row>
    <row r="53" s="1" customFormat="1" spans="9:11">
      <c r="I53" s="39">
        <v>5</v>
      </c>
      <c r="J53" s="40"/>
      <c r="K53" s="41">
        <f t="shared" si="3"/>
        <v>0</v>
      </c>
    </row>
    <row r="54" s="1" customFormat="1" spans="9:11">
      <c r="I54" s="39">
        <v>1</v>
      </c>
      <c r="J54" s="40"/>
      <c r="K54" s="41">
        <f t="shared" si="3"/>
        <v>0</v>
      </c>
    </row>
    <row r="55" s="1" customFormat="1" spans="9:11">
      <c r="I55" s="39">
        <v>0.25</v>
      </c>
      <c r="J55" s="40"/>
      <c r="K55" s="41">
        <f t="shared" si="3"/>
        <v>0</v>
      </c>
    </row>
    <row r="56" s="1" customFormat="1" spans="9:11">
      <c r="I56" s="42">
        <v>0.05</v>
      </c>
      <c r="J56" s="40"/>
      <c r="K56" s="41">
        <f t="shared" si="3"/>
        <v>0</v>
      </c>
    </row>
    <row r="57" s="1" customFormat="1" spans="9:11">
      <c r="I57" s="2" t="s">
        <v>31</v>
      </c>
      <c r="K57" s="41">
        <f t="shared" si="3"/>
        <v>0</v>
      </c>
    </row>
    <row r="58" s="1" customFormat="1" spans="9:11">
      <c r="I58" s="2" t="s">
        <v>32</v>
      </c>
      <c r="K58" s="47">
        <f>SUM(K46:K57)</f>
        <v>0</v>
      </c>
    </row>
    <row r="59" s="1" customFormat="1" spans="11:11">
      <c r="K59" s="44">
        <f>J41</f>
        <v>0</v>
      </c>
    </row>
    <row r="60" s="1" customFormat="1" ht="9.75" spans="11:11">
      <c r="K60" s="45">
        <f>SUM(K58:K59)</f>
        <v>0</v>
      </c>
    </row>
    <row r="61" s="1" customFormat="1" ht="9.75"/>
    <row r="65" s="1" customFormat="1" spans="1:1">
      <c r="A65" s="2" t="s">
        <v>0</v>
      </c>
    </row>
    <row r="66" s="1" customFormat="1" spans="1:1">
      <c r="A66" s="2" t="s">
        <v>33</v>
      </c>
    </row>
    <row r="68" s="1" customFormat="1" spans="1:12">
      <c r="A68" s="3" t="s">
        <v>2</v>
      </c>
      <c r="B68" s="3" t="s">
        <v>3</v>
      </c>
      <c r="C68" s="3" t="s">
        <v>4</v>
      </c>
      <c r="D68" s="3" t="s">
        <v>5</v>
      </c>
      <c r="E68" s="3" t="s">
        <v>6</v>
      </c>
      <c r="F68" s="3" t="s">
        <v>7</v>
      </c>
      <c r="G68" s="4" t="s">
        <v>8</v>
      </c>
      <c r="H68" s="5"/>
      <c r="I68" s="5"/>
      <c r="J68" s="23"/>
      <c r="K68" s="3" t="s">
        <v>9</v>
      </c>
      <c r="L68" s="3" t="s">
        <v>10</v>
      </c>
    </row>
    <row r="69" s="1" customFormat="1" spans="1:12">
      <c r="A69" s="6"/>
      <c r="B69" s="6"/>
      <c r="C69" s="6"/>
      <c r="D69" s="6"/>
      <c r="E69" s="6"/>
      <c r="F69" s="6"/>
      <c r="G69" s="3" t="s">
        <v>11</v>
      </c>
      <c r="H69" s="3" t="s">
        <v>12</v>
      </c>
      <c r="I69" s="3" t="s">
        <v>13</v>
      </c>
      <c r="J69" s="3" t="s">
        <v>14</v>
      </c>
      <c r="K69" s="6"/>
      <c r="L69" s="6"/>
    </row>
    <row r="70" s="1" customFormat="1" spans="1:12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</row>
    <row r="71" s="1" customFormat="1" spans="1:13">
      <c r="A71" s="14">
        <v>45880</v>
      </c>
      <c r="B71" s="15">
        <v>21406</v>
      </c>
      <c r="C71" s="16" t="s">
        <v>83</v>
      </c>
      <c r="D71" s="17" t="s">
        <v>16</v>
      </c>
      <c r="E71" s="15">
        <v>60320</v>
      </c>
      <c r="F71" s="36"/>
      <c r="G71" s="19"/>
      <c r="H71" s="19"/>
      <c r="I71" s="14"/>
      <c r="J71" s="36">
        <v>12784.89</v>
      </c>
      <c r="K71" s="25">
        <f t="shared" ref="K71:K79" si="4">F71+J71</f>
        <v>12784.89</v>
      </c>
      <c r="L71" s="14">
        <v>45880</v>
      </c>
      <c r="M71" s="2" t="s">
        <v>84</v>
      </c>
    </row>
    <row r="72" s="1" customFormat="1" spans="1:13">
      <c r="A72" s="14">
        <v>45880</v>
      </c>
      <c r="B72" s="15">
        <v>21407</v>
      </c>
      <c r="C72" s="16" t="s">
        <v>85</v>
      </c>
      <c r="D72" s="17" t="s">
        <v>37</v>
      </c>
      <c r="E72" s="15">
        <v>60338</v>
      </c>
      <c r="F72" s="36"/>
      <c r="G72" s="19"/>
      <c r="H72" s="19"/>
      <c r="I72" s="14"/>
      <c r="J72" s="36">
        <v>56668.6</v>
      </c>
      <c r="K72" s="25">
        <f t="shared" si="4"/>
        <v>56668.6</v>
      </c>
      <c r="L72" s="14">
        <v>45880</v>
      </c>
      <c r="M72" s="2"/>
    </row>
    <row r="73" s="1" customFormat="1" spans="1:13">
      <c r="A73" s="14">
        <v>45880</v>
      </c>
      <c r="B73" s="15">
        <v>21408</v>
      </c>
      <c r="C73" s="16" t="s">
        <v>86</v>
      </c>
      <c r="D73" s="17" t="s">
        <v>16</v>
      </c>
      <c r="E73" s="15">
        <v>60337</v>
      </c>
      <c r="F73" s="36"/>
      <c r="G73" s="19"/>
      <c r="H73" s="19"/>
      <c r="I73" s="14"/>
      <c r="J73" s="36">
        <v>28261.59</v>
      </c>
      <c r="K73" s="25">
        <f t="shared" si="4"/>
        <v>28261.59</v>
      </c>
      <c r="L73" s="14">
        <v>45880</v>
      </c>
      <c r="M73" s="2" t="s">
        <v>87</v>
      </c>
    </row>
    <row r="74" s="1" customFormat="1" spans="1:13">
      <c r="A74" s="14">
        <v>45880</v>
      </c>
      <c r="B74" s="15">
        <v>21409</v>
      </c>
      <c r="C74" s="16" t="s">
        <v>80</v>
      </c>
      <c r="D74" s="17" t="s">
        <v>37</v>
      </c>
      <c r="E74" s="15">
        <v>60334</v>
      </c>
      <c r="F74" s="36">
        <v>18762.2</v>
      </c>
      <c r="G74" s="19"/>
      <c r="H74" s="19"/>
      <c r="I74" s="14"/>
      <c r="J74" s="36">
        <v>0</v>
      </c>
      <c r="K74" s="25">
        <f t="shared" si="4"/>
        <v>18762.2</v>
      </c>
      <c r="L74" s="14">
        <v>45880</v>
      </c>
      <c r="M74" s="2"/>
    </row>
    <row r="75" s="1" customFormat="1" spans="1:13">
      <c r="A75" s="14">
        <v>45880</v>
      </c>
      <c r="B75" s="15">
        <v>21410</v>
      </c>
      <c r="C75" s="16" t="s">
        <v>88</v>
      </c>
      <c r="D75" s="17" t="s">
        <v>16</v>
      </c>
      <c r="E75" s="15">
        <v>60325</v>
      </c>
      <c r="F75" s="36">
        <v>119661</v>
      </c>
      <c r="G75" s="19"/>
      <c r="H75" s="19"/>
      <c r="I75" s="14"/>
      <c r="J75" s="36">
        <v>0</v>
      </c>
      <c r="K75" s="25">
        <f t="shared" si="4"/>
        <v>119661</v>
      </c>
      <c r="L75" s="14">
        <v>45880</v>
      </c>
      <c r="M75" s="2"/>
    </row>
    <row r="76" s="1" customFormat="1" spans="1:13">
      <c r="A76" s="14">
        <v>45880</v>
      </c>
      <c r="B76" s="15">
        <v>21411</v>
      </c>
      <c r="C76" s="16" t="s">
        <v>89</v>
      </c>
      <c r="D76" s="17" t="s">
        <v>37</v>
      </c>
      <c r="E76" s="15">
        <v>59173</v>
      </c>
      <c r="F76" s="36">
        <v>16500</v>
      </c>
      <c r="G76" s="19"/>
      <c r="H76" s="19"/>
      <c r="I76" s="14"/>
      <c r="J76" s="36">
        <v>0</v>
      </c>
      <c r="K76" s="25">
        <f t="shared" si="4"/>
        <v>16500</v>
      </c>
      <c r="L76" s="14">
        <v>45880</v>
      </c>
      <c r="M76" s="2"/>
    </row>
    <row r="77" s="1" customFormat="1" spans="1:13">
      <c r="A77" s="14">
        <v>45880</v>
      </c>
      <c r="B77" s="15">
        <v>21412</v>
      </c>
      <c r="C77" s="16" t="s">
        <v>90</v>
      </c>
      <c r="D77" s="17" t="s">
        <v>37</v>
      </c>
      <c r="E77" s="15">
        <v>59172</v>
      </c>
      <c r="F77" s="36">
        <v>21800</v>
      </c>
      <c r="G77" s="19"/>
      <c r="H77" s="19"/>
      <c r="I77" s="14"/>
      <c r="J77" s="36">
        <v>0</v>
      </c>
      <c r="K77" s="25">
        <f t="shared" si="4"/>
        <v>21800</v>
      </c>
      <c r="L77" s="14">
        <v>45876</v>
      </c>
      <c r="M77" s="2"/>
    </row>
    <row r="78" s="1" customFormat="1" spans="1:13">
      <c r="A78" s="14">
        <v>45880</v>
      </c>
      <c r="B78" s="15">
        <v>21413</v>
      </c>
      <c r="C78" s="16" t="s">
        <v>91</v>
      </c>
      <c r="D78" s="17" t="s">
        <v>37</v>
      </c>
      <c r="E78" s="15">
        <v>60339</v>
      </c>
      <c r="F78" s="36">
        <v>11396.2</v>
      </c>
      <c r="G78" s="19"/>
      <c r="H78" s="19"/>
      <c r="I78" s="14"/>
      <c r="J78" s="36">
        <v>0</v>
      </c>
      <c r="K78" s="25">
        <f t="shared" si="4"/>
        <v>11396.2</v>
      </c>
      <c r="L78" s="14">
        <v>45880</v>
      </c>
      <c r="M78" s="2"/>
    </row>
    <row r="79" s="1" customFormat="1" spans="1:13">
      <c r="A79" s="14">
        <v>45880</v>
      </c>
      <c r="B79" s="15">
        <v>21414</v>
      </c>
      <c r="C79" s="16" t="s">
        <v>92</v>
      </c>
      <c r="D79" s="17" t="s">
        <v>93</v>
      </c>
      <c r="E79" s="15">
        <v>59171</v>
      </c>
      <c r="F79" s="36">
        <v>7850</v>
      </c>
      <c r="G79" s="19"/>
      <c r="H79" s="19"/>
      <c r="I79" s="14"/>
      <c r="J79" s="36">
        <v>0</v>
      </c>
      <c r="K79" s="25">
        <f t="shared" si="4"/>
        <v>7850</v>
      </c>
      <c r="L79" s="14">
        <v>45877</v>
      </c>
      <c r="M79" s="2"/>
    </row>
    <row r="80" s="1" customFormat="1" spans="6:11">
      <c r="F80" s="37">
        <f>SUM(F71:F79)</f>
        <v>195969.4</v>
      </c>
      <c r="G80" s="2"/>
      <c r="H80" s="2"/>
      <c r="I80" s="2"/>
      <c r="J80" s="46">
        <f>SUM(J71:J79)</f>
        <v>97715.08</v>
      </c>
      <c r="K80" s="37">
        <f>SUM(K71:K79)</f>
        <v>293684.48</v>
      </c>
    </row>
    <row r="81" s="1" customFormat="1" spans="6:11">
      <c r="F81" s="37"/>
      <c r="G81" s="2"/>
      <c r="H81" s="2"/>
      <c r="I81" s="2"/>
      <c r="J81" s="37"/>
      <c r="K81" s="37"/>
    </row>
    <row r="82" s="1" customFormat="1" spans="6:6">
      <c r="F82" s="37"/>
    </row>
    <row r="86" s="1" customFormat="1" spans="1:4">
      <c r="A86" s="2" t="s">
        <v>23</v>
      </c>
      <c r="D86" s="2" t="s">
        <v>24</v>
      </c>
    </row>
    <row r="87" s="1" customFormat="1" spans="1:1">
      <c r="A87" s="2"/>
    </row>
    <row r="88" s="1" customFormat="1" spans="1:1">
      <c r="A88" s="2"/>
    </row>
    <row r="89" s="1" customFormat="1" spans="1:4">
      <c r="A89" s="2" t="s">
        <v>26</v>
      </c>
      <c r="D89" s="2" t="s">
        <v>27</v>
      </c>
    </row>
    <row r="90" s="1" customFormat="1" spans="1:4">
      <c r="A90" s="1" t="s">
        <v>29</v>
      </c>
      <c r="D90" s="1" t="s">
        <v>30</v>
      </c>
    </row>
  </sheetData>
  <mergeCells count="39">
    <mergeCell ref="G4:J4"/>
    <mergeCell ref="G36:J36"/>
    <mergeCell ref="G68:J68"/>
    <mergeCell ref="A4:A6"/>
    <mergeCell ref="A36:A38"/>
    <mergeCell ref="A68:A70"/>
    <mergeCell ref="B4:B6"/>
    <mergeCell ref="B36:B38"/>
    <mergeCell ref="B68:B70"/>
    <mergeCell ref="C4:C6"/>
    <mergeCell ref="C36:C38"/>
    <mergeCell ref="C68:C70"/>
    <mergeCell ref="D4:D6"/>
    <mergeCell ref="D36:D38"/>
    <mergeCell ref="D68:D70"/>
    <mergeCell ref="E4:E6"/>
    <mergeCell ref="E36:E38"/>
    <mergeCell ref="E68:E70"/>
    <mergeCell ref="F4:F6"/>
    <mergeCell ref="F36:F38"/>
    <mergeCell ref="F68:F70"/>
    <mergeCell ref="G5:G6"/>
    <mergeCell ref="G37:G38"/>
    <mergeCell ref="G69:G70"/>
    <mergeCell ref="H5:H6"/>
    <mergeCell ref="H37:H38"/>
    <mergeCell ref="H69:H70"/>
    <mergeCell ref="I5:I6"/>
    <mergeCell ref="I37:I38"/>
    <mergeCell ref="I69:I70"/>
    <mergeCell ref="J5:J6"/>
    <mergeCell ref="J37:J38"/>
    <mergeCell ref="J69:J70"/>
    <mergeCell ref="K4:K6"/>
    <mergeCell ref="K36:K38"/>
    <mergeCell ref="K68:K70"/>
    <mergeCell ref="L4:L6"/>
    <mergeCell ref="L36:L38"/>
    <mergeCell ref="L68:L70"/>
  </mergeCells>
  <pageMargins left="0.25" right="0.25" top="0.75" bottom="0.75" header="0.3" footer="0.3"/>
  <pageSetup paperSize="1" scale="81" orientation="landscape" verticalDpi="72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51"/>
  <sheetViews>
    <sheetView zoomScale="130" zoomScaleNormal="130" workbookViewId="0">
      <selection activeCell="D17" sqref="D17"/>
    </sheetView>
  </sheetViews>
  <sheetFormatPr defaultColWidth="8.57142857142857" defaultRowHeight="9"/>
  <cols>
    <col min="1" max="1" width="9" style="1" customWidth="1"/>
    <col min="2" max="2" width="6.28571428571429" style="1" customWidth="1"/>
    <col min="3" max="3" width="30.9809523809524" style="1" customWidth="1"/>
    <col min="4" max="4" width="13.5142857142857" style="1" customWidth="1"/>
    <col min="5" max="5" width="8" style="1" customWidth="1"/>
    <col min="6" max="6" width="11.4285714285714" style="1" customWidth="1"/>
    <col min="7" max="7" width="11.2857142857143" style="1" customWidth="1"/>
    <col min="8" max="11" width="12.8571428571429" style="1" customWidth="1"/>
    <col min="12" max="12" width="11.4285714285714" style="1" customWidth="1"/>
    <col min="13" max="13" width="11.5714285714286" style="1" customWidth="1"/>
    <col min="14" max="16384" width="8.57142857142857" style="1"/>
  </cols>
  <sheetData>
    <row r="1" s="1" customFormat="1" spans="1:1">
      <c r="A1" s="2" t="s">
        <v>0</v>
      </c>
    </row>
    <row r="2" s="1" customFormat="1" spans="1:1">
      <c r="A2" s="2" t="s">
        <v>33</v>
      </c>
    </row>
    <row r="4" s="1" customFormat="1" spans="1:12">
      <c r="A4" s="3" t="s">
        <v>2</v>
      </c>
      <c r="B4" s="48" t="s">
        <v>34</v>
      </c>
      <c r="C4" s="3" t="s">
        <v>4</v>
      </c>
      <c r="D4" s="3" t="s">
        <v>5</v>
      </c>
      <c r="E4" s="3" t="s">
        <v>6</v>
      </c>
      <c r="F4" s="3" t="s">
        <v>7</v>
      </c>
      <c r="G4" s="4" t="s">
        <v>8</v>
      </c>
      <c r="H4" s="5"/>
      <c r="I4" s="5"/>
      <c r="J4" s="23"/>
      <c r="K4" s="3" t="s">
        <v>9</v>
      </c>
      <c r="L4" s="3" t="s">
        <v>10</v>
      </c>
    </row>
    <row r="5" s="1" customFormat="1" spans="1:12">
      <c r="A5" s="6"/>
      <c r="B5" s="49"/>
      <c r="C5" s="6"/>
      <c r="D5" s="6"/>
      <c r="E5" s="6"/>
      <c r="F5" s="6"/>
      <c r="G5" s="3" t="s">
        <v>11</v>
      </c>
      <c r="H5" s="3" t="s">
        <v>12</v>
      </c>
      <c r="I5" s="3" t="s">
        <v>13</v>
      </c>
      <c r="J5" s="3" t="s">
        <v>14</v>
      </c>
      <c r="K5" s="6"/>
      <c r="L5" s="6"/>
    </row>
    <row r="6" s="1" customFormat="1" ht="10.15" customHeight="1" spans="1:12">
      <c r="A6" s="7"/>
      <c r="B6" s="50"/>
      <c r="C6" s="7"/>
      <c r="D6" s="7"/>
      <c r="E6" s="7"/>
      <c r="F6" s="7"/>
      <c r="G6" s="7"/>
      <c r="H6" s="7"/>
      <c r="I6" s="7"/>
      <c r="J6" s="7"/>
      <c r="K6" s="7"/>
      <c r="L6" s="7"/>
    </row>
    <row r="7" s="1" customFormat="1" ht="10.15" customHeight="1" spans="1:13">
      <c r="A7" s="14">
        <v>45881</v>
      </c>
      <c r="B7" s="15" t="s">
        <v>94</v>
      </c>
      <c r="C7" s="16" t="s">
        <v>40</v>
      </c>
      <c r="D7" s="17" t="s">
        <v>37</v>
      </c>
      <c r="E7" s="15" t="s">
        <v>95</v>
      </c>
      <c r="F7" s="36">
        <v>27600</v>
      </c>
      <c r="G7" s="19"/>
      <c r="H7" s="19"/>
      <c r="I7" s="14"/>
      <c r="J7" s="36"/>
      <c r="K7" s="25">
        <f>J7+F7</f>
        <v>27600</v>
      </c>
      <c r="L7" s="14">
        <v>45882</v>
      </c>
      <c r="M7" s="2"/>
    </row>
    <row r="8" s="1" customFormat="1" ht="9.95" customHeight="1" spans="1:13">
      <c r="A8" s="14">
        <v>45881</v>
      </c>
      <c r="B8" s="15" t="s">
        <v>96</v>
      </c>
      <c r="C8" s="16" t="s">
        <v>40</v>
      </c>
      <c r="D8" s="17" t="s">
        <v>37</v>
      </c>
      <c r="E8" s="15" t="s">
        <v>97</v>
      </c>
      <c r="F8" s="36">
        <v>3546.3</v>
      </c>
      <c r="G8" s="19"/>
      <c r="H8" s="19"/>
      <c r="I8" s="14"/>
      <c r="J8" s="36"/>
      <c r="K8" s="25">
        <f>J8+F8</f>
        <v>3546.3</v>
      </c>
      <c r="L8" s="14">
        <v>45882</v>
      </c>
      <c r="M8" s="2"/>
    </row>
    <row r="9" s="1" customFormat="1" spans="6:11">
      <c r="F9" s="37">
        <f>SUM(F4:F8)</f>
        <v>31146.3</v>
      </c>
      <c r="G9" s="2"/>
      <c r="H9" s="2"/>
      <c r="I9" s="2"/>
      <c r="J9" s="37">
        <f>SUM(J7:J8)</f>
        <v>0</v>
      </c>
      <c r="K9" s="37">
        <f>SUM(K7:K8)</f>
        <v>31146.3</v>
      </c>
    </row>
    <row r="10" s="1" customFormat="1" spans="9:9">
      <c r="I10" s="1" t="s">
        <v>13</v>
      </c>
    </row>
    <row r="11" s="1" customFormat="1" spans="8:11">
      <c r="H11" s="2" t="s">
        <v>19</v>
      </c>
      <c r="J11" s="38" t="s">
        <v>20</v>
      </c>
      <c r="K11" s="38" t="s">
        <v>21</v>
      </c>
    </row>
    <row r="12" s="1" customFormat="1" spans="11:11">
      <c r="K12" s="2"/>
    </row>
    <row r="13" s="1" customFormat="1" spans="1:11">
      <c r="A13" s="2" t="s">
        <v>23</v>
      </c>
      <c r="D13" s="2" t="s">
        <v>24</v>
      </c>
      <c r="G13" s="2" t="s">
        <v>22</v>
      </c>
      <c r="I13" s="39">
        <v>1000</v>
      </c>
      <c r="J13" s="40">
        <v>31</v>
      </c>
      <c r="K13" s="41">
        <f t="shared" ref="K13:K23" si="0">J13*I13</f>
        <v>31000</v>
      </c>
    </row>
    <row r="14" s="1" customFormat="1" spans="1:11">
      <c r="A14" s="2"/>
      <c r="G14" s="2"/>
      <c r="I14" s="39">
        <v>500</v>
      </c>
      <c r="J14" s="40"/>
      <c r="K14" s="41">
        <f t="shared" si="0"/>
        <v>0</v>
      </c>
    </row>
    <row r="15" s="1" customFormat="1" spans="1:11">
      <c r="A15" s="2"/>
      <c r="G15" s="2"/>
      <c r="I15" s="39">
        <v>200</v>
      </c>
      <c r="J15" s="40"/>
      <c r="K15" s="41">
        <f t="shared" si="0"/>
        <v>0</v>
      </c>
    </row>
    <row r="16" s="1" customFormat="1" spans="1:11">
      <c r="A16" s="2" t="s">
        <v>26</v>
      </c>
      <c r="D16" s="2" t="s">
        <v>27</v>
      </c>
      <c r="G16" s="2" t="s">
        <v>25</v>
      </c>
      <c r="I16" s="39">
        <v>100</v>
      </c>
      <c r="J16" s="40">
        <v>1</v>
      </c>
      <c r="K16" s="41">
        <f t="shared" si="0"/>
        <v>100</v>
      </c>
    </row>
    <row r="17" s="1" customFormat="1" spans="1:11">
      <c r="A17" s="1" t="s">
        <v>29</v>
      </c>
      <c r="D17" s="1" t="s">
        <v>30</v>
      </c>
      <c r="G17" s="1" t="s">
        <v>28</v>
      </c>
      <c r="I17" s="39">
        <v>50</v>
      </c>
      <c r="J17" s="40"/>
      <c r="K17" s="41">
        <f t="shared" si="0"/>
        <v>0</v>
      </c>
    </row>
    <row r="18" s="1" customFormat="1" spans="9:11">
      <c r="I18" s="39">
        <v>20</v>
      </c>
      <c r="J18" s="40">
        <v>2</v>
      </c>
      <c r="K18" s="41">
        <f t="shared" si="0"/>
        <v>40</v>
      </c>
    </row>
    <row r="19" s="1" customFormat="1" spans="9:11">
      <c r="I19" s="39">
        <v>10</v>
      </c>
      <c r="J19" s="40"/>
      <c r="K19" s="41">
        <f t="shared" si="0"/>
        <v>0</v>
      </c>
    </row>
    <row r="20" s="1" customFormat="1" spans="9:11">
      <c r="I20" s="39">
        <v>5</v>
      </c>
      <c r="J20" s="40">
        <v>1</v>
      </c>
      <c r="K20" s="41">
        <f t="shared" si="0"/>
        <v>5</v>
      </c>
    </row>
    <row r="21" s="1" customFormat="1" spans="9:11">
      <c r="I21" s="39">
        <v>1</v>
      </c>
      <c r="J21" s="40">
        <v>1</v>
      </c>
      <c r="K21" s="41">
        <f t="shared" si="0"/>
        <v>1</v>
      </c>
    </row>
    <row r="22" s="1" customFormat="1" spans="9:11">
      <c r="I22" s="39">
        <v>0.25</v>
      </c>
      <c r="J22" s="40">
        <v>1</v>
      </c>
      <c r="K22" s="41">
        <f t="shared" si="0"/>
        <v>0.25</v>
      </c>
    </row>
    <row r="23" s="1" customFormat="1" spans="9:11">
      <c r="I23" s="42">
        <v>0.05</v>
      </c>
      <c r="J23" s="40">
        <v>1</v>
      </c>
      <c r="K23" s="41">
        <f t="shared" si="0"/>
        <v>0.05</v>
      </c>
    </row>
    <row r="24" s="1" customFormat="1" spans="9:11">
      <c r="I24" s="2" t="s">
        <v>31</v>
      </c>
      <c r="K24" s="43">
        <f>SUM(K13:K23)</f>
        <v>31146.3</v>
      </c>
    </row>
    <row r="25" s="1" customFormat="1" spans="9:11">
      <c r="I25" s="2" t="s">
        <v>32</v>
      </c>
      <c r="K25" s="44">
        <f>J9</f>
        <v>0</v>
      </c>
    </row>
    <row r="26" s="1" customFormat="1" ht="9.75" spans="11:11">
      <c r="K26" s="45">
        <f>SUM(K24:K25)</f>
        <v>31146.3</v>
      </c>
    </row>
    <row r="27" s="1" customFormat="1" ht="9.75" spans="11:11">
      <c r="K27" s="39"/>
    </row>
    <row r="33" s="1" customFormat="1" spans="1:1">
      <c r="A33" s="2" t="s">
        <v>0</v>
      </c>
    </row>
    <row r="34" s="1" customFormat="1" spans="1:1">
      <c r="A34" s="2" t="s">
        <v>33</v>
      </c>
    </row>
    <row r="36" s="1" customFormat="1" spans="1:12">
      <c r="A36" s="3" t="s">
        <v>2</v>
      </c>
      <c r="B36" s="3" t="s">
        <v>3</v>
      </c>
      <c r="C36" s="3" t="s">
        <v>4</v>
      </c>
      <c r="D36" s="3" t="s">
        <v>5</v>
      </c>
      <c r="E36" s="3" t="s">
        <v>6</v>
      </c>
      <c r="F36" s="3" t="s">
        <v>7</v>
      </c>
      <c r="G36" s="4" t="s">
        <v>8</v>
      </c>
      <c r="H36" s="5"/>
      <c r="I36" s="5"/>
      <c r="J36" s="23"/>
      <c r="K36" s="3" t="s">
        <v>9</v>
      </c>
      <c r="L36" s="3" t="s">
        <v>10</v>
      </c>
    </row>
    <row r="37" s="1" customFormat="1" spans="1:12">
      <c r="A37" s="6"/>
      <c r="B37" s="6"/>
      <c r="C37" s="6"/>
      <c r="D37" s="6"/>
      <c r="E37" s="6"/>
      <c r="F37" s="6"/>
      <c r="G37" s="3" t="s">
        <v>11</v>
      </c>
      <c r="H37" s="3" t="s">
        <v>12</v>
      </c>
      <c r="I37" s="3" t="s">
        <v>13</v>
      </c>
      <c r="J37" s="3" t="s">
        <v>14</v>
      </c>
      <c r="K37" s="6"/>
      <c r="L37" s="6"/>
    </row>
    <row r="38" s="1" customFormat="1" spans="1:12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</row>
    <row r="39" s="1" customFormat="1" spans="1:13">
      <c r="A39" s="14">
        <v>45881</v>
      </c>
      <c r="B39" s="15">
        <v>21416</v>
      </c>
      <c r="C39" s="16" t="s">
        <v>98</v>
      </c>
      <c r="D39" s="17" t="s">
        <v>37</v>
      </c>
      <c r="E39" s="15">
        <v>60342</v>
      </c>
      <c r="F39" s="36">
        <v>31552.6</v>
      </c>
      <c r="G39" s="19"/>
      <c r="H39" s="19"/>
      <c r="I39" s="14"/>
      <c r="J39" s="36">
        <v>0</v>
      </c>
      <c r="K39" s="25">
        <f>F39+J39</f>
        <v>31552.6</v>
      </c>
      <c r="L39" s="14">
        <v>45881</v>
      </c>
      <c r="M39" s="2"/>
    </row>
    <row r="40" s="1" customFormat="1" spans="1:13">
      <c r="A40" s="14">
        <v>45881</v>
      </c>
      <c r="B40" s="15">
        <v>21417</v>
      </c>
      <c r="C40" s="16" t="s">
        <v>99</v>
      </c>
      <c r="D40" s="17" t="s">
        <v>37</v>
      </c>
      <c r="E40" s="15">
        <v>60340</v>
      </c>
      <c r="F40" s="36">
        <v>34996.1</v>
      </c>
      <c r="G40" s="19"/>
      <c r="H40" s="19"/>
      <c r="I40" s="14"/>
      <c r="J40" s="36">
        <v>0</v>
      </c>
      <c r="K40" s="25">
        <f>F40+J40</f>
        <v>34996.1</v>
      </c>
      <c r="L40" s="14">
        <v>45881</v>
      </c>
      <c r="M40" s="2"/>
    </row>
    <row r="41" s="1" customFormat="1" spans="6:11">
      <c r="F41" s="37">
        <f>SUM(F39:F40)</f>
        <v>66548.7</v>
      </c>
      <c r="G41" s="2"/>
      <c r="H41" s="2"/>
      <c r="I41" s="2"/>
      <c r="J41" s="46">
        <f>SUM(J39:J40)</f>
        <v>0</v>
      </c>
      <c r="K41" s="37">
        <f>SUM(K39:K40)</f>
        <v>66548.7</v>
      </c>
    </row>
    <row r="42" s="1" customFormat="1" spans="6:11">
      <c r="F42" s="37"/>
      <c r="G42" s="2"/>
      <c r="H42" s="2"/>
      <c r="I42" s="2"/>
      <c r="J42" s="37"/>
      <c r="K42" s="37"/>
    </row>
    <row r="43" s="1" customFormat="1" spans="6:6">
      <c r="F43" s="37"/>
    </row>
    <row r="47" s="1" customFormat="1" spans="1:4">
      <c r="A47" s="2" t="s">
        <v>23</v>
      </c>
      <c r="D47" s="2" t="s">
        <v>24</v>
      </c>
    </row>
    <row r="48" s="1" customFormat="1" spans="1:1">
      <c r="A48" s="2"/>
    </row>
    <row r="49" s="1" customFormat="1" spans="1:1">
      <c r="A49" s="2"/>
    </row>
    <row r="50" s="1" customFormat="1" spans="1:4">
      <c r="A50" s="2" t="s">
        <v>26</v>
      </c>
      <c r="D50" s="2" t="s">
        <v>27</v>
      </c>
    </row>
    <row r="51" s="1" customFormat="1" spans="1:4">
      <c r="A51" s="1" t="s">
        <v>29</v>
      </c>
      <c r="D51" s="1" t="s">
        <v>30</v>
      </c>
    </row>
  </sheetData>
  <mergeCells count="26">
    <mergeCell ref="G4:J4"/>
    <mergeCell ref="G36:J36"/>
    <mergeCell ref="A4:A6"/>
    <mergeCell ref="A36:A38"/>
    <mergeCell ref="B4:B6"/>
    <mergeCell ref="B36:B38"/>
    <mergeCell ref="C4:C6"/>
    <mergeCell ref="C36:C38"/>
    <mergeCell ref="D4:D6"/>
    <mergeCell ref="D36:D38"/>
    <mergeCell ref="E4:E6"/>
    <mergeCell ref="E36:E38"/>
    <mergeCell ref="F4:F6"/>
    <mergeCell ref="F36:F38"/>
    <mergeCell ref="G5:G6"/>
    <mergeCell ref="G37:G38"/>
    <mergeCell ref="H5:H6"/>
    <mergeCell ref="H37:H38"/>
    <mergeCell ref="I5:I6"/>
    <mergeCell ref="I37:I38"/>
    <mergeCell ref="J5:J6"/>
    <mergeCell ref="J37:J38"/>
    <mergeCell ref="K4:K6"/>
    <mergeCell ref="K36:K38"/>
    <mergeCell ref="L4:L6"/>
    <mergeCell ref="L36:L38"/>
  </mergeCells>
  <pageMargins left="0.25" right="0.25" top="0.75" bottom="0.75" header="0.3" footer="0.3"/>
  <pageSetup paperSize="1" scale="87" orientation="landscape" verticalDpi="72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0"/>
  <sheetViews>
    <sheetView zoomScale="130" zoomScaleNormal="130" workbookViewId="0">
      <selection activeCell="A1" sqref="$A1:$XFD27"/>
    </sheetView>
  </sheetViews>
  <sheetFormatPr defaultColWidth="8.57142857142857" defaultRowHeight="9"/>
  <cols>
    <col min="1" max="1" width="9" style="1" customWidth="1"/>
    <col min="2" max="2" width="6.28571428571429" style="1" customWidth="1"/>
    <col min="3" max="3" width="30.9809523809524" style="1" customWidth="1"/>
    <col min="4" max="4" width="13.5142857142857" style="1" customWidth="1"/>
    <col min="5" max="5" width="8" style="1" customWidth="1"/>
    <col min="6" max="6" width="11.4285714285714" style="1" customWidth="1"/>
    <col min="7" max="7" width="11.2857142857143" style="1" customWidth="1"/>
    <col min="8" max="11" width="12.8571428571429" style="1" customWidth="1"/>
    <col min="12" max="12" width="11.4285714285714" style="1" customWidth="1"/>
    <col min="13" max="13" width="11.5714285714286" style="1" customWidth="1"/>
    <col min="14" max="16384" width="8.57142857142857" style="1"/>
  </cols>
  <sheetData>
    <row r="1" s="1" customFormat="1" spans="1:1">
      <c r="A1" s="2" t="s">
        <v>0</v>
      </c>
    </row>
    <row r="2" s="1" customFormat="1" spans="1:1">
      <c r="A2" s="2" t="s">
        <v>33</v>
      </c>
    </row>
    <row r="4" s="1" customFormat="1" spans="1:12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4" t="s">
        <v>8</v>
      </c>
      <c r="H4" s="5"/>
      <c r="I4" s="5"/>
      <c r="J4" s="23"/>
      <c r="K4" s="3" t="s">
        <v>9</v>
      </c>
      <c r="L4" s="3" t="s">
        <v>10</v>
      </c>
    </row>
    <row r="5" s="1" customFormat="1" spans="1:12">
      <c r="A5" s="6"/>
      <c r="B5" s="6"/>
      <c r="C5" s="6"/>
      <c r="D5" s="6"/>
      <c r="E5" s="6"/>
      <c r="F5" s="6"/>
      <c r="G5" s="3" t="s">
        <v>11</v>
      </c>
      <c r="H5" s="3" t="s">
        <v>12</v>
      </c>
      <c r="I5" s="3" t="s">
        <v>13</v>
      </c>
      <c r="J5" s="3" t="s">
        <v>14</v>
      </c>
      <c r="K5" s="6"/>
      <c r="L5" s="6"/>
    </row>
    <row r="6" s="1" customFormat="1" spans="1:1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="1" customFormat="1" spans="1:13">
      <c r="A7" s="14">
        <v>45882</v>
      </c>
      <c r="B7" s="15">
        <v>21418</v>
      </c>
      <c r="C7" s="16" t="s">
        <v>100</v>
      </c>
      <c r="D7" s="17" t="s">
        <v>37</v>
      </c>
      <c r="E7" s="15">
        <v>60343</v>
      </c>
      <c r="F7" s="36">
        <v>43572.28</v>
      </c>
      <c r="G7" s="19"/>
      <c r="H7" s="19"/>
      <c r="I7" s="14"/>
      <c r="J7" s="36">
        <v>0</v>
      </c>
      <c r="K7" s="25">
        <f>F7+J7</f>
        <v>43572.28</v>
      </c>
      <c r="L7" s="14">
        <v>45882</v>
      </c>
      <c r="M7" s="2" t="s">
        <v>101</v>
      </c>
    </row>
    <row r="8" s="1" customFormat="1" spans="1:13">
      <c r="A8" s="14">
        <v>45882</v>
      </c>
      <c r="B8" s="15">
        <v>21419</v>
      </c>
      <c r="C8" s="16" t="s">
        <v>99</v>
      </c>
      <c r="D8" s="17" t="s">
        <v>37</v>
      </c>
      <c r="E8" s="15">
        <v>60344</v>
      </c>
      <c r="F8" s="36">
        <v>28756.1</v>
      </c>
      <c r="G8" s="19"/>
      <c r="H8" s="19"/>
      <c r="I8" s="14"/>
      <c r="J8" s="36">
        <v>0</v>
      </c>
      <c r="K8" s="25">
        <f>F8+J8</f>
        <v>28756.1</v>
      </c>
      <c r="L8" s="14">
        <v>45882</v>
      </c>
      <c r="M8" s="2"/>
    </row>
    <row r="9" s="1" customFormat="1" spans="1:13">
      <c r="A9" s="14">
        <v>45882</v>
      </c>
      <c r="B9" s="15">
        <v>21420</v>
      </c>
      <c r="C9" s="16" t="s">
        <v>102</v>
      </c>
      <c r="D9" s="17" t="s">
        <v>37</v>
      </c>
      <c r="E9" s="15">
        <v>60346</v>
      </c>
      <c r="F9" s="36">
        <v>20736.2</v>
      </c>
      <c r="G9" s="19"/>
      <c r="H9" s="19"/>
      <c r="I9" s="14"/>
      <c r="J9" s="36">
        <v>0</v>
      </c>
      <c r="K9" s="25">
        <f>F9+J9</f>
        <v>20736.2</v>
      </c>
      <c r="L9" s="14">
        <v>45882</v>
      </c>
      <c r="M9" s="2"/>
    </row>
    <row r="10" s="1" customFormat="1" spans="6:11">
      <c r="F10" s="37">
        <f>SUM(F7:F9)</f>
        <v>93064.58</v>
      </c>
      <c r="G10" s="2"/>
      <c r="H10" s="2"/>
      <c r="I10" s="2"/>
      <c r="J10" s="46">
        <f>SUM(J7:J9)</f>
        <v>0</v>
      </c>
      <c r="K10" s="37">
        <f>SUM(K7:K9)</f>
        <v>93064.58</v>
      </c>
    </row>
    <row r="11" s="1" customFormat="1" spans="6:11">
      <c r="F11" s="37"/>
      <c r="G11" s="2"/>
      <c r="H11" s="2"/>
      <c r="I11" s="2"/>
      <c r="J11" s="37"/>
      <c r="K11" s="37"/>
    </row>
    <row r="12" s="1" customFormat="1" spans="6:6">
      <c r="F12" s="37"/>
    </row>
    <row r="16" s="1" customFormat="1" spans="1:4">
      <c r="A16" s="2" t="s">
        <v>23</v>
      </c>
      <c r="D16" s="2" t="s">
        <v>24</v>
      </c>
    </row>
    <row r="17" s="1" customFormat="1" spans="1:1">
      <c r="A17" s="2"/>
    </row>
    <row r="18" s="1" customFormat="1" spans="1:1">
      <c r="A18" s="2"/>
    </row>
    <row r="19" s="1" customFormat="1" spans="1:4">
      <c r="A19" s="2" t="s">
        <v>26</v>
      </c>
      <c r="D19" s="2" t="s">
        <v>27</v>
      </c>
    </row>
    <row r="20" s="1" customFormat="1" spans="1:4">
      <c r="A20" s="1" t="s">
        <v>29</v>
      </c>
      <c r="D20" s="1" t="s">
        <v>30</v>
      </c>
    </row>
  </sheetData>
  <mergeCells count="13">
    <mergeCell ref="G4:J4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4:K6"/>
    <mergeCell ref="L4:L6"/>
  </mergeCells>
  <pageMargins left="0.25" right="0.25" top="0.75" bottom="0.75" header="0.3" footer="0.3"/>
  <pageSetup paperSize="1" scale="81" orientation="landscape" verticalDpi="72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55"/>
  <sheetViews>
    <sheetView zoomScale="130" zoomScaleNormal="130" workbookViewId="0">
      <selection activeCell="E73" sqref="E73"/>
    </sheetView>
  </sheetViews>
  <sheetFormatPr defaultColWidth="8.57142857142857" defaultRowHeight="9"/>
  <cols>
    <col min="1" max="1" width="9" style="1" customWidth="1"/>
    <col min="2" max="2" width="6.28571428571429" style="1" customWidth="1"/>
    <col min="3" max="3" width="30.9809523809524" style="1" customWidth="1"/>
    <col min="4" max="4" width="13.5142857142857" style="1" customWidth="1"/>
    <col min="5" max="5" width="8" style="1" customWidth="1"/>
    <col min="6" max="6" width="11.4285714285714" style="1" customWidth="1"/>
    <col min="7" max="7" width="11.2857142857143" style="1" customWidth="1"/>
    <col min="8" max="11" width="12.8571428571429" style="1" customWidth="1"/>
    <col min="12" max="12" width="11.4285714285714" style="1" customWidth="1"/>
    <col min="13" max="13" width="11.5714285714286" style="1" customWidth="1"/>
    <col min="14" max="16384" width="8.57142857142857" style="1"/>
  </cols>
  <sheetData>
    <row r="1" s="1" customFormat="1" spans="1:1">
      <c r="A1" s="2" t="s">
        <v>0</v>
      </c>
    </row>
    <row r="2" s="1" customFormat="1" spans="1:1">
      <c r="A2" s="2" t="s">
        <v>33</v>
      </c>
    </row>
    <row r="4" s="1" customFormat="1" spans="1:12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4" t="s">
        <v>8</v>
      </c>
      <c r="H4" s="5"/>
      <c r="I4" s="5"/>
      <c r="J4" s="23"/>
      <c r="K4" s="3" t="s">
        <v>9</v>
      </c>
      <c r="L4" s="3" t="s">
        <v>10</v>
      </c>
    </row>
    <row r="5" s="1" customFormat="1" spans="1:12">
      <c r="A5" s="6"/>
      <c r="B5" s="6"/>
      <c r="C5" s="6"/>
      <c r="D5" s="6"/>
      <c r="E5" s="6"/>
      <c r="F5" s="6"/>
      <c r="G5" s="3" t="s">
        <v>11</v>
      </c>
      <c r="H5" s="3" t="s">
        <v>12</v>
      </c>
      <c r="I5" s="3" t="s">
        <v>13</v>
      </c>
      <c r="J5" s="3" t="s">
        <v>14</v>
      </c>
      <c r="K5" s="6"/>
      <c r="L5" s="6"/>
    </row>
    <row r="6" s="1" customFormat="1" spans="1:1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="1" customFormat="1" spans="1:13">
      <c r="A7" s="14">
        <v>45883</v>
      </c>
      <c r="B7" s="15">
        <v>21421</v>
      </c>
      <c r="C7" s="16" t="s">
        <v>103</v>
      </c>
      <c r="D7" s="17" t="s">
        <v>37</v>
      </c>
      <c r="E7" s="15">
        <v>60352</v>
      </c>
      <c r="F7" s="36">
        <v>2650</v>
      </c>
      <c r="G7" s="19"/>
      <c r="H7" s="19"/>
      <c r="I7" s="14"/>
      <c r="J7" s="36">
        <v>0</v>
      </c>
      <c r="K7" s="25">
        <f>F7+J7</f>
        <v>2650</v>
      </c>
      <c r="L7" s="14">
        <v>45884</v>
      </c>
      <c r="M7" s="2"/>
    </row>
    <row r="8" s="1" customFormat="1" spans="1:13">
      <c r="A8" s="14"/>
      <c r="B8" s="15"/>
      <c r="C8" s="16"/>
      <c r="D8" s="17"/>
      <c r="E8" s="15"/>
      <c r="F8" s="36"/>
      <c r="G8" s="19"/>
      <c r="H8" s="19"/>
      <c r="I8" s="14"/>
      <c r="J8" s="36"/>
      <c r="K8" s="25"/>
      <c r="L8" s="14"/>
      <c r="M8" s="2"/>
    </row>
    <row r="9" s="1" customFormat="1" spans="6:11">
      <c r="F9" s="37">
        <f t="shared" ref="F9:K9" si="0">SUM(F7:F8)</f>
        <v>2650</v>
      </c>
      <c r="G9" s="2"/>
      <c r="H9" s="2"/>
      <c r="I9" s="2"/>
      <c r="J9" s="46">
        <f t="shared" si="0"/>
        <v>0</v>
      </c>
      <c r="K9" s="37">
        <f t="shared" si="0"/>
        <v>2650</v>
      </c>
    </row>
    <row r="10" s="1" customFormat="1" spans="6:11">
      <c r="F10" s="37"/>
      <c r="G10" s="2"/>
      <c r="H10" s="2"/>
      <c r="I10" s="2"/>
      <c r="J10" s="37"/>
      <c r="K10" s="37"/>
    </row>
    <row r="11" s="1" customFormat="1" spans="6:11">
      <c r="F11" s="37"/>
      <c r="I11" s="1" t="s">
        <v>13</v>
      </c>
      <c r="K11" s="37"/>
    </row>
    <row r="12" s="1" customFormat="1" spans="8:10">
      <c r="H12" s="2" t="s">
        <v>19</v>
      </c>
      <c r="J12" s="38" t="s">
        <v>20</v>
      </c>
    </row>
    <row r="13" s="1" customFormat="1" spans="11:11">
      <c r="K13" s="38" t="s">
        <v>21</v>
      </c>
    </row>
    <row r="14" s="1" customFormat="1" spans="7:11">
      <c r="G14" s="2" t="s">
        <v>22</v>
      </c>
      <c r="I14" s="39">
        <v>1000</v>
      </c>
      <c r="J14" s="40">
        <v>2</v>
      </c>
      <c r="K14" s="41">
        <f t="shared" ref="K14:K25" si="1">J13*I13</f>
        <v>0</v>
      </c>
    </row>
    <row r="15" s="1" customFormat="1" spans="1:11">
      <c r="A15" s="2" t="s">
        <v>23</v>
      </c>
      <c r="D15" s="2" t="s">
        <v>24</v>
      </c>
      <c r="G15" s="2"/>
      <c r="I15" s="39">
        <v>500</v>
      </c>
      <c r="J15" s="40">
        <v>1</v>
      </c>
      <c r="K15" s="41">
        <f t="shared" si="1"/>
        <v>2000</v>
      </c>
    </row>
    <row r="16" s="1" customFormat="1" spans="1:11">
      <c r="A16" s="2"/>
      <c r="G16" s="2"/>
      <c r="I16" s="39">
        <v>200</v>
      </c>
      <c r="J16" s="40"/>
      <c r="K16" s="41">
        <f t="shared" si="1"/>
        <v>500</v>
      </c>
    </row>
    <row r="17" s="1" customFormat="1" spans="1:11">
      <c r="A17" s="2"/>
      <c r="G17" s="2" t="s">
        <v>25</v>
      </c>
      <c r="I17" s="39">
        <v>100</v>
      </c>
      <c r="J17" s="40">
        <v>1</v>
      </c>
      <c r="K17" s="41">
        <f t="shared" si="1"/>
        <v>0</v>
      </c>
    </row>
    <row r="18" s="1" customFormat="1" spans="1:11">
      <c r="A18" s="2" t="s">
        <v>26</v>
      </c>
      <c r="D18" s="2" t="s">
        <v>27</v>
      </c>
      <c r="G18" s="1" t="s">
        <v>28</v>
      </c>
      <c r="I18" s="39">
        <v>50</v>
      </c>
      <c r="J18" s="40">
        <v>1</v>
      </c>
      <c r="K18" s="41">
        <f t="shared" si="1"/>
        <v>100</v>
      </c>
    </row>
    <row r="19" s="1" customFormat="1" spans="1:11">
      <c r="A19" s="1" t="s">
        <v>29</v>
      </c>
      <c r="D19" s="1" t="s">
        <v>30</v>
      </c>
      <c r="I19" s="39">
        <v>20</v>
      </c>
      <c r="J19" s="40"/>
      <c r="K19" s="41">
        <f t="shared" si="1"/>
        <v>50</v>
      </c>
    </row>
    <row r="20" s="1" customFormat="1" spans="9:11">
      <c r="I20" s="39">
        <v>10</v>
      </c>
      <c r="J20" s="40"/>
      <c r="K20" s="41">
        <f t="shared" si="1"/>
        <v>0</v>
      </c>
    </row>
    <row r="21" s="1" customFormat="1" spans="9:11">
      <c r="I21" s="39">
        <v>5</v>
      </c>
      <c r="J21" s="40"/>
      <c r="K21" s="41">
        <f t="shared" si="1"/>
        <v>0</v>
      </c>
    </row>
    <row r="22" s="1" customFormat="1" spans="9:11">
      <c r="I22" s="39">
        <v>1</v>
      </c>
      <c r="J22" s="40"/>
      <c r="K22" s="41">
        <f t="shared" si="1"/>
        <v>0</v>
      </c>
    </row>
    <row r="23" s="1" customFormat="1" spans="9:11">
      <c r="I23" s="39">
        <v>0.25</v>
      </c>
      <c r="J23" s="40"/>
      <c r="K23" s="41">
        <f t="shared" si="1"/>
        <v>0</v>
      </c>
    </row>
    <row r="24" s="1" customFormat="1" spans="9:11">
      <c r="I24" s="42">
        <v>0.05</v>
      </c>
      <c r="J24" s="40"/>
      <c r="K24" s="41">
        <f t="shared" si="1"/>
        <v>0</v>
      </c>
    </row>
    <row r="25" s="1" customFormat="1" spans="9:11">
      <c r="I25" s="2" t="s">
        <v>31</v>
      </c>
      <c r="K25" s="41">
        <f t="shared" si="1"/>
        <v>0</v>
      </c>
    </row>
    <row r="26" s="1" customFormat="1" spans="9:11">
      <c r="I26" s="2" t="s">
        <v>32</v>
      </c>
      <c r="K26" s="47">
        <f>SUM(K14:K25)</f>
        <v>2650</v>
      </c>
    </row>
    <row r="27" s="1" customFormat="1" spans="11:11">
      <c r="K27" s="44">
        <f>J9</f>
        <v>0</v>
      </c>
    </row>
    <row r="28" s="1" customFormat="1" ht="9.75" spans="11:11">
      <c r="K28" s="45">
        <f>SUM(K26:K27)</f>
        <v>2650</v>
      </c>
    </row>
    <row r="29" s="1" customFormat="1" ht="9.75"/>
    <row r="36" s="1" customFormat="1" spans="1:1">
      <c r="A36" s="2" t="s">
        <v>0</v>
      </c>
    </row>
    <row r="37" s="1" customFormat="1" spans="1:1">
      <c r="A37" s="2" t="s">
        <v>33</v>
      </c>
    </row>
    <row r="39" s="1" customFormat="1" spans="1:12">
      <c r="A39" s="3" t="s">
        <v>2</v>
      </c>
      <c r="B39" s="3" t="s">
        <v>3</v>
      </c>
      <c r="C39" s="3" t="s">
        <v>4</v>
      </c>
      <c r="D39" s="3" t="s">
        <v>5</v>
      </c>
      <c r="E39" s="3" t="s">
        <v>6</v>
      </c>
      <c r="F39" s="3" t="s">
        <v>7</v>
      </c>
      <c r="G39" s="4" t="s">
        <v>8</v>
      </c>
      <c r="H39" s="5"/>
      <c r="I39" s="5"/>
      <c r="J39" s="23"/>
      <c r="K39" s="3" t="s">
        <v>9</v>
      </c>
      <c r="L39" s="3" t="s">
        <v>10</v>
      </c>
    </row>
    <row r="40" s="1" customFormat="1" spans="1:12">
      <c r="A40" s="6"/>
      <c r="B40" s="6"/>
      <c r="C40" s="6"/>
      <c r="D40" s="6"/>
      <c r="E40" s="6"/>
      <c r="F40" s="6"/>
      <c r="G40" s="3" t="s">
        <v>11</v>
      </c>
      <c r="H40" s="3" t="s">
        <v>12</v>
      </c>
      <c r="I40" s="3" t="s">
        <v>13</v>
      </c>
      <c r="J40" s="3" t="s">
        <v>14</v>
      </c>
      <c r="K40" s="6"/>
      <c r="L40" s="6"/>
    </row>
    <row r="41" s="1" customFormat="1" spans="1:12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</row>
    <row r="42" s="1" customFormat="1" spans="1:13">
      <c r="A42" s="14">
        <v>45883</v>
      </c>
      <c r="B42" s="15">
        <v>21422</v>
      </c>
      <c r="C42" s="16" t="s">
        <v>80</v>
      </c>
      <c r="D42" s="17" t="s">
        <v>37</v>
      </c>
      <c r="E42" s="15">
        <v>60349</v>
      </c>
      <c r="F42" s="36">
        <v>14990</v>
      </c>
      <c r="G42" s="19"/>
      <c r="H42" s="19"/>
      <c r="I42" s="14"/>
      <c r="J42" s="36">
        <v>0</v>
      </c>
      <c r="K42" s="25">
        <f t="shared" ref="K42:K44" si="2">F42+J42</f>
        <v>14990</v>
      </c>
      <c r="L42" s="14">
        <v>45883</v>
      </c>
      <c r="M42" s="2"/>
    </row>
    <row r="43" s="1" customFormat="1" spans="1:13">
      <c r="A43" s="14">
        <v>45883</v>
      </c>
      <c r="B43" s="15">
        <v>21423</v>
      </c>
      <c r="C43" s="16" t="s">
        <v>104</v>
      </c>
      <c r="D43" s="17" t="s">
        <v>37</v>
      </c>
      <c r="E43" s="15">
        <v>60350</v>
      </c>
      <c r="F43" s="36">
        <v>3546.3</v>
      </c>
      <c r="G43" s="19"/>
      <c r="H43" s="19"/>
      <c r="I43" s="14"/>
      <c r="J43" s="36">
        <v>0</v>
      </c>
      <c r="K43" s="25">
        <f t="shared" si="2"/>
        <v>3546.3</v>
      </c>
      <c r="L43" s="14">
        <v>45883</v>
      </c>
      <c r="M43" s="2"/>
    </row>
    <row r="44" s="1" customFormat="1" spans="1:13">
      <c r="A44" s="14">
        <v>45883</v>
      </c>
      <c r="B44" s="15">
        <v>21424</v>
      </c>
      <c r="C44" s="16" t="s">
        <v>105</v>
      </c>
      <c r="D44" s="17" t="s">
        <v>16</v>
      </c>
      <c r="E44" s="15">
        <v>60351</v>
      </c>
      <c r="F44" s="36">
        <v>68592.4</v>
      </c>
      <c r="G44" s="19"/>
      <c r="H44" s="19"/>
      <c r="I44" s="14"/>
      <c r="J44" s="36">
        <v>0</v>
      </c>
      <c r="K44" s="25">
        <f t="shared" si="2"/>
        <v>68592.4</v>
      </c>
      <c r="L44" s="14">
        <v>45883</v>
      </c>
      <c r="M44" s="2"/>
    </row>
    <row r="45" s="1" customFormat="1" spans="6:11">
      <c r="F45" s="37">
        <f t="shared" ref="F45:K45" si="3">SUM(F42:F44)</f>
        <v>87128.7</v>
      </c>
      <c r="G45" s="2"/>
      <c r="H45" s="2"/>
      <c r="I45" s="2"/>
      <c r="J45" s="46">
        <f t="shared" si="3"/>
        <v>0</v>
      </c>
      <c r="K45" s="37">
        <f t="shared" si="3"/>
        <v>87128.7</v>
      </c>
    </row>
    <row r="46" s="1" customFormat="1" spans="6:11">
      <c r="F46" s="37"/>
      <c r="G46" s="2"/>
      <c r="H46" s="2"/>
      <c r="I46" s="2"/>
      <c r="J46" s="37"/>
      <c r="K46" s="37"/>
    </row>
    <row r="47" s="1" customFormat="1" spans="6:6">
      <c r="F47" s="37"/>
    </row>
    <row r="51" s="1" customFormat="1" spans="1:4">
      <c r="A51" s="2" t="s">
        <v>23</v>
      </c>
      <c r="D51" s="2" t="s">
        <v>24</v>
      </c>
    </row>
    <row r="52" s="1" customFormat="1" spans="1:1">
      <c r="A52" s="2"/>
    </row>
    <row r="53" s="1" customFormat="1" spans="1:1">
      <c r="A53" s="2"/>
    </row>
    <row r="54" s="1" customFormat="1" spans="1:4">
      <c r="A54" s="2" t="s">
        <v>26</v>
      </c>
      <c r="D54" s="2" t="s">
        <v>27</v>
      </c>
    </row>
    <row r="55" s="1" customFormat="1" spans="1:4">
      <c r="A55" s="1" t="s">
        <v>29</v>
      </c>
      <c r="D55" s="1" t="s">
        <v>30</v>
      </c>
    </row>
  </sheetData>
  <mergeCells count="26">
    <mergeCell ref="G4:J4"/>
    <mergeCell ref="G39:J39"/>
    <mergeCell ref="A4:A6"/>
    <mergeCell ref="A39:A41"/>
    <mergeCell ref="B4:B6"/>
    <mergeCell ref="B39:B41"/>
    <mergeCell ref="C4:C6"/>
    <mergeCell ref="C39:C41"/>
    <mergeCell ref="D4:D6"/>
    <mergeCell ref="D39:D41"/>
    <mergeCell ref="E4:E6"/>
    <mergeCell ref="E39:E41"/>
    <mergeCell ref="F4:F6"/>
    <mergeCell ref="F39:F41"/>
    <mergeCell ref="G5:G6"/>
    <mergeCell ref="G40:G41"/>
    <mergeCell ref="H5:H6"/>
    <mergeCell ref="H40:H41"/>
    <mergeCell ref="I5:I6"/>
    <mergeCell ref="I40:I41"/>
    <mergeCell ref="J5:J6"/>
    <mergeCell ref="J40:J41"/>
    <mergeCell ref="K4:K6"/>
    <mergeCell ref="K39:K41"/>
    <mergeCell ref="L4:L6"/>
    <mergeCell ref="L39:L41"/>
  </mergeCells>
  <pageMargins left="0.25" right="0.25" top="0.75" bottom="0.75" header="0.3" footer="0.3"/>
  <pageSetup paperSize="1" scale="87" orientation="landscape" verticalDpi="7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19</vt:i4>
      </vt:variant>
    </vt:vector>
  </HeadingPairs>
  <TitlesOfParts>
    <vt:vector size="19" baseType="lpstr">
      <vt:lpstr>AUG 1</vt:lpstr>
      <vt:lpstr>AUG 4</vt:lpstr>
      <vt:lpstr>AUG 5</vt:lpstr>
      <vt:lpstr>AUG 7</vt:lpstr>
      <vt:lpstr>AUG 8</vt:lpstr>
      <vt:lpstr>AUG 11</vt:lpstr>
      <vt:lpstr>AUG 12</vt:lpstr>
      <vt:lpstr>AUG 13</vt:lpstr>
      <vt:lpstr>AUG 14</vt:lpstr>
      <vt:lpstr>AUG 15</vt:lpstr>
      <vt:lpstr>AUG 18</vt:lpstr>
      <vt:lpstr>AUG 19</vt:lpstr>
      <vt:lpstr>AUG 20</vt:lpstr>
      <vt:lpstr>AUG 22</vt:lpstr>
      <vt:lpstr>AUG 26</vt:lpstr>
      <vt:lpstr>AUG 27</vt:lpstr>
      <vt:lpstr>AUG 28</vt:lpstr>
      <vt:lpstr>AUG 29</vt:lpstr>
      <vt:lpstr>LAZADA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240406</dc:creator>
  <cp:lastModifiedBy>240406</cp:lastModifiedBy>
  <dcterms:created xsi:type="dcterms:W3CDTF">2025-07-31T23:46:00Z</dcterms:created>
  <dcterms:modified xsi:type="dcterms:W3CDTF">2025-09-01T05:54:58Z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90CFB068819146489397A7B147C3DCB5_11</vt:lpwstr>
  </property>
  <property fmtid="{D5CDD505-2E9C-101B-9397-08002B2CF9AE}" pid="3" name="KSOProductBuildVer">
    <vt:lpwstr>1033-12.2.0.20795</vt:lpwstr>
  </property>
</Properties>
</file>