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861" firstSheet="5" activeTab="20"/>
  </bookViews>
  <sheets>
    <sheet name="SEPT 1" sheetId="2" r:id="rId1"/>
    <sheet name="SEPT 2" sheetId="3" r:id="rId2"/>
    <sheet name="SEPT 3" sheetId="4" r:id="rId3"/>
    <sheet name="SEPT 4" sheetId="5" r:id="rId4"/>
    <sheet name="SEPT 5" sheetId="6" r:id="rId5"/>
    <sheet name="SEPT 8" sheetId="10" r:id="rId6"/>
    <sheet name="SEPT 9" sheetId="9" r:id="rId7"/>
    <sheet name="SEPT 10" sheetId="11" r:id="rId8"/>
    <sheet name="SEPT 11" sheetId="12" r:id="rId9"/>
    <sheet name="SEPT 12" sheetId="13" r:id="rId10"/>
    <sheet name="SEPT 15" sheetId="14" r:id="rId11"/>
    <sheet name="SEPT 16" sheetId="15" r:id="rId12"/>
    <sheet name="SEPT 17" sheetId="16" r:id="rId13"/>
    <sheet name="SEPT 18" sheetId="17" r:id="rId14"/>
    <sheet name="SEPT 19" sheetId="18" r:id="rId15"/>
    <sheet name="SEPT 22" sheetId="19" r:id="rId16"/>
    <sheet name="SEPT 24" sheetId="20" r:id="rId17"/>
    <sheet name="SEPT 25" sheetId="21" r:id="rId18"/>
    <sheet name="SEPT 26" sheetId="22" r:id="rId19"/>
    <sheet name="SEPT 29" sheetId="23" r:id="rId20"/>
    <sheet name="SEPT 30" sheetId="24" r:id="rId21"/>
    <sheet name="LAZADA" sheetId="1" r:id="rId22"/>
  </sheets>
  <definedNames>
    <definedName name="_1_JAN_2024" localSheetId="21">#REF!</definedName>
    <definedName name="_1_JAN_2024" localSheetId="0">#REF!</definedName>
    <definedName name="_1_JAN_2024" localSheetId="1">#REF!</definedName>
    <definedName name="_1_JAN_2024" localSheetId="2">#REF!</definedName>
    <definedName name="_1_JAN_2024" localSheetId="3">#REF!</definedName>
    <definedName name="_1_JAN_2024" localSheetId="4">#REF!</definedName>
    <definedName name="_2_JAN_2024" localSheetId="21">#REF!</definedName>
    <definedName name="_2_JAN_2024" localSheetId="0">#REF!</definedName>
    <definedName name="_2_JAN_2024" localSheetId="1">#REF!</definedName>
    <definedName name="_2_JAN_2024" localSheetId="2">#REF!</definedName>
    <definedName name="_2_JAN_2024" localSheetId="3">#REF!</definedName>
    <definedName name="_2_JAN_2024" localSheetId="4">#REF!</definedName>
    <definedName name="_6_Jan_2020" localSheetId="21">#REF!</definedName>
    <definedName name="_6_Jan_2020" localSheetId="0">#REF!</definedName>
    <definedName name="_6_Jan_2020" localSheetId="1">#REF!</definedName>
    <definedName name="_6_Jan_2020" localSheetId="2">#REF!</definedName>
    <definedName name="_6_Jan_2020" localSheetId="3">#REF!</definedName>
    <definedName name="_6_Jan_2020" localSheetId="4">#REF!</definedName>
    <definedName name="_xlnm.Print_Area" localSheetId="21">LAZADA!$A$365:$L$439</definedName>
    <definedName name="_xlnm.Print_Area" localSheetId="0">'SEPT 1'!$A$98:$M$121</definedName>
    <definedName name="_xlnm.Print_Area" localSheetId="1">'SEPT 2'!$A$1:$M$28</definedName>
    <definedName name="_xlnm.Print_Area" localSheetId="2">'SEPT 3'!$A$37:$M$67</definedName>
    <definedName name="_xlnm.Print_Area" localSheetId="3">'SEPT 4'!$A$1:$L$30</definedName>
    <definedName name="_xlnm.Print_Area" localSheetId="4">'SEPT 5'!$A$69:$L$92</definedName>
    <definedName name="_1_JAN_2024" localSheetId="6">#REF!</definedName>
    <definedName name="_2_JAN_2024" localSheetId="6">#REF!</definedName>
    <definedName name="_6_Jan_2020" localSheetId="6">#REF!</definedName>
    <definedName name="_xlnm.Print_Area" localSheetId="6">'SEPT 9'!$A$67:$L$92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'SEPT 8'!$A$66:$M$92</definedName>
    <definedName name="_1_JAN_2024" localSheetId="7">#REF!</definedName>
    <definedName name="_2_JAN_2024" localSheetId="7">#REF!</definedName>
    <definedName name="_6_Jan_2020" localSheetId="7">#REF!</definedName>
    <definedName name="_xlnm.Print_Area" localSheetId="7">'SEPT 10'!$A$34:$L$62</definedName>
    <definedName name="_1_JAN_2024" localSheetId="8">#REF!</definedName>
    <definedName name="_2_JAN_2024" localSheetId="8">#REF!</definedName>
    <definedName name="_6_Jan_2020" localSheetId="8">#REF!</definedName>
    <definedName name="_xlnm.Print_Area" localSheetId="8">'SEPT 11'!$A$1:$M$28</definedName>
    <definedName name="_1_JAN_2024" localSheetId="9">#REF!</definedName>
    <definedName name="_2_JAN_2024" localSheetId="9">#REF!</definedName>
    <definedName name="_6_Jan_2020" localSheetId="9">#REF!</definedName>
    <definedName name="_xlnm.Print_Area" localSheetId="9">'SEPT 12'!$A$1:$L$24</definedName>
    <definedName name="_1_JAN_2024" localSheetId="10">#REF!</definedName>
    <definedName name="_2_JAN_2024" localSheetId="10">#REF!</definedName>
    <definedName name="_6_Jan_2020" localSheetId="10">#REF!</definedName>
    <definedName name="_xlnm.Print_Area" localSheetId="10">'SEPT 15'!$A$32:$L$58</definedName>
    <definedName name="_1_JAN_2024" localSheetId="11">#REF!</definedName>
    <definedName name="_2_JAN_2024" localSheetId="11">#REF!</definedName>
    <definedName name="_6_Jan_2020" localSheetId="11">#REF!</definedName>
    <definedName name="_xlnm.Print_Area" localSheetId="11">'SEPT 16'!$A$33:$L$62</definedName>
    <definedName name="_1_JAN_2024" localSheetId="12">#REF!</definedName>
    <definedName name="_2_JAN_2024" localSheetId="12">#REF!</definedName>
    <definedName name="_6_Jan_2020" localSheetId="12">#REF!</definedName>
    <definedName name="_xlnm.Print_Area" localSheetId="12">'SEPT 17'!$A$35:$L$67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'SEPT 18'!$A$33:$M$59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'SEPT 19'!$A$1:$L$25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'SEPT 22'!$A$73:$M$98</definedName>
    <definedName name="_1_JAN_2024" localSheetId="16">#REF!</definedName>
    <definedName name="_2_JAN_2024" localSheetId="16">#REF!</definedName>
    <definedName name="_6_Jan_2020" localSheetId="16">#REF!</definedName>
    <definedName name="_xlnm.Print_Area" localSheetId="16">'SEPT 24'!$A$34:$L$59</definedName>
    <definedName name="_1_JAN_2024" localSheetId="17">#REF!</definedName>
    <definedName name="_2_JAN_2024" localSheetId="17">#REF!</definedName>
    <definedName name="_6_Jan_2020" localSheetId="17">#REF!</definedName>
    <definedName name="_xlnm.Print_Area" localSheetId="17">'SEPT 25'!$A$26:$L$56</definedName>
    <definedName name="_1_JAN_2024" localSheetId="18">#REF!</definedName>
    <definedName name="_2_JAN_2024" localSheetId="18">#REF!</definedName>
    <definedName name="_6_Jan_2020" localSheetId="18">#REF!</definedName>
    <definedName name="_xlnm.Print_Area" localSheetId="18">'SEPT 26'!$A$35:$M$61</definedName>
    <definedName name="_1_JAN_2024" localSheetId="19">#REF!</definedName>
    <definedName name="_2_JAN_2024" localSheetId="19">#REF!</definedName>
    <definedName name="_6_Jan_2020" localSheetId="19">#REF!</definedName>
    <definedName name="_xlnm.Print_Area" localSheetId="19">'SEPT 29'!$A$67:$L$94</definedName>
    <definedName name="_1_JAN_2024" localSheetId="20">#REF!</definedName>
    <definedName name="_2_JAN_2024" localSheetId="20">#REF!</definedName>
    <definedName name="_6_Jan_2020" localSheetId="20">#REF!</definedName>
    <definedName name="_xlnm.Print_Area" localSheetId="20">'SEPT 30'!$A$67:$L$90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<sst xmlns="http://schemas.openxmlformats.org/spreadsheetml/2006/main" count="2337" uniqueCount="296">
  <si>
    <t>SUMMARY DAILY COLLECTION REPORT</t>
  </si>
  <si>
    <t>KMI H.O. SERIES (ROLAND)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</si>
  <si>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</si>
  <si>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</si>
  <si>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</si>
  <si>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</si>
  <si>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</si>
  <si>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</si>
  <si>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</si>
  <si>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</si>
  <si>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</si>
  <si>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</si>
  <si>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</si>
  <si>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</si>
  <si>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</si>
  <si>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PIONEER FLOAT GLASS MANUFACTURING INC.</t>
  </si>
  <si>
    <t>UNIT</t>
  </si>
  <si>
    <t>BDO</t>
  </si>
  <si>
    <t>EWT 244.97</t>
  </si>
  <si>
    <t>EWT 68.57</t>
  </si>
  <si>
    <t>Cash Breakdown</t>
  </si>
  <si>
    <t>PCS</t>
  </si>
  <si>
    <t>AMOUNT</t>
  </si>
  <si>
    <t>Received by:</t>
  </si>
  <si>
    <t>Prepared By:</t>
  </si>
  <si>
    <t>Noted By:</t>
  </si>
  <si>
    <t>RODESSA MANAS</t>
  </si>
  <si>
    <t>JANELLEN LIM</t>
  </si>
  <si>
    <t>MART NATHANIEL R. FLORES</t>
  </si>
  <si>
    <t>Accounting Clerk</t>
  </si>
  <si>
    <t>KMI Assistant</t>
  </si>
  <si>
    <t>KMI- Supervisor</t>
  </si>
  <si>
    <t>Total Coins &amp; Bills</t>
  </si>
  <si>
    <t>Total Checks</t>
  </si>
  <si>
    <t>KMI H.O. SERIES (MART)</t>
  </si>
  <si>
    <t>KMI AR#</t>
  </si>
  <si>
    <t>KM6138</t>
  </si>
  <si>
    <t>MICKO T. TORINO</t>
  </si>
  <si>
    <t>BS10739</t>
  </si>
  <si>
    <t>GLADYS MOYO</t>
  </si>
  <si>
    <t>UNIT DP</t>
  </si>
  <si>
    <t>MARK CHRISTIAN SOLIS</t>
  </si>
  <si>
    <t>UNIT FP</t>
  </si>
  <si>
    <t>BENJAMIN SEVILLIO</t>
  </si>
  <si>
    <t>1HG CONSTRUCTION OPC</t>
  </si>
  <si>
    <t>UNIT &amp; DC</t>
  </si>
  <si>
    <t>EWT 564.86</t>
  </si>
  <si>
    <t>SMART MACHINES &amp; ELECTRONICS SOLUTIONS TRADING CORPORATION</t>
  </si>
  <si>
    <t>EWT 279.75</t>
  </si>
  <si>
    <t>ELAINE CARREON</t>
  </si>
  <si>
    <t>RAFFY UMALI</t>
  </si>
  <si>
    <t>DAISYREE SERVIDAD</t>
  </si>
  <si>
    <t>MILDRED UY</t>
  </si>
  <si>
    <t>EJ DEE</t>
  </si>
  <si>
    <t>FAHAD BANSAO</t>
  </si>
  <si>
    <t>THE NEW DAPO BAR AND RESTAURANT</t>
  </si>
  <si>
    <t>EBITDAPOSITIVE CORPORATION</t>
  </si>
  <si>
    <t>MBTC</t>
  </si>
  <si>
    <t>EWT 529.25</t>
  </si>
  <si>
    <t>VALERO 156 VILLAR PROPERTY MGT CORP</t>
  </si>
  <si>
    <t>EWT 1571.68</t>
  </si>
  <si>
    <t>VICTOR SAY</t>
  </si>
  <si>
    <t>CBC</t>
  </si>
  <si>
    <t>SUPERIOR BT INC.</t>
  </si>
  <si>
    <t>EWT 498.50</t>
  </si>
  <si>
    <t>THERMO-AIRE EXPRESS AIRCONDITIONING CORP</t>
  </si>
  <si>
    <t>EWT 195.47</t>
  </si>
  <si>
    <t>SYNERGEN PHARMA INC.</t>
  </si>
  <si>
    <t>KM6139</t>
  </si>
  <si>
    <t>ALBEN BERMEO</t>
  </si>
  <si>
    <t>BS10740</t>
  </si>
  <si>
    <t>KM6140</t>
  </si>
  <si>
    <t>CHARLENE RAQUION</t>
  </si>
  <si>
    <t>BS10741</t>
  </si>
  <si>
    <t>FURUSATO SHOWROOM</t>
  </si>
  <si>
    <t>EVELYN PARREÑO</t>
  </si>
  <si>
    <t>ATTY. PETER SUCHIANCO</t>
  </si>
  <si>
    <t>KAIA'S KITCHEN - KIM ILAGAN</t>
  </si>
  <si>
    <t>KMI H.O. SERIES (ALFREDO)</t>
  </si>
  <si>
    <t>JEFFREY YU</t>
  </si>
  <si>
    <t>CHINABANK</t>
  </si>
  <si>
    <t>0109685</t>
  </si>
  <si>
    <t>PAN DE MANILA FOOD CO., INC.</t>
  </si>
  <si>
    <t>EWT 97.73</t>
  </si>
  <si>
    <t>NAVAL DEFENSE COMMAND</t>
  </si>
  <si>
    <t>BRYAN ATIENZA</t>
  </si>
  <si>
    <t>JOSEPH MANAHAN</t>
  </si>
  <si>
    <t>GRACE APAITAN</t>
  </si>
  <si>
    <t>MAGELLAN COMMODITIES, INC.</t>
  </si>
  <si>
    <t>EWT 162.47</t>
  </si>
  <si>
    <t>PACITA L. SORIANO FOUNDATION INC.</t>
  </si>
  <si>
    <t>PHILTRUST</t>
  </si>
  <si>
    <t>OVERPAYMENT</t>
  </si>
  <si>
    <t>THERE INC.</t>
  </si>
  <si>
    <t>EWT 259.03</t>
  </si>
  <si>
    <t>VIRGILIO GONZALES</t>
  </si>
  <si>
    <t>EXEQUIEL C. SERRANO</t>
  </si>
  <si>
    <t>CHRISTIAN VIADO</t>
  </si>
  <si>
    <t>EWT 390.94</t>
  </si>
  <si>
    <t>A.S BUILDING MANAGEMENT CORPORATION</t>
  </si>
  <si>
    <t>PBB</t>
  </si>
  <si>
    <t>MICHELLE GANKEE</t>
  </si>
  <si>
    <t>RUTH TIANGCO</t>
  </si>
  <si>
    <t>STONEWORKS SPECIALIST INT'L. CORP.</t>
  </si>
  <si>
    <t>DAISY INN, INC.</t>
  </si>
  <si>
    <t>CSBANK</t>
  </si>
  <si>
    <t>EWT 431.15</t>
  </si>
  <si>
    <t>MVF APPLIANNCES TRADING</t>
  </si>
  <si>
    <t>GERALD GARCIA</t>
  </si>
  <si>
    <t>CARMELITA ABELLO</t>
  </si>
  <si>
    <t>S</t>
  </si>
  <si>
    <t>JAYDAN VILORIA</t>
  </si>
  <si>
    <t>SECURITY</t>
  </si>
  <si>
    <t>ATTY. BOBBY SAN JOSE / WHITE ELEPHANTS INC.</t>
  </si>
  <si>
    <t>ATTY. BOBBY SAN JOSE / RVSJ, INC.</t>
  </si>
  <si>
    <t>KARL DAVIN HUI</t>
  </si>
  <si>
    <t>FRANCIS DY</t>
  </si>
  <si>
    <t>ALFREDO ADRIANO</t>
  </si>
  <si>
    <t>A.S. BUILDING MANAGEMENT CORPORATION</t>
  </si>
  <si>
    <t>LEXUS MULTI FARM CORPORATION</t>
  </si>
  <si>
    <t>AUB</t>
  </si>
  <si>
    <t>EWT 191.75</t>
  </si>
  <si>
    <t>RALPH JOHN VELASCO</t>
  </si>
  <si>
    <t>RODNEY PENALES</t>
  </si>
  <si>
    <t>ANTHONY GARCIA</t>
  </si>
  <si>
    <t>WESLEY GABIONZA</t>
  </si>
  <si>
    <t>LANFEN HSIEH</t>
  </si>
  <si>
    <t>FIRST SOLID BUILDERS, INC.</t>
  </si>
  <si>
    <t>EWT 143.70</t>
  </si>
  <si>
    <t>EWT 303.54</t>
  </si>
  <si>
    <t>TIMOTHY SIO</t>
  </si>
  <si>
    <t>JOJO ALPASAN</t>
  </si>
  <si>
    <t>ANJULI ILAGAN SY</t>
  </si>
  <si>
    <t>PETER ANGLIONGTO</t>
  </si>
  <si>
    <t>LAKAMBINI HOTEL CORPORATION</t>
  </si>
  <si>
    <t>22-925</t>
  </si>
  <si>
    <t>EWT 520.58</t>
  </si>
  <si>
    <t>COLDWINS AC &amp; ELECTROMECHANICAL SVC</t>
  </si>
  <si>
    <t>LARRY MARK TIJAMO</t>
  </si>
  <si>
    <t>NICOLE CORRAL</t>
  </si>
  <si>
    <t>FIRST CAVITE INDUSTRIAL ESTATE ASSC, INC.</t>
  </si>
  <si>
    <t>EWT 1001.39</t>
  </si>
  <si>
    <t>KEVIN KAO</t>
  </si>
  <si>
    <t>DYAN CABALZA</t>
  </si>
  <si>
    <t>MORNING SUN ALUM &amp; GLASS CONTRACTOR CORP</t>
  </si>
  <si>
    <t>MERCADO FOODS AND SAUCES</t>
  </si>
  <si>
    <t>RICHMOND JIMENEZ</t>
  </si>
  <si>
    <t>LOU ADRIAN DINOY</t>
  </si>
  <si>
    <t>TORRES TECHNOLOGY CENTER CORP</t>
  </si>
  <si>
    <t>FREDERICK UYSIPUO</t>
  </si>
  <si>
    <t>INSTALLATION</t>
  </si>
  <si>
    <t>KPII</t>
  </si>
  <si>
    <t>MANILA BLENDS CORP.</t>
  </si>
  <si>
    <t>GREATECH PHILIPPINES, INC.</t>
  </si>
  <si>
    <t>EWT 246.18</t>
  </si>
  <si>
    <t>FL PRO SOLUTIONS, INC.</t>
  </si>
  <si>
    <t>BANKONE</t>
  </si>
  <si>
    <t>UNIT / CHANGE</t>
  </si>
  <si>
    <t>JMT ENTERPRISE</t>
  </si>
  <si>
    <t>INA F. GATAN</t>
  </si>
  <si>
    <t>LOWELL MADADARO</t>
  </si>
  <si>
    <t>WILHELMINA CUICO</t>
  </si>
  <si>
    <t>JON DAREL ALCOLEA</t>
  </si>
  <si>
    <t>KM6141</t>
  </si>
  <si>
    <t>JOHN CARONAN</t>
  </si>
  <si>
    <t>BS10745</t>
  </si>
  <si>
    <t>KM6142</t>
  </si>
  <si>
    <t>CATHLEA B. BARDIAGO</t>
  </si>
  <si>
    <t>BS10746</t>
  </si>
  <si>
    <t>AR6017</t>
  </si>
  <si>
    <t>BS9846</t>
  </si>
  <si>
    <t>BS9841</t>
  </si>
  <si>
    <t>BS9849</t>
  </si>
  <si>
    <t>BS9850</t>
  </si>
  <si>
    <t>AR6016</t>
  </si>
  <si>
    <t>BS9855</t>
  </si>
  <si>
    <t>LAGUNA DIAGNOSTIC CENTER</t>
  </si>
  <si>
    <t>YSTACEY DIANNE TY</t>
  </si>
  <si>
    <t>UNIT &amp; DL</t>
  </si>
  <si>
    <t>HAWKEYE SPORTS TRADING CORPORATION</t>
  </si>
  <si>
    <t>SJR#</t>
  </si>
  <si>
    <t>ERLEN NICOLE VILLANUEVA</t>
  </si>
  <si>
    <t>SOP</t>
  </si>
  <si>
    <t>BPI</t>
  </si>
  <si>
    <t>LAZADA FEE</t>
  </si>
  <si>
    <t xml:space="preserve">TOTAL AMOUNT: </t>
  </si>
  <si>
    <t>JOHN KEVIN VALENZUELA</t>
  </si>
  <si>
    <t>ISAAH TAN</t>
  </si>
  <si>
    <t>ALVIN YOUNG</t>
  </si>
  <si>
    <t>JOANAH BITHAO</t>
  </si>
  <si>
    <t>JEAN SUAREZ</t>
  </si>
  <si>
    <t>CARLA ORBETA</t>
  </si>
  <si>
    <t>SHANNEN SAN PEDRO</t>
  </si>
  <si>
    <t>LARA ONG</t>
  </si>
  <si>
    <t>MICH DL</t>
  </si>
  <si>
    <t>JILLIAN ORTIGUERRA</t>
  </si>
  <si>
    <t>GAUTHIER TROXQUET</t>
  </si>
  <si>
    <t>JOHN EDWARD DELOS SANTOS</t>
  </si>
  <si>
    <t>CHANDA BARILLOS</t>
  </si>
  <si>
    <t>MARIA TERESITA M. SEMANA</t>
  </si>
  <si>
    <t>VIRONICA MELOCOTONES</t>
  </si>
  <si>
    <t>GLENN RAMIREZ</t>
  </si>
  <si>
    <t>GERALD GUEVARRA</t>
  </si>
  <si>
    <t>EWT</t>
  </si>
  <si>
    <t>LEONARDO NAPUTO</t>
  </si>
  <si>
    <t>SSD C/O MA. ROXANNE BUGHAO</t>
  </si>
  <si>
    <t>TONI ROSE PADUA</t>
  </si>
  <si>
    <t>MILDRED GARCIA</t>
  </si>
  <si>
    <t>ANDREAH RIVERA</t>
  </si>
  <si>
    <t>TOTAL:</t>
  </si>
  <si>
    <t>JACKY WEI MR. YANG</t>
  </si>
  <si>
    <t>NENITA TANDOC</t>
  </si>
  <si>
    <t>SHIDEL BAGGAO</t>
  </si>
  <si>
    <t>MARICRIS ALIPIO</t>
  </si>
  <si>
    <t>HIGH GROUND CAFE</t>
  </si>
  <si>
    <t>RIC CAMUS</t>
  </si>
  <si>
    <t>RYAN PAUL DOMINGUEZ</t>
  </si>
  <si>
    <t>JULIUS CRISTOPHER TRIA</t>
  </si>
  <si>
    <t>KATRINA ABAD</t>
  </si>
  <si>
    <t>FELISA LANDICHO</t>
  </si>
  <si>
    <t>CZARINA MAE CE*IDOZA</t>
  </si>
  <si>
    <t>BONG UY</t>
  </si>
  <si>
    <t>RONNIE RILLERA</t>
  </si>
  <si>
    <t>JOHN MICHAEL CHAVEZ</t>
  </si>
  <si>
    <t>GEORGE PAUL CRUZ</t>
  </si>
  <si>
    <t>HARVEY CRUZ</t>
  </si>
  <si>
    <t>DEN DEN</t>
  </si>
  <si>
    <t>GLORIA LOPEZ</t>
  </si>
  <si>
    <t>GE DY</t>
  </si>
  <si>
    <t>MARIA CLEO</t>
  </si>
  <si>
    <t>GERRY ASUNCION</t>
  </si>
  <si>
    <t>HERMAN V. PADULIP</t>
  </si>
  <si>
    <t>JASON MATA</t>
  </si>
  <si>
    <t>JAMES RAYMUNDO</t>
  </si>
  <si>
    <t>RICA MARIE ERENEA</t>
  </si>
  <si>
    <t>HEZRON T. DE GUZMAN</t>
  </si>
  <si>
    <t>JV DITONA</t>
  </si>
  <si>
    <t>JULIA MARIE DOMAOAL</t>
  </si>
  <si>
    <t>HEIDI QUIN</t>
  </si>
  <si>
    <t>ANFELO MARI PINEDA</t>
  </si>
  <si>
    <t>KATRINA FIGURASIN</t>
  </si>
  <si>
    <t>LETICIA TAN</t>
  </si>
  <si>
    <r>
      <rPr>
        <b/>
        <sz val="7"/>
        <rFont val="Tahoma"/>
        <charset val="134"/>
      </rPr>
      <t xml:space="preserve">GERALDINE CERDA </t>
    </r>
    <r>
      <rPr>
        <b/>
        <sz val="7"/>
        <color rgb="FFFF0000"/>
        <rFont val="Tahoma"/>
        <charset val="134"/>
      </rPr>
      <t>(REFUND)</t>
    </r>
  </si>
  <si>
    <t>GEORGE ROY DUMLAO</t>
  </si>
  <si>
    <t>JOSH ROIDE</t>
  </si>
  <si>
    <t>ERICK V. HERNANDEZ</t>
  </si>
  <si>
    <t>LEONILO MARIANO</t>
  </si>
  <si>
    <t>MICHAEL JOHN CRUZ INDUCTIVO</t>
  </si>
  <si>
    <t>DELIA TABLADA</t>
  </si>
  <si>
    <t>RANDON MARQUEZ</t>
  </si>
  <si>
    <t>AVE JOHN CARMEN</t>
  </si>
  <si>
    <t>GODOFREDO FAUSTO</t>
  </si>
  <si>
    <t>REINAN AIRCON</t>
  </si>
  <si>
    <t>SHEILA CAAMPUED</t>
  </si>
  <si>
    <t>KARA TORRENA</t>
  </si>
  <si>
    <t>PIO HILARIO</t>
  </si>
  <si>
    <t>MAHUSAY, RONALD</t>
  </si>
  <si>
    <t>CHRISTIAN EDWARD PACUNIO</t>
  </si>
  <si>
    <t>KIM LUZUNG</t>
  </si>
  <si>
    <t>ALLEN GLENN MISTICA</t>
  </si>
  <si>
    <t>KELSEY VYRANT MADERA</t>
  </si>
  <si>
    <t>VHER LEGASPI</t>
  </si>
  <si>
    <t>DAVID CAFFREY</t>
  </si>
  <si>
    <t>RONALD TANADA</t>
  </si>
  <si>
    <t>JESSICA CALDO</t>
  </si>
  <si>
    <t>ALFRED LEE</t>
  </si>
  <si>
    <t>CAMILLE GANDA AMPARO</t>
  </si>
  <si>
    <t>JP ESTRADA</t>
  </si>
  <si>
    <t>JOMEL CASTILLO</t>
  </si>
  <si>
    <t>RL DUEÑAS</t>
  </si>
  <si>
    <t>NEAL FERNANDEZ</t>
  </si>
  <si>
    <t>JELLYN DE GUZMAN</t>
  </si>
  <si>
    <t>JEN ARELLANO</t>
  </si>
  <si>
    <t>SONNY SAÑEZ</t>
  </si>
  <si>
    <t>MICHELLE DITABLAN</t>
  </si>
  <si>
    <t>KAREN HAZEL DE LEON</t>
  </si>
  <si>
    <t>NERISSA MANTAWIL KUSA</t>
  </si>
  <si>
    <t>OLIVER OLANAN</t>
  </si>
  <si>
    <t>VAN VERGARA</t>
  </si>
  <si>
    <t>CARL FREIDRICH VICENCIO</t>
  </si>
  <si>
    <t>NOE L. DANIEL</t>
  </si>
  <si>
    <t>MARLON ROSALES</t>
  </si>
  <si>
    <t>MYCHAELS CORPORATION</t>
  </si>
  <si>
    <t>TETA MANGANA</t>
  </si>
  <si>
    <t>JOSEPH NEIL ELIQUEN</t>
  </si>
  <si>
    <t>EDISON PUGAY</t>
  </si>
  <si>
    <t>VENERANDO AMATORIO</t>
  </si>
  <si>
    <t>LUZVIMINDA PAULE</t>
  </si>
  <si>
    <t>CHRISTIAN QUINTOS</t>
  </si>
  <si>
    <t>JOHN PATRICK PEROY</t>
  </si>
  <si>
    <t>MARK SHAND MADRID</t>
  </si>
  <si>
    <t>JOSEPH MARTIN Y. FEIR</t>
  </si>
  <si>
    <t>ROXANNE CRUZ</t>
  </si>
  <si>
    <t>MICHAEL ISAAC B. DUE*AS</t>
  </si>
  <si>
    <t>LHASA B</t>
  </si>
  <si>
    <t>PATRICK BRAVO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</si>
</sst>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sz val="7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177" fontId="3" fillId="2" borderId="6" xfId="1" applyNumberFormat="1" applyFont="1" applyFill="1" applyBorder="1" applyAlignment="1"/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/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1" fillId="0" borderId="0" xfId="1" applyNumberFormat="1" applyFont="1" applyFill="1" applyBorder="1" applyAlignment="1">
      <alignment horizontal="right" vertical="center"/>
    </xf>
    <xf numFmtId="177" fontId="2" fillId="0" borderId="8" xfId="1" applyNumberFormat="1" applyFont="1" applyBorder="1" applyAlignment="1">
      <alignment horizontal="center"/>
    </xf>
    <xf numFmtId="177" fontId="2" fillId="0" borderId="0" xfId="1" applyNumberFormat="1" applyFont="1" applyAlignment="1">
      <alignment horizontal="left" vertical="center"/>
    </xf>
    <xf numFmtId="0" fontId="3" fillId="0" borderId="6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9"/>
  <sheetViews>
    <sheetView zoomScale="130" zoomScaleNormal="130" topLeftCell="A75" workbookViewId="0">
      <selection activeCell="I83" sqref="I83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45898</v>
      </c>
      <c r="B7" s="15">
        <v>18926</v>
      </c>
      <c r="C7" s="16" t="s">
        <v>15</v>
      </c>
      <c r="D7" s="17" t="s">
        <v>16</v>
      </c>
      <c r="E7" s="15">
        <v>60376</v>
      </c>
      <c r="F7" s="38"/>
      <c r="G7" s="19" t="s">
        <v>17</v>
      </c>
      <c r="H7" s="19">
        <v>1499090</v>
      </c>
      <c r="I7" s="14">
        <v>45898</v>
      </c>
      <c r="J7" s="38">
        <v>24251.64</v>
      </c>
      <c r="K7" s="25">
        <f>F7+J7</f>
        <v>24251.64</v>
      </c>
      <c r="L7" s="14">
        <v>45901</v>
      </c>
      <c r="M7" s="2" t="s">
        <v>18</v>
      </c>
    </row>
    <row r="8" spans="1:13">
      <c r="A8" s="14">
        <v>45898</v>
      </c>
      <c r="B8" s="15">
        <v>18926</v>
      </c>
      <c r="C8" s="16" t="s">
        <v>15</v>
      </c>
      <c r="D8" s="17" t="s">
        <v>16</v>
      </c>
      <c r="E8" s="15">
        <v>60377</v>
      </c>
      <c r="F8" s="38"/>
      <c r="G8" s="19" t="s">
        <v>17</v>
      </c>
      <c r="H8" s="19">
        <v>1499091</v>
      </c>
      <c r="I8" s="14">
        <v>45898</v>
      </c>
      <c r="J8" s="38">
        <v>6788.75</v>
      </c>
      <c r="K8" s="25">
        <f>F8+J8</f>
        <v>6788.75</v>
      </c>
      <c r="L8" s="14">
        <v>45901</v>
      </c>
      <c r="M8" s="2" t="s">
        <v>19</v>
      </c>
    </row>
    <row r="9" spans="6:11">
      <c r="F9" s="39">
        <f>SUM(F7:F8)</f>
        <v>0</v>
      </c>
      <c r="G9" s="2"/>
      <c r="H9" s="2"/>
      <c r="I9" s="2"/>
      <c r="J9" s="49">
        <f>SUM(J7:J8)</f>
        <v>31040.39</v>
      </c>
      <c r="K9" s="39">
        <f>SUM(K7:K8)</f>
        <v>31040.39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20</v>
      </c>
      <c r="J12" s="41" t="s">
        <v>21</v>
      </c>
    </row>
    <row r="13" spans="11:11">
      <c r="K13" s="41" t="s">
        <v>22</v>
      </c>
    </row>
    <row r="14" spans="7:11">
      <c r="G14" s="2" t="s">
        <v>23</v>
      </c>
      <c r="I14" s="42">
        <v>1000</v>
      </c>
      <c r="J14" s="43"/>
      <c r="K14" s="44">
        <f t="shared" ref="K14:K25" si="0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0"/>
        <v>0</v>
      </c>
    </row>
    <row r="16" spans="1:11">
      <c r="A16" s="2"/>
      <c r="G16" s="2"/>
      <c r="I16" s="42">
        <v>200</v>
      </c>
      <c r="J16" s="43"/>
      <c r="K16" s="44">
        <f t="shared" si="0"/>
        <v>0</v>
      </c>
    </row>
    <row r="17" spans="1:11">
      <c r="A17" s="2"/>
      <c r="G17" s="2" t="s">
        <v>26</v>
      </c>
      <c r="I17" s="42">
        <v>100</v>
      </c>
      <c r="J17" s="43"/>
      <c r="K17" s="44">
        <f t="shared" si="0"/>
        <v>0</v>
      </c>
    </row>
    <row r="18" spans="1:11">
      <c r="A18" s="2" t="s">
        <v>27</v>
      </c>
      <c r="D18" s="2" t="s">
        <v>28</v>
      </c>
      <c r="G18" s="1" t="s">
        <v>29</v>
      </c>
      <c r="I18" s="42">
        <v>50</v>
      </c>
      <c r="J18" s="43"/>
      <c r="K18" s="44">
        <f t="shared" si="0"/>
        <v>0</v>
      </c>
    </row>
    <row r="19" spans="1:11">
      <c r="A19" s="1" t="s">
        <v>30</v>
      </c>
      <c r="D19" s="1" t="s">
        <v>31</v>
      </c>
      <c r="I19" s="42">
        <v>20</v>
      </c>
      <c r="J19" s="43"/>
      <c r="K19" s="44">
        <f t="shared" si="0"/>
        <v>0</v>
      </c>
    </row>
    <row r="20" spans="9:11">
      <c r="I20" s="42">
        <v>10</v>
      </c>
      <c r="J20" s="43"/>
      <c r="K20" s="44">
        <f t="shared" si="0"/>
        <v>0</v>
      </c>
    </row>
    <row r="21" spans="9:11">
      <c r="I21" s="42">
        <v>5</v>
      </c>
      <c r="J21" s="43"/>
      <c r="K21" s="44">
        <f t="shared" si="0"/>
        <v>0</v>
      </c>
    </row>
    <row r="22" spans="9:11">
      <c r="I22" s="42">
        <v>1</v>
      </c>
      <c r="J22" s="43"/>
      <c r="K22" s="44">
        <f t="shared" si="0"/>
        <v>0</v>
      </c>
    </row>
    <row r="23" spans="9:11">
      <c r="I23" s="42">
        <v>0.25</v>
      </c>
      <c r="J23" s="43"/>
      <c r="K23" s="44">
        <f t="shared" si="0"/>
        <v>0</v>
      </c>
    </row>
    <row r="24" spans="9:11">
      <c r="I24" s="45">
        <v>0.05</v>
      </c>
      <c r="J24" s="43"/>
      <c r="K24" s="44">
        <f t="shared" si="0"/>
        <v>0</v>
      </c>
    </row>
    <row r="25" spans="9:11">
      <c r="I25" s="2" t="s">
        <v>32</v>
      </c>
      <c r="K25" s="44">
        <f t="shared" si="0"/>
        <v>0</v>
      </c>
    </row>
    <row r="26" spans="9:11">
      <c r="I26" s="2" t="s">
        <v>33</v>
      </c>
      <c r="K26" s="51">
        <f>SUM(K14:K25)</f>
        <v>0</v>
      </c>
    </row>
    <row r="27" spans="11:11">
      <c r="K27" s="47">
        <f>J9</f>
        <v>31040.39</v>
      </c>
    </row>
    <row r="28" ht="9.75" spans="11:11">
      <c r="K28" s="48">
        <f>SUM(K26:K27)</f>
        <v>31040.39</v>
      </c>
    </row>
    <row r="29" ht="9.75"/>
    <row r="35" spans="1:1">
      <c r="A35" s="2" t="s">
        <v>0</v>
      </c>
    </row>
    <row r="36" spans="1:1">
      <c r="A36" s="2" t="s">
        <v>34</v>
      </c>
    </row>
    <row r="38" spans="1:12">
      <c r="A38" s="3" t="s">
        <v>2</v>
      </c>
      <c r="B38" s="35" t="s">
        <v>35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pans="1:12">
      <c r="A39" s="6"/>
      <c r="B39" s="3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ht="10.2" customHeight="1" spans="1:12">
      <c r="A40" s="7"/>
      <c r="B40" s="3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ht="10.2" customHeight="1" spans="1:13">
      <c r="A41" s="14">
        <v>45901</v>
      </c>
      <c r="B41" s="15" t="s">
        <v>36</v>
      </c>
      <c r="C41" s="16" t="s">
        <v>37</v>
      </c>
      <c r="D41" s="17" t="s">
        <v>16</v>
      </c>
      <c r="E41" s="15" t="s">
        <v>38</v>
      </c>
      <c r="F41" s="38">
        <v>1950</v>
      </c>
      <c r="G41" s="19"/>
      <c r="H41" s="19"/>
      <c r="I41" s="14"/>
      <c r="J41" s="38"/>
      <c r="K41" s="25">
        <f>J41+F41</f>
        <v>1950</v>
      </c>
      <c r="L41" s="14">
        <v>45901</v>
      </c>
      <c r="M41" s="2"/>
    </row>
    <row r="42" ht="9.9" customHeight="1" spans="1:13">
      <c r="A42" s="14"/>
      <c r="B42" s="15"/>
      <c r="C42" s="16"/>
      <c r="D42" s="17"/>
      <c r="E42" s="15"/>
      <c r="F42" s="38"/>
      <c r="G42" s="19"/>
      <c r="H42" s="19"/>
      <c r="I42" s="14"/>
      <c r="J42" s="38"/>
      <c r="K42" s="25"/>
      <c r="L42" s="14"/>
      <c r="M42" s="2"/>
    </row>
    <row r="43" spans="6:11">
      <c r="F43" s="39">
        <f>SUM(F38:F42)</f>
        <v>1950</v>
      </c>
      <c r="G43" s="2"/>
      <c r="H43" s="2"/>
      <c r="I43" s="2"/>
      <c r="J43" s="39">
        <f>SUM(J41:J42)</f>
        <v>0</v>
      </c>
      <c r="K43" s="39">
        <f>SUM(K42:K42)</f>
        <v>0</v>
      </c>
    </row>
    <row r="44" spans="9:9">
      <c r="I44" s="1" t="s">
        <v>13</v>
      </c>
    </row>
    <row r="45" spans="8:11">
      <c r="H45" s="2" t="s">
        <v>20</v>
      </c>
      <c r="J45" s="41" t="s">
        <v>21</v>
      </c>
      <c r="K45" s="41" t="s">
        <v>22</v>
      </c>
    </row>
    <row r="46" spans="11:11">
      <c r="K46" s="2"/>
    </row>
    <row r="47" spans="1:11">
      <c r="A47" s="2" t="s">
        <v>24</v>
      </c>
      <c r="D47" s="2" t="s">
        <v>25</v>
      </c>
      <c r="G47" s="2" t="s">
        <v>23</v>
      </c>
      <c r="I47" s="42">
        <v>1000</v>
      </c>
      <c r="J47" s="43">
        <v>1</v>
      </c>
      <c r="K47" s="44">
        <f t="shared" ref="K47:K57" si="1">J47*I47</f>
        <v>1000</v>
      </c>
    </row>
    <row r="48" spans="1:11">
      <c r="A48" s="2"/>
      <c r="G48" s="2"/>
      <c r="I48" s="42">
        <v>500</v>
      </c>
      <c r="J48" s="43">
        <v>1</v>
      </c>
      <c r="K48" s="44">
        <f t="shared" si="1"/>
        <v>500</v>
      </c>
    </row>
    <row r="49" spans="1:11">
      <c r="A49" s="2"/>
      <c r="G49" s="2"/>
      <c r="I49" s="42">
        <v>200</v>
      </c>
      <c r="J49" s="43"/>
      <c r="K49" s="44">
        <f t="shared" si="1"/>
        <v>0</v>
      </c>
    </row>
    <row r="50" spans="1:11">
      <c r="A50" s="2" t="s">
        <v>27</v>
      </c>
      <c r="D50" s="2" t="s">
        <v>28</v>
      </c>
      <c r="G50" s="2" t="s">
        <v>26</v>
      </c>
      <c r="I50" s="42">
        <v>100</v>
      </c>
      <c r="J50" s="43">
        <v>4</v>
      </c>
      <c r="K50" s="44">
        <f t="shared" si="1"/>
        <v>400</v>
      </c>
    </row>
    <row r="51" spans="1:11">
      <c r="A51" s="1" t="s">
        <v>30</v>
      </c>
      <c r="D51" s="1" t="s">
        <v>31</v>
      </c>
      <c r="G51" s="1" t="s">
        <v>29</v>
      </c>
      <c r="I51" s="42">
        <v>50</v>
      </c>
      <c r="J51" s="43">
        <v>1</v>
      </c>
      <c r="K51" s="44">
        <f t="shared" si="1"/>
        <v>50</v>
      </c>
    </row>
    <row r="52" spans="9:11">
      <c r="I52" s="42">
        <v>20</v>
      </c>
      <c r="J52" s="43"/>
      <c r="K52" s="44">
        <f t="shared" si="1"/>
        <v>0</v>
      </c>
    </row>
    <row r="53" spans="9:11">
      <c r="I53" s="42">
        <v>10</v>
      </c>
      <c r="J53" s="43"/>
      <c r="K53" s="44">
        <f t="shared" si="1"/>
        <v>0</v>
      </c>
    </row>
    <row r="54" spans="9:11">
      <c r="I54" s="42">
        <v>5</v>
      </c>
      <c r="J54" s="43"/>
      <c r="K54" s="44">
        <f t="shared" si="1"/>
        <v>0</v>
      </c>
    </row>
    <row r="55" spans="9:11">
      <c r="I55" s="42">
        <v>1</v>
      </c>
      <c r="J55" s="43"/>
      <c r="K55" s="44">
        <f t="shared" si="1"/>
        <v>0</v>
      </c>
    </row>
    <row r="56" spans="9:11">
      <c r="I56" s="42">
        <v>0.25</v>
      </c>
      <c r="J56" s="43"/>
      <c r="K56" s="44">
        <f t="shared" si="1"/>
        <v>0</v>
      </c>
    </row>
    <row r="57" spans="9:11">
      <c r="I57" s="45">
        <v>0.05</v>
      </c>
      <c r="J57" s="43"/>
      <c r="K57" s="44">
        <f t="shared" si="1"/>
        <v>0</v>
      </c>
    </row>
    <row r="58" spans="9:11">
      <c r="I58" s="2" t="s">
        <v>32</v>
      </c>
      <c r="K58" s="46">
        <f>SUM(K47:K57)</f>
        <v>1950</v>
      </c>
    </row>
    <row r="59" spans="9:11">
      <c r="I59" s="2" t="s">
        <v>33</v>
      </c>
      <c r="K59" s="47">
        <f>J43</f>
        <v>0</v>
      </c>
    </row>
    <row r="60" ht="9.75" spans="11:11">
      <c r="K60" s="48">
        <f>SUM(K58:K59)</f>
        <v>1950</v>
      </c>
    </row>
    <row r="61" ht="9.75" spans="11:11">
      <c r="K61" s="42"/>
    </row>
    <row r="66" spans="1:1">
      <c r="A66" s="2" t="s">
        <v>0</v>
      </c>
    </row>
    <row r="67" spans="1:1">
      <c r="A67" s="2" t="s">
        <v>34</v>
      </c>
    </row>
    <row r="69" spans="1:12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4" t="s">
        <v>8</v>
      </c>
      <c r="H69" s="5"/>
      <c r="I69" s="5"/>
      <c r="J69" s="23"/>
      <c r="K69" s="3" t="s">
        <v>9</v>
      </c>
      <c r="L69" s="3" t="s">
        <v>10</v>
      </c>
    </row>
    <row r="70" spans="1:12">
      <c r="A70" s="6"/>
      <c r="B70" s="6"/>
      <c r="C70" s="6"/>
      <c r="D70" s="6"/>
      <c r="E70" s="6"/>
      <c r="F70" s="6"/>
      <c r="G70" s="3" t="s">
        <v>11</v>
      </c>
      <c r="H70" s="3" t="s">
        <v>12</v>
      </c>
      <c r="I70" s="3" t="s">
        <v>13</v>
      </c>
      <c r="J70" s="3" t="s">
        <v>14</v>
      </c>
      <c r="K70" s="6"/>
      <c r="L70" s="6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3">
      <c r="A72" s="14">
        <v>45901</v>
      </c>
      <c r="B72" s="15">
        <v>21468</v>
      </c>
      <c r="C72" s="16" t="s">
        <v>39</v>
      </c>
      <c r="D72" s="17" t="s">
        <v>40</v>
      </c>
      <c r="E72" s="15">
        <v>60390</v>
      </c>
      <c r="F72" s="38">
        <v>2250.2</v>
      </c>
      <c r="G72" s="19"/>
      <c r="H72" s="19"/>
      <c r="I72" s="14"/>
      <c r="J72" s="38">
        <v>0</v>
      </c>
      <c r="K72" s="25">
        <f>F72+J72</f>
        <v>2250.2</v>
      </c>
      <c r="L72" s="14">
        <v>45902</v>
      </c>
      <c r="M72" s="2"/>
    </row>
    <row r="73" spans="1:13">
      <c r="A73" s="14">
        <v>45901</v>
      </c>
      <c r="B73" s="15">
        <v>21469</v>
      </c>
      <c r="C73" s="16" t="s">
        <v>41</v>
      </c>
      <c r="D73" s="17" t="s">
        <v>16</v>
      </c>
      <c r="E73" s="15">
        <v>60398</v>
      </c>
      <c r="F73" s="38">
        <v>4286.3</v>
      </c>
      <c r="G73" s="19"/>
      <c r="H73" s="19"/>
      <c r="I73" s="14"/>
      <c r="J73" s="38">
        <v>0</v>
      </c>
      <c r="K73" s="25">
        <f>F73+J73</f>
        <v>4286.3</v>
      </c>
      <c r="L73" s="14">
        <v>45902</v>
      </c>
      <c r="M73" s="2"/>
    </row>
    <row r="74" spans="2:11">
      <c r="B74" s="43">
        <v>21468</v>
      </c>
      <c r="C74" s="1" t="s">
        <v>39</v>
      </c>
      <c r="D74" s="43" t="s">
        <v>42</v>
      </c>
      <c r="E74" s="43">
        <v>60390</v>
      </c>
      <c r="F74" s="39">
        <v>179</v>
      </c>
      <c r="G74" s="2"/>
      <c r="H74" s="2"/>
      <c r="I74" s="2"/>
      <c r="J74" s="49">
        <f>SUM(J72:J73)</f>
        <v>0</v>
      </c>
      <c r="K74" s="39">
        <v>179</v>
      </c>
    </row>
    <row r="75" spans="6:11">
      <c r="F75" s="39"/>
      <c r="G75" s="2"/>
      <c r="H75" s="2"/>
      <c r="I75" s="2"/>
      <c r="J75" s="39"/>
      <c r="K75" s="39"/>
    </row>
    <row r="76" spans="6:11">
      <c r="F76" s="39"/>
      <c r="I76" s="1" t="s">
        <v>13</v>
      </c>
      <c r="K76" s="39"/>
    </row>
    <row r="77" spans="8:10">
      <c r="H77" s="2" t="s">
        <v>20</v>
      </c>
      <c r="J77" s="41" t="s">
        <v>21</v>
      </c>
    </row>
    <row r="78" spans="11:11">
      <c r="K78" s="41" t="s">
        <v>22</v>
      </c>
    </row>
    <row r="79" spans="7:11">
      <c r="G79" s="2" t="s">
        <v>23</v>
      </c>
      <c r="I79" s="42">
        <v>1000</v>
      </c>
      <c r="J79" s="43">
        <v>6</v>
      </c>
      <c r="K79" s="44">
        <f t="shared" ref="K79:K90" si="2">J78*I78</f>
        <v>0</v>
      </c>
    </row>
    <row r="80" spans="1:11">
      <c r="A80" s="2" t="s">
        <v>24</v>
      </c>
      <c r="D80" s="2" t="s">
        <v>25</v>
      </c>
      <c r="G80" s="2"/>
      <c r="I80" s="42">
        <v>500</v>
      </c>
      <c r="J80" s="43">
        <v>1</v>
      </c>
      <c r="K80" s="44">
        <f t="shared" si="2"/>
        <v>6000</v>
      </c>
    </row>
    <row r="81" spans="1:11">
      <c r="A81" s="2"/>
      <c r="G81" s="2"/>
      <c r="I81" s="42">
        <v>200</v>
      </c>
      <c r="J81" s="43"/>
      <c r="K81" s="44">
        <f t="shared" si="2"/>
        <v>500</v>
      </c>
    </row>
    <row r="82" spans="1:11">
      <c r="A82" s="2"/>
      <c r="G82" s="2" t="s">
        <v>26</v>
      </c>
      <c r="I82" s="42">
        <v>100</v>
      </c>
      <c r="J82" s="43"/>
      <c r="K82" s="44">
        <f t="shared" si="2"/>
        <v>0</v>
      </c>
    </row>
    <row r="83" spans="1:11">
      <c r="A83" s="2" t="s">
        <v>27</v>
      </c>
      <c r="D83" s="2" t="s">
        <v>28</v>
      </c>
      <c r="G83" s="1" t="s">
        <v>29</v>
      </c>
      <c r="I83" s="42">
        <v>50</v>
      </c>
      <c r="J83" s="43"/>
      <c r="K83" s="44">
        <f t="shared" si="2"/>
        <v>0</v>
      </c>
    </row>
    <row r="84" spans="1:11">
      <c r="A84" s="1" t="s">
        <v>30</v>
      </c>
      <c r="D84" s="1" t="s">
        <v>31</v>
      </c>
      <c r="I84" s="42">
        <v>20</v>
      </c>
      <c r="J84" s="43">
        <v>1</v>
      </c>
      <c r="K84" s="44">
        <f t="shared" si="2"/>
        <v>0</v>
      </c>
    </row>
    <row r="85" spans="9:11">
      <c r="I85" s="42">
        <v>10</v>
      </c>
      <c r="J85" s="43">
        <v>1</v>
      </c>
      <c r="K85" s="44">
        <f t="shared" si="2"/>
        <v>20</v>
      </c>
    </row>
    <row r="86" spans="9:11">
      <c r="I86" s="42">
        <v>5</v>
      </c>
      <c r="J86" s="43">
        <v>1</v>
      </c>
      <c r="K86" s="44">
        <f t="shared" si="2"/>
        <v>10</v>
      </c>
    </row>
    <row r="87" spans="9:11">
      <c r="I87" s="42">
        <v>1</v>
      </c>
      <c r="J87" s="43">
        <v>1</v>
      </c>
      <c r="K87" s="44">
        <f t="shared" si="2"/>
        <v>5</v>
      </c>
    </row>
    <row r="88" spans="9:11">
      <c r="I88" s="42">
        <v>0.25</v>
      </c>
      <c r="J88" s="43">
        <v>2</v>
      </c>
      <c r="K88" s="44">
        <f t="shared" si="2"/>
        <v>1</v>
      </c>
    </row>
    <row r="89" spans="9:11">
      <c r="I89" s="45">
        <v>0.05</v>
      </c>
      <c r="J89" s="43"/>
      <c r="K89" s="44">
        <f t="shared" si="2"/>
        <v>0.5</v>
      </c>
    </row>
    <row r="90" spans="9:11">
      <c r="I90" s="2" t="s">
        <v>32</v>
      </c>
      <c r="K90" s="44">
        <f t="shared" si="2"/>
        <v>0</v>
      </c>
    </row>
    <row r="91" spans="9:11">
      <c r="I91" s="2" t="s">
        <v>33</v>
      </c>
      <c r="K91" s="51">
        <f>SUM(K79:K90)</f>
        <v>6536.5</v>
      </c>
    </row>
    <row r="92" spans="11:11">
      <c r="K92" s="47">
        <f>J74</f>
        <v>0</v>
      </c>
    </row>
    <row r="93" ht="9.75" spans="11:11">
      <c r="K93" s="48">
        <f>SUM(K91:K92)</f>
        <v>6536.5</v>
      </c>
    </row>
    <row r="94" ht="9.75"/>
    <row r="99" spans="1:1">
      <c r="A99" s="2" t="s">
        <v>0</v>
      </c>
    </row>
    <row r="100" spans="1:1">
      <c r="A100" s="2" t="s">
        <v>34</v>
      </c>
    </row>
    <row r="102" spans="1:12">
      <c r="A102" s="3" t="s">
        <v>2</v>
      </c>
      <c r="B102" s="3" t="s">
        <v>3</v>
      </c>
      <c r="C102" s="3" t="s">
        <v>4</v>
      </c>
      <c r="D102" s="3" t="s">
        <v>5</v>
      </c>
      <c r="E102" s="3" t="s">
        <v>6</v>
      </c>
      <c r="F102" s="3" t="s">
        <v>7</v>
      </c>
      <c r="G102" s="4" t="s">
        <v>8</v>
      </c>
      <c r="H102" s="5"/>
      <c r="I102" s="5"/>
      <c r="J102" s="23"/>
      <c r="K102" s="3" t="s">
        <v>9</v>
      </c>
      <c r="L102" s="3" t="s">
        <v>10</v>
      </c>
    </row>
    <row r="103" spans="1:12">
      <c r="A103" s="6"/>
      <c r="B103" s="6"/>
      <c r="C103" s="6"/>
      <c r="D103" s="6"/>
      <c r="E103" s="6"/>
      <c r="F103" s="6"/>
      <c r="G103" s="3" t="s">
        <v>11</v>
      </c>
      <c r="H103" s="3" t="s">
        <v>12</v>
      </c>
      <c r="I103" s="3" t="s">
        <v>13</v>
      </c>
      <c r="J103" s="3" t="s">
        <v>14</v>
      </c>
      <c r="K103" s="6"/>
      <c r="L103" s="6"/>
    </row>
    <row r="104" spans="1:1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3">
      <c r="A105" s="14">
        <v>45901</v>
      </c>
      <c r="B105" s="15">
        <v>21470</v>
      </c>
      <c r="C105" s="16" t="s">
        <v>43</v>
      </c>
      <c r="D105" s="17" t="s">
        <v>16</v>
      </c>
      <c r="E105" s="15">
        <v>59181</v>
      </c>
      <c r="F105" s="38">
        <v>14500</v>
      </c>
      <c r="G105" s="19"/>
      <c r="H105" s="19"/>
      <c r="I105" s="14"/>
      <c r="J105" s="38">
        <v>0</v>
      </c>
      <c r="K105" s="25">
        <f>F105+J105</f>
        <v>14500</v>
      </c>
      <c r="L105" s="14">
        <v>45901</v>
      </c>
      <c r="M105" s="2"/>
    </row>
    <row r="106" spans="1:13">
      <c r="A106" s="14">
        <v>45901</v>
      </c>
      <c r="B106" s="15">
        <v>21470</v>
      </c>
      <c r="C106" s="16" t="s">
        <v>43</v>
      </c>
      <c r="D106" s="17" t="s">
        <v>16</v>
      </c>
      <c r="E106" s="15">
        <v>60397</v>
      </c>
      <c r="F106" s="38">
        <v>18196.2</v>
      </c>
      <c r="G106" s="19"/>
      <c r="H106" s="19"/>
      <c r="I106" s="14"/>
      <c r="J106" s="38">
        <v>0</v>
      </c>
      <c r="K106" s="25">
        <f>F106+J106</f>
        <v>18196.2</v>
      </c>
      <c r="L106" s="14">
        <v>45901</v>
      </c>
      <c r="M106" s="2"/>
    </row>
    <row r="107" spans="1:13">
      <c r="A107" s="14">
        <v>45901</v>
      </c>
      <c r="B107" s="15">
        <v>21471</v>
      </c>
      <c r="C107" s="16" t="s">
        <v>44</v>
      </c>
      <c r="D107" s="17" t="s">
        <v>45</v>
      </c>
      <c r="E107" s="15">
        <v>60366</v>
      </c>
      <c r="F107" s="38">
        <v>62699.54</v>
      </c>
      <c r="G107" s="19"/>
      <c r="H107" s="19"/>
      <c r="I107" s="14"/>
      <c r="J107" s="38">
        <v>0</v>
      </c>
      <c r="K107" s="25">
        <f>F107+J107</f>
        <v>62699.54</v>
      </c>
      <c r="L107" s="14">
        <v>45901</v>
      </c>
      <c r="M107" s="2" t="s">
        <v>46</v>
      </c>
    </row>
    <row r="108" ht="18" spans="1:13">
      <c r="A108" s="14">
        <v>45901</v>
      </c>
      <c r="B108" s="15">
        <v>21472</v>
      </c>
      <c r="C108" s="59" t="s">
        <v>47</v>
      </c>
      <c r="D108" s="17" t="s">
        <v>16</v>
      </c>
      <c r="E108" s="15">
        <v>60405</v>
      </c>
      <c r="F108" s="38">
        <v>16496.2</v>
      </c>
      <c r="G108" s="19"/>
      <c r="H108" s="19"/>
      <c r="I108" s="14"/>
      <c r="J108" s="38">
        <v>0</v>
      </c>
      <c r="K108" s="25">
        <f>F108+J108</f>
        <v>16496.2</v>
      </c>
      <c r="L108" s="14">
        <v>45901</v>
      </c>
      <c r="M108" s="2"/>
    </row>
    <row r="109" spans="6:11">
      <c r="F109" s="39">
        <f>SUM(F105:F108)</f>
        <v>111891.94</v>
      </c>
      <c r="G109" s="2"/>
      <c r="H109" s="2"/>
      <c r="I109" s="2"/>
      <c r="J109" s="49">
        <f>SUM(J105:J108)</f>
        <v>0</v>
      </c>
      <c r="K109" s="39">
        <f>SUM(K105:K108)</f>
        <v>111891.94</v>
      </c>
    </row>
    <row r="110" spans="6:11">
      <c r="F110" s="39"/>
      <c r="G110" s="2"/>
      <c r="H110" s="2"/>
      <c r="I110" s="2"/>
      <c r="J110" s="39"/>
      <c r="K110" s="39"/>
    </row>
    <row r="111" spans="6:6">
      <c r="F111" s="39"/>
    </row>
    <row r="115" spans="1:4">
      <c r="A115" s="2" t="s">
        <v>24</v>
      </c>
      <c r="D115" s="2" t="s">
        <v>25</v>
      </c>
    </row>
    <row r="116" spans="1:1">
      <c r="A116" s="2"/>
    </row>
    <row r="117" spans="1:1">
      <c r="A117" s="2"/>
    </row>
    <row r="118" spans="1:4">
      <c r="A118" s="2" t="s">
        <v>27</v>
      </c>
      <c r="D118" s="2" t="s">
        <v>28</v>
      </c>
    </row>
    <row r="119" spans="1:4">
      <c r="A119" s="1" t="s">
        <v>30</v>
      </c>
      <c r="D119" s="1" t="s">
        <v>31</v>
      </c>
    </row>
  </sheetData>
  <mergeCells count="52">
    <mergeCell ref="G4:J4"/>
    <mergeCell ref="G38:J38"/>
    <mergeCell ref="G69:J69"/>
    <mergeCell ref="G102:J102"/>
    <mergeCell ref="A4:A6"/>
    <mergeCell ref="A38:A40"/>
    <mergeCell ref="A69:A71"/>
    <mergeCell ref="A102:A104"/>
    <mergeCell ref="B4:B6"/>
    <mergeCell ref="B38:B40"/>
    <mergeCell ref="B69:B71"/>
    <mergeCell ref="B102:B104"/>
    <mergeCell ref="C4:C6"/>
    <mergeCell ref="C38:C40"/>
    <mergeCell ref="C69:C71"/>
    <mergeCell ref="C102:C104"/>
    <mergeCell ref="D4:D6"/>
    <mergeCell ref="D38:D40"/>
    <mergeCell ref="D69:D71"/>
    <mergeCell ref="D102:D104"/>
    <mergeCell ref="E4:E6"/>
    <mergeCell ref="E38:E40"/>
    <mergeCell ref="E69:E71"/>
    <mergeCell ref="E102:E104"/>
    <mergeCell ref="F4:F6"/>
    <mergeCell ref="F38:F40"/>
    <mergeCell ref="F69:F71"/>
    <mergeCell ref="F102:F104"/>
    <mergeCell ref="G5:G6"/>
    <mergeCell ref="G39:G40"/>
    <mergeCell ref="G70:G71"/>
    <mergeCell ref="G103:G104"/>
    <mergeCell ref="H5:H6"/>
    <mergeCell ref="H39:H40"/>
    <mergeCell ref="H70:H71"/>
    <mergeCell ref="H103:H104"/>
    <mergeCell ref="I5:I6"/>
    <mergeCell ref="I39:I40"/>
    <mergeCell ref="I70:I71"/>
    <mergeCell ref="I103:I104"/>
    <mergeCell ref="J5:J6"/>
    <mergeCell ref="J39:J40"/>
    <mergeCell ref="J70:J71"/>
    <mergeCell ref="J103:J104"/>
    <mergeCell ref="K4:K6"/>
    <mergeCell ref="K38:K40"/>
    <mergeCell ref="K69:K71"/>
    <mergeCell ref="K102:K104"/>
    <mergeCell ref="L4:L6"/>
    <mergeCell ref="L38:L40"/>
    <mergeCell ref="L69:L71"/>
    <mergeCell ref="L102:L104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130" zoomScaleNormal="130" workbookViewId="0">
      <selection activeCell="A1" sqref="$A1:$XFD22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45912</v>
      </c>
      <c r="B7" s="15">
        <v>21508</v>
      </c>
      <c r="C7" s="16" t="s">
        <v>107</v>
      </c>
      <c r="D7" s="17" t="s">
        <v>40</v>
      </c>
      <c r="E7" s="15">
        <v>60251</v>
      </c>
      <c r="F7" s="38">
        <v>39270</v>
      </c>
      <c r="G7" s="19"/>
      <c r="H7" s="19"/>
      <c r="I7" s="14"/>
      <c r="J7" s="38">
        <v>0</v>
      </c>
      <c r="K7" s="25">
        <f>F7+J7</f>
        <v>39270</v>
      </c>
      <c r="L7" s="14">
        <v>45912</v>
      </c>
      <c r="M7" s="2"/>
    </row>
    <row r="8" spans="1:13">
      <c r="A8" s="14">
        <v>45912</v>
      </c>
      <c r="B8" s="15">
        <v>21509</v>
      </c>
      <c r="C8" s="16" t="s">
        <v>108</v>
      </c>
      <c r="D8" s="17" t="s">
        <v>16</v>
      </c>
      <c r="E8" s="15">
        <v>60437</v>
      </c>
      <c r="F8" s="38">
        <v>7495</v>
      </c>
      <c r="G8" s="19"/>
      <c r="H8" s="19"/>
      <c r="I8" s="14"/>
      <c r="J8" s="38">
        <v>0</v>
      </c>
      <c r="K8" s="25">
        <f>F8+J8</f>
        <v>7495</v>
      </c>
      <c r="L8" s="14">
        <v>45912</v>
      </c>
      <c r="M8" s="2"/>
    </row>
    <row r="9" spans="1:13">
      <c r="A9" s="14">
        <v>45912</v>
      </c>
      <c r="B9" s="15">
        <v>21510</v>
      </c>
      <c r="C9" s="16" t="s">
        <v>109</v>
      </c>
      <c r="D9" s="17" t="s">
        <v>16</v>
      </c>
      <c r="E9" s="15">
        <v>59182</v>
      </c>
      <c r="F9" s="38">
        <v>33000</v>
      </c>
      <c r="G9" s="19"/>
      <c r="H9" s="19"/>
      <c r="I9" s="14"/>
      <c r="J9" s="38">
        <v>0</v>
      </c>
      <c r="K9" s="25">
        <f>F9+J9</f>
        <v>33000</v>
      </c>
      <c r="L9" s="14">
        <v>45912</v>
      </c>
      <c r="M9" s="2"/>
    </row>
    <row r="10" spans="6:11">
      <c r="F10" s="39">
        <f>SUM(F7:F9)</f>
        <v>79765</v>
      </c>
      <c r="G10" s="2"/>
      <c r="H10" s="2"/>
      <c r="I10" s="2"/>
      <c r="J10" s="49">
        <f>SUM(J7:J9)</f>
        <v>0</v>
      </c>
      <c r="K10" s="39">
        <f>SUM(K7:K9)</f>
        <v>79765</v>
      </c>
    </row>
    <row r="11" spans="6:11">
      <c r="F11" s="39"/>
      <c r="G11" s="2"/>
      <c r="H11" s="2"/>
      <c r="I11" s="2"/>
      <c r="J11" s="39"/>
      <c r="K11" s="39"/>
    </row>
    <row r="12" spans="6:6">
      <c r="F12" s="39"/>
    </row>
    <row r="16" spans="1:4">
      <c r="A16" s="2" t="s">
        <v>24</v>
      </c>
      <c r="D16" s="2" t="s">
        <v>25</v>
      </c>
    </row>
    <row r="17" spans="1:1">
      <c r="A17" s="2"/>
    </row>
    <row r="18" spans="1:1">
      <c r="A18" s="2"/>
    </row>
    <row r="19" spans="1:4">
      <c r="A19" s="2" t="s">
        <v>27</v>
      </c>
      <c r="D19" s="2" t="s">
        <v>28</v>
      </c>
    </row>
    <row r="20" spans="1:4">
      <c r="A20" s="1" t="s">
        <v>30</v>
      </c>
      <c r="D20" s="1" t="s">
        <v>31</v>
      </c>
    </row>
    <row r="23" spans="2:2">
      <c r="B23" s="1" t="s">
        <v>110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workbookViewId="0">
      <selection activeCell="A1" sqref="$A1:$XFD31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9809523809524" style="1" customWidth="1"/>
    <col min="4" max="4" width="12.8571428571429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45855</v>
      </c>
      <c r="B7" s="15">
        <v>21348</v>
      </c>
      <c r="C7" s="16" t="s">
        <v>111</v>
      </c>
      <c r="D7" s="17" t="s">
        <v>16</v>
      </c>
      <c r="E7" s="15">
        <v>60272</v>
      </c>
      <c r="F7" s="38"/>
      <c r="G7" s="19" t="s">
        <v>112</v>
      </c>
      <c r="H7" s="19">
        <v>5522027</v>
      </c>
      <c r="I7" s="14">
        <v>45915</v>
      </c>
      <c r="J7" s="38">
        <v>58676.2</v>
      </c>
      <c r="K7" s="25">
        <f>F7+J7</f>
        <v>58676.2</v>
      </c>
      <c r="L7" s="14">
        <v>45915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9">
        <f t="shared" si="0"/>
        <v>58676.2</v>
      </c>
      <c r="K9" s="39">
        <f t="shared" si="0"/>
        <v>58676.2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20</v>
      </c>
      <c r="J12" s="41" t="s">
        <v>21</v>
      </c>
    </row>
    <row r="13" spans="11:11">
      <c r="K13" s="41" t="s">
        <v>22</v>
      </c>
    </row>
    <row r="14" spans="7:11">
      <c r="G14" s="2" t="s">
        <v>23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26</v>
      </c>
      <c r="I17" s="42">
        <v>100</v>
      </c>
      <c r="J17" s="43"/>
      <c r="K17" s="44">
        <f t="shared" si="1"/>
        <v>0</v>
      </c>
    </row>
    <row r="18" spans="1:11">
      <c r="A18" s="2" t="s">
        <v>27</v>
      </c>
      <c r="D18" s="2" t="s">
        <v>28</v>
      </c>
      <c r="G18" s="1" t="s">
        <v>29</v>
      </c>
      <c r="I18" s="42">
        <v>50</v>
      </c>
      <c r="J18" s="43"/>
      <c r="K18" s="44">
        <f t="shared" si="1"/>
        <v>0</v>
      </c>
    </row>
    <row r="19" spans="1:11">
      <c r="A19" s="1" t="s">
        <v>30</v>
      </c>
      <c r="D19" s="1" t="s">
        <v>31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32</v>
      </c>
      <c r="K25" s="44">
        <f t="shared" si="1"/>
        <v>0</v>
      </c>
    </row>
    <row r="26" spans="9:11">
      <c r="I26" s="2" t="s">
        <v>33</v>
      </c>
      <c r="K26" s="51">
        <f>SUM(K14:K25)</f>
        <v>0</v>
      </c>
    </row>
    <row r="27" spans="11:11">
      <c r="K27" s="47">
        <f>J9</f>
        <v>58676.2</v>
      </c>
    </row>
    <row r="28" ht="9.75" spans="11:11">
      <c r="K28" s="48">
        <f>SUM(K26:K27)</f>
        <v>58676.2</v>
      </c>
    </row>
    <row r="29" ht="9.75"/>
    <row r="33" s="1" customFormat="1" spans="1:1">
      <c r="A33" s="2" t="s">
        <v>0</v>
      </c>
    </row>
    <row r="34" s="1" customFormat="1" spans="1:1">
      <c r="A34" s="2" t="s">
        <v>34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45915</v>
      </c>
      <c r="B39" s="15">
        <v>21511</v>
      </c>
      <c r="C39" s="16" t="s">
        <v>97</v>
      </c>
      <c r="D39" s="17" t="s">
        <v>42</v>
      </c>
      <c r="E39" s="15">
        <v>60425</v>
      </c>
      <c r="F39" s="38">
        <v>21180.6</v>
      </c>
      <c r="G39" s="19"/>
      <c r="H39" s="19"/>
      <c r="I39" s="14"/>
      <c r="J39" s="38">
        <v>0</v>
      </c>
      <c r="K39" s="25">
        <f t="shared" ref="K39:K44" si="2">F39+J39</f>
        <v>21180.6</v>
      </c>
      <c r="L39" s="14">
        <v>45915</v>
      </c>
      <c r="M39" s="2"/>
    </row>
    <row r="40" s="1" customFormat="1" spans="1:13">
      <c r="A40" s="14">
        <v>45915</v>
      </c>
      <c r="B40" s="15">
        <v>21511</v>
      </c>
      <c r="C40" s="16" t="s">
        <v>97</v>
      </c>
      <c r="D40" s="17" t="s">
        <v>16</v>
      </c>
      <c r="E40" s="15">
        <v>60430</v>
      </c>
      <c r="F40" s="38">
        <v>33996.2</v>
      </c>
      <c r="G40" s="19"/>
      <c r="H40" s="19"/>
      <c r="I40" s="14"/>
      <c r="J40" s="38">
        <v>0</v>
      </c>
      <c r="K40" s="25">
        <f t="shared" si="2"/>
        <v>33996.2</v>
      </c>
      <c r="L40" s="14">
        <v>45915</v>
      </c>
      <c r="M40" s="2"/>
    </row>
    <row r="41" s="1" customFormat="1" spans="1:13">
      <c r="A41" s="14">
        <v>45915</v>
      </c>
      <c r="B41" s="15">
        <v>21512</v>
      </c>
      <c r="C41" s="16" t="s">
        <v>113</v>
      </c>
      <c r="D41" s="17" t="s">
        <v>16</v>
      </c>
      <c r="E41" s="15">
        <v>60439</v>
      </c>
      <c r="F41" s="38"/>
      <c r="G41" s="19"/>
      <c r="H41" s="19"/>
      <c r="I41" s="14"/>
      <c r="J41" s="38">
        <v>117336.9</v>
      </c>
      <c r="K41" s="25">
        <f t="shared" si="2"/>
        <v>117336.9</v>
      </c>
      <c r="L41" s="14">
        <v>45912</v>
      </c>
      <c r="M41" s="2"/>
    </row>
    <row r="42" s="1" customFormat="1" spans="1:13">
      <c r="A42" s="14">
        <v>45915</v>
      </c>
      <c r="B42" s="15">
        <v>21513</v>
      </c>
      <c r="C42" s="16" t="s">
        <v>114</v>
      </c>
      <c r="D42" s="17" t="s">
        <v>16</v>
      </c>
      <c r="E42" s="15">
        <v>60438</v>
      </c>
      <c r="F42" s="38"/>
      <c r="G42" s="19"/>
      <c r="H42" s="19"/>
      <c r="I42" s="14"/>
      <c r="J42" s="38">
        <v>118196.9</v>
      </c>
      <c r="K42" s="25">
        <f t="shared" si="2"/>
        <v>118196.9</v>
      </c>
      <c r="L42" s="14">
        <v>45912</v>
      </c>
      <c r="M42" s="2"/>
    </row>
    <row r="43" s="1" customFormat="1" spans="1:13">
      <c r="A43" s="14">
        <v>45915</v>
      </c>
      <c r="B43" s="15">
        <v>21514</v>
      </c>
      <c r="C43" s="16" t="s">
        <v>115</v>
      </c>
      <c r="D43" s="17" t="s">
        <v>16</v>
      </c>
      <c r="E43" s="15">
        <v>60442</v>
      </c>
      <c r="F43" s="38">
        <v>58984.4</v>
      </c>
      <c r="G43" s="19"/>
      <c r="H43" s="19"/>
      <c r="I43" s="14"/>
      <c r="J43" s="38">
        <v>0</v>
      </c>
      <c r="K43" s="25">
        <f t="shared" si="2"/>
        <v>58984.4</v>
      </c>
      <c r="L43" s="14">
        <v>45910</v>
      </c>
      <c r="M43" s="2"/>
    </row>
    <row r="44" s="1" customFormat="1" spans="1:13">
      <c r="A44" s="14">
        <v>45915</v>
      </c>
      <c r="B44" s="15">
        <v>21515</v>
      </c>
      <c r="C44" s="16" t="s">
        <v>108</v>
      </c>
      <c r="D44" s="17" t="s">
        <v>16</v>
      </c>
      <c r="E44" s="15">
        <v>60441</v>
      </c>
      <c r="F44" s="38">
        <v>135584.8</v>
      </c>
      <c r="G44" s="19"/>
      <c r="H44" s="19"/>
      <c r="I44" s="14"/>
      <c r="J44" s="38">
        <v>0</v>
      </c>
      <c r="K44" s="25">
        <f t="shared" si="2"/>
        <v>135584.8</v>
      </c>
      <c r="L44" s="14">
        <v>45915</v>
      </c>
      <c r="M44" s="2"/>
    </row>
    <row r="45" s="1" customFormat="1" spans="6:11">
      <c r="F45" s="39">
        <f>SUM(F39:F44)</f>
        <v>249746</v>
      </c>
      <c r="G45" s="2"/>
      <c r="H45" s="2"/>
      <c r="I45" s="2"/>
      <c r="J45" s="49">
        <f>SUM(J39:J44)</f>
        <v>235533.8</v>
      </c>
      <c r="K45" s="39">
        <f>SUM(K39:K44)</f>
        <v>485279.8</v>
      </c>
    </row>
    <row r="46" s="1" customFormat="1" spans="6:11">
      <c r="F46" s="39"/>
      <c r="G46" s="2"/>
      <c r="H46" s="2"/>
      <c r="I46" s="2"/>
      <c r="J46" s="39"/>
      <c r="K46" s="39"/>
    </row>
    <row r="47" s="1" customFormat="1" spans="6:6">
      <c r="F47" s="39"/>
    </row>
    <row r="51" s="1" customFormat="1" spans="1:4">
      <c r="A51" s="2" t="s">
        <v>24</v>
      </c>
      <c r="D51" s="2" t="s">
        <v>25</v>
      </c>
    </row>
    <row r="52" s="1" customFormat="1" spans="1:1">
      <c r="A52" s="2"/>
    </row>
    <row r="53" s="1" customFormat="1" spans="1:1">
      <c r="A53" s="2"/>
    </row>
    <row r="54" s="1" customFormat="1" spans="1:4">
      <c r="A54" s="2" t="s">
        <v>27</v>
      </c>
      <c r="D54" s="2" t="s">
        <v>28</v>
      </c>
    </row>
    <row r="55" s="1" customFormat="1" spans="1:4">
      <c r="A55" s="1" t="s">
        <v>30</v>
      </c>
      <c r="D55" s="1" t="s">
        <v>31</v>
      </c>
    </row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zoomScale="130" zoomScaleNormal="130" topLeftCell="A40" workbookViewId="0">
      <selection activeCell="C13" sqref="C13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45911</v>
      </c>
      <c r="B7" s="15">
        <v>18929</v>
      </c>
      <c r="C7" s="16" t="s">
        <v>116</v>
      </c>
      <c r="D7" s="17" t="s">
        <v>16</v>
      </c>
      <c r="E7" s="15">
        <v>60415</v>
      </c>
      <c r="F7" s="38"/>
      <c r="G7" s="19" t="s">
        <v>17</v>
      </c>
      <c r="H7" s="19">
        <v>347959</v>
      </c>
      <c r="I7" s="14">
        <v>45916</v>
      </c>
      <c r="J7" s="38">
        <v>18996.2</v>
      </c>
      <c r="K7" s="25">
        <f>F7+J7</f>
        <v>18996.2</v>
      </c>
      <c r="L7" s="14">
        <v>45919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9">
        <f t="shared" si="0"/>
        <v>18996.2</v>
      </c>
      <c r="K9" s="39">
        <f t="shared" si="0"/>
        <v>18996.2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20</v>
      </c>
      <c r="J12" s="41" t="s">
        <v>21</v>
      </c>
    </row>
    <row r="13" spans="11:11">
      <c r="K13" s="41" t="s">
        <v>22</v>
      </c>
    </row>
    <row r="14" spans="7:11">
      <c r="G14" s="2" t="s">
        <v>23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26</v>
      </c>
      <c r="I17" s="42">
        <v>100</v>
      </c>
      <c r="J17" s="43"/>
      <c r="K17" s="44">
        <f t="shared" si="1"/>
        <v>0</v>
      </c>
    </row>
    <row r="18" spans="1:11">
      <c r="A18" s="2" t="s">
        <v>27</v>
      </c>
      <c r="D18" s="2" t="s">
        <v>28</v>
      </c>
      <c r="G18" s="1" t="s">
        <v>29</v>
      </c>
      <c r="I18" s="42">
        <v>50</v>
      </c>
      <c r="J18" s="43"/>
      <c r="K18" s="44">
        <f t="shared" si="1"/>
        <v>0</v>
      </c>
    </row>
    <row r="19" spans="1:11">
      <c r="A19" s="1" t="s">
        <v>30</v>
      </c>
      <c r="D19" s="1" t="s">
        <v>31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32</v>
      </c>
      <c r="K25" s="44">
        <f t="shared" si="1"/>
        <v>0</v>
      </c>
    </row>
    <row r="26" spans="9:11">
      <c r="I26" s="2" t="s">
        <v>33</v>
      </c>
      <c r="K26" s="51">
        <f>SUM(K14:K25)</f>
        <v>0</v>
      </c>
    </row>
    <row r="27" spans="11:11">
      <c r="K27" s="47">
        <f>J9</f>
        <v>18996.2</v>
      </c>
    </row>
    <row r="28" ht="9.75" spans="11:11">
      <c r="K28" s="48">
        <f>SUM(K26:K27)</f>
        <v>18996.2</v>
      </c>
    </row>
    <row r="29" ht="9.75"/>
    <row r="34" spans="1:1">
      <c r="A34" s="2" t="s">
        <v>0</v>
      </c>
    </row>
    <row r="35" spans="1:1">
      <c r="A35" s="2" t="s">
        <v>78</v>
      </c>
    </row>
    <row r="37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 s="14">
        <v>45915</v>
      </c>
      <c r="B40" s="15">
        <v>20640</v>
      </c>
      <c r="C40" s="16" t="s">
        <v>117</v>
      </c>
      <c r="D40" s="17" t="s">
        <v>16</v>
      </c>
      <c r="E40" s="15">
        <v>60394</v>
      </c>
      <c r="F40" s="38"/>
      <c r="G40" s="19" t="s">
        <v>17</v>
      </c>
      <c r="H40" s="19">
        <v>1285608</v>
      </c>
      <c r="I40" s="14">
        <v>45905</v>
      </c>
      <c r="J40" s="38">
        <v>27916.2</v>
      </c>
      <c r="K40" s="25">
        <f>F40+J40</f>
        <v>27916.2</v>
      </c>
      <c r="L40" s="14">
        <v>45916</v>
      </c>
    </row>
    <row r="41" spans="1:12">
      <c r="A41" s="14"/>
      <c r="B41" s="15"/>
      <c r="C41" s="16"/>
      <c r="D41" s="17"/>
      <c r="E41" s="15"/>
      <c r="F41" s="38"/>
      <c r="G41" s="19"/>
      <c r="H41" s="19"/>
      <c r="I41" s="14"/>
      <c r="J41" s="38"/>
      <c r="K41" s="25"/>
      <c r="L41" s="14"/>
    </row>
    <row r="42" spans="6:11">
      <c r="F42" s="39">
        <f t="shared" ref="F42:K42" si="2">SUM(F40:F41)</f>
        <v>0</v>
      </c>
      <c r="G42" s="2"/>
      <c r="H42" s="2"/>
      <c r="I42" s="2"/>
      <c r="J42" s="49">
        <f t="shared" si="2"/>
        <v>27916.2</v>
      </c>
      <c r="K42" s="39">
        <f t="shared" si="2"/>
        <v>27916.2</v>
      </c>
    </row>
    <row r="43" spans="6:11">
      <c r="F43" s="39"/>
      <c r="G43" s="2"/>
      <c r="H43" s="2"/>
      <c r="I43" s="2"/>
      <c r="J43" s="39"/>
      <c r="K43" s="39"/>
    </row>
    <row r="44" spans="6:11">
      <c r="F44" s="39"/>
      <c r="I44" s="1" t="s">
        <v>13</v>
      </c>
      <c r="K44" s="39"/>
    </row>
    <row r="45" spans="8:10">
      <c r="H45" s="2" t="s">
        <v>20</v>
      </c>
      <c r="J45" s="41" t="s">
        <v>21</v>
      </c>
    </row>
    <row r="46" spans="11:11">
      <c r="K46" s="41" t="s">
        <v>22</v>
      </c>
    </row>
    <row r="47" spans="7:11">
      <c r="G47" s="2" t="s">
        <v>23</v>
      </c>
      <c r="I47" s="42">
        <v>1000</v>
      </c>
      <c r="J47" s="43"/>
      <c r="K47" s="44">
        <f t="shared" ref="K47:K58" si="3">J46*I46</f>
        <v>0</v>
      </c>
    </row>
    <row r="48" spans="1:11">
      <c r="A48" s="2" t="s">
        <v>24</v>
      </c>
      <c r="D48" s="2" t="s">
        <v>25</v>
      </c>
      <c r="G48" s="2"/>
      <c r="I48" s="42">
        <v>500</v>
      </c>
      <c r="J48" s="43"/>
      <c r="K48" s="44">
        <f t="shared" si="3"/>
        <v>0</v>
      </c>
    </row>
    <row r="49" spans="1:11">
      <c r="A49" s="2"/>
      <c r="G49" s="2"/>
      <c r="I49" s="42">
        <v>200</v>
      </c>
      <c r="J49" s="43"/>
      <c r="K49" s="44">
        <f t="shared" si="3"/>
        <v>0</v>
      </c>
    </row>
    <row r="50" spans="1:11">
      <c r="A50" s="2"/>
      <c r="G50" s="2" t="s">
        <v>26</v>
      </c>
      <c r="I50" s="42">
        <v>100</v>
      </c>
      <c r="J50" s="43"/>
      <c r="K50" s="44">
        <f t="shared" si="3"/>
        <v>0</v>
      </c>
    </row>
    <row r="51" spans="1:11">
      <c r="A51" s="2" t="s">
        <v>27</v>
      </c>
      <c r="D51" s="2" t="s">
        <v>28</v>
      </c>
      <c r="G51" s="1" t="s">
        <v>29</v>
      </c>
      <c r="I51" s="42">
        <v>50</v>
      </c>
      <c r="J51" s="43"/>
      <c r="K51" s="44">
        <f t="shared" si="3"/>
        <v>0</v>
      </c>
    </row>
    <row r="52" spans="1:11">
      <c r="A52" s="1" t="s">
        <v>30</v>
      </c>
      <c r="D52" s="1" t="s">
        <v>31</v>
      </c>
      <c r="I52" s="42">
        <v>20</v>
      </c>
      <c r="J52" s="43"/>
      <c r="K52" s="44">
        <f t="shared" si="3"/>
        <v>0</v>
      </c>
    </row>
    <row r="53" spans="9:11">
      <c r="I53" s="42">
        <v>10</v>
      </c>
      <c r="J53" s="43"/>
      <c r="K53" s="44">
        <f t="shared" si="3"/>
        <v>0</v>
      </c>
    </row>
    <row r="54" spans="9:11">
      <c r="I54" s="42">
        <v>5</v>
      </c>
      <c r="J54" s="43"/>
      <c r="K54" s="44">
        <f t="shared" si="3"/>
        <v>0</v>
      </c>
    </row>
    <row r="55" spans="9:11">
      <c r="I55" s="42">
        <v>1</v>
      </c>
      <c r="J55" s="43"/>
      <c r="K55" s="44">
        <f t="shared" si="3"/>
        <v>0</v>
      </c>
    </row>
    <row r="56" spans="9:11">
      <c r="I56" s="42">
        <v>0.25</v>
      </c>
      <c r="J56" s="43"/>
      <c r="K56" s="44">
        <f t="shared" si="3"/>
        <v>0</v>
      </c>
    </row>
    <row r="57" spans="9:11">
      <c r="I57" s="45">
        <v>0.05</v>
      </c>
      <c r="J57" s="43"/>
      <c r="K57" s="44">
        <f t="shared" si="3"/>
        <v>0</v>
      </c>
    </row>
    <row r="58" spans="9:11">
      <c r="I58" s="2" t="s">
        <v>32</v>
      </c>
      <c r="K58" s="44">
        <f t="shared" si="3"/>
        <v>0</v>
      </c>
    </row>
    <row r="59" spans="9:11">
      <c r="I59" s="2" t="s">
        <v>33</v>
      </c>
      <c r="K59" s="51">
        <f>SUM(K47:K58)</f>
        <v>0</v>
      </c>
    </row>
    <row r="60" spans="11:11">
      <c r="K60" s="47">
        <f>J42</f>
        <v>27916.2</v>
      </c>
    </row>
    <row r="61" ht="9.75" spans="11:11">
      <c r="K61" s="48">
        <f>SUM(K59:K60)</f>
        <v>27916.2</v>
      </c>
    </row>
    <row r="62" ht="9.75"/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zoomScale="130" zoomScaleNormal="130" workbookViewId="0">
      <selection activeCell="G29" sqref="G29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78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45916</v>
      </c>
      <c r="B7" s="15">
        <v>20641</v>
      </c>
      <c r="C7" s="16" t="s">
        <v>118</v>
      </c>
      <c r="D7" s="17" t="s">
        <v>42</v>
      </c>
      <c r="E7" s="15">
        <v>60427</v>
      </c>
      <c r="F7" s="38"/>
      <c r="G7" s="19" t="s">
        <v>100</v>
      </c>
      <c r="H7" s="19">
        <v>4156487</v>
      </c>
      <c r="I7" s="14">
        <v>45911</v>
      </c>
      <c r="J7" s="38">
        <v>529.25</v>
      </c>
      <c r="K7" s="25">
        <f>F7+J7</f>
        <v>529.25</v>
      </c>
      <c r="L7" s="14">
        <v>45917</v>
      </c>
      <c r="M7" s="2"/>
    </row>
    <row r="8" spans="1:13">
      <c r="A8" s="14">
        <v>45916</v>
      </c>
      <c r="B8" s="15">
        <v>20642</v>
      </c>
      <c r="C8" s="16" t="s">
        <v>119</v>
      </c>
      <c r="D8" s="17" t="s">
        <v>16</v>
      </c>
      <c r="E8" s="15">
        <v>60435</v>
      </c>
      <c r="F8" s="38"/>
      <c r="G8" s="19" t="s">
        <v>120</v>
      </c>
      <c r="H8" s="19">
        <v>1510251</v>
      </c>
      <c r="I8" s="14">
        <v>45911</v>
      </c>
      <c r="J8" s="38">
        <v>20684.45</v>
      </c>
      <c r="K8" s="25">
        <f>F8+J8</f>
        <v>20684.45</v>
      </c>
      <c r="L8" s="14">
        <v>45917</v>
      </c>
      <c r="M8" s="2" t="s">
        <v>121</v>
      </c>
    </row>
    <row r="9" spans="6:11">
      <c r="F9" s="39">
        <f t="shared" ref="F9:K9" si="0">SUM(F7:F8)</f>
        <v>0</v>
      </c>
      <c r="G9" s="2"/>
      <c r="H9" s="2"/>
      <c r="I9" s="2"/>
      <c r="J9" s="49">
        <f t="shared" si="0"/>
        <v>21213.7</v>
      </c>
      <c r="K9" s="39">
        <f t="shared" si="0"/>
        <v>21213.7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20</v>
      </c>
      <c r="J12" s="41" t="s">
        <v>21</v>
      </c>
    </row>
    <row r="13" spans="11:11">
      <c r="K13" s="41" t="s">
        <v>22</v>
      </c>
    </row>
    <row r="14" spans="7:11">
      <c r="G14" s="2" t="s">
        <v>23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26</v>
      </c>
      <c r="I17" s="42">
        <v>100</v>
      </c>
      <c r="J17" s="43"/>
      <c r="K17" s="44">
        <f t="shared" si="1"/>
        <v>0</v>
      </c>
    </row>
    <row r="18" spans="1:11">
      <c r="A18" s="2" t="s">
        <v>27</v>
      </c>
      <c r="D18" s="2" t="s">
        <v>28</v>
      </c>
      <c r="G18" s="1" t="s">
        <v>29</v>
      </c>
      <c r="I18" s="42">
        <v>50</v>
      </c>
      <c r="J18" s="43"/>
      <c r="K18" s="44">
        <f t="shared" si="1"/>
        <v>0</v>
      </c>
    </row>
    <row r="19" spans="1:11">
      <c r="A19" s="1" t="s">
        <v>30</v>
      </c>
      <c r="D19" s="1" t="s">
        <v>31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32</v>
      </c>
      <c r="K25" s="44">
        <f t="shared" si="1"/>
        <v>0</v>
      </c>
    </row>
    <row r="26" spans="9:11">
      <c r="I26" s="2" t="s">
        <v>33</v>
      </c>
      <c r="K26" s="51">
        <f>SUM(K14:K25)</f>
        <v>0</v>
      </c>
    </row>
    <row r="27" spans="11:11">
      <c r="K27" s="47">
        <f>J9</f>
        <v>21213.7</v>
      </c>
    </row>
    <row r="28" ht="9.75" spans="11:11">
      <c r="K28" s="48">
        <f>SUM(K26:K27)</f>
        <v>21213.7</v>
      </c>
    </row>
    <row r="29" ht="9.75"/>
    <row r="36" s="1" customFormat="1" spans="1:1">
      <c r="A36" s="2" t="s">
        <v>0</v>
      </c>
    </row>
    <row r="37" s="1" customFormat="1" spans="1:1">
      <c r="A37" s="2" t="s">
        <v>34</v>
      </c>
    </row>
    <row r="39" s="1" customFormat="1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="1" customFormat="1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spans="1:12">
      <c r="A42" s="14">
        <v>45917</v>
      </c>
      <c r="B42" s="15">
        <v>21517</v>
      </c>
      <c r="C42" s="16" t="s">
        <v>122</v>
      </c>
      <c r="D42" s="17" t="s">
        <v>16</v>
      </c>
      <c r="E42" s="15">
        <v>60440</v>
      </c>
      <c r="F42" s="38">
        <v>7495</v>
      </c>
      <c r="G42" s="19"/>
      <c r="H42" s="19"/>
      <c r="I42" s="14"/>
      <c r="J42" s="38">
        <v>0</v>
      </c>
      <c r="K42" s="25">
        <f>F42+J42</f>
        <v>7495</v>
      </c>
      <c r="L42" s="14">
        <v>45918</v>
      </c>
    </row>
    <row r="43" s="1" customFormat="1" spans="1:12">
      <c r="A43" s="14"/>
      <c r="B43" s="15"/>
      <c r="C43" s="16"/>
      <c r="D43" s="17"/>
      <c r="E43" s="15"/>
      <c r="F43" s="38"/>
      <c r="G43" s="19"/>
      <c r="H43" s="19"/>
      <c r="I43" s="14"/>
      <c r="J43" s="38"/>
      <c r="K43" s="25"/>
      <c r="L43" s="14"/>
    </row>
    <row r="44" s="1" customFormat="1" spans="6:11">
      <c r="F44" s="39">
        <f t="shared" ref="F44:K44" si="2">SUM(F42:F43)</f>
        <v>7495</v>
      </c>
      <c r="G44" s="2"/>
      <c r="H44" s="2"/>
      <c r="I44" s="2"/>
      <c r="J44" s="49">
        <f t="shared" si="2"/>
        <v>0</v>
      </c>
      <c r="K44" s="39">
        <f t="shared" si="2"/>
        <v>7495</v>
      </c>
    </row>
    <row r="45" s="1" customFormat="1" spans="6:11">
      <c r="F45" s="39"/>
      <c r="G45" s="2"/>
      <c r="H45" s="2"/>
      <c r="I45" s="2"/>
      <c r="J45" s="39"/>
      <c r="K45" s="39"/>
    </row>
    <row r="46" s="1" customFormat="1" spans="6:11">
      <c r="F46" s="39"/>
      <c r="I46" s="1" t="s">
        <v>13</v>
      </c>
      <c r="K46" s="39"/>
    </row>
    <row r="47" s="1" customFormat="1" spans="8:10">
      <c r="H47" s="2" t="s">
        <v>20</v>
      </c>
      <c r="J47" s="41" t="s">
        <v>21</v>
      </c>
    </row>
    <row r="48" s="1" customFormat="1" spans="11:11">
      <c r="K48" s="41" t="s">
        <v>22</v>
      </c>
    </row>
    <row r="49" s="1" customFormat="1" spans="7:11">
      <c r="G49" s="2" t="s">
        <v>23</v>
      </c>
      <c r="I49" s="42">
        <v>1000</v>
      </c>
      <c r="J49" s="43">
        <v>7</v>
      </c>
      <c r="K49" s="44">
        <f t="shared" ref="K49:K60" si="3">J48*I48</f>
        <v>0</v>
      </c>
    </row>
    <row r="50" s="1" customFormat="1" spans="1:11">
      <c r="A50" s="2" t="s">
        <v>24</v>
      </c>
      <c r="D50" s="2" t="s">
        <v>25</v>
      </c>
      <c r="G50" s="2"/>
      <c r="I50" s="42">
        <v>500</v>
      </c>
      <c r="J50" s="43"/>
      <c r="K50" s="44">
        <f t="shared" si="3"/>
        <v>7000</v>
      </c>
    </row>
    <row r="51" s="1" customFormat="1" spans="1:11">
      <c r="A51" s="2"/>
      <c r="G51" s="2"/>
      <c r="I51" s="42">
        <v>200</v>
      </c>
      <c r="J51" s="43"/>
      <c r="K51" s="44">
        <f t="shared" si="3"/>
        <v>0</v>
      </c>
    </row>
    <row r="52" s="1" customFormat="1" spans="1:11">
      <c r="A52" s="2"/>
      <c r="G52" s="2" t="s">
        <v>26</v>
      </c>
      <c r="I52" s="42">
        <v>100</v>
      </c>
      <c r="J52" s="43">
        <v>4</v>
      </c>
      <c r="K52" s="44">
        <f t="shared" si="3"/>
        <v>0</v>
      </c>
    </row>
    <row r="53" s="1" customFormat="1" spans="1:11">
      <c r="A53" s="2" t="s">
        <v>27</v>
      </c>
      <c r="D53" s="2" t="s">
        <v>28</v>
      </c>
      <c r="G53" s="1" t="s">
        <v>29</v>
      </c>
      <c r="I53" s="42">
        <v>50</v>
      </c>
      <c r="J53" s="43">
        <v>1</v>
      </c>
      <c r="K53" s="44">
        <f t="shared" si="3"/>
        <v>400</v>
      </c>
    </row>
    <row r="54" s="1" customFormat="1" spans="1:11">
      <c r="A54" s="1" t="s">
        <v>30</v>
      </c>
      <c r="D54" s="1" t="s">
        <v>31</v>
      </c>
      <c r="I54" s="42">
        <v>20</v>
      </c>
      <c r="J54" s="43">
        <v>2</v>
      </c>
      <c r="K54" s="44">
        <f t="shared" si="3"/>
        <v>50</v>
      </c>
    </row>
    <row r="55" s="1" customFormat="1" spans="9:11">
      <c r="I55" s="42">
        <v>10</v>
      </c>
      <c r="J55" s="43"/>
      <c r="K55" s="44">
        <f t="shared" si="3"/>
        <v>40</v>
      </c>
    </row>
    <row r="56" s="1" customFormat="1" spans="9:11">
      <c r="I56" s="42">
        <v>5</v>
      </c>
      <c r="J56" s="43">
        <v>1</v>
      </c>
      <c r="K56" s="44">
        <f t="shared" si="3"/>
        <v>0</v>
      </c>
    </row>
    <row r="57" s="1" customFormat="1" spans="9:11">
      <c r="I57" s="42">
        <v>1</v>
      </c>
      <c r="J57" s="43"/>
      <c r="K57" s="44">
        <f t="shared" si="3"/>
        <v>5</v>
      </c>
    </row>
    <row r="58" s="1" customFormat="1" spans="9:11">
      <c r="I58" s="42">
        <v>0.25</v>
      </c>
      <c r="J58" s="43"/>
      <c r="K58" s="44">
        <f t="shared" si="3"/>
        <v>0</v>
      </c>
    </row>
    <row r="59" s="1" customFormat="1" spans="9:11">
      <c r="I59" s="45">
        <v>0.05</v>
      </c>
      <c r="J59" s="43"/>
      <c r="K59" s="44">
        <f t="shared" si="3"/>
        <v>0</v>
      </c>
    </row>
    <row r="60" s="1" customFormat="1" spans="9:11">
      <c r="I60" s="2" t="s">
        <v>32</v>
      </c>
      <c r="K60" s="44">
        <f t="shared" si="3"/>
        <v>0</v>
      </c>
    </row>
    <row r="61" s="1" customFormat="1" spans="9:11">
      <c r="I61" s="2" t="s">
        <v>33</v>
      </c>
      <c r="K61" s="51">
        <f>SUM(K49:K60)</f>
        <v>7495</v>
      </c>
    </row>
    <row r="62" s="1" customFormat="1" spans="11:11">
      <c r="K62" s="47">
        <f>J44</f>
        <v>0</v>
      </c>
    </row>
    <row r="63" s="1" customFormat="1" ht="9.75" spans="11:11">
      <c r="K63" s="48">
        <f>SUM(K61:K62)</f>
        <v>7495</v>
      </c>
    </row>
    <row r="64" s="1" customFormat="1" ht="9.75"/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workbookViewId="0">
      <selection activeCell="C21" sqref="C21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34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45918</v>
      </c>
      <c r="B7" s="15">
        <v>21518</v>
      </c>
      <c r="C7" s="16" t="s">
        <v>123</v>
      </c>
      <c r="D7" s="17" t="s">
        <v>16</v>
      </c>
      <c r="E7" s="15">
        <v>60446</v>
      </c>
      <c r="F7" s="38">
        <v>41268</v>
      </c>
      <c r="G7" s="19"/>
      <c r="H7" s="19"/>
      <c r="I7" s="14"/>
      <c r="J7" s="38">
        <v>0</v>
      </c>
      <c r="K7" s="25">
        <f>F7+J7</f>
        <v>41268</v>
      </c>
      <c r="L7" s="14">
        <v>45919</v>
      </c>
    </row>
    <row r="8" s="1" customFormat="1" spans="1:12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</row>
    <row r="9" s="1" customFormat="1" spans="6:11">
      <c r="F9" s="39">
        <f t="shared" ref="F9:K9" si="0">SUM(F7:F8)</f>
        <v>41268</v>
      </c>
      <c r="G9" s="2"/>
      <c r="H9" s="2"/>
      <c r="I9" s="2"/>
      <c r="J9" s="49">
        <f t="shared" si="0"/>
        <v>0</v>
      </c>
      <c r="K9" s="39">
        <f t="shared" si="0"/>
        <v>41268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20</v>
      </c>
      <c r="J12" s="41" t="s">
        <v>21</v>
      </c>
    </row>
    <row r="13" s="1" customFormat="1" spans="11:11">
      <c r="K13" s="41" t="s">
        <v>22</v>
      </c>
    </row>
    <row r="14" s="1" customFormat="1" spans="7:11">
      <c r="G14" s="2" t="s">
        <v>23</v>
      </c>
      <c r="I14" s="42">
        <v>1000</v>
      </c>
      <c r="J14" s="43">
        <v>41</v>
      </c>
      <c r="K14" s="44">
        <f t="shared" ref="K14:K25" si="1">J13*I13</f>
        <v>0</v>
      </c>
    </row>
    <row r="15" s="1" customFormat="1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41000</v>
      </c>
    </row>
    <row r="16" s="1" customFormat="1" spans="1:11">
      <c r="A16" s="2"/>
      <c r="G16" s="2"/>
      <c r="I16" s="42">
        <v>200</v>
      </c>
      <c r="J16" s="43">
        <v>1</v>
      </c>
      <c r="K16" s="44">
        <f t="shared" si="1"/>
        <v>0</v>
      </c>
    </row>
    <row r="17" s="1" customFormat="1" spans="1:11">
      <c r="A17" s="2"/>
      <c r="G17" s="2" t="s">
        <v>26</v>
      </c>
      <c r="I17" s="42">
        <v>100</v>
      </c>
      <c r="J17" s="43"/>
      <c r="K17" s="44">
        <f t="shared" si="1"/>
        <v>200</v>
      </c>
    </row>
    <row r="18" s="1" customFormat="1" spans="1:11">
      <c r="A18" s="2" t="s">
        <v>27</v>
      </c>
      <c r="D18" s="2" t="s">
        <v>28</v>
      </c>
      <c r="G18" s="1" t="s">
        <v>29</v>
      </c>
      <c r="I18" s="42">
        <v>50</v>
      </c>
      <c r="J18" s="43">
        <v>1</v>
      </c>
      <c r="K18" s="44">
        <f t="shared" si="1"/>
        <v>0</v>
      </c>
    </row>
    <row r="19" s="1" customFormat="1" spans="1:11">
      <c r="A19" s="1" t="s">
        <v>30</v>
      </c>
      <c r="D19" s="1" t="s">
        <v>31</v>
      </c>
      <c r="I19" s="42">
        <v>20</v>
      </c>
      <c r="J19" s="43"/>
      <c r="K19" s="44">
        <f t="shared" si="1"/>
        <v>50</v>
      </c>
    </row>
    <row r="20" s="1" customFormat="1" spans="9:11">
      <c r="I20" s="42">
        <v>10</v>
      </c>
      <c r="J20" s="43">
        <v>1</v>
      </c>
      <c r="K20" s="44">
        <f t="shared" si="1"/>
        <v>0</v>
      </c>
    </row>
    <row r="21" s="1" customFormat="1" spans="9:11">
      <c r="I21" s="42">
        <v>5</v>
      </c>
      <c r="J21" s="43">
        <v>1</v>
      </c>
      <c r="K21" s="44">
        <f t="shared" si="1"/>
        <v>10</v>
      </c>
    </row>
    <row r="22" s="1" customFormat="1" spans="9:11">
      <c r="I22" s="42">
        <v>1</v>
      </c>
      <c r="J22" s="43">
        <v>3</v>
      </c>
      <c r="K22" s="44">
        <f t="shared" si="1"/>
        <v>5</v>
      </c>
    </row>
    <row r="23" s="1" customFormat="1" spans="9:11">
      <c r="I23" s="42">
        <v>0.25</v>
      </c>
      <c r="J23" s="43"/>
      <c r="K23" s="44">
        <f t="shared" si="1"/>
        <v>3</v>
      </c>
    </row>
    <row r="24" s="1" customFormat="1" spans="9:11">
      <c r="I24" s="45">
        <v>0.05</v>
      </c>
      <c r="J24" s="43"/>
      <c r="K24" s="44">
        <f t="shared" si="1"/>
        <v>0</v>
      </c>
    </row>
    <row r="25" s="1" customFormat="1" spans="9:11">
      <c r="I25" s="2" t="s">
        <v>32</v>
      </c>
      <c r="K25" s="44">
        <f t="shared" si="1"/>
        <v>0</v>
      </c>
    </row>
    <row r="26" s="1" customFormat="1" spans="9:11">
      <c r="I26" s="2" t="s">
        <v>33</v>
      </c>
      <c r="K26" s="51">
        <f>SUM(K14:K25)</f>
        <v>41268</v>
      </c>
    </row>
    <row r="27" s="1" customFormat="1" spans="11:11">
      <c r="K27" s="47">
        <f>J9</f>
        <v>0</v>
      </c>
    </row>
    <row r="28" s="1" customFormat="1" ht="9.75" spans="11:11">
      <c r="K28" s="48">
        <f>SUM(K26:K27)</f>
        <v>41268</v>
      </c>
    </row>
    <row r="29" s="1" customFormat="1" ht="9.75"/>
    <row r="34" s="1" customFormat="1" spans="1:1">
      <c r="A34" s="2" t="s">
        <v>0</v>
      </c>
    </row>
    <row r="35" s="1" customFormat="1" spans="1:1">
      <c r="A35" s="2" t="s">
        <v>34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45918</v>
      </c>
      <c r="B40" s="15">
        <v>21519</v>
      </c>
      <c r="C40" s="16" t="s">
        <v>124</v>
      </c>
      <c r="D40" s="17" t="s">
        <v>40</v>
      </c>
      <c r="E40" s="15">
        <v>60444</v>
      </c>
      <c r="F40" s="38">
        <v>200000</v>
      </c>
      <c r="G40" s="19"/>
      <c r="H40" s="19"/>
      <c r="I40" s="14"/>
      <c r="J40" s="38">
        <v>0</v>
      </c>
      <c r="K40" s="25">
        <f>F40+J40</f>
        <v>200000</v>
      </c>
      <c r="L40" s="14">
        <v>45916</v>
      </c>
      <c r="M40" s="2"/>
    </row>
    <row r="41" s="1" customFormat="1" spans="1:13">
      <c r="A41" s="14">
        <v>45918</v>
      </c>
      <c r="B41" s="15">
        <v>21520</v>
      </c>
      <c r="C41" s="16" t="s">
        <v>125</v>
      </c>
      <c r="D41" s="17" t="s">
        <v>16</v>
      </c>
      <c r="E41" s="15">
        <v>60448</v>
      </c>
      <c r="F41" s="38">
        <v>20276.2</v>
      </c>
      <c r="G41" s="19"/>
      <c r="H41" s="19"/>
      <c r="I41" s="14"/>
      <c r="J41" s="38">
        <v>0</v>
      </c>
      <c r="K41" s="25">
        <f>F41+J41</f>
        <v>20276.2</v>
      </c>
      <c r="L41" s="14">
        <v>45917</v>
      </c>
      <c r="M41" s="2"/>
    </row>
    <row r="42" s="1" customFormat="1" spans="1:13">
      <c r="A42" s="14">
        <v>45918</v>
      </c>
      <c r="B42" s="15">
        <v>21521</v>
      </c>
      <c r="C42" s="16" t="s">
        <v>126</v>
      </c>
      <c r="D42" s="17" t="s">
        <v>16</v>
      </c>
      <c r="E42" s="15">
        <v>60431</v>
      </c>
      <c r="F42" s="38"/>
      <c r="G42" s="19"/>
      <c r="H42" s="19"/>
      <c r="I42" s="14"/>
      <c r="J42" s="38">
        <v>30800</v>
      </c>
      <c r="K42" s="25">
        <f>F42+J42</f>
        <v>30800</v>
      </c>
      <c r="L42" s="14">
        <v>45917</v>
      </c>
      <c r="M42" s="2"/>
    </row>
    <row r="43" s="1" customFormat="1" spans="1:13">
      <c r="A43" s="14">
        <v>45918</v>
      </c>
      <c r="B43" s="15">
        <v>21522</v>
      </c>
      <c r="C43" s="16" t="s">
        <v>127</v>
      </c>
      <c r="D43" s="17" t="s">
        <v>16</v>
      </c>
      <c r="E43" s="15">
        <v>60436</v>
      </c>
      <c r="F43" s="38"/>
      <c r="G43" s="19"/>
      <c r="H43" s="19"/>
      <c r="I43" s="14"/>
      <c r="J43" s="38">
        <v>15952.5</v>
      </c>
      <c r="K43" s="25">
        <f>F43+J43</f>
        <v>15952.5</v>
      </c>
      <c r="L43" s="14">
        <v>45918</v>
      </c>
      <c r="M43" s="2" t="s">
        <v>128</v>
      </c>
    </row>
    <row r="44" s="1" customFormat="1" spans="1:13">
      <c r="A44" s="14">
        <v>45918</v>
      </c>
      <c r="B44" s="15">
        <v>21523</v>
      </c>
      <c r="C44" s="16" t="s">
        <v>88</v>
      </c>
      <c r="D44" s="17" t="s">
        <v>16</v>
      </c>
      <c r="E44" s="15">
        <v>60449</v>
      </c>
      <c r="F44" s="38"/>
      <c r="G44" s="19"/>
      <c r="H44" s="19"/>
      <c r="I44" s="14"/>
      <c r="J44" s="38">
        <v>33692.66</v>
      </c>
      <c r="K44" s="25">
        <f>F44+J44</f>
        <v>33692.66</v>
      </c>
      <c r="L44" s="14">
        <v>45917</v>
      </c>
      <c r="M44" s="2" t="s">
        <v>129</v>
      </c>
    </row>
    <row r="45" s="1" customFormat="1" spans="6:11">
      <c r="F45" s="39">
        <f>SUM(F40:F44)</f>
        <v>220276.2</v>
      </c>
      <c r="G45" s="2"/>
      <c r="H45" s="2"/>
      <c r="I45" s="2"/>
      <c r="J45" s="49">
        <f>SUM(J40:J44)</f>
        <v>80445.16</v>
      </c>
      <c r="K45" s="39">
        <f>SUM(K40:K44)</f>
        <v>300721.36</v>
      </c>
    </row>
    <row r="46" s="1" customFormat="1" spans="6:11">
      <c r="F46" s="39"/>
      <c r="G46" s="2"/>
      <c r="H46" s="2"/>
      <c r="I46" s="2"/>
      <c r="J46" s="39"/>
      <c r="K46" s="39"/>
    </row>
    <row r="47" s="1" customFormat="1" spans="6:6">
      <c r="F47" s="39"/>
    </row>
    <row r="51" s="1" customFormat="1" spans="1:4">
      <c r="A51" s="2" t="s">
        <v>24</v>
      </c>
      <c r="D51" s="2" t="s">
        <v>25</v>
      </c>
    </row>
    <row r="52" s="1" customFormat="1" spans="1:1">
      <c r="A52" s="2"/>
    </row>
    <row r="53" s="1" customFormat="1" spans="1:1">
      <c r="A53" s="2"/>
    </row>
    <row r="54" s="1" customFormat="1" spans="1:4">
      <c r="A54" s="2" t="s">
        <v>27</v>
      </c>
      <c r="D54" s="2" t="s">
        <v>28</v>
      </c>
    </row>
    <row r="55" s="1" customFormat="1" spans="1:4">
      <c r="A55" s="1" t="s">
        <v>30</v>
      </c>
      <c r="D55" s="1" t="s">
        <v>31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130" zoomScaleNormal="130" workbookViewId="0">
      <selection activeCell="A1" sqref="$A1:$XFD23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34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45919</v>
      </c>
      <c r="B7" s="15">
        <v>21524</v>
      </c>
      <c r="C7" s="16" t="s">
        <v>130</v>
      </c>
      <c r="D7" s="17" t="s">
        <v>16</v>
      </c>
      <c r="E7" s="15">
        <v>60443</v>
      </c>
      <c r="F7" s="38"/>
      <c r="G7" s="19"/>
      <c r="H7" s="19"/>
      <c r="I7" s="14"/>
      <c r="J7" s="38">
        <v>47552.4</v>
      </c>
      <c r="K7" s="25">
        <f>F7+J7</f>
        <v>47552.4</v>
      </c>
      <c r="L7" s="14">
        <v>45917</v>
      </c>
      <c r="M7" s="2"/>
    </row>
    <row r="8" s="1" customFormat="1" spans="1:13">
      <c r="A8" s="14">
        <v>45919</v>
      </c>
      <c r="B8" s="15">
        <v>21526</v>
      </c>
      <c r="C8" s="16" t="s">
        <v>131</v>
      </c>
      <c r="D8" s="17" t="s">
        <v>16</v>
      </c>
      <c r="E8" s="15">
        <v>60453</v>
      </c>
      <c r="F8" s="38">
        <v>6156.5</v>
      </c>
      <c r="G8" s="19"/>
      <c r="H8" s="19"/>
      <c r="I8" s="14"/>
      <c r="J8" s="38">
        <v>0</v>
      </c>
      <c r="K8" s="25">
        <f>F8+J8</f>
        <v>6156.5</v>
      </c>
      <c r="L8" s="14">
        <v>45919</v>
      </c>
      <c r="M8" s="2"/>
    </row>
    <row r="9" s="1" customFormat="1" spans="1:13">
      <c r="A9" s="14">
        <v>45919</v>
      </c>
      <c r="B9" s="15">
        <v>21527</v>
      </c>
      <c r="C9" s="16" t="s">
        <v>132</v>
      </c>
      <c r="D9" s="17" t="s">
        <v>16</v>
      </c>
      <c r="E9" s="15">
        <v>60452</v>
      </c>
      <c r="F9" s="38">
        <v>6516</v>
      </c>
      <c r="G9" s="19"/>
      <c r="H9" s="19"/>
      <c r="I9" s="14"/>
      <c r="J9" s="38">
        <v>0</v>
      </c>
      <c r="K9" s="25">
        <f>F9+J9</f>
        <v>6516</v>
      </c>
      <c r="L9" s="14">
        <v>45918</v>
      </c>
      <c r="M9" s="2"/>
    </row>
    <row r="10" s="1" customFormat="1" spans="1:13">
      <c r="A10" s="14">
        <v>45919</v>
      </c>
      <c r="B10" s="15">
        <v>21528</v>
      </c>
      <c r="C10" s="16" t="s">
        <v>133</v>
      </c>
      <c r="D10" s="17" t="s">
        <v>45</v>
      </c>
      <c r="E10" s="15">
        <v>60454</v>
      </c>
      <c r="F10" s="38"/>
      <c r="G10" s="19"/>
      <c r="H10" s="19"/>
      <c r="I10" s="14"/>
      <c r="J10" s="38">
        <v>179952.4</v>
      </c>
      <c r="K10" s="25">
        <f>F10+J10</f>
        <v>179952.4</v>
      </c>
      <c r="L10" s="14">
        <v>45919</v>
      </c>
      <c r="M10" s="2"/>
    </row>
    <row r="11" s="1" customFormat="1" spans="6:11">
      <c r="F11" s="39">
        <f>SUM(F7:F10)</f>
        <v>12672.5</v>
      </c>
      <c r="G11" s="2"/>
      <c r="H11" s="2"/>
      <c r="I11" s="2"/>
      <c r="J11" s="49">
        <f>SUM(J7:J10)</f>
        <v>227504.8</v>
      </c>
      <c r="K11" s="39">
        <f>SUM(K7:K10)</f>
        <v>240177.3</v>
      </c>
    </row>
    <row r="12" s="1" customFormat="1" spans="6:11">
      <c r="F12" s="39"/>
      <c r="G12" s="2"/>
      <c r="H12" s="2"/>
      <c r="I12" s="2"/>
      <c r="J12" s="39"/>
      <c r="K12" s="39"/>
    </row>
    <row r="13" s="1" customFormat="1" spans="6:6">
      <c r="F13" s="39"/>
    </row>
    <row r="17" s="1" customFormat="1" spans="1:4">
      <c r="A17" s="2" t="s">
        <v>24</v>
      </c>
      <c r="D17" s="2" t="s">
        <v>25</v>
      </c>
    </row>
    <row r="18" s="1" customFormat="1" spans="1:1">
      <c r="A18" s="2"/>
    </row>
    <row r="19" s="1" customFormat="1" spans="1:1">
      <c r="A19" s="2"/>
    </row>
    <row r="20" s="1" customFormat="1" spans="1:4">
      <c r="A20" s="2" t="s">
        <v>27</v>
      </c>
      <c r="D20" s="2" t="s">
        <v>28</v>
      </c>
    </row>
    <row r="21" s="1" customFormat="1" spans="1:4">
      <c r="A21" s="1" t="s">
        <v>30</v>
      </c>
      <c r="D21" s="1" t="s">
        <v>31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4"/>
  <sheetViews>
    <sheetView zoomScale="130" zoomScaleNormal="130" topLeftCell="A68" workbookViewId="0">
      <selection activeCell="E89" sqref="E89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34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45919</v>
      </c>
      <c r="B7" s="15">
        <v>21525</v>
      </c>
      <c r="C7" s="16" t="s">
        <v>134</v>
      </c>
      <c r="D7" s="17" t="s">
        <v>45</v>
      </c>
      <c r="E7" s="15">
        <v>60445</v>
      </c>
      <c r="F7" s="38"/>
      <c r="G7" s="19" t="s">
        <v>105</v>
      </c>
      <c r="H7" s="19">
        <v>1300664</v>
      </c>
      <c r="I7" s="14">
        <v>45912</v>
      </c>
      <c r="J7" s="38">
        <v>58384.22</v>
      </c>
      <c r="K7" s="25">
        <f>F7+J7</f>
        <v>58384.22</v>
      </c>
      <c r="L7" s="14" t="s">
        <v>135</v>
      </c>
      <c r="M7" s="2" t="s">
        <v>136</v>
      </c>
    </row>
    <row r="8" s="1" customFormat="1" spans="1:12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</row>
    <row r="9" s="1" customFormat="1" spans="6:11">
      <c r="F9" s="39">
        <f t="shared" ref="F9:K9" si="0">SUM(F7:F8)</f>
        <v>0</v>
      </c>
      <c r="G9" s="2"/>
      <c r="H9" s="2"/>
      <c r="I9" s="2"/>
      <c r="J9" s="49">
        <f t="shared" si="0"/>
        <v>58384.22</v>
      </c>
      <c r="K9" s="39">
        <f t="shared" si="0"/>
        <v>58384.22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20</v>
      </c>
      <c r="J12" s="41" t="s">
        <v>21</v>
      </c>
    </row>
    <row r="13" s="1" customFormat="1" spans="11:11">
      <c r="K13" s="41" t="s">
        <v>22</v>
      </c>
    </row>
    <row r="14" s="1" customFormat="1" spans="7:11">
      <c r="G14" s="2" t="s">
        <v>23</v>
      </c>
      <c r="I14" s="42">
        <v>1000</v>
      </c>
      <c r="J14" s="43"/>
      <c r="K14" s="44">
        <f t="shared" ref="K14:K25" si="1">J13*I13</f>
        <v>0</v>
      </c>
    </row>
    <row r="15" s="1" customFormat="1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0</v>
      </c>
    </row>
    <row r="16" s="1" customFormat="1" spans="1:11">
      <c r="A16" s="2"/>
      <c r="G16" s="2"/>
      <c r="I16" s="42">
        <v>200</v>
      </c>
      <c r="J16" s="43"/>
      <c r="K16" s="44">
        <f t="shared" si="1"/>
        <v>0</v>
      </c>
    </row>
    <row r="17" s="1" customFormat="1" spans="1:11">
      <c r="A17" s="2"/>
      <c r="G17" s="2" t="s">
        <v>26</v>
      </c>
      <c r="I17" s="42">
        <v>100</v>
      </c>
      <c r="J17" s="43"/>
      <c r="K17" s="44">
        <f t="shared" si="1"/>
        <v>0</v>
      </c>
    </row>
    <row r="18" s="1" customFormat="1" spans="1:11">
      <c r="A18" s="2" t="s">
        <v>27</v>
      </c>
      <c r="D18" s="2" t="s">
        <v>28</v>
      </c>
      <c r="G18" s="1" t="s">
        <v>29</v>
      </c>
      <c r="I18" s="42">
        <v>50</v>
      </c>
      <c r="J18" s="43"/>
      <c r="K18" s="44">
        <f t="shared" si="1"/>
        <v>0</v>
      </c>
    </row>
    <row r="19" s="1" customFormat="1" spans="1:11">
      <c r="A19" s="1" t="s">
        <v>30</v>
      </c>
      <c r="D19" s="1" t="s">
        <v>31</v>
      </c>
      <c r="I19" s="42">
        <v>20</v>
      </c>
      <c r="J19" s="43"/>
      <c r="K19" s="44">
        <f t="shared" si="1"/>
        <v>0</v>
      </c>
    </row>
    <row r="20" s="1" customFormat="1" spans="9:11">
      <c r="I20" s="42">
        <v>10</v>
      </c>
      <c r="J20" s="43"/>
      <c r="K20" s="44">
        <f t="shared" si="1"/>
        <v>0</v>
      </c>
    </row>
    <row r="21" s="1" customFormat="1" spans="9:11">
      <c r="I21" s="42">
        <v>5</v>
      </c>
      <c r="J21" s="43"/>
      <c r="K21" s="44">
        <f t="shared" si="1"/>
        <v>0</v>
      </c>
    </row>
    <row r="22" s="1" customFormat="1" spans="9:11">
      <c r="I22" s="42">
        <v>1</v>
      </c>
      <c r="J22" s="43"/>
      <c r="K22" s="44">
        <f t="shared" si="1"/>
        <v>0</v>
      </c>
    </row>
    <row r="23" s="1" customFormat="1" spans="9:11">
      <c r="I23" s="42">
        <v>0.25</v>
      </c>
      <c r="J23" s="43"/>
      <c r="K23" s="44">
        <f t="shared" si="1"/>
        <v>0</v>
      </c>
    </row>
    <row r="24" s="1" customFormat="1" spans="9:11">
      <c r="I24" s="45">
        <v>0.05</v>
      </c>
      <c r="J24" s="43"/>
      <c r="K24" s="44">
        <f t="shared" si="1"/>
        <v>0</v>
      </c>
    </row>
    <row r="25" s="1" customFormat="1" spans="9:11">
      <c r="I25" s="2" t="s">
        <v>32</v>
      </c>
      <c r="K25" s="44">
        <f t="shared" si="1"/>
        <v>0</v>
      </c>
    </row>
    <row r="26" s="1" customFormat="1" spans="9:11">
      <c r="I26" s="2" t="s">
        <v>33</v>
      </c>
      <c r="K26" s="51">
        <f>SUM(K14:K25)</f>
        <v>0</v>
      </c>
    </row>
    <row r="27" s="1" customFormat="1" spans="11:11">
      <c r="K27" s="47">
        <f>J9</f>
        <v>58384.22</v>
      </c>
    </row>
    <row r="28" s="1" customFormat="1" ht="9.75" spans="11:11">
      <c r="K28" s="48">
        <f>SUM(K26:K27)</f>
        <v>58384.22</v>
      </c>
    </row>
    <row r="29" s="1" customFormat="1" ht="9.75"/>
    <row r="40" s="1" customFormat="1" spans="1:1">
      <c r="A40" s="2" t="s">
        <v>0</v>
      </c>
    </row>
    <row r="41" s="1" customFormat="1" spans="1:1">
      <c r="A41" s="2" t="s">
        <v>34</v>
      </c>
    </row>
    <row r="43" s="1" customFormat="1" spans="1:12">
      <c r="A43" s="3" t="s">
        <v>2</v>
      </c>
      <c r="B43" s="3" t="s">
        <v>3</v>
      </c>
      <c r="C43" s="3" t="s">
        <v>4</v>
      </c>
      <c r="D43" s="3" t="s">
        <v>5</v>
      </c>
      <c r="E43" s="3" t="s">
        <v>6</v>
      </c>
      <c r="F43" s="3" t="s">
        <v>7</v>
      </c>
      <c r="G43" s="4" t="s">
        <v>8</v>
      </c>
      <c r="H43" s="5"/>
      <c r="I43" s="5"/>
      <c r="J43" s="23"/>
      <c r="K43" s="3" t="s">
        <v>9</v>
      </c>
      <c r="L43" s="3" t="s">
        <v>10</v>
      </c>
    </row>
    <row r="44" s="1" customFormat="1" spans="1:12">
      <c r="A44" s="6"/>
      <c r="B44" s="6"/>
      <c r="C44" s="6"/>
      <c r="D44" s="6"/>
      <c r="E44" s="6"/>
      <c r="F44" s="6"/>
      <c r="G44" s="3" t="s">
        <v>11</v>
      </c>
      <c r="H44" s="3" t="s">
        <v>12</v>
      </c>
      <c r="I44" s="3" t="s">
        <v>13</v>
      </c>
      <c r="J44" s="3" t="s">
        <v>14</v>
      </c>
      <c r="K44" s="6"/>
      <c r="L44" s="6"/>
    </row>
    <row r="45" s="1" customFormat="1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="1" customFormat="1" spans="1:13">
      <c r="A46" s="14">
        <v>45922</v>
      </c>
      <c r="B46" s="15">
        <v>21529</v>
      </c>
      <c r="C46" s="16" t="s">
        <v>137</v>
      </c>
      <c r="D46" s="17" t="s">
        <v>40</v>
      </c>
      <c r="E46" s="15">
        <v>60445</v>
      </c>
      <c r="F46" s="38">
        <v>101988.6</v>
      </c>
      <c r="G46" s="19"/>
      <c r="H46" s="19"/>
      <c r="I46" s="14"/>
      <c r="J46" s="38">
        <v>0</v>
      </c>
      <c r="K46" s="25">
        <f>F46+J46</f>
        <v>101988.6</v>
      </c>
      <c r="L46" s="14">
        <v>45923</v>
      </c>
      <c r="M46" s="2"/>
    </row>
    <row r="47" s="1" customFormat="1" spans="1:12">
      <c r="A47" s="14"/>
      <c r="B47" s="15"/>
      <c r="C47" s="16"/>
      <c r="D47" s="17"/>
      <c r="E47" s="15"/>
      <c r="F47" s="38"/>
      <c r="G47" s="19"/>
      <c r="H47" s="19"/>
      <c r="I47" s="14"/>
      <c r="J47" s="38"/>
      <c r="K47" s="25"/>
      <c r="L47" s="14"/>
    </row>
    <row r="48" s="1" customFormat="1" spans="6:11">
      <c r="F48" s="39">
        <f t="shared" ref="F48:K48" si="2">SUM(F46:F47)</f>
        <v>101988.6</v>
      </c>
      <c r="G48" s="2"/>
      <c r="H48" s="2"/>
      <c r="I48" s="2"/>
      <c r="J48" s="49">
        <f t="shared" si="2"/>
        <v>0</v>
      </c>
      <c r="K48" s="39">
        <f t="shared" si="2"/>
        <v>101988.6</v>
      </c>
    </row>
    <row r="49" s="1" customFormat="1" spans="6:11">
      <c r="F49" s="39"/>
      <c r="G49" s="2"/>
      <c r="H49" s="2"/>
      <c r="I49" s="2"/>
      <c r="J49" s="39"/>
      <c r="K49" s="39"/>
    </row>
    <row r="50" s="1" customFormat="1" spans="6:11">
      <c r="F50" s="39"/>
      <c r="I50" s="1" t="s">
        <v>13</v>
      </c>
      <c r="K50" s="39"/>
    </row>
    <row r="51" s="1" customFormat="1" spans="8:10">
      <c r="H51" s="2" t="s">
        <v>20</v>
      </c>
      <c r="J51" s="41" t="s">
        <v>21</v>
      </c>
    </row>
    <row r="52" s="1" customFormat="1" spans="11:11">
      <c r="K52" s="41" t="s">
        <v>22</v>
      </c>
    </row>
    <row r="53" s="1" customFormat="1" spans="7:11">
      <c r="G53" s="2" t="s">
        <v>23</v>
      </c>
      <c r="I53" s="42">
        <v>1000</v>
      </c>
      <c r="J53" s="43"/>
      <c r="K53" s="44">
        <f t="shared" ref="K53:K64" si="3">J52*I52</f>
        <v>0</v>
      </c>
    </row>
    <row r="54" s="1" customFormat="1" spans="1:11">
      <c r="A54" s="2" t="s">
        <v>24</v>
      </c>
      <c r="D54" s="2" t="s">
        <v>25</v>
      </c>
      <c r="G54" s="2"/>
      <c r="I54" s="42">
        <v>500</v>
      </c>
      <c r="J54" s="43"/>
      <c r="K54" s="44">
        <f t="shared" si="3"/>
        <v>0</v>
      </c>
    </row>
    <row r="55" s="1" customFormat="1" spans="1:11">
      <c r="A55" s="2"/>
      <c r="G55" s="2"/>
      <c r="I55" s="42">
        <v>200</v>
      </c>
      <c r="J55" s="43"/>
      <c r="K55" s="44">
        <f t="shared" si="3"/>
        <v>0</v>
      </c>
    </row>
    <row r="56" s="1" customFormat="1" spans="1:11">
      <c r="A56" s="2"/>
      <c r="G56" s="2" t="s">
        <v>26</v>
      </c>
      <c r="I56" s="42">
        <v>100</v>
      </c>
      <c r="J56" s="43"/>
      <c r="K56" s="44">
        <f t="shared" si="3"/>
        <v>0</v>
      </c>
    </row>
    <row r="57" s="1" customFormat="1" spans="1:11">
      <c r="A57" s="2" t="s">
        <v>27</v>
      </c>
      <c r="D57" s="2" t="s">
        <v>28</v>
      </c>
      <c r="G57" s="1" t="s">
        <v>29</v>
      </c>
      <c r="I57" s="42">
        <v>50</v>
      </c>
      <c r="J57" s="43"/>
      <c r="K57" s="44">
        <f t="shared" si="3"/>
        <v>0</v>
      </c>
    </row>
    <row r="58" s="1" customFormat="1" spans="1:11">
      <c r="A58" s="1" t="s">
        <v>30</v>
      </c>
      <c r="D58" s="1" t="s">
        <v>31</v>
      </c>
      <c r="I58" s="42">
        <v>20</v>
      </c>
      <c r="J58" s="43"/>
      <c r="K58" s="44">
        <f t="shared" si="3"/>
        <v>0</v>
      </c>
    </row>
    <row r="59" s="1" customFormat="1" spans="9:11">
      <c r="I59" s="42">
        <v>10</v>
      </c>
      <c r="J59" s="43"/>
      <c r="K59" s="44">
        <f t="shared" si="3"/>
        <v>0</v>
      </c>
    </row>
    <row r="60" s="1" customFormat="1" spans="9:11">
      <c r="I60" s="42">
        <v>5</v>
      </c>
      <c r="J60" s="43"/>
      <c r="K60" s="44">
        <f t="shared" si="3"/>
        <v>0</v>
      </c>
    </row>
    <row r="61" s="1" customFormat="1" spans="9:11">
      <c r="I61" s="42">
        <v>1</v>
      </c>
      <c r="J61" s="43"/>
      <c r="K61" s="44">
        <f t="shared" si="3"/>
        <v>0</v>
      </c>
    </row>
    <row r="62" s="1" customFormat="1" spans="9:11">
      <c r="I62" s="42">
        <v>0.25</v>
      </c>
      <c r="J62" s="43"/>
      <c r="K62" s="44">
        <f t="shared" si="3"/>
        <v>0</v>
      </c>
    </row>
    <row r="63" s="1" customFormat="1" spans="9:11">
      <c r="I63" s="45">
        <v>0.05</v>
      </c>
      <c r="J63" s="43"/>
      <c r="K63" s="44">
        <f t="shared" si="3"/>
        <v>0</v>
      </c>
    </row>
    <row r="64" s="1" customFormat="1" spans="9:11">
      <c r="I64" s="2" t="s">
        <v>32</v>
      </c>
      <c r="K64" s="44">
        <f t="shared" si="3"/>
        <v>0</v>
      </c>
    </row>
    <row r="65" s="1" customFormat="1" spans="9:11">
      <c r="I65" s="2" t="s">
        <v>33</v>
      </c>
      <c r="K65" s="51">
        <f>SUM(K53:K64)</f>
        <v>0</v>
      </c>
    </row>
    <row r="66" s="1" customFormat="1" spans="11:11">
      <c r="K66" s="47">
        <f>J48</f>
        <v>0</v>
      </c>
    </row>
    <row r="67" s="1" customFormat="1" ht="9.75" spans="11:11">
      <c r="K67" s="48">
        <f>SUM(K65:K66)</f>
        <v>0</v>
      </c>
    </row>
    <row r="68" s="1" customFormat="1" ht="9.75"/>
    <row r="74" s="1" customFormat="1" spans="1:1">
      <c r="A74" s="2" t="s">
        <v>0</v>
      </c>
    </row>
    <row r="75" s="1" customFormat="1" spans="1:1">
      <c r="A75" s="2" t="s">
        <v>34</v>
      </c>
    </row>
    <row r="77" s="1" customFormat="1" spans="1:12">
      <c r="A77" s="3" t="s">
        <v>2</v>
      </c>
      <c r="B77" s="3" t="s">
        <v>3</v>
      </c>
      <c r="C77" s="3" t="s">
        <v>4</v>
      </c>
      <c r="D77" s="3" t="s">
        <v>5</v>
      </c>
      <c r="E77" s="3" t="s">
        <v>6</v>
      </c>
      <c r="F77" s="3" t="s">
        <v>7</v>
      </c>
      <c r="G77" s="4" t="s">
        <v>8</v>
      </c>
      <c r="H77" s="5"/>
      <c r="I77" s="5"/>
      <c r="J77" s="23"/>
      <c r="K77" s="3" t="s">
        <v>9</v>
      </c>
      <c r="L77" s="3" t="s">
        <v>10</v>
      </c>
    </row>
    <row r="78" s="1" customFormat="1" spans="1:12">
      <c r="A78" s="6"/>
      <c r="B78" s="6"/>
      <c r="C78" s="6"/>
      <c r="D78" s="6"/>
      <c r="E78" s="6"/>
      <c r="F78" s="6"/>
      <c r="G78" s="3" t="s">
        <v>11</v>
      </c>
      <c r="H78" s="3" t="s">
        <v>12</v>
      </c>
      <c r="I78" s="3" t="s">
        <v>13</v>
      </c>
      <c r="J78" s="3" t="s">
        <v>14</v>
      </c>
      <c r="K78" s="6"/>
      <c r="L78" s="6"/>
    </row>
    <row r="79" s="1" customFormat="1" spans="1: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="1" customFormat="1" spans="1:13">
      <c r="A80" s="14">
        <v>45922</v>
      </c>
      <c r="B80" s="15">
        <v>21530</v>
      </c>
      <c r="C80" s="16" t="s">
        <v>138</v>
      </c>
      <c r="D80" s="17" t="s">
        <v>16</v>
      </c>
      <c r="E80" s="15">
        <v>59183</v>
      </c>
      <c r="F80" s="38">
        <v>14500</v>
      </c>
      <c r="G80" s="19"/>
      <c r="H80" s="19"/>
      <c r="I80" s="14"/>
      <c r="J80" s="38">
        <v>0</v>
      </c>
      <c r="K80" s="25">
        <f t="shared" ref="K80:K83" si="4">F80+J80</f>
        <v>14500</v>
      </c>
      <c r="L80" s="14">
        <v>45922</v>
      </c>
      <c r="M80" s="2"/>
    </row>
    <row r="81" s="1" customFormat="1" spans="1:13">
      <c r="A81" s="14">
        <v>45922</v>
      </c>
      <c r="B81" s="15">
        <v>21531</v>
      </c>
      <c r="C81" s="16" t="s">
        <v>139</v>
      </c>
      <c r="D81" s="17" t="s">
        <v>45</v>
      </c>
      <c r="E81" s="15">
        <v>60459</v>
      </c>
      <c r="F81" s="38">
        <v>57368.6</v>
      </c>
      <c r="G81" s="19"/>
      <c r="H81" s="19"/>
      <c r="I81" s="14"/>
      <c r="J81" s="38">
        <v>0</v>
      </c>
      <c r="K81" s="25">
        <f t="shared" si="4"/>
        <v>57368.6</v>
      </c>
      <c r="L81" s="14">
        <v>45922</v>
      </c>
      <c r="M81" s="2"/>
    </row>
    <row r="82" s="1" customFormat="1" spans="1:13">
      <c r="A82" s="14">
        <v>45922</v>
      </c>
      <c r="B82" s="15">
        <v>21532</v>
      </c>
      <c r="C82" s="16" t="s">
        <v>124</v>
      </c>
      <c r="D82" s="17" t="s">
        <v>42</v>
      </c>
      <c r="E82" s="15">
        <v>60444</v>
      </c>
      <c r="F82" s="38">
        <v>174413.8</v>
      </c>
      <c r="G82" s="19"/>
      <c r="H82" s="19"/>
      <c r="I82" s="14"/>
      <c r="J82" s="38">
        <v>0</v>
      </c>
      <c r="K82" s="25">
        <f t="shared" si="4"/>
        <v>174413.8</v>
      </c>
      <c r="L82" s="14">
        <v>45922</v>
      </c>
      <c r="M82" s="2"/>
    </row>
    <row r="83" s="1" customFormat="1" spans="1:13">
      <c r="A83" s="14">
        <v>45922</v>
      </c>
      <c r="B83" s="15">
        <v>21533</v>
      </c>
      <c r="C83" s="16" t="s">
        <v>140</v>
      </c>
      <c r="D83" s="17" t="s">
        <v>16</v>
      </c>
      <c r="E83" s="15">
        <v>60457</v>
      </c>
      <c r="F83" s="38"/>
      <c r="G83" s="19"/>
      <c r="H83" s="19"/>
      <c r="I83" s="14"/>
      <c r="J83" s="38">
        <v>111154.81</v>
      </c>
      <c r="K83" s="25">
        <f t="shared" si="4"/>
        <v>111154.81</v>
      </c>
      <c r="L83" s="14">
        <v>45922</v>
      </c>
      <c r="M83" s="2" t="s">
        <v>141</v>
      </c>
    </row>
    <row r="84" s="1" customFormat="1" spans="6:11">
      <c r="F84" s="39">
        <f t="shared" ref="F84:K84" si="5">SUM(F80:F83)</f>
        <v>246282.4</v>
      </c>
      <c r="G84" s="2"/>
      <c r="H84" s="2"/>
      <c r="I84" s="2"/>
      <c r="J84" s="49">
        <f t="shared" si="5"/>
        <v>111154.81</v>
      </c>
      <c r="K84" s="39">
        <f t="shared" si="5"/>
        <v>357437.21</v>
      </c>
    </row>
    <row r="85" s="1" customFormat="1" spans="6:11">
      <c r="F85" s="39"/>
      <c r="G85" s="2"/>
      <c r="H85" s="2"/>
      <c r="I85" s="2"/>
      <c r="J85" s="39"/>
      <c r="K85" s="39"/>
    </row>
    <row r="86" s="1" customFormat="1" spans="6:6">
      <c r="F86" s="39"/>
    </row>
    <row r="90" s="1" customFormat="1" spans="1:4">
      <c r="A90" s="2" t="s">
        <v>24</v>
      </c>
      <c r="D90" s="2" t="s">
        <v>25</v>
      </c>
    </row>
    <row r="91" s="1" customFormat="1" spans="1:1">
      <c r="A91" s="2"/>
    </row>
    <row r="92" s="1" customFormat="1" spans="1:1">
      <c r="A92" s="2"/>
    </row>
    <row r="93" s="1" customFormat="1" spans="1:4">
      <c r="A93" s="2" t="s">
        <v>27</v>
      </c>
      <c r="D93" s="2" t="s">
        <v>28</v>
      </c>
    </row>
    <row r="94" s="1" customFormat="1" spans="1:4">
      <c r="A94" s="1" t="s">
        <v>30</v>
      </c>
      <c r="D94" s="1" t="s">
        <v>31</v>
      </c>
    </row>
  </sheetData>
  <mergeCells count="39">
    <mergeCell ref="G4:J4"/>
    <mergeCell ref="G43:J43"/>
    <mergeCell ref="G77:J77"/>
    <mergeCell ref="A4:A6"/>
    <mergeCell ref="A43:A45"/>
    <mergeCell ref="A77:A79"/>
    <mergeCell ref="B4:B6"/>
    <mergeCell ref="B43:B45"/>
    <mergeCell ref="B77:B79"/>
    <mergeCell ref="C4:C6"/>
    <mergeCell ref="C43:C45"/>
    <mergeCell ref="C77:C79"/>
    <mergeCell ref="D4:D6"/>
    <mergeCell ref="D43:D45"/>
    <mergeCell ref="D77:D79"/>
    <mergeCell ref="E4:E6"/>
    <mergeCell ref="E43:E45"/>
    <mergeCell ref="E77:E79"/>
    <mergeCell ref="F4:F6"/>
    <mergeCell ref="F43:F45"/>
    <mergeCell ref="F77:F79"/>
    <mergeCell ref="G5:G6"/>
    <mergeCell ref="G44:G45"/>
    <mergeCell ref="G78:G79"/>
    <mergeCell ref="H5:H6"/>
    <mergeCell ref="H44:H45"/>
    <mergeCell ref="H78:H79"/>
    <mergeCell ref="I5:I6"/>
    <mergeCell ref="I44:I45"/>
    <mergeCell ref="I78:I79"/>
    <mergeCell ref="J5:J6"/>
    <mergeCell ref="J44:J45"/>
    <mergeCell ref="J78:J79"/>
    <mergeCell ref="K4:K6"/>
    <mergeCell ref="K43:K45"/>
    <mergeCell ref="K77:K79"/>
    <mergeCell ref="L4:L6"/>
    <mergeCell ref="L43:L45"/>
    <mergeCell ref="L77:L79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topLeftCell="A31" workbookViewId="0">
      <selection activeCell="E45" sqref="E45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380952380952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45924</v>
      </c>
      <c r="B7" s="15">
        <v>21540</v>
      </c>
      <c r="C7" s="16" t="s">
        <v>137</v>
      </c>
      <c r="D7" s="17" t="s">
        <v>16</v>
      </c>
      <c r="E7" s="15">
        <v>60450</v>
      </c>
      <c r="F7" s="38">
        <v>15400</v>
      </c>
      <c r="G7" s="19"/>
      <c r="H7" s="19"/>
      <c r="I7" s="14"/>
      <c r="J7" s="38">
        <v>0</v>
      </c>
      <c r="K7" s="25">
        <f>F7+J7</f>
        <v>15400</v>
      </c>
      <c r="L7" s="14">
        <v>45925</v>
      </c>
      <c r="M7" s="2"/>
    </row>
    <row r="8" spans="1:13">
      <c r="A8" s="14">
        <v>45924</v>
      </c>
      <c r="B8" s="15">
        <v>21540</v>
      </c>
      <c r="C8" s="16" t="s">
        <v>137</v>
      </c>
      <c r="D8" s="17" t="s">
        <v>16</v>
      </c>
      <c r="E8" s="15">
        <v>60456</v>
      </c>
      <c r="F8" s="38">
        <v>15400</v>
      </c>
      <c r="G8" s="19"/>
      <c r="H8" s="19"/>
      <c r="I8" s="14"/>
      <c r="J8" s="38">
        <v>0</v>
      </c>
      <c r="K8" s="25">
        <f>F8+J8</f>
        <v>15400</v>
      </c>
      <c r="L8" s="14">
        <v>45925</v>
      </c>
      <c r="M8" s="2"/>
    </row>
    <row r="9" spans="6:11">
      <c r="F9" s="39">
        <f>SUM(F7:F8)</f>
        <v>30800</v>
      </c>
      <c r="G9" s="2"/>
      <c r="H9" s="2"/>
      <c r="I9" s="2"/>
      <c r="J9" s="49">
        <f>SUM(J7:J8)</f>
        <v>0</v>
      </c>
      <c r="K9" s="39">
        <f>SUM(K7:K8)</f>
        <v>30800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20</v>
      </c>
      <c r="J12" s="41" t="s">
        <v>21</v>
      </c>
    </row>
    <row r="13" spans="11:11">
      <c r="K13" s="41" t="s">
        <v>22</v>
      </c>
    </row>
    <row r="14" spans="7:11">
      <c r="G14" s="2" t="s">
        <v>23</v>
      </c>
      <c r="I14" s="42">
        <v>1000</v>
      </c>
      <c r="J14" s="43">
        <v>30</v>
      </c>
      <c r="K14" s="44">
        <f t="shared" ref="K14:K25" si="0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0"/>
        <v>30000</v>
      </c>
    </row>
    <row r="16" spans="1:11">
      <c r="A16" s="2"/>
      <c r="G16" s="2"/>
      <c r="I16" s="42">
        <v>200</v>
      </c>
      <c r="J16" s="43"/>
      <c r="K16" s="44">
        <f t="shared" si="0"/>
        <v>0</v>
      </c>
    </row>
    <row r="17" spans="1:11">
      <c r="A17" s="2"/>
      <c r="G17" s="2" t="s">
        <v>26</v>
      </c>
      <c r="I17" s="42">
        <v>100</v>
      </c>
      <c r="J17" s="43">
        <v>8</v>
      </c>
      <c r="K17" s="44">
        <f t="shared" si="0"/>
        <v>0</v>
      </c>
    </row>
    <row r="18" spans="1:11">
      <c r="A18" s="2" t="s">
        <v>27</v>
      </c>
      <c r="D18" s="2" t="s">
        <v>28</v>
      </c>
      <c r="G18" s="1" t="s">
        <v>29</v>
      </c>
      <c r="I18" s="42">
        <v>50</v>
      </c>
      <c r="J18" s="43"/>
      <c r="K18" s="44">
        <f t="shared" si="0"/>
        <v>800</v>
      </c>
    </row>
    <row r="19" spans="1:11">
      <c r="A19" s="1" t="s">
        <v>30</v>
      </c>
      <c r="D19" s="1" t="s">
        <v>31</v>
      </c>
      <c r="I19" s="42">
        <v>20</v>
      </c>
      <c r="J19" s="43"/>
      <c r="K19" s="44">
        <f t="shared" si="0"/>
        <v>0</v>
      </c>
    </row>
    <row r="20" spans="9:11">
      <c r="I20" s="42">
        <v>10</v>
      </c>
      <c r="J20" s="43"/>
      <c r="K20" s="44">
        <f t="shared" si="0"/>
        <v>0</v>
      </c>
    </row>
    <row r="21" spans="9:11">
      <c r="I21" s="42">
        <v>5</v>
      </c>
      <c r="J21" s="43"/>
      <c r="K21" s="44">
        <f t="shared" si="0"/>
        <v>0</v>
      </c>
    </row>
    <row r="22" spans="9:11">
      <c r="I22" s="42">
        <v>1</v>
      </c>
      <c r="J22" s="43"/>
      <c r="K22" s="44">
        <f t="shared" si="0"/>
        <v>0</v>
      </c>
    </row>
    <row r="23" spans="9:11">
      <c r="I23" s="42">
        <v>0.25</v>
      </c>
      <c r="J23" s="43"/>
      <c r="K23" s="44">
        <f t="shared" si="0"/>
        <v>0</v>
      </c>
    </row>
    <row r="24" spans="9:11">
      <c r="I24" s="45">
        <v>0.05</v>
      </c>
      <c r="J24" s="43"/>
      <c r="K24" s="44">
        <f t="shared" si="0"/>
        <v>0</v>
      </c>
    </row>
    <row r="25" spans="9:11">
      <c r="I25" s="2" t="s">
        <v>32</v>
      </c>
      <c r="K25" s="44">
        <f t="shared" si="0"/>
        <v>0</v>
      </c>
    </row>
    <row r="26" spans="9:11">
      <c r="I26" s="2" t="s">
        <v>33</v>
      </c>
      <c r="K26" s="51">
        <f>SUM(K14:K25)</f>
        <v>30800</v>
      </c>
    </row>
    <row r="27" spans="11:11">
      <c r="K27" s="47">
        <f>J9</f>
        <v>0</v>
      </c>
    </row>
    <row r="28" ht="9.75" spans="11:11">
      <c r="K28" s="48">
        <f>SUM(K26:K27)</f>
        <v>30800</v>
      </c>
    </row>
    <row r="29" ht="9.75"/>
    <row r="35" s="1" customFormat="1" spans="1:1">
      <c r="A35" s="2" t="s">
        <v>0</v>
      </c>
    </row>
    <row r="36" s="1" customFormat="1" spans="1:1">
      <c r="A36" s="2" t="s">
        <v>34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45924</v>
      </c>
      <c r="B41" s="15">
        <v>21535</v>
      </c>
      <c r="C41" s="16" t="s">
        <v>84</v>
      </c>
      <c r="D41" s="17" t="s">
        <v>16</v>
      </c>
      <c r="E41" s="15">
        <v>60481</v>
      </c>
      <c r="F41" s="38">
        <v>11508.2</v>
      </c>
      <c r="G41" s="19"/>
      <c r="H41" s="19"/>
      <c r="I41" s="14"/>
      <c r="J41" s="38">
        <v>0</v>
      </c>
      <c r="K41" s="25">
        <f t="shared" ref="K41:K46" si="1">F41+J41</f>
        <v>11508.2</v>
      </c>
      <c r="L41" s="14">
        <v>45923</v>
      </c>
      <c r="M41" s="2"/>
    </row>
    <row r="42" s="1" customFormat="1" spans="1:13">
      <c r="A42" s="14">
        <v>45924</v>
      </c>
      <c r="B42" s="15">
        <v>21535</v>
      </c>
      <c r="C42" s="16" t="s">
        <v>84</v>
      </c>
      <c r="D42" s="17" t="s">
        <v>92</v>
      </c>
      <c r="E42" s="15">
        <v>60481</v>
      </c>
      <c r="F42" s="38">
        <v>0.8</v>
      </c>
      <c r="G42" s="19"/>
      <c r="H42" s="19"/>
      <c r="I42" s="14"/>
      <c r="J42" s="38">
        <v>0</v>
      </c>
      <c r="K42" s="25">
        <f t="shared" si="1"/>
        <v>0.8</v>
      </c>
      <c r="L42" s="14">
        <v>45923</v>
      </c>
      <c r="M42" s="2"/>
    </row>
    <row r="43" s="1" customFormat="1" spans="1:13">
      <c r="A43" s="14">
        <v>45924</v>
      </c>
      <c r="B43" s="15">
        <v>21536</v>
      </c>
      <c r="C43" s="16" t="s">
        <v>142</v>
      </c>
      <c r="D43" s="17" t="s">
        <v>16</v>
      </c>
      <c r="E43" s="15">
        <v>60463</v>
      </c>
      <c r="F43" s="38">
        <v>38292.2</v>
      </c>
      <c r="G43" s="19"/>
      <c r="H43" s="19"/>
      <c r="I43" s="14"/>
      <c r="J43" s="38">
        <v>0</v>
      </c>
      <c r="K43" s="25">
        <f t="shared" si="1"/>
        <v>38292.2</v>
      </c>
      <c r="L43" s="14">
        <v>45923</v>
      </c>
      <c r="M43" s="2"/>
    </row>
    <row r="44" s="1" customFormat="1" spans="1:13">
      <c r="A44" s="14">
        <v>45924</v>
      </c>
      <c r="B44" s="15">
        <v>21537</v>
      </c>
      <c r="C44" s="16" t="s">
        <v>75</v>
      </c>
      <c r="D44" s="17" t="s">
        <v>45</v>
      </c>
      <c r="E44" s="15">
        <v>60466</v>
      </c>
      <c r="F44" s="38">
        <v>18796.2</v>
      </c>
      <c r="G44" s="19"/>
      <c r="H44" s="19"/>
      <c r="I44" s="14"/>
      <c r="J44" s="38">
        <v>0</v>
      </c>
      <c r="K44" s="25">
        <f t="shared" si="1"/>
        <v>18796.2</v>
      </c>
      <c r="L44" s="14">
        <v>45924</v>
      </c>
      <c r="M44" s="2"/>
    </row>
    <row r="45" s="1" customFormat="1" spans="1:13">
      <c r="A45" s="14">
        <v>45924</v>
      </c>
      <c r="B45" s="15">
        <v>21538</v>
      </c>
      <c r="C45" s="16" t="s">
        <v>143</v>
      </c>
      <c r="D45" s="17" t="s">
        <v>16</v>
      </c>
      <c r="E45" s="15">
        <v>60465</v>
      </c>
      <c r="F45" s="38">
        <v>64384.8</v>
      </c>
      <c r="G45" s="19"/>
      <c r="H45" s="19"/>
      <c r="I45" s="14"/>
      <c r="J45" s="38">
        <v>0</v>
      </c>
      <c r="K45" s="25">
        <f t="shared" si="1"/>
        <v>64384.8</v>
      </c>
      <c r="L45" s="14">
        <v>45924</v>
      </c>
      <c r="M45" s="2"/>
    </row>
    <row r="46" s="1" customFormat="1" spans="1:13">
      <c r="A46" s="14">
        <v>45924</v>
      </c>
      <c r="B46" s="15">
        <v>21539</v>
      </c>
      <c r="C46" s="16" t="s">
        <v>144</v>
      </c>
      <c r="D46" s="17" t="s">
        <v>45</v>
      </c>
      <c r="E46" s="15">
        <v>60462</v>
      </c>
      <c r="F46" s="38">
        <v>28516.2</v>
      </c>
      <c r="G46" s="19"/>
      <c r="H46" s="19"/>
      <c r="I46" s="14"/>
      <c r="J46" s="38">
        <v>0</v>
      </c>
      <c r="K46" s="25">
        <f t="shared" si="1"/>
        <v>28516.2</v>
      </c>
      <c r="L46" s="14">
        <v>45919</v>
      </c>
      <c r="M46" s="2"/>
    </row>
    <row r="47" s="1" customFormat="1" spans="6:11">
      <c r="F47" s="39">
        <f>SUM(F41:F46)</f>
        <v>161498.4</v>
      </c>
      <c r="G47" s="2"/>
      <c r="H47" s="2"/>
      <c r="I47" s="2"/>
      <c r="J47" s="49">
        <f>SUM(J41:J46)</f>
        <v>0</v>
      </c>
      <c r="K47" s="39">
        <f>SUM(K41:K46)</f>
        <v>161498.4</v>
      </c>
    </row>
    <row r="48" s="1" customFormat="1" spans="6:11">
      <c r="F48" s="39"/>
      <c r="G48" s="2"/>
      <c r="H48" s="2"/>
      <c r="I48" s="2"/>
      <c r="J48" s="39"/>
      <c r="K48" s="39"/>
    </row>
    <row r="49" s="1" customFormat="1" spans="6:6">
      <c r="F49" s="39"/>
    </row>
    <row r="53" s="1" customFormat="1" spans="1:4">
      <c r="A53" s="2" t="s">
        <v>24</v>
      </c>
      <c r="D53" s="2" t="s">
        <v>25</v>
      </c>
    </row>
    <row r="54" s="1" customFormat="1" spans="1:1">
      <c r="A54" s="2"/>
    </row>
    <row r="55" s="1" customFormat="1" spans="1:1">
      <c r="A55" s="2"/>
    </row>
    <row r="56" s="1" customFormat="1" spans="1:4">
      <c r="A56" s="2" t="s">
        <v>27</v>
      </c>
      <c r="D56" s="2" t="s">
        <v>28</v>
      </c>
    </row>
    <row r="57" s="1" customFormat="1" spans="1:4">
      <c r="A57" s="1" t="s">
        <v>30</v>
      </c>
      <c r="D57" s="1" t="s">
        <v>31</v>
      </c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workbookViewId="0">
      <selection activeCell="A1" sqref="$A1:$XFD23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380952380952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34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45925</v>
      </c>
      <c r="B7" s="15">
        <v>21541</v>
      </c>
      <c r="C7" s="16" t="s">
        <v>145</v>
      </c>
      <c r="D7" s="17" t="s">
        <v>16</v>
      </c>
      <c r="E7" s="15">
        <v>59184</v>
      </c>
      <c r="F7" s="38">
        <v>10250</v>
      </c>
      <c r="G7" s="19"/>
      <c r="H7" s="19"/>
      <c r="I7" s="14"/>
      <c r="J7" s="38">
        <v>0</v>
      </c>
      <c r="K7" s="25">
        <f>F7+J7</f>
        <v>10250</v>
      </c>
      <c r="L7" s="14">
        <v>45925</v>
      </c>
      <c r="M7" s="2"/>
    </row>
    <row r="8" s="1" customFormat="1" spans="1:13">
      <c r="A8" s="14">
        <v>45925</v>
      </c>
      <c r="B8" s="15">
        <v>21542</v>
      </c>
      <c r="C8" s="16" t="s">
        <v>146</v>
      </c>
      <c r="D8" s="17" t="s">
        <v>45</v>
      </c>
      <c r="E8" s="15">
        <v>60467</v>
      </c>
      <c r="F8" s="38">
        <v>70668.6</v>
      </c>
      <c r="G8" s="19"/>
      <c r="H8" s="19"/>
      <c r="I8" s="14"/>
      <c r="J8" s="38">
        <v>0</v>
      </c>
      <c r="K8" s="25">
        <f>F8+J8</f>
        <v>70668.6</v>
      </c>
      <c r="L8" s="14">
        <v>45925</v>
      </c>
      <c r="M8" s="2"/>
    </row>
    <row r="9" s="1" customFormat="1" spans="1:13">
      <c r="A9" s="14">
        <v>45925</v>
      </c>
      <c r="B9" s="15">
        <v>21543</v>
      </c>
      <c r="C9" s="16" t="s">
        <v>108</v>
      </c>
      <c r="D9" s="17" t="s">
        <v>16</v>
      </c>
      <c r="E9" s="15">
        <v>60469</v>
      </c>
      <c r="F9" s="38">
        <v>67788.6</v>
      </c>
      <c r="G9" s="19"/>
      <c r="H9" s="19"/>
      <c r="I9" s="14"/>
      <c r="J9" s="38">
        <v>0</v>
      </c>
      <c r="K9" s="25">
        <f>F9+J9</f>
        <v>67788.6</v>
      </c>
      <c r="L9" s="14">
        <v>45925</v>
      </c>
      <c r="M9" s="2"/>
    </row>
    <row r="10" s="1" customFormat="1" spans="1:13">
      <c r="A10" s="14">
        <v>45925</v>
      </c>
      <c r="B10" s="15">
        <v>21544</v>
      </c>
      <c r="C10" s="16" t="s">
        <v>103</v>
      </c>
      <c r="D10" s="17" t="s">
        <v>16</v>
      </c>
      <c r="E10" s="15">
        <v>60472</v>
      </c>
      <c r="F10" s="38"/>
      <c r="G10" s="19"/>
      <c r="H10" s="19"/>
      <c r="I10" s="14"/>
      <c r="J10" s="38">
        <v>5946.5</v>
      </c>
      <c r="K10" s="25">
        <f>F10+J10</f>
        <v>5946.5</v>
      </c>
      <c r="L10" s="14">
        <v>45925</v>
      </c>
      <c r="M10" s="2"/>
    </row>
    <row r="11" s="1" customFormat="1" spans="1:13">
      <c r="A11" s="14">
        <v>45925</v>
      </c>
      <c r="B11" s="15">
        <v>21545</v>
      </c>
      <c r="C11" s="16" t="s">
        <v>147</v>
      </c>
      <c r="D11" s="17" t="s">
        <v>16</v>
      </c>
      <c r="E11" s="15">
        <v>60473</v>
      </c>
      <c r="F11" s="38">
        <v>37100.3</v>
      </c>
      <c r="G11" s="19"/>
      <c r="H11" s="19"/>
      <c r="I11" s="14"/>
      <c r="J11" s="38">
        <v>0</v>
      </c>
      <c r="K11" s="25">
        <f>F11+J11</f>
        <v>37100.3</v>
      </c>
      <c r="L11" s="14">
        <v>45925</v>
      </c>
      <c r="M11" s="2"/>
    </row>
    <row r="12" s="1" customFormat="1" spans="6:11">
      <c r="F12" s="39">
        <f>SUM(F7:F11)</f>
        <v>185807.5</v>
      </c>
      <c r="G12" s="2"/>
      <c r="H12" s="2"/>
      <c r="I12" s="2"/>
      <c r="J12" s="49">
        <f>SUM(J7:J11)</f>
        <v>5946.5</v>
      </c>
      <c r="K12" s="39">
        <f>SUM(K7:K11)</f>
        <v>191754</v>
      </c>
    </row>
    <row r="13" s="1" customFormat="1" spans="6:11">
      <c r="F13" s="39"/>
      <c r="G13" s="2"/>
      <c r="H13" s="2"/>
      <c r="I13" s="2"/>
      <c r="J13" s="39"/>
      <c r="K13" s="39"/>
    </row>
    <row r="14" s="1" customFormat="1" spans="6:6">
      <c r="F14" s="39"/>
    </row>
    <row r="18" s="1" customFormat="1" spans="1:4">
      <c r="A18" s="2" t="s">
        <v>24</v>
      </c>
      <c r="D18" s="2" t="s">
        <v>25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27</v>
      </c>
      <c r="D21" s="2" t="s">
        <v>28</v>
      </c>
    </row>
    <row r="22" s="1" customFormat="1" spans="1:4">
      <c r="A22" s="1" t="s">
        <v>30</v>
      </c>
      <c r="D22" s="1" t="s">
        <v>31</v>
      </c>
    </row>
    <row r="27" s="1" customFormat="1" spans="1:1">
      <c r="A27" s="2" t="s">
        <v>0</v>
      </c>
    </row>
    <row r="28" s="1" customFormat="1" spans="1:1">
      <c r="A28" s="2" t="s">
        <v>78</v>
      </c>
    </row>
    <row r="30" s="1" customFormat="1" spans="1:12">
      <c r="A30" s="3" t="s">
        <v>2</v>
      </c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  <c r="G30" s="4" t="s">
        <v>8</v>
      </c>
      <c r="H30" s="5"/>
      <c r="I30" s="5"/>
      <c r="J30" s="23"/>
      <c r="K30" s="3" t="s">
        <v>9</v>
      </c>
      <c r="L30" s="3" t="s">
        <v>10</v>
      </c>
    </row>
    <row r="31" s="1" customFormat="1" spans="1:12">
      <c r="A31" s="6"/>
      <c r="B31" s="6"/>
      <c r="C31" s="6"/>
      <c r="D31" s="6"/>
      <c r="E31" s="6"/>
      <c r="F31" s="6"/>
      <c r="G31" s="3" t="s">
        <v>11</v>
      </c>
      <c r="H31" s="3" t="s">
        <v>12</v>
      </c>
      <c r="I31" s="3" t="s">
        <v>13</v>
      </c>
      <c r="J31" s="3" t="s">
        <v>14</v>
      </c>
      <c r="K31" s="6"/>
      <c r="L31" s="6"/>
    </row>
    <row r="32" s="1" customFormat="1" spans="1:1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="1" customFormat="1" spans="1:13">
      <c r="A33" s="14">
        <v>45925</v>
      </c>
      <c r="B33" s="15">
        <v>20643</v>
      </c>
      <c r="C33" s="16" t="s">
        <v>148</v>
      </c>
      <c r="D33" s="17" t="s">
        <v>45</v>
      </c>
      <c r="E33" s="15">
        <v>60336</v>
      </c>
      <c r="F33" s="38"/>
      <c r="G33" s="19" t="s">
        <v>57</v>
      </c>
      <c r="H33" s="19">
        <v>5670973240</v>
      </c>
      <c r="I33" s="14">
        <v>45923</v>
      </c>
      <c r="J33" s="38">
        <v>11291.21</v>
      </c>
      <c r="K33" s="25">
        <f>F33+J33</f>
        <v>11291.21</v>
      </c>
      <c r="L33" s="14">
        <v>45926</v>
      </c>
      <c r="M33" s="2"/>
    </row>
    <row r="34" s="1" customFormat="1" spans="1:13">
      <c r="A34" s="14"/>
      <c r="B34" s="15"/>
      <c r="C34" s="16"/>
      <c r="D34" s="17"/>
      <c r="E34" s="15"/>
      <c r="F34" s="38"/>
      <c r="G34" s="19"/>
      <c r="H34" s="19"/>
      <c r="I34" s="14"/>
      <c r="J34" s="38"/>
      <c r="K34" s="25"/>
      <c r="L34" s="14"/>
      <c r="M34" s="2"/>
    </row>
    <row r="35" s="1" customFormat="1" spans="6:11">
      <c r="F35" s="39">
        <f t="shared" ref="F35:K35" si="0">SUM(F33:F34)</f>
        <v>0</v>
      </c>
      <c r="G35" s="2"/>
      <c r="H35" s="2"/>
      <c r="I35" s="2"/>
      <c r="J35" s="49">
        <f t="shared" si="0"/>
        <v>11291.21</v>
      </c>
      <c r="K35" s="39">
        <f t="shared" si="0"/>
        <v>11291.21</v>
      </c>
    </row>
    <row r="36" s="1" customFormat="1" spans="6:11">
      <c r="F36" s="39"/>
      <c r="G36" s="2"/>
      <c r="H36" s="2"/>
      <c r="I36" s="2"/>
      <c r="J36" s="39"/>
      <c r="K36" s="39"/>
    </row>
    <row r="37" s="1" customFormat="1" spans="6:11">
      <c r="F37" s="39"/>
      <c r="I37" s="1" t="s">
        <v>13</v>
      </c>
      <c r="K37" s="39"/>
    </row>
    <row r="38" s="1" customFormat="1" spans="8:10">
      <c r="H38" s="2" t="s">
        <v>20</v>
      </c>
      <c r="J38" s="41" t="s">
        <v>21</v>
      </c>
    </row>
    <row r="39" s="1" customFormat="1" spans="11:11">
      <c r="K39" s="41" t="s">
        <v>22</v>
      </c>
    </row>
    <row r="40" s="1" customFormat="1" spans="7:11">
      <c r="G40" s="2" t="s">
        <v>23</v>
      </c>
      <c r="I40" s="42">
        <v>1000</v>
      </c>
      <c r="J40" s="43"/>
      <c r="K40" s="44">
        <f t="shared" ref="K40:K51" si="1">J39*I39</f>
        <v>0</v>
      </c>
    </row>
    <row r="41" s="1" customFormat="1" spans="1:11">
      <c r="A41" s="2" t="s">
        <v>24</v>
      </c>
      <c r="D41" s="2" t="s">
        <v>25</v>
      </c>
      <c r="G41" s="2"/>
      <c r="I41" s="42">
        <v>500</v>
      </c>
      <c r="J41" s="43"/>
      <c r="K41" s="44">
        <f t="shared" si="1"/>
        <v>0</v>
      </c>
    </row>
    <row r="42" s="1" customFormat="1" spans="1:11">
      <c r="A42" s="2"/>
      <c r="G42" s="2"/>
      <c r="I42" s="42">
        <v>200</v>
      </c>
      <c r="J42" s="43"/>
      <c r="K42" s="44">
        <f t="shared" si="1"/>
        <v>0</v>
      </c>
    </row>
    <row r="43" s="1" customFormat="1" spans="1:11">
      <c r="A43" s="2"/>
      <c r="G43" s="2" t="s">
        <v>26</v>
      </c>
      <c r="I43" s="42">
        <v>100</v>
      </c>
      <c r="J43" s="43"/>
      <c r="K43" s="44">
        <f t="shared" si="1"/>
        <v>0</v>
      </c>
    </row>
    <row r="44" s="1" customFormat="1" spans="1:11">
      <c r="A44" s="2" t="s">
        <v>27</v>
      </c>
      <c r="D44" s="2" t="s">
        <v>28</v>
      </c>
      <c r="G44" s="1" t="s">
        <v>29</v>
      </c>
      <c r="I44" s="42">
        <v>50</v>
      </c>
      <c r="J44" s="43"/>
      <c r="K44" s="44">
        <f t="shared" si="1"/>
        <v>0</v>
      </c>
    </row>
    <row r="45" s="1" customFormat="1" spans="1:11">
      <c r="A45" s="1" t="s">
        <v>30</v>
      </c>
      <c r="D45" s="1" t="s">
        <v>31</v>
      </c>
      <c r="I45" s="42">
        <v>20</v>
      </c>
      <c r="J45" s="43"/>
      <c r="K45" s="44">
        <f t="shared" si="1"/>
        <v>0</v>
      </c>
    </row>
    <row r="46" s="1" customFormat="1" spans="9:11">
      <c r="I46" s="42">
        <v>10</v>
      </c>
      <c r="J46" s="43"/>
      <c r="K46" s="44">
        <f t="shared" si="1"/>
        <v>0</v>
      </c>
    </row>
    <row r="47" s="1" customFormat="1" spans="9:11">
      <c r="I47" s="42">
        <v>5</v>
      </c>
      <c r="J47" s="43"/>
      <c r="K47" s="44">
        <f t="shared" si="1"/>
        <v>0</v>
      </c>
    </row>
    <row r="48" s="1" customFormat="1" spans="9:11">
      <c r="I48" s="42">
        <v>1</v>
      </c>
      <c r="J48" s="43"/>
      <c r="K48" s="44">
        <f t="shared" si="1"/>
        <v>0</v>
      </c>
    </row>
    <row r="49" s="1" customFormat="1" spans="9:11">
      <c r="I49" s="42">
        <v>0.25</v>
      </c>
      <c r="J49" s="43"/>
      <c r="K49" s="44">
        <f t="shared" si="1"/>
        <v>0</v>
      </c>
    </row>
    <row r="50" s="1" customFormat="1" spans="9:11">
      <c r="I50" s="45">
        <v>0.05</v>
      </c>
      <c r="J50" s="43"/>
      <c r="K50" s="44">
        <f t="shared" si="1"/>
        <v>0</v>
      </c>
    </row>
    <row r="51" s="1" customFormat="1" spans="9:11">
      <c r="I51" s="2" t="s">
        <v>32</v>
      </c>
      <c r="K51" s="44">
        <f t="shared" si="1"/>
        <v>0</v>
      </c>
    </row>
    <row r="52" s="1" customFormat="1" spans="9:11">
      <c r="I52" s="2" t="s">
        <v>33</v>
      </c>
      <c r="K52" s="51">
        <f>SUM(K40:K51)</f>
        <v>0</v>
      </c>
    </row>
    <row r="53" s="1" customFormat="1" spans="11:11">
      <c r="K53" s="47">
        <f>J35</f>
        <v>11291.21</v>
      </c>
    </row>
    <row r="54" s="1" customFormat="1" ht="9.75" spans="11:11">
      <c r="K54" s="48">
        <f>SUM(K52:K53)</f>
        <v>11291.21</v>
      </c>
    </row>
    <row r="55" s="1" customFormat="1" ht="9.75"/>
  </sheetData>
  <mergeCells count="26">
    <mergeCell ref="G4:J4"/>
    <mergeCell ref="G30:J30"/>
    <mergeCell ref="A4:A6"/>
    <mergeCell ref="A30:A32"/>
    <mergeCell ref="B4:B6"/>
    <mergeCell ref="B30:B32"/>
    <mergeCell ref="C4:C6"/>
    <mergeCell ref="C30:C32"/>
    <mergeCell ref="D4:D6"/>
    <mergeCell ref="D30:D32"/>
    <mergeCell ref="E4:E6"/>
    <mergeCell ref="E30:E32"/>
    <mergeCell ref="F4:F6"/>
    <mergeCell ref="F30:F32"/>
    <mergeCell ref="G5:G6"/>
    <mergeCell ref="G31:G32"/>
    <mergeCell ref="H5:H6"/>
    <mergeCell ref="H31:H32"/>
    <mergeCell ref="I5:I6"/>
    <mergeCell ref="I31:I32"/>
    <mergeCell ref="J5:J6"/>
    <mergeCell ref="J31:J32"/>
    <mergeCell ref="K4:K6"/>
    <mergeCell ref="K30:K32"/>
    <mergeCell ref="L4:L6"/>
    <mergeCell ref="L30:L32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25" workbookViewId="0">
      <selection activeCell="A35" sqref="$A35:$XFD58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380952380952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78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45926</v>
      </c>
      <c r="B7" s="15">
        <v>20644</v>
      </c>
      <c r="C7" s="16" t="s">
        <v>149</v>
      </c>
      <c r="D7" s="17" t="s">
        <v>16</v>
      </c>
      <c r="E7" s="15">
        <v>60326</v>
      </c>
      <c r="F7" s="38"/>
      <c r="G7" s="19" t="s">
        <v>17</v>
      </c>
      <c r="H7" s="19">
        <v>976135</v>
      </c>
      <c r="I7" s="14">
        <v>45925</v>
      </c>
      <c r="J7" s="38">
        <v>37696.25</v>
      </c>
      <c r="K7" s="25">
        <f t="shared" ref="K7:K9" si="0">F7+J7</f>
        <v>37696.25</v>
      </c>
      <c r="L7" s="14">
        <v>45929</v>
      </c>
      <c r="M7" s="2"/>
    </row>
    <row r="8" s="1" customFormat="1" spans="1:13">
      <c r="A8" s="14">
        <v>45926</v>
      </c>
      <c r="B8" s="15">
        <v>20644</v>
      </c>
      <c r="C8" s="16" t="s">
        <v>149</v>
      </c>
      <c r="D8" s="17" t="s">
        <v>150</v>
      </c>
      <c r="E8" s="52" t="s">
        <v>151</v>
      </c>
      <c r="F8" s="38"/>
      <c r="G8" s="19" t="s">
        <v>17</v>
      </c>
      <c r="H8" s="19">
        <v>976135</v>
      </c>
      <c r="I8" s="14">
        <v>45925</v>
      </c>
      <c r="J8" s="38">
        <v>21327.5</v>
      </c>
      <c r="K8" s="25">
        <f t="shared" si="0"/>
        <v>21327.5</v>
      </c>
      <c r="L8" s="14">
        <v>45929</v>
      </c>
      <c r="M8" s="2"/>
    </row>
    <row r="9" s="1" customFormat="1" spans="1:13">
      <c r="A9" s="14">
        <v>45926</v>
      </c>
      <c r="B9" s="15">
        <v>20645</v>
      </c>
      <c r="C9" s="16" t="s">
        <v>152</v>
      </c>
      <c r="D9" s="17" t="s">
        <v>16</v>
      </c>
      <c r="E9" s="15">
        <v>60433</v>
      </c>
      <c r="F9" s="38"/>
      <c r="G9" s="19" t="s">
        <v>17</v>
      </c>
      <c r="H9" s="19">
        <v>97035</v>
      </c>
      <c r="I9" s="14">
        <v>45918</v>
      </c>
      <c r="J9" s="38">
        <v>12896.25</v>
      </c>
      <c r="K9" s="25">
        <f t="shared" si="0"/>
        <v>12896.25</v>
      </c>
      <c r="L9" s="14">
        <v>45929</v>
      </c>
      <c r="M9" s="2"/>
    </row>
    <row r="10" s="1" customFormat="1" spans="6:11">
      <c r="F10" s="39">
        <f>SUM(F7:F9)</f>
        <v>0</v>
      </c>
      <c r="G10" s="2"/>
      <c r="H10" s="2"/>
      <c r="I10" s="2"/>
      <c r="J10" s="49">
        <f>SUM(J7:J9)</f>
        <v>71920</v>
      </c>
      <c r="K10" s="39">
        <f>SUM(K7:K9)</f>
        <v>71920</v>
      </c>
    </row>
    <row r="11" s="1" customFormat="1" spans="6:11">
      <c r="F11" s="39"/>
      <c r="G11" s="2"/>
      <c r="H11" s="2"/>
      <c r="I11" s="2"/>
      <c r="J11" s="39"/>
      <c r="K11" s="39"/>
    </row>
    <row r="12" s="1" customFormat="1" spans="6:11">
      <c r="F12" s="39"/>
      <c r="I12" s="1" t="s">
        <v>13</v>
      </c>
      <c r="K12" s="39"/>
    </row>
    <row r="13" s="1" customFormat="1" spans="8:10">
      <c r="H13" s="2" t="s">
        <v>20</v>
      </c>
      <c r="J13" s="41" t="s">
        <v>21</v>
      </c>
    </row>
    <row r="14" s="1" customFormat="1" spans="11:11">
      <c r="K14" s="41" t="s">
        <v>22</v>
      </c>
    </row>
    <row r="15" s="1" customFormat="1" spans="7:11">
      <c r="G15" s="2" t="s">
        <v>23</v>
      </c>
      <c r="I15" s="42">
        <v>1000</v>
      </c>
      <c r="J15" s="43"/>
      <c r="K15" s="44">
        <f t="shared" ref="K15:K26" si="1">J14*I14</f>
        <v>0</v>
      </c>
    </row>
    <row r="16" s="1" customFormat="1" spans="1:11">
      <c r="A16" s="2" t="s">
        <v>24</v>
      </c>
      <c r="D16" s="2" t="s">
        <v>25</v>
      </c>
      <c r="G16" s="2"/>
      <c r="I16" s="42">
        <v>500</v>
      </c>
      <c r="J16" s="43"/>
      <c r="K16" s="44">
        <f t="shared" si="1"/>
        <v>0</v>
      </c>
    </row>
    <row r="17" s="1" customFormat="1" spans="1:11">
      <c r="A17" s="2"/>
      <c r="G17" s="2"/>
      <c r="I17" s="42">
        <v>200</v>
      </c>
      <c r="J17" s="43"/>
      <c r="K17" s="44">
        <f t="shared" si="1"/>
        <v>0</v>
      </c>
    </row>
    <row r="18" s="1" customFormat="1" spans="1:11">
      <c r="A18" s="2"/>
      <c r="G18" s="2" t="s">
        <v>26</v>
      </c>
      <c r="I18" s="42">
        <v>100</v>
      </c>
      <c r="J18" s="43"/>
      <c r="K18" s="44">
        <f t="shared" si="1"/>
        <v>0</v>
      </c>
    </row>
    <row r="19" s="1" customFormat="1" spans="1:11">
      <c r="A19" s="2" t="s">
        <v>27</v>
      </c>
      <c r="D19" s="2" t="s">
        <v>28</v>
      </c>
      <c r="G19" s="1" t="s">
        <v>29</v>
      </c>
      <c r="I19" s="42">
        <v>50</v>
      </c>
      <c r="J19" s="43"/>
      <c r="K19" s="44">
        <f t="shared" si="1"/>
        <v>0</v>
      </c>
    </row>
    <row r="20" s="1" customFormat="1" spans="1:11">
      <c r="A20" s="1" t="s">
        <v>30</v>
      </c>
      <c r="D20" s="1" t="s">
        <v>31</v>
      </c>
      <c r="I20" s="42">
        <v>20</v>
      </c>
      <c r="J20" s="43"/>
      <c r="K20" s="44">
        <f t="shared" si="1"/>
        <v>0</v>
      </c>
    </row>
    <row r="21" s="1" customFormat="1" spans="9:11">
      <c r="I21" s="42">
        <v>10</v>
      </c>
      <c r="J21" s="43"/>
      <c r="K21" s="44">
        <f t="shared" si="1"/>
        <v>0</v>
      </c>
    </row>
    <row r="22" s="1" customFormat="1" spans="9:11">
      <c r="I22" s="42">
        <v>5</v>
      </c>
      <c r="J22" s="43"/>
      <c r="K22" s="44">
        <f t="shared" si="1"/>
        <v>0</v>
      </c>
    </row>
    <row r="23" s="1" customFormat="1" spans="9:11">
      <c r="I23" s="42">
        <v>1</v>
      </c>
      <c r="J23" s="43"/>
      <c r="K23" s="44">
        <f t="shared" si="1"/>
        <v>0</v>
      </c>
    </row>
    <row r="24" s="1" customFormat="1" spans="9:11">
      <c r="I24" s="42">
        <v>0.25</v>
      </c>
      <c r="J24" s="43"/>
      <c r="K24" s="44">
        <f t="shared" si="1"/>
        <v>0</v>
      </c>
    </row>
    <row r="25" s="1" customFormat="1" spans="9:11">
      <c r="I25" s="45">
        <v>0.05</v>
      </c>
      <c r="J25" s="43"/>
      <c r="K25" s="44">
        <f t="shared" si="1"/>
        <v>0</v>
      </c>
    </row>
    <row r="26" s="1" customFormat="1" spans="9:11">
      <c r="I26" s="2" t="s">
        <v>32</v>
      </c>
      <c r="K26" s="44">
        <f t="shared" si="1"/>
        <v>0</v>
      </c>
    </row>
    <row r="27" s="1" customFormat="1" spans="9:11">
      <c r="I27" s="2" t="s">
        <v>33</v>
      </c>
      <c r="K27" s="51">
        <f>SUM(K15:K26)</f>
        <v>0</v>
      </c>
    </row>
    <row r="28" s="1" customFormat="1" spans="11:11">
      <c r="K28" s="47">
        <f>J10</f>
        <v>71920</v>
      </c>
    </row>
    <row r="29" s="1" customFormat="1" ht="9.75" spans="11:11">
      <c r="K29" s="48">
        <f>SUM(K27:K28)</f>
        <v>71920</v>
      </c>
    </row>
    <row r="30" s="1" customFormat="1" ht="9.75"/>
    <row r="36" s="1" customFormat="1" spans="1:1">
      <c r="A36" s="2" t="s">
        <v>0</v>
      </c>
    </row>
    <row r="37" s="1" customFormat="1" spans="1:1">
      <c r="A37" s="2" t="s">
        <v>34</v>
      </c>
    </row>
    <row r="39" s="1" customFormat="1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="1" customFormat="1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spans="1:13">
      <c r="A42" s="14">
        <v>45926</v>
      </c>
      <c r="B42" s="15">
        <v>21546</v>
      </c>
      <c r="C42" s="16" t="s">
        <v>153</v>
      </c>
      <c r="D42" s="17" t="s">
        <v>16</v>
      </c>
      <c r="E42" s="15">
        <v>60474</v>
      </c>
      <c r="F42" s="38"/>
      <c r="G42" s="19"/>
      <c r="H42" s="19"/>
      <c r="I42" s="14"/>
      <c r="J42" s="38">
        <v>24371.86</v>
      </c>
      <c r="K42" s="25">
        <f>F42+J42</f>
        <v>24371.86</v>
      </c>
      <c r="L42" s="14">
        <v>45925</v>
      </c>
      <c r="M42" s="2" t="s">
        <v>154</v>
      </c>
    </row>
    <row r="43" s="1" customFormat="1" spans="1:13">
      <c r="A43" s="14">
        <v>45926</v>
      </c>
      <c r="B43" s="15">
        <v>21547</v>
      </c>
      <c r="C43" s="16" t="s">
        <v>155</v>
      </c>
      <c r="D43" s="17" t="s">
        <v>16</v>
      </c>
      <c r="E43" s="15">
        <v>60471</v>
      </c>
      <c r="F43" s="38">
        <v>21076.2</v>
      </c>
      <c r="G43" s="19"/>
      <c r="H43" s="19"/>
      <c r="I43" s="14"/>
      <c r="J43" s="38">
        <v>0</v>
      </c>
      <c r="K43" s="25">
        <f>F43+J43</f>
        <v>21076.2</v>
      </c>
      <c r="L43" s="14">
        <v>45925</v>
      </c>
      <c r="M43" s="2"/>
    </row>
    <row r="44" s="1" customFormat="1" spans="6:11">
      <c r="F44" s="39">
        <f>SUM(F42:F43)</f>
        <v>21076.2</v>
      </c>
      <c r="G44" s="2"/>
      <c r="H44" s="2"/>
      <c r="I44" s="2"/>
      <c r="J44" s="49">
        <f>SUM(J42:J43)</f>
        <v>24371.86</v>
      </c>
      <c r="K44" s="39">
        <f>SUM(K42:K43)</f>
        <v>45448.06</v>
      </c>
    </row>
    <row r="45" s="1" customFormat="1" spans="6:11">
      <c r="F45" s="39"/>
      <c r="G45" s="2"/>
      <c r="H45" s="2"/>
      <c r="I45" s="2"/>
      <c r="J45" s="39"/>
      <c r="K45" s="39"/>
    </row>
    <row r="46" s="1" customFormat="1" spans="6:6">
      <c r="F46" s="39"/>
    </row>
    <row r="50" s="1" customFormat="1" spans="1:4">
      <c r="A50" s="2" t="s">
        <v>24</v>
      </c>
      <c r="D50" s="2" t="s">
        <v>25</v>
      </c>
    </row>
    <row r="51" s="1" customFormat="1" spans="1:1">
      <c r="A51" s="2"/>
    </row>
    <row r="52" s="1" customFormat="1" spans="1:1">
      <c r="A52" s="2"/>
    </row>
    <row r="53" s="1" customFormat="1" spans="1:4">
      <c r="A53" s="2" t="s">
        <v>27</v>
      </c>
      <c r="D53" s="2" t="s">
        <v>28</v>
      </c>
    </row>
    <row r="54" s="1" customFormat="1" spans="1:4">
      <c r="A54" s="1" t="s">
        <v>30</v>
      </c>
      <c r="D54" s="1" t="s">
        <v>31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30" zoomScaleNormal="130" workbookViewId="0">
      <selection activeCell="A1" sqref="$A1:$XFD22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45902</v>
      </c>
      <c r="B7" s="15">
        <v>21474</v>
      </c>
      <c r="C7" s="16" t="s">
        <v>44</v>
      </c>
      <c r="D7" s="17" t="s">
        <v>16</v>
      </c>
      <c r="E7" s="15">
        <v>60406</v>
      </c>
      <c r="F7" s="38">
        <v>31052.45</v>
      </c>
      <c r="G7" s="19"/>
      <c r="H7" s="19"/>
      <c r="I7" s="14"/>
      <c r="J7" s="38">
        <v>0</v>
      </c>
      <c r="K7" s="25">
        <f t="shared" ref="K7:K9" si="0">F7+J7</f>
        <v>31052.45</v>
      </c>
      <c r="L7" s="14">
        <v>45902</v>
      </c>
      <c r="M7" s="2" t="s">
        <v>48</v>
      </c>
    </row>
    <row r="8" spans="1:13">
      <c r="A8" s="14">
        <v>45902</v>
      </c>
      <c r="B8" s="15">
        <v>21475</v>
      </c>
      <c r="C8" s="16" t="s">
        <v>49</v>
      </c>
      <c r="D8" s="17" t="s">
        <v>16</v>
      </c>
      <c r="E8" s="15">
        <v>60386</v>
      </c>
      <c r="F8" s="38"/>
      <c r="G8" s="19"/>
      <c r="H8" s="19"/>
      <c r="I8" s="14"/>
      <c r="J8" s="38">
        <v>12876.2</v>
      </c>
      <c r="K8" s="25">
        <f t="shared" si="0"/>
        <v>12876.2</v>
      </c>
      <c r="L8" s="14">
        <v>45902</v>
      </c>
      <c r="M8" s="2"/>
    </row>
    <row r="9" spans="1:13">
      <c r="A9" s="14">
        <v>45902</v>
      </c>
      <c r="B9" s="15">
        <v>21476</v>
      </c>
      <c r="C9" s="16" t="s">
        <v>50</v>
      </c>
      <c r="D9" s="17" t="s">
        <v>16</v>
      </c>
      <c r="E9" s="15">
        <v>60407</v>
      </c>
      <c r="F9" s="38">
        <v>18800</v>
      </c>
      <c r="G9" s="19"/>
      <c r="H9" s="19"/>
      <c r="I9" s="14"/>
      <c r="J9" s="38">
        <v>0</v>
      </c>
      <c r="K9" s="25">
        <f t="shared" si="0"/>
        <v>18800</v>
      </c>
      <c r="L9" s="14">
        <v>45902</v>
      </c>
      <c r="M9" s="2"/>
    </row>
    <row r="10" spans="6:11">
      <c r="F10" s="39">
        <f t="shared" ref="F10:K10" si="1">SUM(F7:F9)</f>
        <v>49852.45</v>
      </c>
      <c r="G10" s="2"/>
      <c r="H10" s="2"/>
      <c r="I10" s="2"/>
      <c r="J10" s="49">
        <f t="shared" si="1"/>
        <v>12876.2</v>
      </c>
      <c r="K10" s="39">
        <f t="shared" si="1"/>
        <v>62728.65</v>
      </c>
    </row>
    <row r="11" spans="6:11">
      <c r="F11" s="39"/>
      <c r="G11" s="2"/>
      <c r="H11" s="2"/>
      <c r="I11" s="2"/>
      <c r="J11" s="39"/>
      <c r="K11" s="39"/>
    </row>
    <row r="12" spans="6:6">
      <c r="F12" s="39"/>
    </row>
    <row r="16" spans="1:4">
      <c r="A16" s="2" t="s">
        <v>24</v>
      </c>
      <c r="D16" s="2" t="s">
        <v>25</v>
      </c>
    </row>
    <row r="17" spans="1:1">
      <c r="A17" s="2"/>
    </row>
    <row r="18" spans="1:1">
      <c r="A18" s="2"/>
    </row>
    <row r="19" spans="1:4">
      <c r="A19" s="2" t="s">
        <v>27</v>
      </c>
      <c r="D19" s="2" t="s">
        <v>28</v>
      </c>
    </row>
    <row r="20" spans="1:4">
      <c r="A20" s="1" t="s">
        <v>30</v>
      </c>
      <c r="D20" s="1" t="s">
        <v>31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0"/>
  <sheetViews>
    <sheetView zoomScale="130" zoomScaleNormal="130" topLeftCell="A62" workbookViewId="0">
      <selection activeCell="A68" sqref="$A68:$XFD91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380952380952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34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45929</v>
      </c>
      <c r="B7" s="15">
        <v>21548</v>
      </c>
      <c r="C7" s="16" t="s">
        <v>137</v>
      </c>
      <c r="D7" s="17" t="s">
        <v>16</v>
      </c>
      <c r="E7" s="15">
        <v>60464</v>
      </c>
      <c r="F7" s="38">
        <v>15400</v>
      </c>
      <c r="G7" s="19"/>
      <c r="H7" s="19"/>
      <c r="I7" s="14"/>
      <c r="J7" s="38">
        <v>0</v>
      </c>
      <c r="K7" s="25">
        <f>F7+J7</f>
        <v>15400</v>
      </c>
      <c r="L7" s="14">
        <v>45930</v>
      </c>
      <c r="M7" s="2"/>
    </row>
    <row r="8" s="1" customFormat="1" spans="1:13">
      <c r="A8" s="14">
        <v>45929</v>
      </c>
      <c r="B8" s="15">
        <v>21555</v>
      </c>
      <c r="C8" s="16" t="s">
        <v>39</v>
      </c>
      <c r="D8" s="17" t="s">
        <v>16</v>
      </c>
      <c r="E8" s="15">
        <v>60475</v>
      </c>
      <c r="F8" s="38">
        <v>4858.4</v>
      </c>
      <c r="G8" s="19"/>
      <c r="H8" s="19"/>
      <c r="I8" s="14"/>
      <c r="J8" s="38">
        <v>0</v>
      </c>
      <c r="K8" s="25">
        <f>F8+J8</f>
        <v>4858.4</v>
      </c>
      <c r="L8" s="14">
        <v>45929</v>
      </c>
      <c r="M8" s="2"/>
    </row>
    <row r="9" s="1" customFormat="1" spans="6:11">
      <c r="F9" s="39">
        <f>SUM(F7:F8)</f>
        <v>20258.4</v>
      </c>
      <c r="G9" s="2"/>
      <c r="H9" s="2"/>
      <c r="I9" s="2"/>
      <c r="J9" s="49">
        <f>SUM(J7:J8)</f>
        <v>0</v>
      </c>
      <c r="K9" s="39">
        <f>SUM(K7:K8)</f>
        <v>20258.4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20</v>
      </c>
      <c r="J12" s="41" t="s">
        <v>21</v>
      </c>
    </row>
    <row r="13" s="1" customFormat="1" spans="11:11">
      <c r="K13" s="41" t="s">
        <v>22</v>
      </c>
    </row>
    <row r="14" s="1" customFormat="1" spans="7:11">
      <c r="G14" s="2" t="s">
        <v>23</v>
      </c>
      <c r="I14" s="42">
        <v>1000</v>
      </c>
      <c r="J14" s="43">
        <v>5</v>
      </c>
      <c r="K14" s="44">
        <f t="shared" ref="K14:K25" si="0">J14*I14</f>
        <v>5000</v>
      </c>
    </row>
    <row r="15" s="1" customFormat="1" spans="1:11">
      <c r="A15" s="2" t="s">
        <v>24</v>
      </c>
      <c r="D15" s="2" t="s">
        <v>25</v>
      </c>
      <c r="G15" s="2"/>
      <c r="I15" s="42">
        <v>500</v>
      </c>
      <c r="J15" s="43">
        <v>30</v>
      </c>
      <c r="K15" s="44">
        <f t="shared" si="0"/>
        <v>15000</v>
      </c>
    </row>
    <row r="16" s="1" customFormat="1" spans="1:11">
      <c r="A16" s="2"/>
      <c r="G16" s="2"/>
      <c r="I16" s="42">
        <v>200</v>
      </c>
      <c r="J16" s="43"/>
      <c r="K16" s="44">
        <f t="shared" si="0"/>
        <v>0</v>
      </c>
    </row>
    <row r="17" s="1" customFormat="1" spans="1:11">
      <c r="A17" s="2"/>
      <c r="G17" s="2" t="s">
        <v>26</v>
      </c>
      <c r="I17" s="42">
        <v>100</v>
      </c>
      <c r="J17" s="43">
        <v>2</v>
      </c>
      <c r="K17" s="44">
        <f t="shared" si="0"/>
        <v>200</v>
      </c>
    </row>
    <row r="18" s="1" customFormat="1" spans="1:11">
      <c r="A18" s="2" t="s">
        <v>27</v>
      </c>
      <c r="D18" s="2" t="s">
        <v>28</v>
      </c>
      <c r="G18" s="1" t="s">
        <v>29</v>
      </c>
      <c r="I18" s="42">
        <v>50</v>
      </c>
      <c r="J18" s="43">
        <v>1</v>
      </c>
      <c r="K18" s="44">
        <f t="shared" si="0"/>
        <v>50</v>
      </c>
    </row>
    <row r="19" s="1" customFormat="1" spans="1:11">
      <c r="A19" s="1" t="s">
        <v>30</v>
      </c>
      <c r="D19" s="1" t="s">
        <v>31</v>
      </c>
      <c r="I19" s="42">
        <v>20</v>
      </c>
      <c r="J19" s="43"/>
      <c r="K19" s="44">
        <f t="shared" si="0"/>
        <v>0</v>
      </c>
    </row>
    <row r="20" s="1" customFormat="1" spans="9:11">
      <c r="I20" s="42">
        <v>10</v>
      </c>
      <c r="J20" s="43"/>
      <c r="K20" s="44">
        <f t="shared" si="0"/>
        <v>0</v>
      </c>
    </row>
    <row r="21" s="1" customFormat="1" spans="9:11">
      <c r="I21" s="42">
        <v>5</v>
      </c>
      <c r="J21" s="43">
        <v>1</v>
      </c>
      <c r="K21" s="44">
        <f t="shared" si="0"/>
        <v>5</v>
      </c>
    </row>
    <row r="22" s="1" customFormat="1" spans="9:11">
      <c r="I22" s="42">
        <v>1</v>
      </c>
      <c r="J22" s="43">
        <v>3</v>
      </c>
      <c r="K22" s="44">
        <f t="shared" si="0"/>
        <v>3</v>
      </c>
    </row>
    <row r="23" s="1" customFormat="1" spans="9:11">
      <c r="I23" s="42">
        <v>0.25</v>
      </c>
      <c r="J23" s="43">
        <v>1</v>
      </c>
      <c r="K23" s="44">
        <f t="shared" si="0"/>
        <v>0.25</v>
      </c>
    </row>
    <row r="24" s="1" customFormat="1" spans="9:11">
      <c r="I24" s="42">
        <v>0.1</v>
      </c>
      <c r="J24" s="43">
        <v>1</v>
      </c>
      <c r="K24" s="44">
        <f t="shared" si="0"/>
        <v>0.1</v>
      </c>
    </row>
    <row r="25" s="1" customFormat="1" spans="9:11">
      <c r="I25" s="45">
        <v>0.05</v>
      </c>
      <c r="J25" s="43">
        <v>1</v>
      </c>
      <c r="K25" s="50">
        <f t="shared" si="0"/>
        <v>0.05</v>
      </c>
    </row>
    <row r="26" s="1" customFormat="1" spans="9:11">
      <c r="I26" s="2" t="s">
        <v>32</v>
      </c>
      <c r="K26" s="51">
        <f>SUM(K14:K25)</f>
        <v>20258.4</v>
      </c>
    </row>
    <row r="27" s="1" customFormat="1" spans="9:11">
      <c r="I27" s="2" t="s">
        <v>33</v>
      </c>
      <c r="K27" s="47">
        <f>J9</f>
        <v>0</v>
      </c>
    </row>
    <row r="28" s="1" customFormat="1" ht="9.75" spans="11:11">
      <c r="K28" s="48">
        <f>SUM(K26:K27)</f>
        <v>20258.4</v>
      </c>
    </row>
    <row r="29" s="1" customFormat="1" ht="9.75"/>
    <row r="35" s="1" customFormat="1" spans="1:1">
      <c r="A35" s="2" t="s">
        <v>0</v>
      </c>
    </row>
    <row r="36" s="1" customFormat="1" spans="1:1">
      <c r="A36" s="2" t="s">
        <v>34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45929</v>
      </c>
      <c r="B41" s="15">
        <v>20646</v>
      </c>
      <c r="C41" s="16" t="s">
        <v>79</v>
      </c>
      <c r="D41" s="17" t="s">
        <v>16</v>
      </c>
      <c r="E41" s="15">
        <v>60447</v>
      </c>
      <c r="F41" s="38"/>
      <c r="G41" s="19" t="s">
        <v>156</v>
      </c>
      <c r="H41" s="19">
        <v>56460</v>
      </c>
      <c r="I41" s="14">
        <v>45929</v>
      </c>
      <c r="J41" s="38">
        <v>27916.2</v>
      </c>
      <c r="K41" s="25">
        <f>F41+J41</f>
        <v>27916.2</v>
      </c>
      <c r="L41" s="14">
        <v>45930</v>
      </c>
      <c r="M41" s="2"/>
    </row>
    <row r="42" s="1" customFormat="1" spans="1:13">
      <c r="A42" s="14"/>
      <c r="B42" s="15"/>
      <c r="C42" s="16"/>
      <c r="D42" s="17"/>
      <c r="E42" s="15"/>
      <c r="F42" s="38"/>
      <c r="G42" s="19"/>
      <c r="H42" s="19"/>
      <c r="I42" s="14"/>
      <c r="J42" s="38"/>
      <c r="K42" s="25"/>
      <c r="L42" s="14"/>
      <c r="M42" s="2"/>
    </row>
    <row r="43" s="1" customFormat="1" spans="6:11">
      <c r="F43" s="39">
        <f t="shared" ref="F43:K43" si="1">SUM(F41:F42)</f>
        <v>0</v>
      </c>
      <c r="G43" s="2"/>
      <c r="H43" s="2"/>
      <c r="I43" s="2"/>
      <c r="J43" s="49">
        <f t="shared" si="1"/>
        <v>27916.2</v>
      </c>
      <c r="K43" s="39">
        <f t="shared" si="1"/>
        <v>27916.2</v>
      </c>
    </row>
    <row r="44" s="1" customFormat="1" spans="6:11">
      <c r="F44" s="39"/>
      <c r="G44" s="2"/>
      <c r="H44" s="2"/>
      <c r="I44" s="2"/>
      <c r="J44" s="39"/>
      <c r="K44" s="39"/>
    </row>
    <row r="45" s="1" customFormat="1" spans="6:11">
      <c r="F45" s="39"/>
      <c r="I45" s="1" t="s">
        <v>13</v>
      </c>
      <c r="K45" s="39"/>
    </row>
    <row r="46" s="1" customFormat="1" spans="8:10">
      <c r="H46" s="2" t="s">
        <v>20</v>
      </c>
      <c r="J46" s="41" t="s">
        <v>21</v>
      </c>
    </row>
    <row r="47" s="1" customFormat="1" spans="11:11">
      <c r="K47" s="41" t="s">
        <v>22</v>
      </c>
    </row>
    <row r="48" s="1" customFormat="1" spans="7:11">
      <c r="G48" s="2" t="s">
        <v>23</v>
      </c>
      <c r="I48" s="42">
        <v>1000</v>
      </c>
      <c r="J48" s="43"/>
      <c r="K48" s="44">
        <f t="shared" ref="K48:K59" si="2">J48*I48</f>
        <v>0</v>
      </c>
    </row>
    <row r="49" s="1" customFormat="1" spans="1:11">
      <c r="A49" s="2" t="s">
        <v>24</v>
      </c>
      <c r="D49" s="2" t="s">
        <v>25</v>
      </c>
      <c r="G49" s="2"/>
      <c r="I49" s="42">
        <v>500</v>
      </c>
      <c r="J49" s="43"/>
      <c r="K49" s="44">
        <f t="shared" si="2"/>
        <v>0</v>
      </c>
    </row>
    <row r="50" s="1" customFormat="1" spans="1:11">
      <c r="A50" s="2"/>
      <c r="G50" s="2"/>
      <c r="I50" s="42">
        <v>200</v>
      </c>
      <c r="J50" s="43"/>
      <c r="K50" s="44">
        <f t="shared" si="2"/>
        <v>0</v>
      </c>
    </row>
    <row r="51" s="1" customFormat="1" spans="1:11">
      <c r="A51" s="2"/>
      <c r="G51" s="2" t="s">
        <v>26</v>
      </c>
      <c r="I51" s="42">
        <v>100</v>
      </c>
      <c r="J51" s="43"/>
      <c r="K51" s="44">
        <f t="shared" si="2"/>
        <v>0</v>
      </c>
    </row>
    <row r="52" s="1" customFormat="1" spans="1:11">
      <c r="A52" s="2" t="s">
        <v>27</v>
      </c>
      <c r="D52" s="2" t="s">
        <v>28</v>
      </c>
      <c r="G52" s="1" t="s">
        <v>29</v>
      </c>
      <c r="I52" s="42">
        <v>50</v>
      </c>
      <c r="J52" s="43"/>
      <c r="K52" s="44">
        <f t="shared" si="2"/>
        <v>0</v>
      </c>
    </row>
    <row r="53" s="1" customFormat="1" spans="1:11">
      <c r="A53" s="1" t="s">
        <v>30</v>
      </c>
      <c r="D53" s="1" t="s">
        <v>31</v>
      </c>
      <c r="I53" s="42">
        <v>20</v>
      </c>
      <c r="J53" s="43"/>
      <c r="K53" s="44">
        <f t="shared" si="2"/>
        <v>0</v>
      </c>
    </row>
    <row r="54" s="1" customFormat="1" spans="9:11">
      <c r="I54" s="42">
        <v>10</v>
      </c>
      <c r="J54" s="43"/>
      <c r="K54" s="44">
        <f t="shared" si="2"/>
        <v>0</v>
      </c>
    </row>
    <row r="55" s="1" customFormat="1" spans="9:11">
      <c r="I55" s="42">
        <v>5</v>
      </c>
      <c r="J55" s="43"/>
      <c r="K55" s="44">
        <f t="shared" si="2"/>
        <v>0</v>
      </c>
    </row>
    <row r="56" s="1" customFormat="1" spans="9:11">
      <c r="I56" s="42">
        <v>1</v>
      </c>
      <c r="J56" s="43"/>
      <c r="K56" s="44">
        <f t="shared" si="2"/>
        <v>0</v>
      </c>
    </row>
    <row r="57" s="1" customFormat="1" spans="9:11">
      <c r="I57" s="42">
        <v>0.25</v>
      </c>
      <c r="J57" s="43"/>
      <c r="K57" s="44">
        <f t="shared" si="2"/>
        <v>0</v>
      </c>
    </row>
    <row r="58" s="1" customFormat="1" spans="9:11">
      <c r="I58" s="42">
        <v>0.1</v>
      </c>
      <c r="J58" s="43"/>
      <c r="K58" s="44">
        <f t="shared" si="2"/>
        <v>0</v>
      </c>
    </row>
    <row r="59" s="1" customFormat="1" spans="9:11">
      <c r="I59" s="45">
        <v>0.05</v>
      </c>
      <c r="J59" s="43"/>
      <c r="K59" s="50">
        <f t="shared" si="2"/>
        <v>0</v>
      </c>
    </row>
    <row r="60" s="1" customFormat="1" spans="9:11">
      <c r="I60" s="2" t="s">
        <v>32</v>
      </c>
      <c r="K60" s="51">
        <f>SUM(K48:K59)</f>
        <v>0</v>
      </c>
    </row>
    <row r="61" s="1" customFormat="1" spans="9:11">
      <c r="I61" s="2" t="s">
        <v>33</v>
      </c>
      <c r="K61" s="47">
        <f>J43</f>
        <v>27916.2</v>
      </c>
    </row>
    <row r="62" s="1" customFormat="1" ht="9.75" spans="11:11">
      <c r="K62" s="48">
        <f>SUM(K60:K61)</f>
        <v>27916.2</v>
      </c>
    </row>
    <row r="63" s="1" customFormat="1" ht="9.75"/>
    <row r="68" s="1" customFormat="1" spans="1:1">
      <c r="A68" s="2" t="s">
        <v>0</v>
      </c>
    </row>
    <row r="69" s="1" customFormat="1" spans="1:1">
      <c r="A69" s="2" t="s">
        <v>34</v>
      </c>
    </row>
    <row r="71" s="1" customFormat="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="1" customFormat="1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="1" customForma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="1" customFormat="1" spans="1:13">
      <c r="A74" s="14">
        <v>45929</v>
      </c>
      <c r="B74" s="15">
        <v>21549</v>
      </c>
      <c r="C74" s="16" t="s">
        <v>146</v>
      </c>
      <c r="D74" s="17" t="s">
        <v>157</v>
      </c>
      <c r="E74" s="15">
        <v>60478</v>
      </c>
      <c r="F74" s="38">
        <v>6080</v>
      </c>
      <c r="G74" s="19"/>
      <c r="H74" s="19"/>
      <c r="I74" s="14"/>
      <c r="J74" s="38">
        <v>0</v>
      </c>
      <c r="K74" s="25">
        <f t="shared" ref="K74:K79" si="3">F74+J74</f>
        <v>6080</v>
      </c>
      <c r="L74" s="14">
        <v>45929</v>
      </c>
      <c r="M74" s="2"/>
    </row>
    <row r="75" s="1" customFormat="1" spans="1:13">
      <c r="A75" s="14">
        <v>45929</v>
      </c>
      <c r="B75" s="15">
        <v>21550</v>
      </c>
      <c r="C75" s="16" t="s">
        <v>158</v>
      </c>
      <c r="D75" s="17" t="s">
        <v>16</v>
      </c>
      <c r="E75" s="15">
        <v>60481</v>
      </c>
      <c r="F75" s="38">
        <v>16496.2</v>
      </c>
      <c r="G75" s="19"/>
      <c r="H75" s="19"/>
      <c r="I75" s="14"/>
      <c r="J75" s="38">
        <v>0</v>
      </c>
      <c r="K75" s="25">
        <f t="shared" si="3"/>
        <v>16496.2</v>
      </c>
      <c r="L75" s="14">
        <v>45929</v>
      </c>
      <c r="M75" s="2"/>
    </row>
    <row r="76" s="1" customFormat="1" spans="1:13">
      <c r="A76" s="14">
        <v>45929</v>
      </c>
      <c r="B76" s="15">
        <v>21551</v>
      </c>
      <c r="C76" s="16" t="s">
        <v>159</v>
      </c>
      <c r="D76" s="17" t="s">
        <v>16</v>
      </c>
      <c r="E76" s="15">
        <v>60477</v>
      </c>
      <c r="F76" s="38">
        <v>31332.2</v>
      </c>
      <c r="G76" s="19"/>
      <c r="H76" s="19"/>
      <c r="I76" s="14"/>
      <c r="J76" s="38">
        <v>0</v>
      </c>
      <c r="K76" s="25">
        <f t="shared" si="3"/>
        <v>31332.2</v>
      </c>
      <c r="L76" s="14">
        <v>45929</v>
      </c>
      <c r="M76" s="2"/>
    </row>
    <row r="77" s="1" customFormat="1" spans="1:13">
      <c r="A77" s="14">
        <v>45929</v>
      </c>
      <c r="B77" s="15">
        <v>21552</v>
      </c>
      <c r="C77" s="16" t="s">
        <v>160</v>
      </c>
      <c r="D77" s="17" t="s">
        <v>16</v>
      </c>
      <c r="E77" s="15">
        <v>60480</v>
      </c>
      <c r="F77" s="38">
        <v>25036.1</v>
      </c>
      <c r="G77" s="19"/>
      <c r="H77" s="19"/>
      <c r="I77" s="14"/>
      <c r="J77" s="38">
        <v>0</v>
      </c>
      <c r="K77" s="25">
        <f t="shared" si="3"/>
        <v>25036.1</v>
      </c>
      <c r="L77" s="14">
        <v>45929</v>
      </c>
      <c r="M77" s="2"/>
    </row>
    <row r="78" s="1" customFormat="1" spans="1:13">
      <c r="A78" s="14">
        <v>45929</v>
      </c>
      <c r="B78" s="15">
        <v>21553</v>
      </c>
      <c r="C78" s="16" t="s">
        <v>161</v>
      </c>
      <c r="D78" s="17" t="s">
        <v>16</v>
      </c>
      <c r="E78" s="15">
        <v>60479</v>
      </c>
      <c r="F78" s="38">
        <v>18796.2</v>
      </c>
      <c r="G78" s="19"/>
      <c r="H78" s="19"/>
      <c r="I78" s="14"/>
      <c r="J78" s="38">
        <v>0</v>
      </c>
      <c r="K78" s="25">
        <f t="shared" si="3"/>
        <v>18796.2</v>
      </c>
      <c r="L78" s="14">
        <v>45929</v>
      </c>
      <c r="M78" s="2"/>
    </row>
    <row r="79" s="1" customFormat="1" spans="1:13">
      <c r="A79" s="14">
        <v>45929</v>
      </c>
      <c r="B79" s="15">
        <v>21554</v>
      </c>
      <c r="C79" s="16" t="s">
        <v>162</v>
      </c>
      <c r="D79" s="17" t="s">
        <v>16</v>
      </c>
      <c r="E79" s="15">
        <v>60476</v>
      </c>
      <c r="F79" s="38">
        <v>20156.3</v>
      </c>
      <c r="G79" s="19"/>
      <c r="H79" s="19"/>
      <c r="I79" s="14"/>
      <c r="J79" s="38">
        <v>0</v>
      </c>
      <c r="K79" s="25">
        <f t="shared" si="3"/>
        <v>20156.3</v>
      </c>
      <c r="L79" s="14">
        <v>45929</v>
      </c>
      <c r="M79" s="2"/>
    </row>
    <row r="80" s="1" customFormat="1" spans="6:11">
      <c r="F80" s="39">
        <f>SUM(F74:F79)</f>
        <v>117897</v>
      </c>
      <c r="G80" s="2"/>
      <c r="H80" s="2"/>
      <c r="I80" s="2"/>
      <c r="J80" s="49">
        <f>SUM(J74:J79)</f>
        <v>0</v>
      </c>
      <c r="K80" s="39">
        <f>SUM(K74:K79)</f>
        <v>117897</v>
      </c>
    </row>
    <row r="81" s="1" customFormat="1" spans="6:11">
      <c r="F81" s="39"/>
      <c r="G81" s="2"/>
      <c r="H81" s="2"/>
      <c r="I81" s="2"/>
      <c r="J81" s="39"/>
      <c r="K81" s="39"/>
    </row>
    <row r="82" s="1" customFormat="1" spans="6:6">
      <c r="F82" s="39"/>
    </row>
    <row r="86" s="1" customFormat="1" spans="1:4">
      <c r="A86" s="2" t="s">
        <v>24</v>
      </c>
      <c r="D86" s="2" t="s">
        <v>25</v>
      </c>
    </row>
    <row r="87" s="1" customFormat="1" spans="1:1">
      <c r="A87" s="2"/>
    </row>
    <row r="88" s="1" customFormat="1" spans="1:1">
      <c r="A88" s="2"/>
    </row>
    <row r="89" s="1" customFormat="1" spans="1:4">
      <c r="A89" s="2" t="s">
        <v>27</v>
      </c>
      <c r="D89" s="2" t="s">
        <v>28</v>
      </c>
    </row>
    <row r="90" s="1" customFormat="1" spans="1:4">
      <c r="A90" s="1" t="s">
        <v>30</v>
      </c>
      <c r="D90" s="1" t="s">
        <v>31</v>
      </c>
    </row>
  </sheetData>
  <mergeCells count="39">
    <mergeCell ref="G4:J4"/>
    <mergeCell ref="G38:J38"/>
    <mergeCell ref="G71:J71"/>
    <mergeCell ref="A4:A6"/>
    <mergeCell ref="A38:A40"/>
    <mergeCell ref="A71:A73"/>
    <mergeCell ref="B4:B6"/>
    <mergeCell ref="B38:B40"/>
    <mergeCell ref="B71:B73"/>
    <mergeCell ref="C4:C6"/>
    <mergeCell ref="C38:C40"/>
    <mergeCell ref="C71:C73"/>
    <mergeCell ref="D4:D6"/>
    <mergeCell ref="D38:D40"/>
    <mergeCell ref="D71:D73"/>
    <mergeCell ref="E4:E6"/>
    <mergeCell ref="E38:E40"/>
    <mergeCell ref="E71:E73"/>
    <mergeCell ref="F4:F6"/>
    <mergeCell ref="F38:F40"/>
    <mergeCell ref="F71:F73"/>
    <mergeCell ref="G5:G6"/>
    <mergeCell ref="G39:G40"/>
    <mergeCell ref="G72:G73"/>
    <mergeCell ref="H5:H6"/>
    <mergeCell ref="H39:H40"/>
    <mergeCell ref="H72:H73"/>
    <mergeCell ref="I5:I6"/>
    <mergeCell ref="I39:I40"/>
    <mergeCell ref="I72:I73"/>
    <mergeCell ref="J5:J6"/>
    <mergeCell ref="J39:J40"/>
    <mergeCell ref="J72:J73"/>
    <mergeCell ref="K4:K6"/>
    <mergeCell ref="K38:K40"/>
    <mergeCell ref="K71:K73"/>
    <mergeCell ref="L4:L6"/>
    <mergeCell ref="L38:L40"/>
    <mergeCell ref="L71:L73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tabSelected="1" zoomScale="130" zoomScaleNormal="130" topLeftCell="A66" workbookViewId="0">
      <selection activeCell="D82" sqref="D82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380952380952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34</v>
      </c>
    </row>
    <row r="4" s="1" customFormat="1" spans="1:12">
      <c r="A4" s="3" t="s">
        <v>2</v>
      </c>
      <c r="B4" s="35" t="s">
        <v>35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3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3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45930</v>
      </c>
      <c r="B7" s="15" t="s">
        <v>163</v>
      </c>
      <c r="C7" s="16" t="s">
        <v>164</v>
      </c>
      <c r="D7" s="17" t="s">
        <v>16</v>
      </c>
      <c r="E7" s="15" t="s">
        <v>165</v>
      </c>
      <c r="F7" s="38">
        <v>7350</v>
      </c>
      <c r="G7" s="19"/>
      <c r="H7" s="19"/>
      <c r="I7" s="14"/>
      <c r="J7" s="38"/>
      <c r="K7" s="25">
        <f>J7+F7</f>
        <v>7350</v>
      </c>
      <c r="L7" s="14">
        <v>45930</v>
      </c>
      <c r="M7" s="2"/>
    </row>
    <row r="8" s="1" customFormat="1" ht="9.95" customHeight="1" spans="1:13">
      <c r="A8" s="14">
        <v>45930</v>
      </c>
      <c r="B8" s="15" t="s">
        <v>166</v>
      </c>
      <c r="C8" s="16" t="s">
        <v>167</v>
      </c>
      <c r="D8" s="17" t="s">
        <v>16</v>
      </c>
      <c r="E8" s="15" t="s">
        <v>168</v>
      </c>
      <c r="F8" s="38">
        <v>3324.3</v>
      </c>
      <c r="G8" s="19"/>
      <c r="H8" s="19"/>
      <c r="I8" s="14"/>
      <c r="J8" s="38"/>
      <c r="K8" s="25">
        <f>J8+F8</f>
        <v>3324.3</v>
      </c>
      <c r="L8" s="14">
        <v>45930</v>
      </c>
      <c r="M8" s="2"/>
    </row>
    <row r="9" s="1" customFormat="1" spans="6:11">
      <c r="F9" s="39">
        <f>SUM(F4:F8)</f>
        <v>10674.3</v>
      </c>
      <c r="G9" s="2"/>
      <c r="H9" s="2"/>
      <c r="I9" s="2"/>
      <c r="J9" s="39">
        <f>SUM(J7:J8)</f>
        <v>0</v>
      </c>
      <c r="K9" s="39">
        <f>SUM(K7:K8)</f>
        <v>10674.3</v>
      </c>
    </row>
    <row r="10" s="1" customFormat="1" spans="9:9">
      <c r="I10" s="1" t="s">
        <v>13</v>
      </c>
    </row>
    <row r="11" s="1" customFormat="1" spans="8:11">
      <c r="H11" s="2" t="s">
        <v>20</v>
      </c>
      <c r="J11" s="41" t="s">
        <v>21</v>
      </c>
      <c r="K11" s="41" t="s">
        <v>22</v>
      </c>
    </row>
    <row r="12" s="1" customFormat="1" spans="11:11">
      <c r="K12" s="2"/>
    </row>
    <row r="13" s="1" customFormat="1" spans="1:11">
      <c r="A13" s="2" t="s">
        <v>24</v>
      </c>
      <c r="D13" s="2" t="s">
        <v>25</v>
      </c>
      <c r="G13" s="2" t="s">
        <v>23</v>
      </c>
      <c r="I13" s="42">
        <v>1000</v>
      </c>
      <c r="J13" s="43">
        <v>10</v>
      </c>
      <c r="K13" s="44">
        <f t="shared" ref="K13:K23" si="0">J13*I13</f>
        <v>10000</v>
      </c>
    </row>
    <row r="14" s="1" customFormat="1" spans="1:11">
      <c r="A14" s="2"/>
      <c r="G14" s="2"/>
      <c r="I14" s="42">
        <v>500</v>
      </c>
      <c r="J14" s="43">
        <v>1</v>
      </c>
      <c r="K14" s="44">
        <f t="shared" si="0"/>
        <v>500</v>
      </c>
    </row>
    <row r="15" s="1" customFormat="1" spans="1:11">
      <c r="A15" s="2"/>
      <c r="G15" s="2"/>
      <c r="I15" s="42">
        <v>200</v>
      </c>
      <c r="J15" s="43"/>
      <c r="K15" s="44">
        <f t="shared" si="0"/>
        <v>0</v>
      </c>
    </row>
    <row r="16" s="1" customFormat="1" spans="1:11">
      <c r="A16" s="2" t="s">
        <v>27</v>
      </c>
      <c r="D16" s="2" t="s">
        <v>28</v>
      </c>
      <c r="G16" s="2" t="s">
        <v>26</v>
      </c>
      <c r="I16" s="42">
        <v>100</v>
      </c>
      <c r="J16" s="43">
        <v>1</v>
      </c>
      <c r="K16" s="44">
        <f t="shared" si="0"/>
        <v>100</v>
      </c>
    </row>
    <row r="17" s="1" customFormat="1" spans="1:11">
      <c r="A17" s="1" t="s">
        <v>30</v>
      </c>
      <c r="D17" s="1" t="s">
        <v>31</v>
      </c>
      <c r="G17" s="1" t="s">
        <v>29</v>
      </c>
      <c r="I17" s="42">
        <v>50</v>
      </c>
      <c r="J17" s="43">
        <v>1</v>
      </c>
      <c r="K17" s="44">
        <f t="shared" si="0"/>
        <v>50</v>
      </c>
    </row>
    <row r="18" s="1" customFormat="1" spans="9:11">
      <c r="I18" s="42">
        <v>20</v>
      </c>
      <c r="J18" s="43">
        <v>1</v>
      </c>
      <c r="K18" s="44">
        <f t="shared" si="0"/>
        <v>20</v>
      </c>
    </row>
    <row r="19" s="1" customFormat="1" spans="9:11">
      <c r="I19" s="42">
        <v>10</v>
      </c>
      <c r="J19" s="43"/>
      <c r="K19" s="44">
        <f t="shared" si="0"/>
        <v>0</v>
      </c>
    </row>
    <row r="20" s="1" customFormat="1" spans="9:11">
      <c r="I20" s="42">
        <v>5</v>
      </c>
      <c r="J20" s="43"/>
      <c r="K20" s="44">
        <f t="shared" si="0"/>
        <v>0</v>
      </c>
    </row>
    <row r="21" s="1" customFormat="1" spans="9:11">
      <c r="I21" s="42">
        <v>1</v>
      </c>
      <c r="J21" s="43">
        <v>4</v>
      </c>
      <c r="K21" s="44">
        <f t="shared" si="0"/>
        <v>4</v>
      </c>
    </row>
    <row r="22" s="1" customFormat="1" spans="9:11">
      <c r="I22" s="42">
        <v>0.25</v>
      </c>
      <c r="J22" s="43">
        <v>1</v>
      </c>
      <c r="K22" s="44">
        <f t="shared" si="0"/>
        <v>0.25</v>
      </c>
    </row>
    <row r="23" s="1" customFormat="1" spans="9:11">
      <c r="I23" s="45">
        <v>0.05</v>
      </c>
      <c r="J23" s="43">
        <v>1</v>
      </c>
      <c r="K23" s="44">
        <f t="shared" si="0"/>
        <v>0.05</v>
      </c>
    </row>
    <row r="24" s="1" customFormat="1" spans="9:11">
      <c r="I24" s="2" t="s">
        <v>32</v>
      </c>
      <c r="K24" s="46">
        <f>SUM(K13:K23)</f>
        <v>10674.3</v>
      </c>
    </row>
    <row r="25" s="1" customFormat="1" spans="9:11">
      <c r="I25" s="2" t="s">
        <v>33</v>
      </c>
      <c r="K25" s="47">
        <f>J9</f>
        <v>0</v>
      </c>
    </row>
    <row r="26" s="1" customFormat="1" ht="9.75" spans="11:11">
      <c r="K26" s="48">
        <f>SUM(K24:K25)</f>
        <v>10674.3</v>
      </c>
    </row>
    <row r="27" s="1" customFormat="1" ht="9.75" spans="11:11">
      <c r="K27" s="42"/>
    </row>
    <row r="35" s="1" customFormat="1" spans="1:1">
      <c r="A35" s="2" t="s">
        <v>0</v>
      </c>
    </row>
    <row r="36" s="1" customFormat="1" spans="1:1">
      <c r="A36" s="2" t="s">
        <v>34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2">
      <c r="A41" s="14">
        <v>45930</v>
      </c>
      <c r="B41" s="15" t="s">
        <v>169</v>
      </c>
      <c r="C41" s="16" t="s">
        <v>108</v>
      </c>
      <c r="D41" s="17" t="s">
        <v>16</v>
      </c>
      <c r="E41" s="40" t="s">
        <v>170</v>
      </c>
      <c r="F41" s="38"/>
      <c r="G41" s="19" t="s">
        <v>62</v>
      </c>
      <c r="H41" s="19">
        <v>261968</v>
      </c>
      <c r="I41" s="14">
        <v>45930</v>
      </c>
      <c r="J41" s="38">
        <v>17600</v>
      </c>
      <c r="K41" s="25">
        <f t="shared" ref="K41:K45" si="1">J41+F41</f>
        <v>17600</v>
      </c>
      <c r="L41" s="14">
        <v>45930</v>
      </c>
    </row>
    <row r="42" s="1" customFormat="1" spans="1:12">
      <c r="A42" s="14">
        <v>45930</v>
      </c>
      <c r="B42" s="15" t="s">
        <v>169</v>
      </c>
      <c r="C42" s="16" t="s">
        <v>108</v>
      </c>
      <c r="D42" s="17" t="s">
        <v>16</v>
      </c>
      <c r="E42" s="40" t="s">
        <v>171</v>
      </c>
      <c r="F42" s="38"/>
      <c r="G42" s="19" t="s">
        <v>62</v>
      </c>
      <c r="H42" s="19">
        <v>261968</v>
      </c>
      <c r="I42" s="14">
        <v>45930</v>
      </c>
      <c r="J42" s="38">
        <v>11700</v>
      </c>
      <c r="K42" s="25">
        <f t="shared" si="1"/>
        <v>11700</v>
      </c>
      <c r="L42" s="14">
        <v>45930</v>
      </c>
    </row>
    <row r="43" s="1" customFormat="1" spans="1:12">
      <c r="A43" s="14">
        <v>45930</v>
      </c>
      <c r="B43" s="15" t="s">
        <v>169</v>
      </c>
      <c r="C43" s="16" t="s">
        <v>108</v>
      </c>
      <c r="D43" s="17" t="s">
        <v>16</v>
      </c>
      <c r="E43" s="40" t="s">
        <v>172</v>
      </c>
      <c r="F43" s="38"/>
      <c r="G43" s="19" t="s">
        <v>62</v>
      </c>
      <c r="H43" s="19">
        <v>261968</v>
      </c>
      <c r="I43" s="14">
        <v>45930</v>
      </c>
      <c r="J43" s="38">
        <v>25428</v>
      </c>
      <c r="K43" s="25">
        <f t="shared" si="1"/>
        <v>25428</v>
      </c>
      <c r="L43" s="14">
        <v>45930</v>
      </c>
    </row>
    <row r="44" s="1" customFormat="1" spans="1:12">
      <c r="A44" s="14">
        <v>45930</v>
      </c>
      <c r="B44" s="15" t="s">
        <v>169</v>
      </c>
      <c r="C44" s="16" t="s">
        <v>108</v>
      </c>
      <c r="D44" s="17" t="s">
        <v>16</v>
      </c>
      <c r="E44" s="40" t="s">
        <v>173</v>
      </c>
      <c r="F44" s="38"/>
      <c r="G44" s="19" t="s">
        <v>62</v>
      </c>
      <c r="H44" s="19">
        <v>261968</v>
      </c>
      <c r="I44" s="14">
        <v>45930</v>
      </c>
      <c r="J44" s="38">
        <v>10619</v>
      </c>
      <c r="K44" s="25">
        <f t="shared" si="1"/>
        <v>10619</v>
      </c>
      <c r="L44" s="14">
        <v>45930</v>
      </c>
    </row>
    <row r="45" s="1" customFormat="1" spans="1:12">
      <c r="A45" s="14">
        <v>45930</v>
      </c>
      <c r="B45" s="15" t="s">
        <v>174</v>
      </c>
      <c r="C45" s="16" t="s">
        <v>108</v>
      </c>
      <c r="D45" s="17" t="s">
        <v>16</v>
      </c>
      <c r="E45" s="40" t="s">
        <v>175</v>
      </c>
      <c r="F45" s="38"/>
      <c r="G45" s="19" t="s">
        <v>62</v>
      </c>
      <c r="H45" s="19">
        <v>261968</v>
      </c>
      <c r="I45" s="14">
        <v>45930</v>
      </c>
      <c r="J45" s="38">
        <v>87715</v>
      </c>
      <c r="K45" s="25">
        <f t="shared" si="1"/>
        <v>87715</v>
      </c>
      <c r="L45" s="14">
        <v>45930</v>
      </c>
    </row>
    <row r="46" s="1" customFormat="1" spans="6:11">
      <c r="F46" s="39">
        <f>SUM(F38:F45)</f>
        <v>0</v>
      </c>
      <c r="G46" s="2"/>
      <c r="H46" s="2"/>
      <c r="I46" s="2"/>
      <c r="J46" s="39">
        <f>SUM(J41:J45)</f>
        <v>153062</v>
      </c>
      <c r="K46" s="39">
        <f>SUM(K41:K45)</f>
        <v>153062</v>
      </c>
    </row>
    <row r="47" s="1" customFormat="1" spans="9:9">
      <c r="I47" s="1" t="s">
        <v>13</v>
      </c>
    </row>
    <row r="48" s="1" customFormat="1" spans="8:11">
      <c r="H48" s="2" t="s">
        <v>20</v>
      </c>
      <c r="J48" s="41" t="s">
        <v>21</v>
      </c>
      <c r="K48" s="41" t="s">
        <v>22</v>
      </c>
    </row>
    <row r="49" s="1" customFormat="1" spans="11:11">
      <c r="K49" s="2"/>
    </row>
    <row r="50" s="1" customFormat="1" spans="1:11">
      <c r="A50" s="2" t="s">
        <v>24</v>
      </c>
      <c r="D50" s="2" t="s">
        <v>25</v>
      </c>
      <c r="G50" s="2" t="s">
        <v>23</v>
      </c>
      <c r="I50" s="42">
        <v>1000</v>
      </c>
      <c r="J50" s="43"/>
      <c r="K50" s="44">
        <f t="shared" ref="K50:K60" si="2">J50*I50</f>
        <v>0</v>
      </c>
    </row>
    <row r="51" s="1" customFormat="1" spans="1:11">
      <c r="A51" s="2"/>
      <c r="G51" s="2"/>
      <c r="I51" s="42">
        <v>500</v>
      </c>
      <c r="J51" s="43"/>
      <c r="K51" s="44">
        <f t="shared" si="2"/>
        <v>0</v>
      </c>
    </row>
    <row r="52" s="1" customFormat="1" spans="1:11">
      <c r="A52" s="2"/>
      <c r="G52" s="2"/>
      <c r="I52" s="42">
        <v>200</v>
      </c>
      <c r="J52" s="43"/>
      <c r="K52" s="44">
        <f t="shared" si="2"/>
        <v>0</v>
      </c>
    </row>
    <row r="53" s="1" customFormat="1" spans="1:11">
      <c r="A53" s="2" t="s">
        <v>27</v>
      </c>
      <c r="D53" s="2" t="s">
        <v>28</v>
      </c>
      <c r="G53" s="2" t="s">
        <v>26</v>
      </c>
      <c r="I53" s="42">
        <v>100</v>
      </c>
      <c r="J53" s="43"/>
      <c r="K53" s="44">
        <f t="shared" si="2"/>
        <v>0</v>
      </c>
    </row>
    <row r="54" s="1" customFormat="1" spans="1:11">
      <c r="A54" s="1" t="s">
        <v>30</v>
      </c>
      <c r="D54" s="1" t="s">
        <v>31</v>
      </c>
      <c r="G54" s="1" t="s">
        <v>29</v>
      </c>
      <c r="I54" s="42">
        <v>50</v>
      </c>
      <c r="J54" s="43"/>
      <c r="K54" s="44">
        <f t="shared" si="2"/>
        <v>0</v>
      </c>
    </row>
    <row r="55" s="1" customFormat="1" spans="9:11">
      <c r="I55" s="42">
        <v>20</v>
      </c>
      <c r="J55" s="43"/>
      <c r="K55" s="44">
        <f t="shared" si="2"/>
        <v>0</v>
      </c>
    </row>
    <row r="56" s="1" customFormat="1" spans="9:11">
      <c r="I56" s="42">
        <v>10</v>
      </c>
      <c r="J56" s="43"/>
      <c r="K56" s="44">
        <f t="shared" si="2"/>
        <v>0</v>
      </c>
    </row>
    <row r="57" s="1" customFormat="1" spans="9:11">
      <c r="I57" s="42">
        <v>5</v>
      </c>
      <c r="J57" s="43"/>
      <c r="K57" s="44">
        <f t="shared" si="2"/>
        <v>0</v>
      </c>
    </row>
    <row r="58" s="1" customFormat="1" spans="9:11">
      <c r="I58" s="42">
        <v>1</v>
      </c>
      <c r="J58" s="43"/>
      <c r="K58" s="44">
        <f t="shared" si="2"/>
        <v>0</v>
      </c>
    </row>
    <row r="59" s="1" customFormat="1" spans="9:11">
      <c r="I59" s="42">
        <v>0.25</v>
      </c>
      <c r="J59" s="43"/>
      <c r="K59" s="44">
        <f t="shared" si="2"/>
        <v>0</v>
      </c>
    </row>
    <row r="60" s="1" customFormat="1" spans="9:11">
      <c r="I60" s="45">
        <v>0.05</v>
      </c>
      <c r="J60" s="43"/>
      <c r="K60" s="44">
        <f t="shared" si="2"/>
        <v>0</v>
      </c>
    </row>
    <row r="61" s="1" customFormat="1" spans="9:11">
      <c r="I61" s="2" t="s">
        <v>32</v>
      </c>
      <c r="K61" s="46">
        <f>SUM(K50:K60)</f>
        <v>0</v>
      </c>
    </row>
    <row r="62" s="1" customFormat="1" spans="9:11">
      <c r="I62" s="2" t="s">
        <v>33</v>
      </c>
      <c r="K62" s="47">
        <f>K46</f>
        <v>153062</v>
      </c>
    </row>
    <row r="63" s="1" customFormat="1" ht="9.75" spans="11:11">
      <c r="K63" s="48">
        <f>SUM(K61:K62)</f>
        <v>153062</v>
      </c>
    </row>
    <row r="64" s="1" customFormat="1" ht="9.75"/>
    <row r="68" s="1" customFormat="1" spans="1:1">
      <c r="A68" s="2" t="s">
        <v>0</v>
      </c>
    </row>
    <row r="69" s="1" customFormat="1" spans="1:1">
      <c r="A69" s="2" t="s">
        <v>34</v>
      </c>
    </row>
    <row r="71" s="1" customFormat="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="1" customFormat="1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="1" customForma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="1" customFormat="1" spans="1:13">
      <c r="A74" s="14">
        <v>45930</v>
      </c>
      <c r="B74" s="15">
        <v>21557</v>
      </c>
      <c r="C74" s="16" t="s">
        <v>176</v>
      </c>
      <c r="D74" s="17" t="s">
        <v>16</v>
      </c>
      <c r="E74" s="15">
        <v>60403</v>
      </c>
      <c r="F74" s="38">
        <v>28412.2</v>
      </c>
      <c r="G74" s="19"/>
      <c r="H74" s="19"/>
      <c r="I74" s="14"/>
      <c r="J74" s="38">
        <v>0</v>
      </c>
      <c r="K74" s="25">
        <f>F74+J74</f>
        <v>28412.2</v>
      </c>
      <c r="L74" s="14">
        <v>45930</v>
      </c>
      <c r="M74" s="2"/>
    </row>
    <row r="75" s="1" customFormat="1" spans="1:13">
      <c r="A75" s="14">
        <v>45930</v>
      </c>
      <c r="B75" s="15">
        <v>21557</v>
      </c>
      <c r="C75" s="16" t="s">
        <v>176</v>
      </c>
      <c r="D75" s="17" t="s">
        <v>92</v>
      </c>
      <c r="E75" s="15">
        <v>60403</v>
      </c>
      <c r="F75" s="38">
        <v>8863.8</v>
      </c>
      <c r="G75" s="19"/>
      <c r="H75" s="19"/>
      <c r="I75" s="14"/>
      <c r="J75" s="38">
        <v>0</v>
      </c>
      <c r="K75" s="25">
        <f>F75+J75</f>
        <v>8863.8</v>
      </c>
      <c r="L75" s="14">
        <v>45930</v>
      </c>
      <c r="M75" s="2"/>
    </row>
    <row r="76" s="1" customFormat="1" spans="1:13">
      <c r="A76" s="14">
        <v>45930</v>
      </c>
      <c r="B76" s="15">
        <v>21558</v>
      </c>
      <c r="C76" s="16" t="s">
        <v>177</v>
      </c>
      <c r="D76" s="17" t="s">
        <v>178</v>
      </c>
      <c r="E76" s="15">
        <v>60482</v>
      </c>
      <c r="F76" s="38">
        <v>15176.4</v>
      </c>
      <c r="G76" s="19"/>
      <c r="H76" s="19"/>
      <c r="I76" s="14"/>
      <c r="J76" s="38">
        <v>0</v>
      </c>
      <c r="K76" s="25">
        <f>F76+J76</f>
        <v>15176.4</v>
      </c>
      <c r="L76" s="14">
        <v>45930</v>
      </c>
      <c r="M76" s="2"/>
    </row>
    <row r="77" s="1" customFormat="1" spans="1:13">
      <c r="A77" s="14">
        <v>45931</v>
      </c>
      <c r="B77" s="15">
        <v>21560</v>
      </c>
      <c r="C77" s="16" t="s">
        <v>179</v>
      </c>
      <c r="D77" s="17" t="s">
        <v>178</v>
      </c>
      <c r="E77" s="15">
        <v>60483</v>
      </c>
      <c r="F77" s="38">
        <v>143008.4</v>
      </c>
      <c r="G77" s="19"/>
      <c r="H77" s="19"/>
      <c r="I77" s="14"/>
      <c r="J77" s="38">
        <v>0</v>
      </c>
      <c r="K77" s="25">
        <f>F77+J77</f>
        <v>143008.4</v>
      </c>
      <c r="L77" s="14">
        <v>45930</v>
      </c>
      <c r="M77" s="2"/>
    </row>
    <row r="78" s="1" customFormat="1" spans="6:11">
      <c r="F78" s="39">
        <f>SUM(F74:F77)</f>
        <v>195460.8</v>
      </c>
      <c r="G78" s="2"/>
      <c r="H78" s="2"/>
      <c r="I78" s="2"/>
      <c r="J78" s="49">
        <f>SUM(J74:J77)</f>
        <v>0</v>
      </c>
      <c r="K78" s="39">
        <f>SUM(K74:K77)</f>
        <v>195460.8</v>
      </c>
    </row>
    <row r="79" s="1" customFormat="1" spans="6:11">
      <c r="F79" s="39"/>
      <c r="G79" s="2"/>
      <c r="H79" s="2"/>
      <c r="I79" s="2"/>
      <c r="J79" s="39"/>
      <c r="K79" s="39"/>
    </row>
    <row r="80" s="1" customFormat="1" spans="6:6">
      <c r="F80" s="39"/>
    </row>
    <row r="84" s="1" customFormat="1" spans="1:4">
      <c r="A84" s="2" t="s">
        <v>24</v>
      </c>
      <c r="D84" s="2" t="s">
        <v>25</v>
      </c>
    </row>
    <row r="85" s="1" customFormat="1" spans="1:1">
      <c r="A85" s="2"/>
    </row>
    <row r="86" s="1" customFormat="1" spans="1:1">
      <c r="A86" s="2"/>
    </row>
    <row r="87" s="1" customFormat="1" spans="1:4">
      <c r="A87" s="2" t="s">
        <v>27</v>
      </c>
      <c r="D87" s="2" t="s">
        <v>28</v>
      </c>
    </row>
    <row r="88" s="1" customFormat="1" spans="1:4">
      <c r="A88" s="1" t="s">
        <v>30</v>
      </c>
      <c r="D88" s="1" t="s">
        <v>31</v>
      </c>
    </row>
  </sheetData>
  <mergeCells count="39">
    <mergeCell ref="G4:J4"/>
    <mergeCell ref="G38:J38"/>
    <mergeCell ref="G71:J71"/>
    <mergeCell ref="A4:A6"/>
    <mergeCell ref="A38:A40"/>
    <mergeCell ref="A71:A73"/>
    <mergeCell ref="B4:B6"/>
    <mergeCell ref="B38:B40"/>
    <mergeCell ref="B71:B73"/>
    <mergeCell ref="C4:C6"/>
    <mergeCell ref="C38:C40"/>
    <mergeCell ref="C71:C73"/>
    <mergeCell ref="D4:D6"/>
    <mergeCell ref="D38:D40"/>
    <mergeCell ref="D71:D73"/>
    <mergeCell ref="E4:E6"/>
    <mergeCell ref="E38:E40"/>
    <mergeCell ref="E71:E73"/>
    <mergeCell ref="F4:F6"/>
    <mergeCell ref="F38:F40"/>
    <mergeCell ref="F71:F73"/>
    <mergeCell ref="G5:G6"/>
    <mergeCell ref="G39:G40"/>
    <mergeCell ref="G72:G73"/>
    <mergeCell ref="H5:H6"/>
    <mergeCell ref="H39:H40"/>
    <mergeCell ref="H72:H73"/>
    <mergeCell ref="I5:I6"/>
    <mergeCell ref="I39:I40"/>
    <mergeCell ref="I72:I73"/>
    <mergeCell ref="J5:J6"/>
    <mergeCell ref="J39:J40"/>
    <mergeCell ref="J72:J73"/>
    <mergeCell ref="K4:K6"/>
    <mergeCell ref="K38:K40"/>
    <mergeCell ref="K71:K73"/>
    <mergeCell ref="L4:L6"/>
    <mergeCell ref="L38:L40"/>
    <mergeCell ref="L71:L73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438"/>
  <sheetViews>
    <sheetView zoomScale="115" zoomScaleNormal="115" topLeftCell="A408" workbookViewId="0">
      <selection activeCell="H429" sqref="H429"/>
    </sheetView>
  </sheetViews>
  <sheetFormatPr defaultColWidth="8.55238095238095" defaultRowHeight="9"/>
  <cols>
    <col min="1" max="1" width="11.3333333333333" style="1" customWidth="1"/>
    <col min="2" max="2" width="7.33333333333333" style="1" customWidth="1"/>
    <col min="3" max="3" width="29.4380952380952" style="1" customWidth="1"/>
    <col min="4" max="4" width="11.552380952381" style="1" customWidth="1"/>
    <col min="5" max="5" width="10.4380952380952" style="1" customWidth="1"/>
    <col min="6" max="6" width="12" style="1" customWidth="1"/>
    <col min="7" max="10" width="12.8857142857143" style="1" customWidth="1"/>
    <col min="11" max="11" width="14" style="1" customWidth="1"/>
    <col min="12" max="12" width="12.552380952381" style="1" customWidth="1"/>
    <col min="13" max="16384" width="8.55238095238095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180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45901</v>
      </c>
      <c r="B7" s="9">
        <v>21473</v>
      </c>
      <c r="C7" s="10" t="s">
        <v>181</v>
      </c>
      <c r="D7" s="11" t="s">
        <v>182</v>
      </c>
      <c r="E7" s="3">
        <v>270581</v>
      </c>
      <c r="F7" s="12"/>
      <c r="G7" s="13" t="s">
        <v>183</v>
      </c>
      <c r="H7" s="13"/>
      <c r="I7" s="24"/>
      <c r="J7" s="25">
        <v>200</v>
      </c>
      <c r="K7" s="26">
        <f t="shared" ref="K7:K8" si="0">J7</f>
        <v>200</v>
      </c>
      <c r="L7" s="8">
        <v>45901</v>
      </c>
    </row>
    <row r="8" spans="1:12">
      <c r="A8" s="14"/>
      <c r="B8" s="15"/>
      <c r="C8" s="16"/>
      <c r="D8" s="17" t="s">
        <v>184</v>
      </c>
      <c r="E8" s="7"/>
      <c r="F8" s="18"/>
      <c r="G8" s="19" t="s">
        <v>183</v>
      </c>
      <c r="H8" s="19"/>
      <c r="I8" s="27"/>
      <c r="J8" s="25">
        <v>-45.61</v>
      </c>
      <c r="K8" s="26">
        <f t="shared" si="0"/>
        <v>-45.61</v>
      </c>
      <c r="L8" s="14"/>
    </row>
    <row r="9" spans="1:12">
      <c r="A9" s="20" t="s">
        <v>185</v>
      </c>
      <c r="B9" s="21"/>
      <c r="C9" s="21"/>
      <c r="D9" s="21"/>
      <c r="E9" s="21"/>
      <c r="F9" s="21"/>
      <c r="G9" s="21"/>
      <c r="H9" s="21"/>
      <c r="I9" s="28"/>
      <c r="J9" s="29">
        <f>SUM(J7:J8)</f>
        <v>154.39</v>
      </c>
      <c r="K9" s="29">
        <f>SUM(K7:K8)</f>
        <v>154.39</v>
      </c>
      <c r="L9" s="14"/>
    </row>
    <row r="10" spans="1:12">
      <c r="A10" s="8">
        <v>45901</v>
      </c>
      <c r="B10" s="9">
        <v>21473</v>
      </c>
      <c r="C10" s="10" t="s">
        <v>186</v>
      </c>
      <c r="D10" s="11" t="s">
        <v>182</v>
      </c>
      <c r="E10" s="3">
        <v>270777</v>
      </c>
      <c r="F10" s="12"/>
      <c r="G10" s="13" t="s">
        <v>183</v>
      </c>
      <c r="H10" s="13"/>
      <c r="I10" s="24"/>
      <c r="J10" s="25">
        <v>400</v>
      </c>
      <c r="K10" s="26">
        <f t="shared" ref="K10:K14" si="1">J10</f>
        <v>400</v>
      </c>
      <c r="L10" s="8">
        <v>45901</v>
      </c>
    </row>
    <row r="11" spans="1:12">
      <c r="A11" s="14"/>
      <c r="B11" s="15"/>
      <c r="C11" s="16"/>
      <c r="D11" s="17" t="s">
        <v>184</v>
      </c>
      <c r="E11" s="7"/>
      <c r="F11" s="18"/>
      <c r="G11" s="19" t="s">
        <v>183</v>
      </c>
      <c r="H11" s="19"/>
      <c r="I11" s="27"/>
      <c r="J11" s="25">
        <v>-85.62</v>
      </c>
      <c r="K11" s="26">
        <f t="shared" si="1"/>
        <v>-85.62</v>
      </c>
      <c r="L11" s="14"/>
    </row>
    <row r="12" spans="1:12">
      <c r="A12" s="20" t="s">
        <v>185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314.38</v>
      </c>
      <c r="K12" s="29">
        <f>SUM(K10:K11)</f>
        <v>314.38</v>
      </c>
      <c r="L12" s="14"/>
    </row>
    <row r="13" spans="1:12">
      <c r="A13" s="8">
        <v>45901</v>
      </c>
      <c r="B13" s="9">
        <v>21473</v>
      </c>
      <c r="C13" s="10" t="s">
        <v>187</v>
      </c>
      <c r="D13" s="11" t="s">
        <v>182</v>
      </c>
      <c r="E13" s="3">
        <v>270574</v>
      </c>
      <c r="F13" s="12"/>
      <c r="G13" s="13" t="s">
        <v>183</v>
      </c>
      <c r="H13" s="13"/>
      <c r="I13" s="24"/>
      <c r="J13" s="25">
        <v>4485</v>
      </c>
      <c r="K13" s="26">
        <f t="shared" si="1"/>
        <v>4485</v>
      </c>
      <c r="L13" s="8">
        <v>45901</v>
      </c>
    </row>
    <row r="14" spans="1:12">
      <c r="A14" s="14"/>
      <c r="B14" s="15"/>
      <c r="C14" s="16"/>
      <c r="D14" s="17" t="s">
        <v>184</v>
      </c>
      <c r="E14" s="7"/>
      <c r="F14" s="18"/>
      <c r="G14" s="19" t="s">
        <v>183</v>
      </c>
      <c r="H14" s="19"/>
      <c r="I14" s="27"/>
      <c r="J14" s="25">
        <v>-935.04</v>
      </c>
      <c r="K14" s="26">
        <f t="shared" si="1"/>
        <v>-935.04</v>
      </c>
      <c r="L14" s="14"/>
    </row>
    <row r="15" spans="1:12">
      <c r="A15" s="20" t="s">
        <v>185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3549.96</v>
      </c>
      <c r="K15" s="29">
        <f>SUM(K13:K14)</f>
        <v>3549.96</v>
      </c>
      <c r="L15" s="14"/>
    </row>
    <row r="16" spans="1:12">
      <c r="A16" s="8">
        <v>45901</v>
      </c>
      <c r="B16" s="9">
        <v>21473</v>
      </c>
      <c r="C16" s="10" t="s">
        <v>188</v>
      </c>
      <c r="D16" s="11" t="s">
        <v>182</v>
      </c>
      <c r="E16" s="3">
        <v>270568</v>
      </c>
      <c r="F16" s="12"/>
      <c r="G16" s="13" t="s">
        <v>183</v>
      </c>
      <c r="H16" s="13"/>
      <c r="I16" s="24"/>
      <c r="J16" s="25">
        <v>1100</v>
      </c>
      <c r="K16" s="26">
        <f t="shared" ref="K16:K20" si="2">J16</f>
        <v>1100</v>
      </c>
      <c r="L16" s="8">
        <v>45901</v>
      </c>
    </row>
    <row r="17" spans="1:12">
      <c r="A17" s="14"/>
      <c r="B17" s="15"/>
      <c r="C17" s="16"/>
      <c r="D17" s="17" t="s">
        <v>184</v>
      </c>
      <c r="E17" s="7"/>
      <c r="F17" s="18"/>
      <c r="G17" s="19" t="s">
        <v>183</v>
      </c>
      <c r="H17" s="19"/>
      <c r="I17" s="27"/>
      <c r="J17" s="25">
        <v>-249.96</v>
      </c>
      <c r="K17" s="26">
        <f t="shared" si="2"/>
        <v>-249.96</v>
      </c>
      <c r="L17" s="14"/>
    </row>
    <row r="18" spans="1:12">
      <c r="A18" s="20" t="s">
        <v>185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850.04</v>
      </c>
      <c r="K18" s="29">
        <f>SUM(K16:K17)</f>
        <v>850.04</v>
      </c>
      <c r="L18" s="14"/>
    </row>
    <row r="19" spans="1:12">
      <c r="A19" s="8">
        <v>45901</v>
      </c>
      <c r="B19" s="9">
        <v>21473</v>
      </c>
      <c r="C19" s="10" t="s">
        <v>189</v>
      </c>
      <c r="D19" s="11" t="s">
        <v>182</v>
      </c>
      <c r="E19" s="3">
        <v>270576</v>
      </c>
      <c r="F19" s="12"/>
      <c r="G19" s="13" t="s">
        <v>183</v>
      </c>
      <c r="H19" s="13"/>
      <c r="I19" s="24"/>
      <c r="J19" s="25">
        <v>350</v>
      </c>
      <c r="K19" s="26">
        <f t="shared" si="2"/>
        <v>350</v>
      </c>
      <c r="L19" s="8">
        <v>45901</v>
      </c>
    </row>
    <row r="20" spans="1:12">
      <c r="A20" s="14"/>
      <c r="B20" s="15"/>
      <c r="C20" s="16"/>
      <c r="D20" s="17" t="s">
        <v>184</v>
      </c>
      <c r="E20" s="7"/>
      <c r="F20" s="18"/>
      <c r="G20" s="19" t="s">
        <v>183</v>
      </c>
      <c r="H20" s="19"/>
      <c r="I20" s="27"/>
      <c r="J20" s="25">
        <v>-75.03</v>
      </c>
      <c r="K20" s="26">
        <f t="shared" si="2"/>
        <v>-75.03</v>
      </c>
      <c r="L20" s="14"/>
    </row>
    <row r="21" spans="1:12">
      <c r="A21" s="20" t="s">
        <v>185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274.97</v>
      </c>
      <c r="K21" s="29">
        <f>SUM(K19:K20)</f>
        <v>274.97</v>
      </c>
      <c r="L21" s="14"/>
    </row>
    <row r="22" spans="1:12">
      <c r="A22" s="8">
        <v>45901</v>
      </c>
      <c r="B22" s="9">
        <v>21473</v>
      </c>
      <c r="C22" s="10" t="s">
        <v>190</v>
      </c>
      <c r="D22" s="11" t="s">
        <v>182</v>
      </c>
      <c r="E22" s="3">
        <v>270582</v>
      </c>
      <c r="F22" s="12"/>
      <c r="G22" s="13" t="s">
        <v>183</v>
      </c>
      <c r="H22" s="13"/>
      <c r="I22" s="24"/>
      <c r="J22" s="25">
        <v>1200</v>
      </c>
      <c r="K22" s="26">
        <f t="shared" ref="K22:K26" si="3">J22</f>
        <v>1200</v>
      </c>
      <c r="L22" s="8">
        <v>45901</v>
      </c>
    </row>
    <row r="23" spans="1:12">
      <c r="A23" s="14"/>
      <c r="B23" s="15"/>
      <c r="C23" s="16"/>
      <c r="D23" s="17" t="s">
        <v>184</v>
      </c>
      <c r="E23" s="7"/>
      <c r="F23" s="18"/>
      <c r="G23" s="19" t="s">
        <v>183</v>
      </c>
      <c r="H23" s="19"/>
      <c r="I23" s="27"/>
      <c r="J23" s="25">
        <v>-259.74</v>
      </c>
      <c r="K23" s="26">
        <f t="shared" si="3"/>
        <v>-259.74</v>
      </c>
      <c r="L23" s="14"/>
    </row>
    <row r="24" spans="1:12">
      <c r="A24" s="20" t="s">
        <v>185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940.26</v>
      </c>
      <c r="K24" s="29">
        <f>SUM(K22:K23)</f>
        <v>940.26</v>
      </c>
      <c r="L24" s="14"/>
    </row>
    <row r="25" spans="1:12">
      <c r="A25" s="8">
        <v>45901</v>
      </c>
      <c r="B25" s="9">
        <v>21473</v>
      </c>
      <c r="C25" s="10" t="s">
        <v>191</v>
      </c>
      <c r="D25" s="11" t="s">
        <v>182</v>
      </c>
      <c r="E25" s="3">
        <v>270565</v>
      </c>
      <c r="F25" s="12"/>
      <c r="G25" s="13" t="s">
        <v>183</v>
      </c>
      <c r="H25" s="13"/>
      <c r="I25" s="24"/>
      <c r="J25" s="25">
        <v>400</v>
      </c>
      <c r="K25" s="26">
        <f t="shared" si="3"/>
        <v>400</v>
      </c>
      <c r="L25" s="8">
        <v>45901</v>
      </c>
    </row>
    <row r="26" spans="1:12">
      <c r="A26" s="14"/>
      <c r="B26" s="15"/>
      <c r="C26" s="16"/>
      <c r="D26" s="17" t="s">
        <v>184</v>
      </c>
      <c r="E26" s="7"/>
      <c r="F26" s="18"/>
      <c r="G26" s="19" t="s">
        <v>183</v>
      </c>
      <c r="H26" s="19"/>
      <c r="I26" s="27"/>
      <c r="J26" s="25">
        <v>-91.44</v>
      </c>
      <c r="K26" s="26">
        <f t="shared" si="3"/>
        <v>-91.44</v>
      </c>
      <c r="L26" s="14"/>
    </row>
    <row r="27" spans="1:12">
      <c r="A27" s="20" t="s">
        <v>185</v>
      </c>
      <c r="B27" s="21"/>
      <c r="C27" s="21"/>
      <c r="D27" s="21"/>
      <c r="E27" s="21"/>
      <c r="F27" s="21"/>
      <c r="G27" s="21"/>
      <c r="H27" s="21"/>
      <c r="I27" s="28"/>
      <c r="J27" s="29">
        <f>SUM(J25:J26)</f>
        <v>308.56</v>
      </c>
      <c r="K27" s="29">
        <f>SUM(K25:K26)</f>
        <v>308.56</v>
      </c>
      <c r="L27" s="14"/>
    </row>
    <row r="28" spans="1:12">
      <c r="A28" s="8">
        <v>45901</v>
      </c>
      <c r="B28" s="9">
        <v>21473</v>
      </c>
      <c r="C28" s="10" t="s">
        <v>192</v>
      </c>
      <c r="D28" s="11" t="s">
        <v>182</v>
      </c>
      <c r="E28" s="3">
        <v>270593</v>
      </c>
      <c r="F28" s="12"/>
      <c r="G28" s="13" t="s">
        <v>183</v>
      </c>
      <c r="H28" s="13"/>
      <c r="I28" s="24"/>
      <c r="J28" s="25">
        <v>200</v>
      </c>
      <c r="K28" s="26">
        <f t="shared" ref="K28:K32" si="4">J28</f>
        <v>200</v>
      </c>
      <c r="L28" s="8">
        <v>45901</v>
      </c>
    </row>
    <row r="29" spans="1:12">
      <c r="A29" s="14"/>
      <c r="B29" s="15"/>
      <c r="C29" s="16"/>
      <c r="D29" s="17" t="s">
        <v>184</v>
      </c>
      <c r="E29" s="7"/>
      <c r="F29" s="18"/>
      <c r="G29" s="19" t="s">
        <v>183</v>
      </c>
      <c r="H29" s="19"/>
      <c r="I29" s="27"/>
      <c r="J29" s="25">
        <v>-45.29</v>
      </c>
      <c r="K29" s="26">
        <f t="shared" si="4"/>
        <v>-45.29</v>
      </c>
      <c r="L29" s="14"/>
    </row>
    <row r="30" spans="1:12">
      <c r="A30" s="20" t="s">
        <v>185</v>
      </c>
      <c r="B30" s="21"/>
      <c r="C30" s="21"/>
      <c r="D30" s="21"/>
      <c r="E30" s="21"/>
      <c r="F30" s="21"/>
      <c r="G30" s="21"/>
      <c r="H30" s="21"/>
      <c r="I30" s="28"/>
      <c r="J30" s="29">
        <f>SUM(J28:J29)</f>
        <v>154.71</v>
      </c>
      <c r="K30" s="29">
        <f>SUM(K28:K29)</f>
        <v>154.71</v>
      </c>
      <c r="L30" s="14"/>
    </row>
    <row r="31" spans="1:12">
      <c r="A31" s="8">
        <v>45901</v>
      </c>
      <c r="B31" s="9">
        <v>21473</v>
      </c>
      <c r="C31" s="10" t="s">
        <v>193</v>
      </c>
      <c r="D31" s="11" t="s">
        <v>182</v>
      </c>
      <c r="E31" s="3">
        <v>270571</v>
      </c>
      <c r="F31" s="12"/>
      <c r="G31" s="13" t="s">
        <v>183</v>
      </c>
      <c r="H31" s="13"/>
      <c r="I31" s="24"/>
      <c r="J31" s="25">
        <v>1100</v>
      </c>
      <c r="K31" s="26">
        <f t="shared" si="4"/>
        <v>1100</v>
      </c>
      <c r="L31" s="8">
        <v>45901</v>
      </c>
    </row>
    <row r="32" spans="1:12">
      <c r="A32" s="14"/>
      <c r="B32" s="15"/>
      <c r="C32" s="16"/>
      <c r="D32" s="17" t="s">
        <v>184</v>
      </c>
      <c r="E32" s="7"/>
      <c r="F32" s="18"/>
      <c r="G32" s="19" t="s">
        <v>183</v>
      </c>
      <c r="H32" s="19"/>
      <c r="I32" s="27"/>
      <c r="J32" s="25">
        <v>-249.11</v>
      </c>
      <c r="K32" s="26">
        <f t="shared" si="4"/>
        <v>-249.11</v>
      </c>
      <c r="L32" s="14"/>
    </row>
    <row r="33" spans="1:12">
      <c r="A33" s="20" t="s">
        <v>185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850.89</v>
      </c>
      <c r="K33" s="29">
        <f>SUM(K31:K32)</f>
        <v>850.89</v>
      </c>
      <c r="L33" s="14"/>
    </row>
    <row r="34" spans="1:12">
      <c r="A34" s="8">
        <v>45901</v>
      </c>
      <c r="B34" s="9">
        <v>21473</v>
      </c>
      <c r="C34" s="10" t="s">
        <v>194</v>
      </c>
      <c r="D34" s="11" t="s">
        <v>182</v>
      </c>
      <c r="E34" s="3">
        <v>270776</v>
      </c>
      <c r="F34" s="12"/>
      <c r="G34" s="13" t="s">
        <v>183</v>
      </c>
      <c r="H34" s="13"/>
      <c r="I34" s="24"/>
      <c r="J34" s="25">
        <v>1200</v>
      </c>
      <c r="K34" s="26">
        <f t="shared" ref="K34:K38" si="5">J34</f>
        <v>1200</v>
      </c>
      <c r="L34" s="8">
        <v>45901</v>
      </c>
    </row>
    <row r="35" spans="1:12">
      <c r="A35" s="14"/>
      <c r="B35" s="15"/>
      <c r="C35" s="16"/>
      <c r="D35" s="17" t="s">
        <v>184</v>
      </c>
      <c r="E35" s="7"/>
      <c r="F35" s="18"/>
      <c r="G35" s="19" t="s">
        <v>183</v>
      </c>
      <c r="H35" s="19"/>
      <c r="I35" s="27"/>
      <c r="J35" s="25">
        <v>-254.34</v>
      </c>
      <c r="K35" s="26">
        <f t="shared" si="5"/>
        <v>-254.34</v>
      </c>
      <c r="L35" s="14"/>
    </row>
    <row r="36" spans="1:12">
      <c r="A36" s="20" t="s">
        <v>185</v>
      </c>
      <c r="B36" s="21"/>
      <c r="C36" s="21"/>
      <c r="D36" s="21"/>
      <c r="E36" s="21"/>
      <c r="F36" s="21"/>
      <c r="G36" s="21"/>
      <c r="H36" s="21"/>
      <c r="I36" s="28"/>
      <c r="J36" s="29">
        <f>SUM(J34:J35)</f>
        <v>945.66</v>
      </c>
      <c r="K36" s="29">
        <f>SUM(K34:K35)</f>
        <v>945.66</v>
      </c>
      <c r="L36" s="14"/>
    </row>
    <row r="37" spans="1:12">
      <c r="A37" s="8">
        <v>45901</v>
      </c>
      <c r="B37" s="9">
        <v>21473</v>
      </c>
      <c r="C37" s="10" t="s">
        <v>195</v>
      </c>
      <c r="D37" s="11" t="s">
        <v>182</v>
      </c>
      <c r="E37" s="3">
        <v>270577</v>
      </c>
      <c r="F37" s="12"/>
      <c r="G37" s="13" t="s">
        <v>183</v>
      </c>
      <c r="H37" s="13"/>
      <c r="I37" s="24"/>
      <c r="J37" s="25">
        <v>200</v>
      </c>
      <c r="K37" s="26">
        <f t="shared" si="5"/>
        <v>200</v>
      </c>
      <c r="L37" s="8">
        <v>45901</v>
      </c>
    </row>
    <row r="38" spans="1:12">
      <c r="A38" s="14"/>
      <c r="B38" s="15"/>
      <c r="C38" s="16"/>
      <c r="D38" s="17" t="s">
        <v>184</v>
      </c>
      <c r="E38" s="7"/>
      <c r="F38" s="18"/>
      <c r="G38" s="19" t="s">
        <v>183</v>
      </c>
      <c r="H38" s="19"/>
      <c r="I38" s="27"/>
      <c r="J38" s="25">
        <v>-42.39</v>
      </c>
      <c r="K38" s="26">
        <f t="shared" si="5"/>
        <v>-42.39</v>
      </c>
      <c r="L38" s="14"/>
    </row>
    <row r="39" spans="1:12">
      <c r="A39" s="20" t="s">
        <v>185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157.61</v>
      </c>
      <c r="K39" s="29">
        <f>SUM(K37:K38)</f>
        <v>157.61</v>
      </c>
      <c r="L39" s="14"/>
    </row>
    <row r="40" spans="1:12">
      <c r="A40" s="8">
        <v>45901</v>
      </c>
      <c r="B40" s="9">
        <v>21473</v>
      </c>
      <c r="C40" s="10" t="s">
        <v>196</v>
      </c>
      <c r="D40" s="11" t="s">
        <v>182</v>
      </c>
      <c r="E40" s="3">
        <v>270588</v>
      </c>
      <c r="F40" s="12"/>
      <c r="G40" s="13" t="s">
        <v>183</v>
      </c>
      <c r="H40" s="13"/>
      <c r="I40" s="24"/>
      <c r="J40" s="25">
        <v>1100</v>
      </c>
      <c r="K40" s="26">
        <f t="shared" ref="K40:K44" si="6">J40</f>
        <v>1100</v>
      </c>
      <c r="L40" s="8">
        <v>45901</v>
      </c>
    </row>
    <row r="41" spans="1:12">
      <c r="A41" s="14"/>
      <c r="B41" s="15"/>
      <c r="C41" s="16"/>
      <c r="D41" s="17" t="s">
        <v>184</v>
      </c>
      <c r="E41" s="7"/>
      <c r="F41" s="18"/>
      <c r="G41" s="19" t="s">
        <v>183</v>
      </c>
      <c r="H41" s="19"/>
      <c r="I41" s="27"/>
      <c r="J41" s="25">
        <v>-240.37</v>
      </c>
      <c r="K41" s="26">
        <f t="shared" si="6"/>
        <v>-240.37</v>
      </c>
      <c r="L41" s="14"/>
    </row>
    <row r="42" spans="1:12">
      <c r="A42" s="20" t="s">
        <v>185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859.63</v>
      </c>
      <c r="K42" s="29">
        <f>SUM(K40:K41)</f>
        <v>859.63</v>
      </c>
      <c r="L42" s="14"/>
    </row>
    <row r="43" spans="1:12">
      <c r="A43" s="8">
        <v>45901</v>
      </c>
      <c r="B43" s="9">
        <v>21473</v>
      </c>
      <c r="C43" s="10" t="s">
        <v>197</v>
      </c>
      <c r="D43" s="11" t="s">
        <v>182</v>
      </c>
      <c r="E43" s="3">
        <v>271152</v>
      </c>
      <c r="F43" s="12"/>
      <c r="G43" s="13" t="s">
        <v>183</v>
      </c>
      <c r="H43" s="13"/>
      <c r="I43" s="24"/>
      <c r="J43" s="25">
        <v>197</v>
      </c>
      <c r="K43" s="26">
        <f t="shared" si="6"/>
        <v>197</v>
      </c>
      <c r="L43" s="8">
        <v>45901</v>
      </c>
    </row>
    <row r="44" spans="1:12">
      <c r="A44" s="14"/>
      <c r="B44" s="15"/>
      <c r="C44" s="16"/>
      <c r="D44" s="17" t="s">
        <v>184</v>
      </c>
      <c r="E44" s="7"/>
      <c r="F44" s="18"/>
      <c r="G44" s="19" t="s">
        <v>183</v>
      </c>
      <c r="H44" s="19"/>
      <c r="I44" s="27"/>
      <c r="J44" s="25">
        <v>-49.92</v>
      </c>
      <c r="K44" s="26">
        <f t="shared" si="6"/>
        <v>-49.92</v>
      </c>
      <c r="L44" s="14"/>
    </row>
    <row r="45" spans="1:12">
      <c r="A45" s="20" t="s">
        <v>185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147.08</v>
      </c>
      <c r="K45" s="29">
        <f>SUM(K43:K44)</f>
        <v>147.08</v>
      </c>
      <c r="L45" s="14"/>
    </row>
    <row r="46" spans="1:12">
      <c r="A46" s="8">
        <v>45901</v>
      </c>
      <c r="B46" s="9">
        <v>21473</v>
      </c>
      <c r="C46" s="10" t="s">
        <v>198</v>
      </c>
      <c r="D46" s="11" t="s">
        <v>182</v>
      </c>
      <c r="E46" s="3">
        <v>270573</v>
      </c>
      <c r="F46" s="12"/>
      <c r="G46" s="13" t="s">
        <v>183</v>
      </c>
      <c r="H46" s="13"/>
      <c r="I46" s="24"/>
      <c r="J46" s="25">
        <v>1100</v>
      </c>
      <c r="K46" s="26">
        <f t="shared" ref="K46:K50" si="7">J46</f>
        <v>1100</v>
      </c>
      <c r="L46" s="8">
        <v>45901</v>
      </c>
    </row>
    <row r="47" spans="1:12">
      <c r="A47" s="14"/>
      <c r="B47" s="15"/>
      <c r="C47" s="16"/>
      <c r="D47" s="17" t="s">
        <v>184</v>
      </c>
      <c r="E47" s="7"/>
      <c r="F47" s="18"/>
      <c r="G47" s="19" t="s">
        <v>183</v>
      </c>
      <c r="H47" s="19"/>
      <c r="I47" s="27"/>
      <c r="J47" s="25">
        <v>-250.25</v>
      </c>
      <c r="K47" s="26">
        <f t="shared" si="7"/>
        <v>-250.25</v>
      </c>
      <c r="L47" s="14"/>
    </row>
    <row r="48" spans="1:12">
      <c r="A48" s="20" t="s">
        <v>185</v>
      </c>
      <c r="B48" s="21"/>
      <c r="C48" s="21"/>
      <c r="D48" s="21"/>
      <c r="E48" s="21"/>
      <c r="F48" s="21"/>
      <c r="G48" s="21"/>
      <c r="H48" s="21"/>
      <c r="I48" s="28"/>
      <c r="J48" s="29">
        <f>SUM(J46:J47)</f>
        <v>849.75</v>
      </c>
      <c r="K48" s="29">
        <f>SUM(K46:K47)</f>
        <v>849.75</v>
      </c>
      <c r="L48" s="14"/>
    </row>
    <row r="49" spans="1:12">
      <c r="A49" s="8">
        <v>45901</v>
      </c>
      <c r="B49" s="9">
        <v>21473</v>
      </c>
      <c r="C49" s="10" t="s">
        <v>199</v>
      </c>
      <c r="D49" s="11" t="s">
        <v>182</v>
      </c>
      <c r="E49" s="3">
        <v>270233</v>
      </c>
      <c r="F49" s="12"/>
      <c r="G49" s="13" t="s">
        <v>183</v>
      </c>
      <c r="H49" s="13"/>
      <c r="I49" s="24"/>
      <c r="J49" s="25">
        <v>350</v>
      </c>
      <c r="K49" s="26">
        <f t="shared" si="7"/>
        <v>350</v>
      </c>
      <c r="L49" s="8">
        <v>45901</v>
      </c>
    </row>
    <row r="50" spans="1:12">
      <c r="A50" s="14"/>
      <c r="B50" s="15"/>
      <c r="C50" s="16"/>
      <c r="D50" s="17" t="s">
        <v>184</v>
      </c>
      <c r="E50" s="7"/>
      <c r="F50" s="18"/>
      <c r="G50" s="19" t="s">
        <v>183</v>
      </c>
      <c r="H50" s="19"/>
      <c r="I50" s="27"/>
      <c r="J50" s="25">
        <v>-80.12</v>
      </c>
      <c r="K50" s="26">
        <f t="shared" si="7"/>
        <v>-80.12</v>
      </c>
      <c r="L50" s="14"/>
    </row>
    <row r="51" spans="1:12">
      <c r="A51" s="20" t="s">
        <v>185</v>
      </c>
      <c r="B51" s="21"/>
      <c r="C51" s="21"/>
      <c r="D51" s="21"/>
      <c r="E51" s="21"/>
      <c r="F51" s="21"/>
      <c r="G51" s="21"/>
      <c r="H51" s="21"/>
      <c r="I51" s="28"/>
      <c r="J51" s="29">
        <f>SUM(J49:J50)</f>
        <v>269.88</v>
      </c>
      <c r="K51" s="29">
        <f>SUM(K49:K50)</f>
        <v>269.88</v>
      </c>
      <c r="L51" s="14"/>
    </row>
    <row r="52" spans="1:12">
      <c r="A52" s="8">
        <v>45901</v>
      </c>
      <c r="B52" s="9">
        <v>21473</v>
      </c>
      <c r="C52" s="10" t="s">
        <v>200</v>
      </c>
      <c r="D52" s="11" t="s">
        <v>182</v>
      </c>
      <c r="E52" s="3">
        <v>270236</v>
      </c>
      <c r="F52" s="12"/>
      <c r="G52" s="13" t="s">
        <v>183</v>
      </c>
      <c r="H52" s="13"/>
      <c r="I52" s="24"/>
      <c r="J52" s="25">
        <v>200</v>
      </c>
      <c r="K52" s="26">
        <f t="shared" ref="K52:K56" si="8">J52</f>
        <v>200</v>
      </c>
      <c r="L52" s="8">
        <v>45901</v>
      </c>
    </row>
    <row r="53" spans="1:12">
      <c r="A53" s="14"/>
      <c r="B53" s="15"/>
      <c r="C53" s="16"/>
      <c r="D53" s="17" t="s">
        <v>184</v>
      </c>
      <c r="E53" s="7"/>
      <c r="F53" s="18"/>
      <c r="G53" s="19" t="s">
        <v>183</v>
      </c>
      <c r="H53" s="19"/>
      <c r="I53" s="27"/>
      <c r="J53" s="25">
        <v>-50.68</v>
      </c>
      <c r="K53" s="26">
        <f t="shared" si="8"/>
        <v>-50.68</v>
      </c>
      <c r="L53" s="14"/>
    </row>
    <row r="54" spans="1:12">
      <c r="A54" s="20" t="s">
        <v>185</v>
      </c>
      <c r="B54" s="21"/>
      <c r="C54" s="21"/>
      <c r="D54" s="21"/>
      <c r="E54" s="21"/>
      <c r="F54" s="21"/>
      <c r="G54" s="21"/>
      <c r="H54" s="21"/>
      <c r="I54" s="28"/>
      <c r="J54" s="29">
        <f>SUM(J52:J53)</f>
        <v>149.32</v>
      </c>
      <c r="K54" s="29">
        <f>SUM(K52:K53)</f>
        <v>149.32</v>
      </c>
      <c r="L54" s="14"/>
    </row>
    <row r="55" spans="1:12">
      <c r="A55" s="8">
        <v>45901</v>
      </c>
      <c r="B55" s="9">
        <v>21473</v>
      </c>
      <c r="C55" s="10" t="s">
        <v>201</v>
      </c>
      <c r="D55" s="11" t="s">
        <v>182</v>
      </c>
      <c r="E55" s="3">
        <v>270264</v>
      </c>
      <c r="F55" s="12"/>
      <c r="G55" s="13" t="s">
        <v>183</v>
      </c>
      <c r="H55" s="13"/>
      <c r="I55" s="24"/>
      <c r="J55" s="25">
        <v>350</v>
      </c>
      <c r="K55" s="26">
        <f t="shared" si="8"/>
        <v>350</v>
      </c>
      <c r="L55" s="8">
        <v>45901</v>
      </c>
    </row>
    <row r="56" spans="1:12">
      <c r="A56" s="14"/>
      <c r="B56" s="15"/>
      <c r="C56" s="16"/>
      <c r="D56" s="17" t="s">
        <v>184</v>
      </c>
      <c r="E56" s="7"/>
      <c r="F56" s="18"/>
      <c r="G56" s="19" t="s">
        <v>183</v>
      </c>
      <c r="H56" s="19"/>
      <c r="I56" s="27"/>
      <c r="J56" s="25">
        <v>-79.27</v>
      </c>
      <c r="K56" s="26">
        <f t="shared" si="8"/>
        <v>-79.27</v>
      </c>
      <c r="L56" s="14"/>
    </row>
    <row r="57" spans="1:12">
      <c r="A57" s="20" t="s">
        <v>185</v>
      </c>
      <c r="B57" s="21"/>
      <c r="C57" s="21"/>
      <c r="D57" s="21"/>
      <c r="E57" s="21"/>
      <c r="F57" s="21"/>
      <c r="G57" s="21"/>
      <c r="H57" s="21"/>
      <c r="I57" s="28"/>
      <c r="J57" s="29">
        <f>SUM(J55:J56)</f>
        <v>270.73</v>
      </c>
      <c r="K57" s="29">
        <f>SUM(K55:K56)</f>
        <v>270.73</v>
      </c>
      <c r="L57" s="14"/>
    </row>
    <row r="58" spans="1:12">
      <c r="A58" s="8">
        <v>45901</v>
      </c>
      <c r="B58" s="9">
        <v>21473</v>
      </c>
      <c r="C58" s="10" t="s">
        <v>202</v>
      </c>
      <c r="D58" s="11" t="s">
        <v>182</v>
      </c>
      <c r="E58" s="3">
        <v>269663</v>
      </c>
      <c r="F58" s="12"/>
      <c r="G58" s="13" t="s">
        <v>183</v>
      </c>
      <c r="H58" s="13"/>
      <c r="I58" s="24"/>
      <c r="J58" s="25">
        <v>197</v>
      </c>
      <c r="K58" s="26">
        <f t="shared" ref="K58:K62" si="9">J58</f>
        <v>197</v>
      </c>
      <c r="L58" s="8">
        <v>45901</v>
      </c>
    </row>
    <row r="59" spans="1:12">
      <c r="A59" s="14"/>
      <c r="B59" s="15"/>
      <c r="C59" s="16"/>
      <c r="D59" s="17" t="s">
        <v>184</v>
      </c>
      <c r="E59" s="7"/>
      <c r="F59" s="18"/>
      <c r="G59" s="19" t="s">
        <v>183</v>
      </c>
      <c r="H59" s="19"/>
      <c r="I59" s="27"/>
      <c r="J59" s="25">
        <v>-41.75</v>
      </c>
      <c r="K59" s="26">
        <f t="shared" si="9"/>
        <v>-41.75</v>
      </c>
      <c r="L59" s="14"/>
    </row>
    <row r="60" spans="1:12">
      <c r="A60" s="20" t="s">
        <v>185</v>
      </c>
      <c r="B60" s="21"/>
      <c r="C60" s="21"/>
      <c r="D60" s="21"/>
      <c r="E60" s="21"/>
      <c r="F60" s="21"/>
      <c r="G60" s="21"/>
      <c r="H60" s="21"/>
      <c r="I60" s="28"/>
      <c r="J60" s="29">
        <f>SUM(J58:J59)</f>
        <v>155.25</v>
      </c>
      <c r="K60" s="29">
        <f>SUM(K58:K59)</f>
        <v>155.25</v>
      </c>
      <c r="L60" s="14"/>
    </row>
    <row r="61" spans="1:12">
      <c r="A61" s="8">
        <v>45901</v>
      </c>
      <c r="B61" s="9">
        <v>21473</v>
      </c>
      <c r="C61" s="22" t="s">
        <v>203</v>
      </c>
      <c r="D61" s="11" t="s">
        <v>182</v>
      </c>
      <c r="E61" s="3"/>
      <c r="F61" s="12"/>
      <c r="G61" s="13" t="s">
        <v>183</v>
      </c>
      <c r="H61" s="13"/>
      <c r="I61" s="24"/>
      <c r="J61" s="25">
        <v>-52.13</v>
      </c>
      <c r="K61" s="26">
        <f t="shared" si="9"/>
        <v>-52.13</v>
      </c>
      <c r="L61" s="8">
        <v>45901</v>
      </c>
    </row>
    <row r="62" spans="1:12">
      <c r="A62" s="14"/>
      <c r="B62" s="15"/>
      <c r="C62" s="16"/>
      <c r="D62" s="17" t="s">
        <v>184</v>
      </c>
      <c r="E62" s="7"/>
      <c r="F62" s="18"/>
      <c r="G62" s="19" t="s">
        <v>183</v>
      </c>
      <c r="H62" s="19"/>
      <c r="I62" s="27"/>
      <c r="J62" s="25">
        <v>0</v>
      </c>
      <c r="K62" s="26">
        <f t="shared" si="9"/>
        <v>0</v>
      </c>
      <c r="L62" s="14"/>
    </row>
    <row r="63" spans="1:12">
      <c r="A63" s="20" t="s">
        <v>185</v>
      </c>
      <c r="B63" s="21"/>
      <c r="C63" s="21"/>
      <c r="D63" s="21"/>
      <c r="E63" s="21"/>
      <c r="F63" s="21"/>
      <c r="G63" s="21"/>
      <c r="H63" s="21"/>
      <c r="I63" s="28"/>
      <c r="J63" s="30">
        <f>SUM(J61:J62)</f>
        <v>-52.13</v>
      </c>
      <c r="K63" s="29">
        <f>SUM(K61:K62)</f>
        <v>-52.13</v>
      </c>
      <c r="L63" s="14"/>
    </row>
    <row r="64" spans="1:12">
      <c r="A64" s="8">
        <v>45901</v>
      </c>
      <c r="B64" s="9">
        <v>21473</v>
      </c>
      <c r="C64" s="10" t="s">
        <v>204</v>
      </c>
      <c r="D64" s="11" t="s">
        <v>182</v>
      </c>
      <c r="E64" s="3">
        <v>270235</v>
      </c>
      <c r="F64" s="12"/>
      <c r="G64" s="13" t="s">
        <v>183</v>
      </c>
      <c r="H64" s="13"/>
      <c r="I64" s="24"/>
      <c r="J64" s="25">
        <v>200</v>
      </c>
      <c r="K64" s="26">
        <f t="shared" ref="K64:K68" si="10">J64</f>
        <v>200</v>
      </c>
      <c r="L64" s="8">
        <v>45901</v>
      </c>
    </row>
    <row r="65" spans="1:12">
      <c r="A65" s="14"/>
      <c r="B65" s="15"/>
      <c r="C65" s="16"/>
      <c r="D65" s="17" t="s">
        <v>184</v>
      </c>
      <c r="E65" s="7"/>
      <c r="F65" s="18"/>
      <c r="G65" s="19" t="s">
        <v>183</v>
      </c>
      <c r="H65" s="19"/>
      <c r="I65" s="27"/>
      <c r="J65" s="25">
        <v>-45.29</v>
      </c>
      <c r="K65" s="26">
        <f t="shared" si="10"/>
        <v>-45.29</v>
      </c>
      <c r="L65" s="14"/>
    </row>
    <row r="66" spans="1:12">
      <c r="A66" s="20" t="s">
        <v>185</v>
      </c>
      <c r="B66" s="21"/>
      <c r="C66" s="21"/>
      <c r="D66" s="21"/>
      <c r="E66" s="21"/>
      <c r="F66" s="21"/>
      <c r="G66" s="21"/>
      <c r="H66" s="21"/>
      <c r="I66" s="28"/>
      <c r="J66" s="29">
        <f>SUM(J64:J65)</f>
        <v>154.71</v>
      </c>
      <c r="K66" s="29">
        <f>SUM(K64:K65)</f>
        <v>154.71</v>
      </c>
      <c r="L66" s="14"/>
    </row>
    <row r="67" spans="1:12">
      <c r="A67" s="8">
        <v>45901</v>
      </c>
      <c r="B67" s="9">
        <v>21473</v>
      </c>
      <c r="C67" s="10" t="s">
        <v>193</v>
      </c>
      <c r="D67" s="11" t="s">
        <v>182</v>
      </c>
      <c r="E67" s="3">
        <v>270228</v>
      </c>
      <c r="F67" s="12"/>
      <c r="G67" s="13" t="s">
        <v>183</v>
      </c>
      <c r="H67" s="13"/>
      <c r="I67" s="24"/>
      <c r="J67" s="25">
        <v>1100</v>
      </c>
      <c r="K67" s="26">
        <f t="shared" si="10"/>
        <v>1100</v>
      </c>
      <c r="L67" s="8">
        <v>45901</v>
      </c>
    </row>
    <row r="68" spans="1:12">
      <c r="A68" s="14"/>
      <c r="B68" s="15"/>
      <c r="C68" s="16"/>
      <c r="D68" s="17" t="s">
        <v>184</v>
      </c>
      <c r="E68" s="7"/>
      <c r="F68" s="18"/>
      <c r="G68" s="19" t="s">
        <v>183</v>
      </c>
      <c r="H68" s="19"/>
      <c r="I68" s="27"/>
      <c r="J68" s="25">
        <v>-247.64</v>
      </c>
      <c r="K68" s="26">
        <f t="shared" si="10"/>
        <v>-247.64</v>
      </c>
      <c r="L68" s="14"/>
    </row>
    <row r="69" spans="1:12">
      <c r="A69" s="20" t="s">
        <v>185</v>
      </c>
      <c r="B69" s="21"/>
      <c r="C69" s="21"/>
      <c r="D69" s="21"/>
      <c r="E69" s="21"/>
      <c r="F69" s="21"/>
      <c r="G69" s="21"/>
      <c r="H69" s="21"/>
      <c r="I69" s="28"/>
      <c r="J69" s="29">
        <f>SUM(J67:J68)</f>
        <v>852.36</v>
      </c>
      <c r="K69" s="29">
        <f>SUM(K67:K68)</f>
        <v>852.36</v>
      </c>
      <c r="L69" s="14"/>
    </row>
    <row r="70" spans="1:12">
      <c r="A70" s="8">
        <v>45901</v>
      </c>
      <c r="B70" s="9">
        <v>21473</v>
      </c>
      <c r="C70" s="10" t="s">
        <v>205</v>
      </c>
      <c r="D70" s="11" t="s">
        <v>182</v>
      </c>
      <c r="E70" s="3">
        <v>270238</v>
      </c>
      <c r="F70" s="12"/>
      <c r="G70" s="13" t="s">
        <v>183</v>
      </c>
      <c r="H70" s="13"/>
      <c r="I70" s="24"/>
      <c r="J70" s="25">
        <v>350</v>
      </c>
      <c r="K70" s="26">
        <f t="shared" ref="K70:K74" si="11">J70</f>
        <v>350</v>
      </c>
      <c r="L70" s="8">
        <v>45901</v>
      </c>
    </row>
    <row r="71" spans="1:12">
      <c r="A71" s="14"/>
      <c r="B71" s="15"/>
      <c r="C71" s="16"/>
      <c r="D71" s="17" t="s">
        <v>184</v>
      </c>
      <c r="E71" s="7"/>
      <c r="F71" s="18"/>
      <c r="G71" s="19" t="s">
        <v>183</v>
      </c>
      <c r="H71" s="19"/>
      <c r="I71" s="27"/>
      <c r="J71" s="25">
        <v>-78.1</v>
      </c>
      <c r="K71" s="26">
        <f t="shared" si="11"/>
        <v>-78.1</v>
      </c>
      <c r="L71" s="14"/>
    </row>
    <row r="72" spans="1:12">
      <c r="A72" s="20" t="s">
        <v>185</v>
      </c>
      <c r="B72" s="21"/>
      <c r="C72" s="21"/>
      <c r="D72" s="21"/>
      <c r="E72" s="21"/>
      <c r="F72" s="21"/>
      <c r="G72" s="21"/>
      <c r="H72" s="21"/>
      <c r="I72" s="28"/>
      <c r="J72" s="29">
        <f>SUM(J70:J71)</f>
        <v>271.9</v>
      </c>
      <c r="K72" s="29">
        <f>SUM(K70:K71)</f>
        <v>271.9</v>
      </c>
      <c r="L72" s="14"/>
    </row>
    <row r="73" spans="1:12">
      <c r="A73" s="8">
        <v>45901</v>
      </c>
      <c r="B73" s="9">
        <v>21473</v>
      </c>
      <c r="C73" s="10" t="s">
        <v>206</v>
      </c>
      <c r="D73" s="11" t="s">
        <v>182</v>
      </c>
      <c r="E73" s="3">
        <v>270230</v>
      </c>
      <c r="F73" s="12"/>
      <c r="G73" s="13" t="s">
        <v>183</v>
      </c>
      <c r="H73" s="13"/>
      <c r="I73" s="24"/>
      <c r="J73" s="25">
        <v>200</v>
      </c>
      <c r="K73" s="26">
        <f t="shared" si="11"/>
        <v>200</v>
      </c>
      <c r="L73" s="8">
        <v>45901</v>
      </c>
    </row>
    <row r="74" spans="1:12">
      <c r="A74" s="14"/>
      <c r="B74" s="15"/>
      <c r="C74" s="16"/>
      <c r="D74" s="17" t="s">
        <v>184</v>
      </c>
      <c r="E74" s="7"/>
      <c r="F74" s="18"/>
      <c r="G74" s="19" t="s">
        <v>183</v>
      </c>
      <c r="H74" s="19"/>
      <c r="I74" s="27"/>
      <c r="J74" s="25">
        <v>-42.39</v>
      </c>
      <c r="K74" s="26">
        <f t="shared" si="11"/>
        <v>-42.39</v>
      </c>
      <c r="L74" s="14"/>
    </row>
    <row r="75" spans="1:12">
      <c r="A75" s="20" t="s">
        <v>185</v>
      </c>
      <c r="B75" s="21"/>
      <c r="C75" s="21"/>
      <c r="D75" s="21"/>
      <c r="E75" s="21"/>
      <c r="F75" s="21"/>
      <c r="G75" s="21"/>
      <c r="H75" s="21"/>
      <c r="I75" s="28"/>
      <c r="J75" s="29">
        <f>SUM(J73:J74)</f>
        <v>157.61</v>
      </c>
      <c r="K75" s="29">
        <f>SUM(K73:K74)</f>
        <v>157.61</v>
      </c>
      <c r="L75" s="14"/>
    </row>
    <row r="76" spans="1:12">
      <c r="A76" s="8">
        <v>45901</v>
      </c>
      <c r="B76" s="9">
        <v>21473</v>
      </c>
      <c r="C76" s="10" t="s">
        <v>207</v>
      </c>
      <c r="D76" s="11" t="s">
        <v>182</v>
      </c>
      <c r="E76" s="3">
        <v>270344</v>
      </c>
      <c r="F76" s="12"/>
      <c r="G76" s="13" t="s">
        <v>183</v>
      </c>
      <c r="H76" s="13"/>
      <c r="I76" s="24"/>
      <c r="J76" s="25">
        <v>1100</v>
      </c>
      <c r="K76" s="26">
        <f t="shared" ref="K76:K80" si="12">J76</f>
        <v>1100</v>
      </c>
      <c r="L76" s="8">
        <v>45901</v>
      </c>
    </row>
    <row r="77" spans="1:12">
      <c r="A77" s="14"/>
      <c r="B77" s="15"/>
      <c r="C77" s="16"/>
      <c r="D77" s="17" t="s">
        <v>184</v>
      </c>
      <c r="E77" s="7"/>
      <c r="F77" s="18"/>
      <c r="G77" s="19" t="s">
        <v>183</v>
      </c>
      <c r="H77" s="19"/>
      <c r="I77" s="27"/>
      <c r="J77" s="25">
        <v>-237.49</v>
      </c>
      <c r="K77" s="26">
        <f t="shared" si="12"/>
        <v>-237.49</v>
      </c>
      <c r="L77" s="14"/>
    </row>
    <row r="78" spans="1:12">
      <c r="A78" s="20" t="s">
        <v>185</v>
      </c>
      <c r="B78" s="21"/>
      <c r="C78" s="21"/>
      <c r="D78" s="21"/>
      <c r="E78" s="21"/>
      <c r="F78" s="21"/>
      <c r="G78" s="21"/>
      <c r="H78" s="21"/>
      <c r="I78" s="28"/>
      <c r="J78" s="29">
        <f>SUM(J76:J77)</f>
        <v>862.51</v>
      </c>
      <c r="K78" s="29">
        <f>SUM(K76:K77)</f>
        <v>862.51</v>
      </c>
      <c r="L78" s="14"/>
    </row>
    <row r="79" spans="1:12">
      <c r="A79" s="8">
        <v>45901</v>
      </c>
      <c r="B79" s="9">
        <v>21473</v>
      </c>
      <c r="C79" s="10" t="s">
        <v>208</v>
      </c>
      <c r="D79" s="11" t="s">
        <v>182</v>
      </c>
      <c r="E79" s="3">
        <v>269850</v>
      </c>
      <c r="F79" s="12"/>
      <c r="G79" s="13" t="s">
        <v>183</v>
      </c>
      <c r="H79" s="13"/>
      <c r="I79" s="24"/>
      <c r="J79" s="25">
        <v>1100</v>
      </c>
      <c r="K79" s="26">
        <f t="shared" si="12"/>
        <v>1100</v>
      </c>
      <c r="L79" s="8">
        <v>45901</v>
      </c>
    </row>
    <row r="80" spans="1:12">
      <c r="A80" s="14"/>
      <c r="B80" s="15"/>
      <c r="C80" s="16"/>
      <c r="D80" s="17" t="s">
        <v>184</v>
      </c>
      <c r="E80" s="7"/>
      <c r="F80" s="18"/>
      <c r="G80" s="19" t="s">
        <v>183</v>
      </c>
      <c r="H80" s="19"/>
      <c r="I80" s="27"/>
      <c r="J80" s="25">
        <v>-249.11</v>
      </c>
      <c r="K80" s="26">
        <f t="shared" si="12"/>
        <v>-249.11</v>
      </c>
      <c r="L80" s="14"/>
    </row>
    <row r="81" spans="1:12">
      <c r="A81" s="20" t="s">
        <v>185</v>
      </c>
      <c r="B81" s="21"/>
      <c r="C81" s="21"/>
      <c r="D81" s="21"/>
      <c r="E81" s="21"/>
      <c r="F81" s="21"/>
      <c r="G81" s="21"/>
      <c r="H81" s="21"/>
      <c r="I81" s="28"/>
      <c r="J81" s="29">
        <f>SUM(J79:J80)</f>
        <v>850.89</v>
      </c>
      <c r="K81" s="29">
        <f>SUM(K79:K80)</f>
        <v>850.89</v>
      </c>
      <c r="L81" s="14"/>
    </row>
    <row r="82" ht="10.5" spans="1:10">
      <c r="A82" s="2"/>
      <c r="I82" s="31" t="s">
        <v>209</v>
      </c>
      <c r="J82" s="32">
        <f>SUM(J9,J12,J15,J18,J21,J24,J27,J30,J33,J36,J39,J42,J45,J48,J51,J54,J57,J60,J63,J66,J69,J72,J75,J78,J81)</f>
        <v>14300.92</v>
      </c>
    </row>
    <row r="83" ht="10.5" spans="1:10">
      <c r="A83" s="2"/>
      <c r="I83" s="31"/>
      <c r="J83" s="32"/>
    </row>
    <row r="84" ht="10.5" spans="1:10">
      <c r="A84" s="2" t="s">
        <v>24</v>
      </c>
      <c r="D84" s="2" t="s">
        <v>25</v>
      </c>
      <c r="I84" s="33"/>
      <c r="J84" s="32"/>
    </row>
    <row r="85" spans="1:1">
      <c r="A85" s="2"/>
    </row>
    <row r="86" spans="1:1">
      <c r="A86" s="2"/>
    </row>
    <row r="87" spans="1:4">
      <c r="A87" s="2" t="s">
        <v>27</v>
      </c>
      <c r="D87" s="2" t="s">
        <v>28</v>
      </c>
    </row>
    <row r="88" spans="1:4">
      <c r="A88" s="1" t="s">
        <v>30</v>
      </c>
      <c r="D88" s="1" t="s">
        <v>31</v>
      </c>
    </row>
    <row r="94" spans="1:1">
      <c r="A94" s="2" t="s">
        <v>0</v>
      </c>
    </row>
    <row r="95" spans="1:1">
      <c r="A95" s="2" t="s">
        <v>34</v>
      </c>
    </row>
    <row r="97" spans="1:12">
      <c r="A97" s="3" t="s">
        <v>2</v>
      </c>
      <c r="B97" s="3" t="s">
        <v>3</v>
      </c>
      <c r="C97" s="3" t="s">
        <v>4</v>
      </c>
      <c r="D97" s="3" t="s">
        <v>5</v>
      </c>
      <c r="E97" s="3" t="s">
        <v>180</v>
      </c>
      <c r="F97" s="3" t="s">
        <v>7</v>
      </c>
      <c r="G97" s="4" t="s">
        <v>8</v>
      </c>
      <c r="H97" s="5"/>
      <c r="I97" s="5"/>
      <c r="J97" s="23"/>
      <c r="K97" s="3" t="s">
        <v>9</v>
      </c>
      <c r="L97" s="3" t="s">
        <v>10</v>
      </c>
    </row>
    <row r="98" spans="1:12">
      <c r="A98" s="6"/>
      <c r="B98" s="6"/>
      <c r="C98" s="6"/>
      <c r="D98" s="6"/>
      <c r="E98" s="6"/>
      <c r="F98" s="6"/>
      <c r="G98" s="3" t="s">
        <v>11</v>
      </c>
      <c r="H98" s="3" t="s">
        <v>12</v>
      </c>
      <c r="I98" s="3" t="s">
        <v>13</v>
      </c>
      <c r="J98" s="3" t="s">
        <v>14</v>
      </c>
      <c r="K98" s="6"/>
      <c r="L98" s="6"/>
    </row>
    <row r="99" spans="1:1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2">
      <c r="A100" s="8">
        <v>45909</v>
      </c>
      <c r="B100" s="9">
        <v>21499</v>
      </c>
      <c r="C100" s="10" t="s">
        <v>210</v>
      </c>
      <c r="D100" s="11" t="s">
        <v>182</v>
      </c>
      <c r="E100" s="3">
        <v>271370</v>
      </c>
      <c r="F100" s="12"/>
      <c r="G100" s="13" t="s">
        <v>183</v>
      </c>
      <c r="H100" s="13"/>
      <c r="I100" s="24"/>
      <c r="J100" s="25">
        <v>1100</v>
      </c>
      <c r="K100" s="26">
        <f t="shared" ref="K100:K163" si="13">J100+F100</f>
        <v>1100</v>
      </c>
      <c r="L100" s="8">
        <v>45908</v>
      </c>
    </row>
    <row r="101" spans="1:12">
      <c r="A101" s="14"/>
      <c r="B101" s="15"/>
      <c r="C101" s="16"/>
      <c r="D101" s="17" t="s">
        <v>184</v>
      </c>
      <c r="E101" s="7"/>
      <c r="F101" s="18"/>
      <c r="G101" s="19" t="s">
        <v>183</v>
      </c>
      <c r="H101" s="19"/>
      <c r="I101" s="27"/>
      <c r="J101" s="25">
        <v>-249.96</v>
      </c>
      <c r="K101" s="26">
        <f t="shared" si="13"/>
        <v>-249.96</v>
      </c>
      <c r="L101" s="14"/>
    </row>
    <row r="102" spans="1:12">
      <c r="A102" s="20" t="s">
        <v>185</v>
      </c>
      <c r="B102" s="21"/>
      <c r="C102" s="21"/>
      <c r="D102" s="21"/>
      <c r="E102" s="21"/>
      <c r="F102" s="21"/>
      <c r="G102" s="21"/>
      <c r="H102" s="21"/>
      <c r="I102" s="28"/>
      <c r="J102" s="29">
        <f>SUM(J100:J101)</f>
        <v>850.04</v>
      </c>
      <c r="K102" s="34">
        <f t="shared" si="13"/>
        <v>850.04</v>
      </c>
      <c r="L102" s="14"/>
    </row>
    <row r="103" spans="1:12">
      <c r="A103" s="8">
        <v>45909</v>
      </c>
      <c r="B103" s="9">
        <v>21499</v>
      </c>
      <c r="C103" s="10" t="s">
        <v>211</v>
      </c>
      <c r="D103" s="11" t="s">
        <v>182</v>
      </c>
      <c r="E103" s="3">
        <v>271786</v>
      </c>
      <c r="F103" s="12"/>
      <c r="G103" s="13" t="s">
        <v>183</v>
      </c>
      <c r="H103" s="13"/>
      <c r="I103" s="24"/>
      <c r="J103" s="25">
        <v>400</v>
      </c>
      <c r="K103" s="26">
        <f t="shared" si="13"/>
        <v>400</v>
      </c>
      <c r="L103" s="8">
        <v>45908</v>
      </c>
    </row>
    <row r="104" spans="1:12">
      <c r="A104" s="14"/>
      <c r="B104" s="15"/>
      <c r="C104" s="16"/>
      <c r="D104" s="17" t="s">
        <v>184</v>
      </c>
      <c r="E104" s="7"/>
      <c r="F104" s="18"/>
      <c r="G104" s="19" t="s">
        <v>183</v>
      </c>
      <c r="H104" s="19"/>
      <c r="I104" s="27"/>
      <c r="J104" s="25">
        <v>-90.62</v>
      </c>
      <c r="K104" s="26">
        <f t="shared" si="13"/>
        <v>-90.62</v>
      </c>
      <c r="L104" s="14"/>
    </row>
    <row r="105" spans="1:12">
      <c r="A105" s="20" t="s">
        <v>185</v>
      </c>
      <c r="B105" s="21"/>
      <c r="C105" s="21"/>
      <c r="D105" s="21"/>
      <c r="E105" s="21"/>
      <c r="F105" s="21"/>
      <c r="G105" s="21"/>
      <c r="H105" s="21"/>
      <c r="I105" s="28"/>
      <c r="J105" s="29">
        <f>SUM(J103:J104)</f>
        <v>309.38</v>
      </c>
      <c r="K105" s="34">
        <f t="shared" si="13"/>
        <v>309.38</v>
      </c>
      <c r="L105" s="14"/>
    </row>
    <row r="106" spans="1:12">
      <c r="A106" s="8">
        <v>45909</v>
      </c>
      <c r="B106" s="9">
        <v>21499</v>
      </c>
      <c r="C106" s="10" t="s">
        <v>212</v>
      </c>
      <c r="D106" s="11" t="s">
        <v>182</v>
      </c>
      <c r="E106" s="3">
        <v>271303</v>
      </c>
      <c r="F106" s="12"/>
      <c r="G106" s="13" t="s">
        <v>183</v>
      </c>
      <c r="H106" s="13"/>
      <c r="I106" s="24"/>
      <c r="J106" s="25">
        <v>197</v>
      </c>
      <c r="K106" s="26">
        <f t="shared" si="13"/>
        <v>197</v>
      </c>
      <c r="L106" s="8">
        <v>45908</v>
      </c>
    </row>
    <row r="107" spans="1:12">
      <c r="A107" s="14"/>
      <c r="B107" s="15"/>
      <c r="C107" s="16"/>
      <c r="D107" s="17" t="s">
        <v>184</v>
      </c>
      <c r="E107" s="7"/>
      <c r="F107" s="18"/>
      <c r="G107" s="19" t="s">
        <v>183</v>
      </c>
      <c r="H107" s="19"/>
      <c r="I107" s="27"/>
      <c r="J107" s="25">
        <v>-41.75</v>
      </c>
      <c r="K107" s="26">
        <f t="shared" si="13"/>
        <v>-41.75</v>
      </c>
      <c r="L107" s="14"/>
    </row>
    <row r="108" spans="1:12">
      <c r="A108" s="20" t="s">
        <v>185</v>
      </c>
      <c r="B108" s="21"/>
      <c r="C108" s="21"/>
      <c r="D108" s="21"/>
      <c r="E108" s="21"/>
      <c r="F108" s="21"/>
      <c r="G108" s="21"/>
      <c r="H108" s="21"/>
      <c r="I108" s="28"/>
      <c r="J108" s="29">
        <f>SUM(J106:J107)</f>
        <v>155.25</v>
      </c>
      <c r="K108" s="34">
        <f t="shared" si="13"/>
        <v>155.25</v>
      </c>
      <c r="L108" s="14"/>
    </row>
    <row r="109" spans="1:12">
      <c r="A109" s="8">
        <v>45909</v>
      </c>
      <c r="B109" s="9">
        <v>21499</v>
      </c>
      <c r="C109" s="10" t="s">
        <v>213</v>
      </c>
      <c r="D109" s="11" t="s">
        <v>182</v>
      </c>
      <c r="E109" s="3">
        <v>271313</v>
      </c>
      <c r="F109" s="12"/>
      <c r="G109" s="13" t="s">
        <v>183</v>
      </c>
      <c r="H109" s="13"/>
      <c r="I109" s="24"/>
      <c r="J109" s="25">
        <v>197</v>
      </c>
      <c r="K109" s="26">
        <f t="shared" si="13"/>
        <v>197</v>
      </c>
      <c r="L109" s="8">
        <v>45908</v>
      </c>
    </row>
    <row r="110" spans="1:12">
      <c r="A110" s="14"/>
      <c r="B110" s="15"/>
      <c r="C110" s="16"/>
      <c r="D110" s="17" t="s">
        <v>184</v>
      </c>
      <c r="E110" s="7"/>
      <c r="F110" s="18"/>
      <c r="G110" s="19" t="s">
        <v>183</v>
      </c>
      <c r="H110" s="19"/>
      <c r="I110" s="27"/>
      <c r="J110" s="25">
        <v>-41.75</v>
      </c>
      <c r="K110" s="26">
        <f t="shared" si="13"/>
        <v>-41.75</v>
      </c>
      <c r="L110" s="14"/>
    </row>
    <row r="111" spans="1:12">
      <c r="A111" s="20" t="s">
        <v>185</v>
      </c>
      <c r="B111" s="21"/>
      <c r="C111" s="21"/>
      <c r="D111" s="21"/>
      <c r="E111" s="21"/>
      <c r="F111" s="21"/>
      <c r="G111" s="21"/>
      <c r="H111" s="21"/>
      <c r="I111" s="28"/>
      <c r="J111" s="29">
        <f>SUM(J109:J110)</f>
        <v>155.25</v>
      </c>
      <c r="K111" s="34">
        <f t="shared" si="13"/>
        <v>155.25</v>
      </c>
      <c r="L111" s="14"/>
    </row>
    <row r="112" spans="1:12">
      <c r="A112" s="8">
        <v>45909</v>
      </c>
      <c r="B112" s="9">
        <v>21499</v>
      </c>
      <c r="C112" s="10" t="s">
        <v>214</v>
      </c>
      <c r="D112" s="11" t="s">
        <v>182</v>
      </c>
      <c r="E112" s="3">
        <v>271438</v>
      </c>
      <c r="F112" s="12"/>
      <c r="G112" s="13" t="s">
        <v>183</v>
      </c>
      <c r="H112" s="13"/>
      <c r="I112" s="24"/>
      <c r="J112" s="25">
        <v>1100</v>
      </c>
      <c r="K112" s="26">
        <f t="shared" si="13"/>
        <v>1100</v>
      </c>
      <c r="L112" s="8">
        <v>45908</v>
      </c>
    </row>
    <row r="113" spans="1:12">
      <c r="A113" s="14"/>
      <c r="B113" s="15"/>
      <c r="C113" s="16"/>
      <c r="D113" s="17" t="s">
        <v>184</v>
      </c>
      <c r="E113" s="7"/>
      <c r="F113" s="18"/>
      <c r="G113" s="19" t="s">
        <v>183</v>
      </c>
      <c r="H113" s="19"/>
      <c r="I113" s="27"/>
      <c r="J113" s="25">
        <v>-249.11</v>
      </c>
      <c r="K113" s="26">
        <f t="shared" si="13"/>
        <v>-249.11</v>
      </c>
      <c r="L113" s="14"/>
    </row>
    <row r="114" spans="1:12">
      <c r="A114" s="20" t="s">
        <v>185</v>
      </c>
      <c r="B114" s="21"/>
      <c r="C114" s="21"/>
      <c r="D114" s="21"/>
      <c r="E114" s="21"/>
      <c r="F114" s="21"/>
      <c r="G114" s="21"/>
      <c r="H114" s="21"/>
      <c r="I114" s="28"/>
      <c r="J114" s="29">
        <f>SUM(J112:J113)</f>
        <v>850.89</v>
      </c>
      <c r="K114" s="34">
        <f t="shared" si="13"/>
        <v>850.89</v>
      </c>
      <c r="L114" s="14"/>
    </row>
    <row r="115" spans="1:12">
      <c r="A115" s="8">
        <v>45909</v>
      </c>
      <c r="B115" s="9">
        <v>21499</v>
      </c>
      <c r="C115" s="10" t="s">
        <v>215</v>
      </c>
      <c r="D115" s="11" t="s">
        <v>182</v>
      </c>
      <c r="E115" s="3">
        <v>271436</v>
      </c>
      <c r="F115" s="12"/>
      <c r="G115" s="13" t="s">
        <v>183</v>
      </c>
      <c r="H115" s="13"/>
      <c r="I115" s="24"/>
      <c r="J115" s="25">
        <v>1100</v>
      </c>
      <c r="K115" s="26">
        <f t="shared" si="13"/>
        <v>1100</v>
      </c>
      <c r="L115" s="8">
        <v>45908</v>
      </c>
    </row>
    <row r="116" spans="1:12">
      <c r="A116" s="14"/>
      <c r="B116" s="15"/>
      <c r="C116" s="16"/>
      <c r="D116" s="17" t="s">
        <v>184</v>
      </c>
      <c r="E116" s="7"/>
      <c r="F116" s="18"/>
      <c r="G116" s="19" t="s">
        <v>183</v>
      </c>
      <c r="H116" s="19"/>
      <c r="I116" s="27"/>
      <c r="J116" s="25">
        <v>-249.96</v>
      </c>
      <c r="K116" s="26">
        <f t="shared" si="13"/>
        <v>-249.96</v>
      </c>
      <c r="L116" s="14"/>
    </row>
    <row r="117" spans="1:12">
      <c r="A117" s="20" t="s">
        <v>185</v>
      </c>
      <c r="B117" s="21"/>
      <c r="C117" s="21"/>
      <c r="D117" s="21"/>
      <c r="E117" s="21"/>
      <c r="F117" s="21"/>
      <c r="G117" s="21"/>
      <c r="H117" s="21"/>
      <c r="I117" s="28"/>
      <c r="J117" s="29">
        <f>SUM(J115:J116)</f>
        <v>850.04</v>
      </c>
      <c r="K117" s="34">
        <f t="shared" si="13"/>
        <v>850.04</v>
      </c>
      <c r="L117" s="14"/>
    </row>
    <row r="118" spans="1:12">
      <c r="A118" s="8">
        <v>45909</v>
      </c>
      <c r="B118" s="9">
        <v>21499</v>
      </c>
      <c r="C118" s="10" t="s">
        <v>216</v>
      </c>
      <c r="D118" s="11" t="s">
        <v>182</v>
      </c>
      <c r="E118" s="3">
        <v>271306</v>
      </c>
      <c r="F118" s="12"/>
      <c r="G118" s="13" t="s">
        <v>183</v>
      </c>
      <c r="H118" s="13"/>
      <c r="I118" s="24"/>
      <c r="J118" s="25">
        <v>200</v>
      </c>
      <c r="K118" s="26">
        <f t="shared" si="13"/>
        <v>200</v>
      </c>
      <c r="L118" s="8">
        <v>45908</v>
      </c>
    </row>
    <row r="119" spans="1:12">
      <c r="A119" s="14"/>
      <c r="B119" s="15"/>
      <c r="C119" s="16"/>
      <c r="D119" s="17" t="s">
        <v>184</v>
      </c>
      <c r="E119" s="7"/>
      <c r="F119" s="18"/>
      <c r="G119" s="19" t="s">
        <v>183</v>
      </c>
      <c r="H119" s="19"/>
      <c r="I119" s="27"/>
      <c r="J119" s="25">
        <v>-42.39</v>
      </c>
      <c r="K119" s="26">
        <f t="shared" si="13"/>
        <v>-42.39</v>
      </c>
      <c r="L119" s="14"/>
    </row>
    <row r="120" spans="1:12">
      <c r="A120" s="20" t="s">
        <v>185</v>
      </c>
      <c r="B120" s="21"/>
      <c r="C120" s="21"/>
      <c r="D120" s="21"/>
      <c r="E120" s="21"/>
      <c r="F120" s="21"/>
      <c r="G120" s="21"/>
      <c r="H120" s="21"/>
      <c r="I120" s="28"/>
      <c r="J120" s="29">
        <f>SUM(J118:J119)</f>
        <v>157.61</v>
      </c>
      <c r="K120" s="34">
        <f t="shared" si="13"/>
        <v>157.61</v>
      </c>
      <c r="L120" s="14"/>
    </row>
    <row r="121" spans="1:12">
      <c r="A121" s="8">
        <v>45909</v>
      </c>
      <c r="B121" s="9">
        <v>21499</v>
      </c>
      <c r="C121" s="10" t="s">
        <v>217</v>
      </c>
      <c r="D121" s="11" t="s">
        <v>182</v>
      </c>
      <c r="E121" s="3">
        <v>271433</v>
      </c>
      <c r="F121" s="12"/>
      <c r="G121" s="13" t="s">
        <v>183</v>
      </c>
      <c r="H121" s="13"/>
      <c r="I121" s="24"/>
      <c r="J121" s="25">
        <v>1100</v>
      </c>
      <c r="K121" s="26">
        <f t="shared" si="13"/>
        <v>1100</v>
      </c>
      <c r="L121" s="8">
        <v>45908</v>
      </c>
    </row>
    <row r="122" spans="1:12">
      <c r="A122" s="14"/>
      <c r="B122" s="15"/>
      <c r="C122" s="16"/>
      <c r="D122" s="17" t="s">
        <v>184</v>
      </c>
      <c r="E122" s="7"/>
      <c r="F122" s="18"/>
      <c r="G122" s="19" t="s">
        <v>183</v>
      </c>
      <c r="H122" s="19"/>
      <c r="I122" s="27"/>
      <c r="J122" s="25">
        <v>-249.96</v>
      </c>
      <c r="K122" s="26">
        <f t="shared" si="13"/>
        <v>-249.96</v>
      </c>
      <c r="L122" s="14"/>
    </row>
    <row r="123" spans="1:12">
      <c r="A123" s="20" t="s">
        <v>185</v>
      </c>
      <c r="B123" s="21"/>
      <c r="C123" s="21"/>
      <c r="D123" s="21"/>
      <c r="E123" s="21"/>
      <c r="F123" s="21"/>
      <c r="G123" s="21"/>
      <c r="H123" s="21"/>
      <c r="I123" s="28"/>
      <c r="J123" s="29">
        <f>SUM(J121:J122)</f>
        <v>850.04</v>
      </c>
      <c r="K123" s="34">
        <f t="shared" si="13"/>
        <v>850.04</v>
      </c>
      <c r="L123" s="14"/>
    </row>
    <row r="124" spans="1:12">
      <c r="A124" s="8">
        <v>45909</v>
      </c>
      <c r="B124" s="9">
        <v>21499</v>
      </c>
      <c r="C124" s="10" t="s">
        <v>218</v>
      </c>
      <c r="D124" s="11" t="s">
        <v>182</v>
      </c>
      <c r="E124" s="3">
        <v>271302</v>
      </c>
      <c r="F124" s="12"/>
      <c r="G124" s="13" t="s">
        <v>183</v>
      </c>
      <c r="H124" s="13"/>
      <c r="I124" s="24"/>
      <c r="J124" s="25">
        <v>197</v>
      </c>
      <c r="K124" s="26">
        <f t="shared" si="13"/>
        <v>197</v>
      </c>
      <c r="L124" s="8">
        <v>45908</v>
      </c>
    </row>
    <row r="125" spans="1:12">
      <c r="A125" s="14"/>
      <c r="B125" s="15"/>
      <c r="C125" s="16"/>
      <c r="D125" s="17" t="s">
        <v>184</v>
      </c>
      <c r="E125" s="7"/>
      <c r="F125" s="18"/>
      <c r="G125" s="19" t="s">
        <v>183</v>
      </c>
      <c r="H125" s="19"/>
      <c r="I125" s="27"/>
      <c r="J125" s="25">
        <v>-41.75</v>
      </c>
      <c r="K125" s="26">
        <f t="shared" si="13"/>
        <v>-41.75</v>
      </c>
      <c r="L125" s="14"/>
    </row>
    <row r="126" spans="1:12">
      <c r="A126" s="20" t="s">
        <v>185</v>
      </c>
      <c r="B126" s="21"/>
      <c r="C126" s="21"/>
      <c r="D126" s="21"/>
      <c r="E126" s="21"/>
      <c r="F126" s="21"/>
      <c r="G126" s="21"/>
      <c r="H126" s="21"/>
      <c r="I126" s="28"/>
      <c r="J126" s="29">
        <f>SUM(J124:J125)</f>
        <v>155.25</v>
      </c>
      <c r="K126" s="34">
        <f t="shared" si="13"/>
        <v>155.25</v>
      </c>
      <c r="L126" s="14"/>
    </row>
    <row r="127" spans="1:12">
      <c r="A127" s="8">
        <v>45909</v>
      </c>
      <c r="B127" s="9">
        <v>21499</v>
      </c>
      <c r="C127" s="10" t="s">
        <v>219</v>
      </c>
      <c r="D127" s="11" t="s">
        <v>182</v>
      </c>
      <c r="E127" s="3">
        <v>271434</v>
      </c>
      <c r="F127" s="12"/>
      <c r="G127" s="13" t="s">
        <v>183</v>
      </c>
      <c r="H127" s="13"/>
      <c r="I127" s="24"/>
      <c r="J127" s="25">
        <v>1100</v>
      </c>
      <c r="K127" s="26">
        <f t="shared" si="13"/>
        <v>1100</v>
      </c>
      <c r="L127" s="8">
        <v>45908</v>
      </c>
    </row>
    <row r="128" spans="1:12">
      <c r="A128" s="14"/>
      <c r="B128" s="15"/>
      <c r="C128" s="16"/>
      <c r="D128" s="17" t="s">
        <v>184</v>
      </c>
      <c r="E128" s="7"/>
      <c r="F128" s="18"/>
      <c r="G128" s="19" t="s">
        <v>183</v>
      </c>
      <c r="H128" s="19"/>
      <c r="I128" s="27"/>
      <c r="J128" s="25">
        <v>-237.49</v>
      </c>
      <c r="K128" s="26">
        <f t="shared" si="13"/>
        <v>-237.49</v>
      </c>
      <c r="L128" s="14"/>
    </row>
    <row r="129" spans="1:12">
      <c r="A129" s="20" t="s">
        <v>185</v>
      </c>
      <c r="B129" s="21"/>
      <c r="C129" s="21"/>
      <c r="D129" s="21"/>
      <c r="E129" s="21"/>
      <c r="F129" s="21"/>
      <c r="G129" s="21"/>
      <c r="H129" s="21"/>
      <c r="I129" s="28"/>
      <c r="J129" s="29">
        <f>SUM(J127:J128)</f>
        <v>862.51</v>
      </c>
      <c r="K129" s="34">
        <f t="shared" si="13"/>
        <v>862.51</v>
      </c>
      <c r="L129" s="14"/>
    </row>
    <row r="130" spans="1:12">
      <c r="A130" s="8">
        <v>45909</v>
      </c>
      <c r="B130" s="9">
        <v>21499</v>
      </c>
      <c r="C130" s="10" t="s">
        <v>220</v>
      </c>
      <c r="D130" s="11" t="s">
        <v>182</v>
      </c>
      <c r="E130" s="3">
        <v>271083</v>
      </c>
      <c r="F130" s="12"/>
      <c r="G130" s="13" t="s">
        <v>183</v>
      </c>
      <c r="H130" s="13"/>
      <c r="I130" s="24"/>
      <c r="J130" s="25">
        <v>200</v>
      </c>
      <c r="K130" s="26">
        <f t="shared" si="13"/>
        <v>200</v>
      </c>
      <c r="L130" s="8">
        <v>45908</v>
      </c>
    </row>
    <row r="131" spans="1:12">
      <c r="A131" s="14"/>
      <c r="B131" s="15"/>
      <c r="C131" s="16"/>
      <c r="D131" s="17" t="s">
        <v>184</v>
      </c>
      <c r="E131" s="7"/>
      <c r="F131" s="18"/>
      <c r="G131" s="19" t="s">
        <v>183</v>
      </c>
      <c r="H131" s="19"/>
      <c r="I131" s="27"/>
      <c r="J131" s="25">
        <v>-42.39</v>
      </c>
      <c r="K131" s="26">
        <f t="shared" si="13"/>
        <v>-42.39</v>
      </c>
      <c r="L131" s="14"/>
    </row>
    <row r="132" spans="1:12">
      <c r="A132" s="20" t="s">
        <v>185</v>
      </c>
      <c r="B132" s="21"/>
      <c r="C132" s="21"/>
      <c r="D132" s="21"/>
      <c r="E132" s="21"/>
      <c r="F132" s="21"/>
      <c r="G132" s="21"/>
      <c r="H132" s="21"/>
      <c r="I132" s="28"/>
      <c r="J132" s="29">
        <f>SUM(J130:J131)</f>
        <v>157.61</v>
      </c>
      <c r="K132" s="34">
        <f t="shared" si="13"/>
        <v>157.61</v>
      </c>
      <c r="L132" s="14"/>
    </row>
    <row r="133" spans="1:12">
      <c r="A133" s="8">
        <v>45909</v>
      </c>
      <c r="B133" s="9">
        <v>21499</v>
      </c>
      <c r="C133" s="10" t="s">
        <v>221</v>
      </c>
      <c r="D133" s="11" t="s">
        <v>182</v>
      </c>
      <c r="E133" s="3">
        <v>271432</v>
      </c>
      <c r="F133" s="12"/>
      <c r="G133" s="13" t="s">
        <v>183</v>
      </c>
      <c r="H133" s="13"/>
      <c r="I133" s="24"/>
      <c r="J133" s="25">
        <v>1100</v>
      </c>
      <c r="K133" s="26">
        <f t="shared" si="13"/>
        <v>1100</v>
      </c>
      <c r="L133" s="8">
        <v>45908</v>
      </c>
    </row>
    <row r="134" spans="1:12">
      <c r="A134" s="14"/>
      <c r="B134" s="15"/>
      <c r="C134" s="16"/>
      <c r="D134" s="17" t="s">
        <v>184</v>
      </c>
      <c r="E134" s="7"/>
      <c r="F134" s="18"/>
      <c r="G134" s="19" t="s">
        <v>183</v>
      </c>
      <c r="H134" s="19"/>
      <c r="I134" s="27"/>
      <c r="J134" s="25">
        <v>-233.99</v>
      </c>
      <c r="K134" s="26">
        <f t="shared" si="13"/>
        <v>-233.99</v>
      </c>
      <c r="L134" s="14"/>
    </row>
    <row r="135" spans="1:12">
      <c r="A135" s="20" t="s">
        <v>185</v>
      </c>
      <c r="B135" s="21"/>
      <c r="C135" s="21"/>
      <c r="D135" s="21"/>
      <c r="E135" s="21"/>
      <c r="F135" s="21"/>
      <c r="G135" s="21"/>
      <c r="H135" s="21"/>
      <c r="I135" s="28"/>
      <c r="J135" s="29">
        <f>SUM(J133:J134)</f>
        <v>866.01</v>
      </c>
      <c r="K135" s="34">
        <f t="shared" si="13"/>
        <v>866.01</v>
      </c>
      <c r="L135" s="14"/>
    </row>
    <row r="136" spans="1:12">
      <c r="A136" s="8">
        <v>45909</v>
      </c>
      <c r="B136" s="9">
        <v>21499</v>
      </c>
      <c r="C136" s="10" t="s">
        <v>222</v>
      </c>
      <c r="D136" s="11" t="s">
        <v>182</v>
      </c>
      <c r="E136" s="3">
        <v>271649</v>
      </c>
      <c r="F136" s="12"/>
      <c r="G136" s="13" t="s">
        <v>183</v>
      </c>
      <c r="H136" s="13"/>
      <c r="I136" s="24"/>
      <c r="J136" s="25">
        <v>350</v>
      </c>
      <c r="K136" s="26">
        <f t="shared" si="13"/>
        <v>350</v>
      </c>
      <c r="L136" s="8">
        <v>45908</v>
      </c>
    </row>
    <row r="137" spans="1:12">
      <c r="A137" s="14"/>
      <c r="B137" s="15"/>
      <c r="C137" s="16"/>
      <c r="D137" s="17" t="s">
        <v>184</v>
      </c>
      <c r="E137" s="7"/>
      <c r="F137" s="18"/>
      <c r="G137" s="19" t="s">
        <v>183</v>
      </c>
      <c r="H137" s="19"/>
      <c r="I137" s="27"/>
      <c r="J137" s="25">
        <v>-84.27</v>
      </c>
      <c r="K137" s="26">
        <f t="shared" si="13"/>
        <v>-84.27</v>
      </c>
      <c r="L137" s="14"/>
    </row>
    <row r="138" spans="1:12">
      <c r="A138" s="20" t="s">
        <v>185</v>
      </c>
      <c r="B138" s="21"/>
      <c r="C138" s="21"/>
      <c r="D138" s="21"/>
      <c r="E138" s="21"/>
      <c r="F138" s="21"/>
      <c r="G138" s="21"/>
      <c r="H138" s="21"/>
      <c r="I138" s="28"/>
      <c r="J138" s="29">
        <f>SUM(J136:J137)</f>
        <v>265.73</v>
      </c>
      <c r="K138" s="34">
        <f t="shared" si="13"/>
        <v>265.73</v>
      </c>
      <c r="L138" s="14"/>
    </row>
    <row r="139" spans="1:12">
      <c r="A139" s="8">
        <v>45909</v>
      </c>
      <c r="B139" s="9">
        <v>21499</v>
      </c>
      <c r="C139" s="10" t="s">
        <v>223</v>
      </c>
      <c r="D139" s="11" t="s">
        <v>182</v>
      </c>
      <c r="E139" s="3">
        <v>271082</v>
      </c>
      <c r="F139" s="12"/>
      <c r="G139" s="13" t="s">
        <v>183</v>
      </c>
      <c r="H139" s="13"/>
      <c r="I139" s="24"/>
      <c r="J139" s="25">
        <v>394</v>
      </c>
      <c r="K139" s="26">
        <f t="shared" si="13"/>
        <v>394</v>
      </c>
      <c r="L139" s="8">
        <v>45908</v>
      </c>
    </row>
    <row r="140" spans="1:12">
      <c r="A140" s="14"/>
      <c r="B140" s="15"/>
      <c r="C140" s="16"/>
      <c r="D140" s="17" t="s">
        <v>184</v>
      </c>
      <c r="E140" s="7"/>
      <c r="F140" s="18"/>
      <c r="G140" s="19" t="s">
        <v>183</v>
      </c>
      <c r="H140" s="19"/>
      <c r="I140" s="27"/>
      <c r="J140" s="25">
        <v>-83.5</v>
      </c>
      <c r="K140" s="26">
        <f t="shared" si="13"/>
        <v>-83.5</v>
      </c>
      <c r="L140" s="14"/>
    </row>
    <row r="141" spans="1:12">
      <c r="A141" s="20" t="s">
        <v>185</v>
      </c>
      <c r="B141" s="21"/>
      <c r="C141" s="21"/>
      <c r="D141" s="21"/>
      <c r="E141" s="21"/>
      <c r="F141" s="21"/>
      <c r="G141" s="21"/>
      <c r="H141" s="21"/>
      <c r="I141" s="28"/>
      <c r="J141" s="29">
        <f>SUM(J139:J140)</f>
        <v>310.5</v>
      </c>
      <c r="K141" s="34">
        <f t="shared" si="13"/>
        <v>310.5</v>
      </c>
      <c r="L141" s="14"/>
    </row>
    <row r="142" spans="1:12">
      <c r="A142" s="8">
        <v>45909</v>
      </c>
      <c r="B142" s="9">
        <v>21499</v>
      </c>
      <c r="C142" s="10" t="s">
        <v>224</v>
      </c>
      <c r="D142" s="11" t="s">
        <v>182</v>
      </c>
      <c r="E142" s="3">
        <v>271789</v>
      </c>
      <c r="F142" s="12"/>
      <c r="G142" s="13" t="s">
        <v>183</v>
      </c>
      <c r="H142" s="13"/>
      <c r="I142" s="24"/>
      <c r="J142" s="25">
        <v>800</v>
      </c>
      <c r="K142" s="26">
        <f t="shared" si="13"/>
        <v>800</v>
      </c>
      <c r="L142" s="8">
        <v>45908</v>
      </c>
    </row>
    <row r="143" spans="1:12">
      <c r="A143" s="14"/>
      <c r="B143" s="15"/>
      <c r="C143" s="16"/>
      <c r="D143" s="17" t="s">
        <v>184</v>
      </c>
      <c r="E143" s="7"/>
      <c r="F143" s="18"/>
      <c r="G143" s="19" t="s">
        <v>183</v>
      </c>
      <c r="H143" s="19"/>
      <c r="I143" s="27"/>
      <c r="J143" s="25">
        <v>-175.39</v>
      </c>
      <c r="K143" s="26">
        <f t="shared" si="13"/>
        <v>-175.39</v>
      </c>
      <c r="L143" s="14"/>
    </row>
    <row r="144" spans="1:12">
      <c r="A144" s="20" t="s">
        <v>185</v>
      </c>
      <c r="B144" s="21"/>
      <c r="C144" s="21"/>
      <c r="D144" s="21"/>
      <c r="E144" s="21"/>
      <c r="F144" s="21"/>
      <c r="G144" s="21"/>
      <c r="H144" s="21"/>
      <c r="I144" s="28"/>
      <c r="J144" s="29">
        <f>SUM(J142:J143)</f>
        <v>624.61</v>
      </c>
      <c r="K144" s="34">
        <f t="shared" si="13"/>
        <v>624.61</v>
      </c>
      <c r="L144" s="14"/>
    </row>
    <row r="145" spans="1:12">
      <c r="A145" s="8">
        <v>45909</v>
      </c>
      <c r="B145" s="9">
        <v>21499</v>
      </c>
      <c r="C145" s="10" t="s">
        <v>225</v>
      </c>
      <c r="D145" s="11" t="s">
        <v>182</v>
      </c>
      <c r="E145" s="3">
        <v>271309</v>
      </c>
      <c r="F145" s="12"/>
      <c r="G145" s="13" t="s">
        <v>183</v>
      </c>
      <c r="H145" s="13"/>
      <c r="I145" s="24"/>
      <c r="J145" s="25">
        <v>197</v>
      </c>
      <c r="K145" s="26">
        <f t="shared" si="13"/>
        <v>197</v>
      </c>
      <c r="L145" s="8">
        <v>45908</v>
      </c>
    </row>
    <row r="146" spans="1:12">
      <c r="A146" s="14"/>
      <c r="B146" s="15"/>
      <c r="C146" s="16"/>
      <c r="D146" s="17" t="s">
        <v>184</v>
      </c>
      <c r="E146" s="7"/>
      <c r="F146" s="18"/>
      <c r="G146" s="19" t="s">
        <v>183</v>
      </c>
      <c r="H146" s="19"/>
      <c r="I146" s="27"/>
      <c r="J146" s="25">
        <v>-45.06</v>
      </c>
      <c r="K146" s="26">
        <f t="shared" si="13"/>
        <v>-45.06</v>
      </c>
      <c r="L146" s="14"/>
    </row>
    <row r="147" spans="1:12">
      <c r="A147" s="20" t="s">
        <v>185</v>
      </c>
      <c r="B147" s="21"/>
      <c r="C147" s="21"/>
      <c r="D147" s="21"/>
      <c r="E147" s="21"/>
      <c r="F147" s="21"/>
      <c r="G147" s="21"/>
      <c r="H147" s="21"/>
      <c r="I147" s="28"/>
      <c r="J147" s="29">
        <f>SUM(J145:J146)</f>
        <v>151.94</v>
      </c>
      <c r="K147" s="34">
        <f t="shared" si="13"/>
        <v>151.94</v>
      </c>
      <c r="L147" s="14"/>
    </row>
    <row r="148" spans="1:12">
      <c r="A148" s="8">
        <v>45909</v>
      </c>
      <c r="B148" s="9">
        <v>21499</v>
      </c>
      <c r="C148" s="10" t="s">
        <v>226</v>
      </c>
      <c r="D148" s="11" t="s">
        <v>182</v>
      </c>
      <c r="E148" s="3">
        <v>271626</v>
      </c>
      <c r="F148" s="12"/>
      <c r="G148" s="13" t="s">
        <v>183</v>
      </c>
      <c r="H148" s="13"/>
      <c r="I148" s="24"/>
      <c r="J148" s="25">
        <v>400</v>
      </c>
      <c r="K148" s="26">
        <f t="shared" si="13"/>
        <v>400</v>
      </c>
      <c r="L148" s="8">
        <v>45908</v>
      </c>
    </row>
    <row r="149" spans="1:12">
      <c r="A149" s="14"/>
      <c r="B149" s="15"/>
      <c r="C149" s="16"/>
      <c r="D149" s="17" t="s">
        <v>184</v>
      </c>
      <c r="E149" s="7"/>
      <c r="F149" s="18"/>
      <c r="G149" s="19" t="s">
        <v>183</v>
      </c>
      <c r="H149" s="19"/>
      <c r="I149" s="27"/>
      <c r="J149" s="25">
        <v>-90.58</v>
      </c>
      <c r="K149" s="26">
        <f t="shared" si="13"/>
        <v>-90.58</v>
      </c>
      <c r="L149" s="14"/>
    </row>
    <row r="150" spans="1:12">
      <c r="A150" s="20" t="s">
        <v>185</v>
      </c>
      <c r="B150" s="21"/>
      <c r="C150" s="21"/>
      <c r="D150" s="21"/>
      <c r="E150" s="21"/>
      <c r="F150" s="21"/>
      <c r="G150" s="21"/>
      <c r="H150" s="21"/>
      <c r="I150" s="28"/>
      <c r="J150" s="29">
        <f>SUM(J148:J149)</f>
        <v>309.42</v>
      </c>
      <c r="K150" s="34">
        <f t="shared" si="13"/>
        <v>309.42</v>
      </c>
      <c r="L150" s="14"/>
    </row>
    <row r="151" spans="1:12">
      <c r="A151" s="8">
        <v>45909</v>
      </c>
      <c r="B151" s="9">
        <v>21499</v>
      </c>
      <c r="C151" s="22" t="s">
        <v>203</v>
      </c>
      <c r="D151" s="11" t="s">
        <v>182</v>
      </c>
      <c r="E151" s="3"/>
      <c r="F151" s="12"/>
      <c r="G151" s="13" t="s">
        <v>183</v>
      </c>
      <c r="H151" s="13"/>
      <c r="I151" s="24"/>
      <c r="J151" s="25">
        <v>-65.5</v>
      </c>
      <c r="K151" s="26">
        <f t="shared" si="13"/>
        <v>-65.5</v>
      </c>
      <c r="L151" s="8">
        <v>45908</v>
      </c>
    </row>
    <row r="152" spans="1:12">
      <c r="A152" s="14"/>
      <c r="B152" s="15"/>
      <c r="C152" s="16"/>
      <c r="D152" s="17" t="s">
        <v>184</v>
      </c>
      <c r="E152" s="7"/>
      <c r="F152" s="18"/>
      <c r="G152" s="19" t="s">
        <v>183</v>
      </c>
      <c r="H152" s="19"/>
      <c r="I152" s="27"/>
      <c r="J152" s="25"/>
      <c r="K152" s="26">
        <f t="shared" si="13"/>
        <v>0</v>
      </c>
      <c r="L152" s="14"/>
    </row>
    <row r="153" spans="1:12">
      <c r="A153" s="20" t="s">
        <v>185</v>
      </c>
      <c r="B153" s="21"/>
      <c r="C153" s="21"/>
      <c r="D153" s="21"/>
      <c r="E153" s="21"/>
      <c r="F153" s="21"/>
      <c r="G153" s="21"/>
      <c r="H153" s="21"/>
      <c r="I153" s="28"/>
      <c r="J153" s="30">
        <f>SUM(J151:J152)</f>
        <v>-65.5</v>
      </c>
      <c r="K153" s="34">
        <f t="shared" si="13"/>
        <v>-65.5</v>
      </c>
      <c r="L153" s="14"/>
    </row>
    <row r="154" spans="1:12">
      <c r="A154" s="8">
        <v>45909</v>
      </c>
      <c r="B154" s="9">
        <v>21499</v>
      </c>
      <c r="C154" s="10" t="s">
        <v>227</v>
      </c>
      <c r="D154" s="11" t="s">
        <v>182</v>
      </c>
      <c r="E154" s="3">
        <v>271312</v>
      </c>
      <c r="F154" s="12"/>
      <c r="G154" s="13" t="s">
        <v>183</v>
      </c>
      <c r="H154" s="13"/>
      <c r="I154" s="24"/>
      <c r="J154" s="25">
        <v>1067</v>
      </c>
      <c r="K154" s="26">
        <f t="shared" si="13"/>
        <v>1067</v>
      </c>
      <c r="L154" s="8">
        <v>45908</v>
      </c>
    </row>
    <row r="155" spans="1:12">
      <c r="A155" s="14"/>
      <c r="B155" s="15"/>
      <c r="C155" s="16"/>
      <c r="D155" s="17" t="s">
        <v>184</v>
      </c>
      <c r="E155" s="7"/>
      <c r="F155" s="18"/>
      <c r="G155" s="19" t="s">
        <v>183</v>
      </c>
      <c r="H155" s="19"/>
      <c r="I155" s="27"/>
      <c r="J155" s="25">
        <v>-242.48</v>
      </c>
      <c r="K155" s="26">
        <f t="shared" si="13"/>
        <v>-242.48</v>
      </c>
      <c r="L155" s="14"/>
    </row>
    <row r="156" spans="1:12">
      <c r="A156" s="20" t="s">
        <v>185</v>
      </c>
      <c r="B156" s="21"/>
      <c r="C156" s="21"/>
      <c r="D156" s="21"/>
      <c r="E156" s="21"/>
      <c r="F156" s="21"/>
      <c r="G156" s="21"/>
      <c r="H156" s="21"/>
      <c r="I156" s="28"/>
      <c r="J156" s="29">
        <f>SUM(J154:J155)</f>
        <v>824.52</v>
      </c>
      <c r="K156" s="34">
        <f t="shared" si="13"/>
        <v>824.52</v>
      </c>
      <c r="L156" s="14"/>
    </row>
    <row r="157" spans="1:12">
      <c r="A157" s="8">
        <v>45909</v>
      </c>
      <c r="B157" s="9">
        <v>21499</v>
      </c>
      <c r="C157" s="10" t="s">
        <v>228</v>
      </c>
      <c r="D157" s="11" t="s">
        <v>182</v>
      </c>
      <c r="E157" s="3">
        <v>271310</v>
      </c>
      <c r="F157" s="12"/>
      <c r="G157" s="13" t="s">
        <v>183</v>
      </c>
      <c r="H157" s="13"/>
      <c r="I157" s="24"/>
      <c r="J157" s="25">
        <v>5890.3</v>
      </c>
      <c r="K157" s="26">
        <f t="shared" si="13"/>
        <v>5890.3</v>
      </c>
      <c r="L157" s="8">
        <v>45908</v>
      </c>
    </row>
    <row r="158" spans="1:12">
      <c r="A158" s="14"/>
      <c r="B158" s="15"/>
      <c r="C158" s="16"/>
      <c r="D158" s="17" t="s">
        <v>184</v>
      </c>
      <c r="E158" s="7"/>
      <c r="F158" s="18"/>
      <c r="G158" s="19" t="s">
        <v>183</v>
      </c>
      <c r="H158" s="19"/>
      <c r="I158" s="27"/>
      <c r="J158" s="25">
        <v>-1123.76</v>
      </c>
      <c r="K158" s="26">
        <f t="shared" si="13"/>
        <v>-1123.76</v>
      </c>
      <c r="L158" s="14"/>
    </row>
    <row r="159" spans="1:12">
      <c r="A159" s="20" t="s">
        <v>185</v>
      </c>
      <c r="B159" s="21"/>
      <c r="C159" s="21"/>
      <c r="D159" s="21"/>
      <c r="E159" s="21"/>
      <c r="F159" s="21"/>
      <c r="G159" s="21"/>
      <c r="H159" s="21"/>
      <c r="I159" s="28"/>
      <c r="J159" s="29">
        <f>SUM(J157:J158)</f>
        <v>4766.54</v>
      </c>
      <c r="K159" s="34">
        <f t="shared" si="13"/>
        <v>4766.54</v>
      </c>
      <c r="L159" s="14"/>
    </row>
    <row r="160" spans="1:12">
      <c r="A160" s="8">
        <v>45909</v>
      </c>
      <c r="B160" s="9">
        <v>21499</v>
      </c>
      <c r="C160" s="10" t="s">
        <v>229</v>
      </c>
      <c r="D160" s="11" t="s">
        <v>182</v>
      </c>
      <c r="E160" s="3">
        <v>270773</v>
      </c>
      <c r="F160" s="12"/>
      <c r="G160" s="13" t="s">
        <v>183</v>
      </c>
      <c r="H160" s="13"/>
      <c r="I160" s="24"/>
      <c r="J160" s="25">
        <v>200</v>
      </c>
      <c r="K160" s="26">
        <f t="shared" si="13"/>
        <v>200</v>
      </c>
      <c r="L160" s="8">
        <v>45908</v>
      </c>
    </row>
    <row r="161" spans="1:12">
      <c r="A161" s="14"/>
      <c r="B161" s="15"/>
      <c r="C161" s="16"/>
      <c r="D161" s="17" t="s">
        <v>184</v>
      </c>
      <c r="E161" s="7"/>
      <c r="F161" s="18"/>
      <c r="G161" s="19" t="s">
        <v>183</v>
      </c>
      <c r="H161" s="19"/>
      <c r="I161" s="27"/>
      <c r="J161" s="25">
        <v>-42.39</v>
      </c>
      <c r="K161" s="26">
        <f t="shared" si="13"/>
        <v>-42.39</v>
      </c>
      <c r="L161" s="14"/>
    </row>
    <row r="162" spans="1:12">
      <c r="A162" s="20" t="s">
        <v>185</v>
      </c>
      <c r="B162" s="21"/>
      <c r="C162" s="21"/>
      <c r="D162" s="21"/>
      <c r="E162" s="21"/>
      <c r="F162" s="21"/>
      <c r="G162" s="21"/>
      <c r="H162" s="21"/>
      <c r="I162" s="28"/>
      <c r="J162" s="29">
        <f>SUM(J160:J161)</f>
        <v>157.61</v>
      </c>
      <c r="K162" s="34">
        <f t="shared" si="13"/>
        <v>157.61</v>
      </c>
      <c r="L162" s="14"/>
    </row>
    <row r="163" spans="1:12">
      <c r="A163" s="8">
        <v>45909</v>
      </c>
      <c r="B163" s="9">
        <v>21499</v>
      </c>
      <c r="C163" s="10" t="s">
        <v>230</v>
      </c>
      <c r="D163" s="11" t="s">
        <v>182</v>
      </c>
      <c r="E163" s="3">
        <v>271084</v>
      </c>
      <c r="F163" s="12"/>
      <c r="G163" s="13" t="s">
        <v>183</v>
      </c>
      <c r="H163" s="13"/>
      <c r="I163" s="24"/>
      <c r="J163" s="25">
        <v>197</v>
      </c>
      <c r="K163" s="26">
        <f t="shared" si="13"/>
        <v>197</v>
      </c>
      <c r="L163" s="8">
        <v>45908</v>
      </c>
    </row>
    <row r="164" spans="1:12">
      <c r="A164" s="14"/>
      <c r="B164" s="15"/>
      <c r="C164" s="16"/>
      <c r="D164" s="17" t="s">
        <v>184</v>
      </c>
      <c r="E164" s="7"/>
      <c r="F164" s="18"/>
      <c r="G164" s="19" t="s">
        <v>183</v>
      </c>
      <c r="H164" s="19"/>
      <c r="I164" s="27"/>
      <c r="J164" s="25">
        <v>-41.75</v>
      </c>
      <c r="K164" s="26">
        <f t="shared" ref="K164:K201" si="14">J164+F164</f>
        <v>-41.75</v>
      </c>
      <c r="L164" s="14"/>
    </row>
    <row r="165" spans="1:12">
      <c r="A165" s="20" t="s">
        <v>185</v>
      </c>
      <c r="B165" s="21"/>
      <c r="C165" s="21"/>
      <c r="D165" s="21"/>
      <c r="E165" s="21"/>
      <c r="F165" s="21"/>
      <c r="G165" s="21"/>
      <c r="H165" s="21"/>
      <c r="I165" s="28"/>
      <c r="J165" s="29">
        <f>SUM(J163:J164)</f>
        <v>155.25</v>
      </c>
      <c r="K165" s="34">
        <f t="shared" si="14"/>
        <v>155.25</v>
      </c>
      <c r="L165" s="14"/>
    </row>
    <row r="166" spans="1:12">
      <c r="A166" s="8">
        <v>45909</v>
      </c>
      <c r="B166" s="9">
        <v>21499</v>
      </c>
      <c r="C166" s="10" t="s">
        <v>231</v>
      </c>
      <c r="D166" s="11" t="s">
        <v>182</v>
      </c>
      <c r="E166" s="3">
        <v>270780</v>
      </c>
      <c r="F166" s="12"/>
      <c r="G166" s="13" t="s">
        <v>183</v>
      </c>
      <c r="H166" s="13"/>
      <c r="I166" s="24"/>
      <c r="J166" s="25">
        <v>1100</v>
      </c>
      <c r="K166" s="26">
        <f t="shared" si="14"/>
        <v>1100</v>
      </c>
      <c r="L166" s="8">
        <v>45908</v>
      </c>
    </row>
    <row r="167" spans="1:12">
      <c r="A167" s="14"/>
      <c r="B167" s="15"/>
      <c r="C167" s="16"/>
      <c r="D167" s="17" t="s">
        <v>184</v>
      </c>
      <c r="E167" s="7"/>
      <c r="F167" s="18"/>
      <c r="G167" s="19" t="s">
        <v>183</v>
      </c>
      <c r="H167" s="19"/>
      <c r="I167" s="27"/>
      <c r="J167" s="25">
        <v>-235.72</v>
      </c>
      <c r="K167" s="26">
        <f t="shared" si="14"/>
        <v>-235.72</v>
      </c>
      <c r="L167" s="14"/>
    </row>
    <row r="168" spans="1:12">
      <c r="A168" s="20" t="s">
        <v>185</v>
      </c>
      <c r="B168" s="21"/>
      <c r="C168" s="21"/>
      <c r="D168" s="21"/>
      <c r="E168" s="21"/>
      <c r="F168" s="21"/>
      <c r="G168" s="21"/>
      <c r="H168" s="21"/>
      <c r="I168" s="28"/>
      <c r="J168" s="29">
        <f>SUM(J166:J167)</f>
        <v>864.28</v>
      </c>
      <c r="K168" s="34">
        <f t="shared" si="14"/>
        <v>864.28</v>
      </c>
      <c r="L168" s="14"/>
    </row>
    <row r="169" spans="1:12">
      <c r="A169" s="8">
        <v>45909</v>
      </c>
      <c r="B169" s="9">
        <v>21499</v>
      </c>
      <c r="C169" s="10" t="s">
        <v>232</v>
      </c>
      <c r="D169" s="11" t="s">
        <v>182</v>
      </c>
      <c r="E169" s="3">
        <v>270774</v>
      </c>
      <c r="F169" s="12"/>
      <c r="G169" s="13" t="s">
        <v>183</v>
      </c>
      <c r="H169" s="13"/>
      <c r="I169" s="24"/>
      <c r="J169" s="25">
        <v>1100</v>
      </c>
      <c r="K169" s="26">
        <f t="shared" si="14"/>
        <v>1100</v>
      </c>
      <c r="L169" s="8">
        <v>45908</v>
      </c>
    </row>
    <row r="170" spans="1:12">
      <c r="A170" s="14"/>
      <c r="B170" s="15"/>
      <c r="C170" s="16"/>
      <c r="D170" s="17" t="s">
        <v>184</v>
      </c>
      <c r="E170" s="7"/>
      <c r="F170" s="18"/>
      <c r="G170" s="19" t="s">
        <v>183</v>
      </c>
      <c r="H170" s="19"/>
      <c r="I170" s="27"/>
      <c r="J170" s="25">
        <v>-249.96</v>
      </c>
      <c r="K170" s="26">
        <f t="shared" si="14"/>
        <v>-249.96</v>
      </c>
      <c r="L170" s="14"/>
    </row>
    <row r="171" spans="1:12">
      <c r="A171" s="20" t="s">
        <v>185</v>
      </c>
      <c r="B171" s="21"/>
      <c r="C171" s="21"/>
      <c r="D171" s="21"/>
      <c r="E171" s="21"/>
      <c r="F171" s="21"/>
      <c r="G171" s="21"/>
      <c r="H171" s="21"/>
      <c r="I171" s="28"/>
      <c r="J171" s="29">
        <f>SUM(J169:J170)</f>
        <v>850.04</v>
      </c>
      <c r="K171" s="34">
        <f t="shared" si="14"/>
        <v>850.04</v>
      </c>
      <c r="L171" s="14"/>
    </row>
    <row r="172" spans="1:12">
      <c r="A172" s="8">
        <v>45909</v>
      </c>
      <c r="B172" s="9">
        <v>21499</v>
      </c>
      <c r="C172" s="10" t="s">
        <v>233</v>
      </c>
      <c r="D172" s="11" t="s">
        <v>182</v>
      </c>
      <c r="E172" s="3">
        <v>270945</v>
      </c>
      <c r="F172" s="12"/>
      <c r="G172" s="13" t="s">
        <v>183</v>
      </c>
      <c r="H172" s="13"/>
      <c r="I172" s="24"/>
      <c r="J172" s="25">
        <v>200</v>
      </c>
      <c r="K172" s="26">
        <f t="shared" si="14"/>
        <v>200</v>
      </c>
      <c r="L172" s="8">
        <v>45908</v>
      </c>
    </row>
    <row r="173" spans="1:12">
      <c r="A173" s="14"/>
      <c r="B173" s="15"/>
      <c r="C173" s="16"/>
      <c r="D173" s="17" t="s">
        <v>184</v>
      </c>
      <c r="E173" s="7"/>
      <c r="F173" s="18"/>
      <c r="G173" s="19" t="s">
        <v>183</v>
      </c>
      <c r="H173" s="19"/>
      <c r="I173" s="27"/>
      <c r="J173" s="25">
        <v>-45.29</v>
      </c>
      <c r="K173" s="26">
        <f t="shared" si="14"/>
        <v>-45.29</v>
      </c>
      <c r="L173" s="14"/>
    </row>
    <row r="174" spans="1:12">
      <c r="A174" s="20" t="s">
        <v>185</v>
      </c>
      <c r="B174" s="21"/>
      <c r="C174" s="21"/>
      <c r="D174" s="21"/>
      <c r="E174" s="21"/>
      <c r="F174" s="21"/>
      <c r="G174" s="21"/>
      <c r="H174" s="21"/>
      <c r="I174" s="28"/>
      <c r="J174" s="29">
        <f>SUM(J172:J173)</f>
        <v>154.71</v>
      </c>
      <c r="K174" s="34">
        <f t="shared" si="14"/>
        <v>154.71</v>
      </c>
      <c r="L174" s="14"/>
    </row>
    <row r="175" spans="1:12">
      <c r="A175" s="8">
        <v>45909</v>
      </c>
      <c r="B175" s="9">
        <v>21499</v>
      </c>
      <c r="C175" s="10" t="s">
        <v>234</v>
      </c>
      <c r="D175" s="11" t="s">
        <v>182</v>
      </c>
      <c r="E175" s="3">
        <v>270583</v>
      </c>
      <c r="F175" s="12"/>
      <c r="G175" s="13" t="s">
        <v>183</v>
      </c>
      <c r="H175" s="13"/>
      <c r="I175" s="24"/>
      <c r="J175" s="25">
        <v>350</v>
      </c>
      <c r="K175" s="26">
        <f t="shared" si="14"/>
        <v>350</v>
      </c>
      <c r="L175" s="8">
        <v>45908</v>
      </c>
    </row>
    <row r="176" spans="1:12">
      <c r="A176" s="14"/>
      <c r="B176" s="15"/>
      <c r="C176" s="16"/>
      <c r="D176" s="17" t="s">
        <v>184</v>
      </c>
      <c r="E176" s="7"/>
      <c r="F176" s="18"/>
      <c r="G176" s="19" t="s">
        <v>183</v>
      </c>
      <c r="H176" s="19"/>
      <c r="I176" s="27"/>
      <c r="J176" s="25">
        <v>-74.74</v>
      </c>
      <c r="K176" s="26">
        <f t="shared" si="14"/>
        <v>-74.74</v>
      </c>
      <c r="L176" s="14"/>
    </row>
    <row r="177" spans="1:12">
      <c r="A177" s="20" t="s">
        <v>185</v>
      </c>
      <c r="B177" s="21"/>
      <c r="C177" s="21"/>
      <c r="D177" s="21"/>
      <c r="E177" s="21"/>
      <c r="F177" s="21"/>
      <c r="G177" s="21"/>
      <c r="H177" s="21"/>
      <c r="I177" s="28"/>
      <c r="J177" s="29">
        <f>SUM(J175:J176)</f>
        <v>275.26</v>
      </c>
      <c r="K177" s="34">
        <f t="shared" si="14"/>
        <v>275.26</v>
      </c>
      <c r="L177" s="14"/>
    </row>
    <row r="178" spans="1:12">
      <c r="A178" s="8">
        <v>45909</v>
      </c>
      <c r="B178" s="9">
        <v>21499</v>
      </c>
      <c r="C178" s="10" t="s">
        <v>235</v>
      </c>
      <c r="D178" s="11" t="s">
        <v>182</v>
      </c>
      <c r="E178" s="3">
        <v>270590</v>
      </c>
      <c r="F178" s="12"/>
      <c r="G178" s="13" t="s">
        <v>183</v>
      </c>
      <c r="H178" s="13"/>
      <c r="I178" s="24"/>
      <c r="J178" s="25">
        <v>200</v>
      </c>
      <c r="K178" s="26">
        <f t="shared" si="14"/>
        <v>200</v>
      </c>
      <c r="L178" s="8">
        <v>45908</v>
      </c>
    </row>
    <row r="179" spans="1:12">
      <c r="A179" s="14"/>
      <c r="B179" s="15"/>
      <c r="C179" s="16"/>
      <c r="D179" s="17" t="s">
        <v>184</v>
      </c>
      <c r="E179" s="7"/>
      <c r="F179" s="18"/>
      <c r="G179" s="19" t="s">
        <v>183</v>
      </c>
      <c r="H179" s="19"/>
      <c r="I179" s="27"/>
      <c r="J179" s="25">
        <v>-43.84</v>
      </c>
      <c r="K179" s="26">
        <f t="shared" si="14"/>
        <v>-43.84</v>
      </c>
      <c r="L179" s="14"/>
    </row>
    <row r="180" spans="1:12">
      <c r="A180" s="20" t="s">
        <v>185</v>
      </c>
      <c r="B180" s="21"/>
      <c r="C180" s="21"/>
      <c r="D180" s="21"/>
      <c r="E180" s="21"/>
      <c r="F180" s="21"/>
      <c r="G180" s="21"/>
      <c r="H180" s="21"/>
      <c r="I180" s="28"/>
      <c r="J180" s="29">
        <f>SUM(J178:J179)</f>
        <v>156.16</v>
      </c>
      <c r="K180" s="34">
        <f t="shared" si="14"/>
        <v>156.16</v>
      </c>
      <c r="L180" s="14"/>
    </row>
    <row r="181" spans="1:12">
      <c r="A181" s="8">
        <v>45909</v>
      </c>
      <c r="B181" s="9">
        <v>21499</v>
      </c>
      <c r="C181" s="10" t="s">
        <v>236</v>
      </c>
      <c r="D181" s="11" t="s">
        <v>182</v>
      </c>
      <c r="E181" s="3">
        <v>270778</v>
      </c>
      <c r="F181" s="12"/>
      <c r="G181" s="13" t="s">
        <v>183</v>
      </c>
      <c r="H181" s="13"/>
      <c r="I181" s="24"/>
      <c r="J181" s="25">
        <v>600</v>
      </c>
      <c r="K181" s="26">
        <f t="shared" si="14"/>
        <v>600</v>
      </c>
      <c r="L181" s="8">
        <v>45908</v>
      </c>
    </row>
    <row r="182" spans="1:12">
      <c r="A182" s="14"/>
      <c r="B182" s="15"/>
      <c r="C182" s="16"/>
      <c r="D182" s="17" t="s">
        <v>184</v>
      </c>
      <c r="E182" s="7"/>
      <c r="F182" s="18"/>
      <c r="G182" s="19" t="s">
        <v>183</v>
      </c>
      <c r="H182" s="19"/>
      <c r="I182" s="27"/>
      <c r="J182" s="25">
        <v>-135.87</v>
      </c>
      <c r="K182" s="26">
        <f t="shared" si="14"/>
        <v>-135.87</v>
      </c>
      <c r="L182" s="14"/>
    </row>
    <row r="183" spans="1:12">
      <c r="A183" s="20" t="s">
        <v>185</v>
      </c>
      <c r="B183" s="21"/>
      <c r="C183" s="21"/>
      <c r="D183" s="21"/>
      <c r="E183" s="21"/>
      <c r="F183" s="21"/>
      <c r="G183" s="21"/>
      <c r="H183" s="21"/>
      <c r="I183" s="28"/>
      <c r="J183" s="29">
        <f>SUM(J181:J182)</f>
        <v>464.13</v>
      </c>
      <c r="K183" s="34">
        <f t="shared" si="14"/>
        <v>464.13</v>
      </c>
      <c r="L183" s="14"/>
    </row>
    <row r="184" spans="1:12">
      <c r="A184" s="8">
        <v>45909</v>
      </c>
      <c r="B184" s="9">
        <v>21499</v>
      </c>
      <c r="C184" s="10" t="s">
        <v>237</v>
      </c>
      <c r="D184" s="11" t="s">
        <v>182</v>
      </c>
      <c r="E184" s="3">
        <v>270580</v>
      </c>
      <c r="F184" s="12"/>
      <c r="G184" s="13" t="s">
        <v>183</v>
      </c>
      <c r="H184" s="13"/>
      <c r="I184" s="24"/>
      <c r="J184" s="25">
        <v>350</v>
      </c>
      <c r="K184" s="26">
        <f t="shared" si="14"/>
        <v>350</v>
      </c>
      <c r="L184" s="8">
        <v>45908</v>
      </c>
    </row>
    <row r="185" spans="1:12">
      <c r="A185" s="14"/>
      <c r="B185" s="15"/>
      <c r="C185" s="16"/>
      <c r="D185" s="17" t="s">
        <v>184</v>
      </c>
      <c r="E185" s="7"/>
      <c r="F185" s="18"/>
      <c r="G185" s="19" t="s">
        <v>183</v>
      </c>
      <c r="H185" s="19"/>
      <c r="I185" s="27"/>
      <c r="J185" s="25">
        <v>-79.27</v>
      </c>
      <c r="K185" s="26">
        <f t="shared" si="14"/>
        <v>-79.27</v>
      </c>
      <c r="L185" s="14"/>
    </row>
    <row r="186" spans="1:12">
      <c r="A186" s="20" t="s">
        <v>185</v>
      </c>
      <c r="B186" s="21"/>
      <c r="C186" s="21"/>
      <c r="D186" s="21"/>
      <c r="E186" s="21"/>
      <c r="F186" s="21"/>
      <c r="G186" s="21"/>
      <c r="H186" s="21"/>
      <c r="I186" s="28"/>
      <c r="J186" s="29">
        <f>SUM(J184:J185)</f>
        <v>270.73</v>
      </c>
      <c r="K186" s="34">
        <f t="shared" si="14"/>
        <v>270.73</v>
      </c>
      <c r="L186" s="14"/>
    </row>
    <row r="187" spans="1:12">
      <c r="A187" s="8">
        <v>45909</v>
      </c>
      <c r="B187" s="9">
        <v>21499</v>
      </c>
      <c r="C187" s="10" t="s">
        <v>238</v>
      </c>
      <c r="D187" s="11" t="s">
        <v>182</v>
      </c>
      <c r="E187" s="3">
        <v>270947</v>
      </c>
      <c r="F187" s="12"/>
      <c r="G187" s="13" t="s">
        <v>183</v>
      </c>
      <c r="H187" s="13"/>
      <c r="I187" s="24"/>
      <c r="J187" s="25">
        <v>350</v>
      </c>
      <c r="K187" s="26">
        <f t="shared" si="14"/>
        <v>350</v>
      </c>
      <c r="L187" s="8">
        <v>45908</v>
      </c>
    </row>
    <row r="188" spans="1:12">
      <c r="A188" s="14"/>
      <c r="B188" s="15"/>
      <c r="C188" s="16"/>
      <c r="D188" s="17" t="s">
        <v>184</v>
      </c>
      <c r="E188" s="7"/>
      <c r="F188" s="18"/>
      <c r="G188" s="19" t="s">
        <v>183</v>
      </c>
      <c r="H188" s="19"/>
      <c r="I188" s="27"/>
      <c r="J188" s="25">
        <v>-76.05</v>
      </c>
      <c r="K188" s="26">
        <f t="shared" si="14"/>
        <v>-76.05</v>
      </c>
      <c r="L188" s="14"/>
    </row>
    <row r="189" spans="1:12">
      <c r="A189" s="20" t="s">
        <v>185</v>
      </c>
      <c r="B189" s="21"/>
      <c r="C189" s="21"/>
      <c r="D189" s="21"/>
      <c r="E189" s="21"/>
      <c r="F189" s="21"/>
      <c r="G189" s="21"/>
      <c r="H189" s="21"/>
      <c r="I189" s="28"/>
      <c r="J189" s="29">
        <f>SUM(J187:J188)</f>
        <v>273.95</v>
      </c>
      <c r="K189" s="34">
        <f t="shared" si="14"/>
        <v>273.95</v>
      </c>
      <c r="L189" s="14"/>
    </row>
    <row r="190" spans="1:12">
      <c r="A190" s="8">
        <v>45909</v>
      </c>
      <c r="B190" s="9">
        <v>21499</v>
      </c>
      <c r="C190" s="10" t="s">
        <v>239</v>
      </c>
      <c r="D190" s="11" t="s">
        <v>182</v>
      </c>
      <c r="E190" s="3">
        <v>270943</v>
      </c>
      <c r="F190" s="12"/>
      <c r="G190" s="13" t="s">
        <v>183</v>
      </c>
      <c r="H190" s="13"/>
      <c r="I190" s="24"/>
      <c r="J190" s="25">
        <v>200</v>
      </c>
      <c r="K190" s="26">
        <f t="shared" si="14"/>
        <v>200</v>
      </c>
      <c r="L190" s="8">
        <v>45908</v>
      </c>
    </row>
    <row r="191" spans="1:12">
      <c r="A191" s="14"/>
      <c r="B191" s="15"/>
      <c r="C191" s="16"/>
      <c r="D191" s="17" t="s">
        <v>184</v>
      </c>
      <c r="E191" s="7"/>
      <c r="F191" s="18"/>
      <c r="G191" s="19" t="s">
        <v>183</v>
      </c>
      <c r="H191" s="19"/>
      <c r="I191" s="27"/>
      <c r="J191" s="25">
        <v>-46.14</v>
      </c>
      <c r="K191" s="26">
        <f t="shared" si="14"/>
        <v>-46.14</v>
      </c>
      <c r="L191" s="14"/>
    </row>
    <row r="192" spans="1:12">
      <c r="A192" s="20" t="s">
        <v>185</v>
      </c>
      <c r="B192" s="21"/>
      <c r="C192" s="21"/>
      <c r="D192" s="21"/>
      <c r="E192" s="21"/>
      <c r="F192" s="21"/>
      <c r="G192" s="21"/>
      <c r="H192" s="21"/>
      <c r="I192" s="28"/>
      <c r="J192" s="29">
        <f>SUM(J190:J191)</f>
        <v>153.86</v>
      </c>
      <c r="K192" s="34">
        <f t="shared" si="14"/>
        <v>153.86</v>
      </c>
      <c r="L192" s="14"/>
    </row>
    <row r="193" spans="1:12">
      <c r="A193" s="8">
        <v>45909</v>
      </c>
      <c r="B193" s="9">
        <v>21499</v>
      </c>
      <c r="C193" s="10" t="s">
        <v>240</v>
      </c>
      <c r="D193" s="11" t="s">
        <v>182</v>
      </c>
      <c r="E193" s="3">
        <v>270940</v>
      </c>
      <c r="F193" s="12"/>
      <c r="G193" s="13" t="s">
        <v>183</v>
      </c>
      <c r="H193" s="13"/>
      <c r="I193" s="24"/>
      <c r="J193" s="25">
        <v>200</v>
      </c>
      <c r="K193" s="26">
        <f t="shared" si="14"/>
        <v>200</v>
      </c>
      <c r="L193" s="8">
        <v>45908</v>
      </c>
    </row>
    <row r="194" spans="1:12">
      <c r="A194" s="14"/>
      <c r="B194" s="15"/>
      <c r="C194" s="16"/>
      <c r="D194" s="17" t="s">
        <v>184</v>
      </c>
      <c r="E194" s="7"/>
      <c r="F194" s="18"/>
      <c r="G194" s="19" t="s">
        <v>183</v>
      </c>
      <c r="H194" s="19"/>
      <c r="I194" s="27"/>
      <c r="J194" s="25">
        <v>-46.14</v>
      </c>
      <c r="K194" s="26">
        <f t="shared" si="14"/>
        <v>-46.14</v>
      </c>
      <c r="L194" s="14"/>
    </row>
    <row r="195" spans="1:12">
      <c r="A195" s="20" t="s">
        <v>185</v>
      </c>
      <c r="B195" s="21"/>
      <c r="C195" s="21"/>
      <c r="D195" s="21"/>
      <c r="E195" s="21"/>
      <c r="F195" s="21"/>
      <c r="G195" s="21"/>
      <c r="H195" s="21"/>
      <c r="I195" s="28"/>
      <c r="J195" s="29">
        <f>SUM(J193:J194)</f>
        <v>153.86</v>
      </c>
      <c r="K195" s="34">
        <f t="shared" si="14"/>
        <v>153.86</v>
      </c>
      <c r="L195" s="14"/>
    </row>
    <row r="196" spans="1:12">
      <c r="A196" s="8">
        <v>45909</v>
      </c>
      <c r="B196" s="9">
        <v>21499</v>
      </c>
      <c r="C196" s="10" t="s">
        <v>241</v>
      </c>
      <c r="D196" s="11" t="s">
        <v>182</v>
      </c>
      <c r="E196" s="3">
        <v>270779</v>
      </c>
      <c r="F196" s="12"/>
      <c r="G196" s="13" t="s">
        <v>183</v>
      </c>
      <c r="H196" s="13"/>
      <c r="I196" s="24"/>
      <c r="J196" s="25">
        <v>1100</v>
      </c>
      <c r="K196" s="26">
        <f t="shared" si="14"/>
        <v>1100</v>
      </c>
      <c r="L196" s="8">
        <v>45908</v>
      </c>
    </row>
    <row r="197" spans="1:12">
      <c r="A197" s="14"/>
      <c r="B197" s="15"/>
      <c r="C197" s="16"/>
      <c r="D197" s="17" t="s">
        <v>184</v>
      </c>
      <c r="E197" s="7"/>
      <c r="F197" s="18"/>
      <c r="G197" s="19" t="s">
        <v>183</v>
      </c>
      <c r="H197" s="19"/>
      <c r="I197" s="27"/>
      <c r="J197" s="25">
        <v>-249.96</v>
      </c>
      <c r="K197" s="26">
        <f t="shared" si="14"/>
        <v>-249.96</v>
      </c>
      <c r="L197" s="14"/>
    </row>
    <row r="198" spans="1:12">
      <c r="A198" s="20" t="s">
        <v>185</v>
      </c>
      <c r="B198" s="21"/>
      <c r="C198" s="21"/>
      <c r="D198" s="21"/>
      <c r="E198" s="21"/>
      <c r="F198" s="21"/>
      <c r="G198" s="21"/>
      <c r="H198" s="21"/>
      <c r="I198" s="28"/>
      <c r="J198" s="29">
        <f>SUM(J196:J197)</f>
        <v>850.04</v>
      </c>
      <c r="K198" s="34">
        <f t="shared" si="14"/>
        <v>850.04</v>
      </c>
      <c r="L198" s="14"/>
    </row>
    <row r="199" spans="1:12">
      <c r="A199" s="8">
        <v>45909</v>
      </c>
      <c r="B199" s="9">
        <v>21499</v>
      </c>
      <c r="C199" s="10" t="s">
        <v>242</v>
      </c>
      <c r="D199" s="11" t="s">
        <v>182</v>
      </c>
      <c r="E199" s="3">
        <v>269852</v>
      </c>
      <c r="F199" s="12"/>
      <c r="G199" s="13" t="s">
        <v>183</v>
      </c>
      <c r="H199" s="13"/>
      <c r="I199" s="24"/>
      <c r="J199" s="25">
        <v>-1178</v>
      </c>
      <c r="K199" s="26">
        <f t="shared" si="14"/>
        <v>-1178</v>
      </c>
      <c r="L199" s="8">
        <v>45908</v>
      </c>
    </row>
    <row r="200" spans="1:12">
      <c r="A200" s="14"/>
      <c r="B200" s="15"/>
      <c r="C200" s="16"/>
      <c r="D200" s="17" t="s">
        <v>184</v>
      </c>
      <c r="E200" s="7"/>
      <c r="F200" s="18"/>
      <c r="G200" s="19" t="s">
        <v>183</v>
      </c>
      <c r="H200" s="19"/>
      <c r="I200" s="27"/>
      <c r="J200" s="25">
        <v>209.73</v>
      </c>
      <c r="K200" s="26">
        <f t="shared" si="14"/>
        <v>209.73</v>
      </c>
      <c r="L200" s="14"/>
    </row>
    <row r="201" spans="1:12">
      <c r="A201" s="20" t="s">
        <v>185</v>
      </c>
      <c r="B201" s="21"/>
      <c r="C201" s="21"/>
      <c r="D201" s="21"/>
      <c r="E201" s="21"/>
      <c r="F201" s="21"/>
      <c r="G201" s="21"/>
      <c r="H201" s="21"/>
      <c r="I201" s="28"/>
      <c r="J201" s="30">
        <f>SUM(J199:J200)</f>
        <v>-968.27</v>
      </c>
      <c r="K201" s="34">
        <f t="shared" si="14"/>
        <v>-968.27</v>
      </c>
      <c r="L201" s="14"/>
    </row>
    <row r="202" ht="10.5" spans="1:10">
      <c r="A202" s="2"/>
      <c r="I202" s="31" t="s">
        <v>209</v>
      </c>
      <c r="J202" s="32">
        <f>SUM(J102,J105,J108,J111,J114,J117,J120,J123,J126,J129,J132,J135,J138,J141,J144,J147,J150,J153,J156,J159,J162,J165,J168,J171,J174,J177,J180,J183,J186,J189,J192,J195,J198,J201)</f>
        <v>17219.25</v>
      </c>
    </row>
    <row r="203" ht="10.5" spans="1:10">
      <c r="A203" s="2" t="s">
        <v>24</v>
      </c>
      <c r="D203" s="2" t="s">
        <v>25</v>
      </c>
      <c r="I203" s="33"/>
      <c r="J203" s="32"/>
    </row>
    <row r="204" spans="1:1">
      <c r="A204" s="2"/>
    </row>
    <row r="205" spans="1:1">
      <c r="A205" s="2"/>
    </row>
    <row r="206" spans="1:4">
      <c r="A206" s="2" t="s">
        <v>27</v>
      </c>
      <c r="D206" s="2" t="s">
        <v>28</v>
      </c>
    </row>
    <row r="207" spans="1:4">
      <c r="A207" s="1" t="s">
        <v>30</v>
      </c>
      <c r="D207" s="1" t="s">
        <v>31</v>
      </c>
    </row>
    <row r="214" spans="1:1">
      <c r="A214" s="2" t="s">
        <v>0</v>
      </c>
    </row>
    <row r="215" spans="1:1">
      <c r="A215" s="2" t="s">
        <v>34</v>
      </c>
    </row>
    <row r="217" spans="1:12">
      <c r="A217" s="3" t="s">
        <v>2</v>
      </c>
      <c r="B217" s="3" t="s">
        <v>3</v>
      </c>
      <c r="C217" s="3" t="s">
        <v>4</v>
      </c>
      <c r="D217" s="3" t="s">
        <v>5</v>
      </c>
      <c r="E217" s="3" t="s">
        <v>180</v>
      </c>
      <c r="F217" s="3" t="s">
        <v>7</v>
      </c>
      <c r="G217" s="4" t="s">
        <v>8</v>
      </c>
      <c r="H217" s="5"/>
      <c r="I217" s="5"/>
      <c r="J217" s="23"/>
      <c r="K217" s="3" t="s">
        <v>9</v>
      </c>
      <c r="L217" s="3" t="s">
        <v>10</v>
      </c>
    </row>
    <row r="218" spans="1:12">
      <c r="A218" s="6"/>
      <c r="B218" s="6"/>
      <c r="C218" s="6"/>
      <c r="D218" s="6"/>
      <c r="E218" s="6"/>
      <c r="F218" s="6"/>
      <c r="G218" s="3" t="s">
        <v>11</v>
      </c>
      <c r="H218" s="3" t="s">
        <v>12</v>
      </c>
      <c r="I218" s="3" t="s">
        <v>13</v>
      </c>
      <c r="J218" s="3" t="s">
        <v>14</v>
      </c>
      <c r="K218" s="6"/>
      <c r="L218" s="6"/>
    </row>
    <row r="219" spans="1:1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</row>
    <row r="220" spans="1:12">
      <c r="A220" s="8">
        <v>45916</v>
      </c>
      <c r="B220" s="9">
        <v>21516</v>
      </c>
      <c r="C220" s="10" t="s">
        <v>243</v>
      </c>
      <c r="D220" s="11" t="s">
        <v>182</v>
      </c>
      <c r="E220" s="3">
        <v>272191</v>
      </c>
      <c r="F220" s="12"/>
      <c r="G220" s="13" t="s">
        <v>183</v>
      </c>
      <c r="H220" s="13"/>
      <c r="I220" s="24"/>
      <c r="J220" s="25">
        <v>1100</v>
      </c>
      <c r="K220" s="26">
        <f t="shared" ref="K220:K283" si="15">J220+F220</f>
        <v>1100</v>
      </c>
      <c r="L220" s="8">
        <v>45915</v>
      </c>
    </row>
    <row r="221" spans="1:12">
      <c r="A221" s="14"/>
      <c r="B221" s="15"/>
      <c r="C221" s="16"/>
      <c r="D221" s="17" t="s">
        <v>184</v>
      </c>
      <c r="E221" s="7"/>
      <c r="F221" s="18"/>
      <c r="G221" s="19" t="s">
        <v>183</v>
      </c>
      <c r="H221" s="19"/>
      <c r="I221" s="27"/>
      <c r="J221" s="25">
        <v>-240.5</v>
      </c>
      <c r="K221" s="26">
        <f t="shared" si="15"/>
        <v>-240.5</v>
      </c>
      <c r="L221" s="14"/>
    </row>
    <row r="222" spans="1:12">
      <c r="A222" s="20" t="s">
        <v>185</v>
      </c>
      <c r="B222" s="21"/>
      <c r="C222" s="21"/>
      <c r="D222" s="21"/>
      <c r="E222" s="21"/>
      <c r="F222" s="21"/>
      <c r="G222" s="21"/>
      <c r="H222" s="21"/>
      <c r="I222" s="28"/>
      <c r="J222" s="29">
        <f>SUM(J220:J221)</f>
        <v>859.5</v>
      </c>
      <c r="K222" s="34">
        <f t="shared" si="15"/>
        <v>859.5</v>
      </c>
      <c r="L222" s="14"/>
    </row>
    <row r="223" spans="1:12">
      <c r="A223" s="8">
        <v>45916</v>
      </c>
      <c r="B223" s="9">
        <v>21516</v>
      </c>
      <c r="C223" s="10" t="s">
        <v>244</v>
      </c>
      <c r="D223" s="11" t="s">
        <v>182</v>
      </c>
      <c r="E223" s="3">
        <v>272190</v>
      </c>
      <c r="F223" s="12"/>
      <c r="G223" s="13" t="s">
        <v>183</v>
      </c>
      <c r="H223" s="13"/>
      <c r="I223" s="24"/>
      <c r="J223" s="25">
        <v>1100</v>
      </c>
      <c r="K223" s="26">
        <f t="shared" si="15"/>
        <v>1100</v>
      </c>
      <c r="L223" s="8">
        <v>45915</v>
      </c>
    </row>
    <row r="224" spans="1:12">
      <c r="A224" s="14"/>
      <c r="B224" s="15"/>
      <c r="C224" s="16"/>
      <c r="D224" s="17" t="s">
        <v>184</v>
      </c>
      <c r="E224" s="7"/>
      <c r="F224" s="18"/>
      <c r="G224" s="19" t="s">
        <v>183</v>
      </c>
      <c r="H224" s="19"/>
      <c r="I224" s="27"/>
      <c r="J224" s="25">
        <v>-242.49</v>
      </c>
      <c r="K224" s="26">
        <f t="shared" si="15"/>
        <v>-242.49</v>
      </c>
      <c r="L224" s="14"/>
    </row>
    <row r="225" spans="1:12">
      <c r="A225" s="20" t="s">
        <v>185</v>
      </c>
      <c r="B225" s="21"/>
      <c r="C225" s="21"/>
      <c r="D225" s="21"/>
      <c r="E225" s="21"/>
      <c r="F225" s="21"/>
      <c r="G225" s="21"/>
      <c r="H225" s="21"/>
      <c r="I225" s="28"/>
      <c r="J225" s="29">
        <f>SUM(J223:J224)</f>
        <v>857.51</v>
      </c>
      <c r="K225" s="34">
        <f t="shared" si="15"/>
        <v>857.51</v>
      </c>
      <c r="L225" s="14"/>
    </row>
    <row r="226" spans="1:12">
      <c r="A226" s="8">
        <v>45916</v>
      </c>
      <c r="B226" s="9">
        <v>21516</v>
      </c>
      <c r="C226" s="10" t="s">
        <v>245</v>
      </c>
      <c r="D226" s="11" t="s">
        <v>182</v>
      </c>
      <c r="E226" s="3">
        <v>271837</v>
      </c>
      <c r="F226" s="12"/>
      <c r="G226" s="13" t="s">
        <v>183</v>
      </c>
      <c r="H226" s="13"/>
      <c r="I226" s="24"/>
      <c r="J226" s="25">
        <v>350</v>
      </c>
      <c r="K226" s="26">
        <f t="shared" si="15"/>
        <v>350</v>
      </c>
      <c r="L226" s="8">
        <v>45915</v>
      </c>
    </row>
    <row r="227" spans="1:12">
      <c r="A227" s="14"/>
      <c r="B227" s="15"/>
      <c r="C227" s="16"/>
      <c r="D227" s="17" t="s">
        <v>184</v>
      </c>
      <c r="E227" s="7"/>
      <c r="F227" s="18"/>
      <c r="G227" s="19" t="s">
        <v>183</v>
      </c>
      <c r="H227" s="19"/>
      <c r="I227" s="27"/>
      <c r="J227" s="25">
        <v>-79.18</v>
      </c>
      <c r="K227" s="26">
        <f t="shared" si="15"/>
        <v>-79.18</v>
      </c>
      <c r="L227" s="14"/>
    </row>
    <row r="228" spans="1:12">
      <c r="A228" s="20" t="s">
        <v>185</v>
      </c>
      <c r="B228" s="21"/>
      <c r="C228" s="21"/>
      <c r="D228" s="21"/>
      <c r="E228" s="21"/>
      <c r="F228" s="21"/>
      <c r="G228" s="21"/>
      <c r="H228" s="21"/>
      <c r="I228" s="28"/>
      <c r="J228" s="29">
        <f>SUM(J226:J227)</f>
        <v>270.82</v>
      </c>
      <c r="K228" s="34">
        <f t="shared" si="15"/>
        <v>270.82</v>
      </c>
      <c r="L228" s="14"/>
    </row>
    <row r="229" spans="1:12">
      <c r="A229" s="8">
        <v>45916</v>
      </c>
      <c r="B229" s="9">
        <v>21516</v>
      </c>
      <c r="C229" s="22" t="s">
        <v>203</v>
      </c>
      <c r="D229" s="11" t="s">
        <v>182</v>
      </c>
      <c r="E229" s="3"/>
      <c r="F229" s="12"/>
      <c r="G229" s="13" t="s">
        <v>183</v>
      </c>
      <c r="H229" s="13"/>
      <c r="I229" s="24"/>
      <c r="J229" s="25">
        <v>-49.32</v>
      </c>
      <c r="K229" s="26">
        <f t="shared" si="15"/>
        <v>-49.32</v>
      </c>
      <c r="L229" s="8">
        <v>45915</v>
      </c>
    </row>
    <row r="230" spans="1:12">
      <c r="A230" s="14"/>
      <c r="B230" s="15"/>
      <c r="C230" s="16"/>
      <c r="D230" s="17" t="s">
        <v>184</v>
      </c>
      <c r="E230" s="7"/>
      <c r="F230" s="18"/>
      <c r="G230" s="19" t="s">
        <v>183</v>
      </c>
      <c r="H230" s="19"/>
      <c r="I230" s="27"/>
      <c r="J230" s="25"/>
      <c r="K230" s="26">
        <f t="shared" si="15"/>
        <v>0</v>
      </c>
      <c r="L230" s="14"/>
    </row>
    <row r="231" spans="1:12">
      <c r="A231" s="20" t="s">
        <v>185</v>
      </c>
      <c r="B231" s="21"/>
      <c r="C231" s="21"/>
      <c r="D231" s="21"/>
      <c r="E231" s="21"/>
      <c r="F231" s="21"/>
      <c r="G231" s="21"/>
      <c r="H231" s="21"/>
      <c r="I231" s="28"/>
      <c r="J231" s="30">
        <f>SUM(J229:J230)</f>
        <v>-49.32</v>
      </c>
      <c r="K231" s="34">
        <f t="shared" si="15"/>
        <v>-49.32</v>
      </c>
      <c r="L231" s="14"/>
    </row>
    <row r="232" spans="1:12">
      <c r="A232" s="8">
        <v>45916</v>
      </c>
      <c r="B232" s="9">
        <v>21516</v>
      </c>
      <c r="C232" s="10" t="s">
        <v>246</v>
      </c>
      <c r="D232" s="11" t="s">
        <v>182</v>
      </c>
      <c r="E232" s="3">
        <v>272187</v>
      </c>
      <c r="F232" s="12"/>
      <c r="G232" s="13" t="s">
        <v>183</v>
      </c>
      <c r="H232" s="13"/>
      <c r="I232" s="24"/>
      <c r="J232" s="25">
        <v>1100</v>
      </c>
      <c r="K232" s="26">
        <f t="shared" si="15"/>
        <v>1100</v>
      </c>
      <c r="L232" s="8">
        <v>45915</v>
      </c>
    </row>
    <row r="233" spans="1:12">
      <c r="A233" s="14"/>
      <c r="B233" s="15"/>
      <c r="C233" s="16"/>
      <c r="D233" s="17" t="s">
        <v>184</v>
      </c>
      <c r="E233" s="7"/>
      <c r="F233" s="18"/>
      <c r="G233" s="19" t="s">
        <v>183</v>
      </c>
      <c r="H233" s="19"/>
      <c r="I233" s="27"/>
      <c r="J233" s="25">
        <v>-283.76</v>
      </c>
      <c r="K233" s="26">
        <f t="shared" si="15"/>
        <v>-283.76</v>
      </c>
      <c r="L233" s="14"/>
    </row>
    <row r="234" spans="1:12">
      <c r="A234" s="20" t="s">
        <v>185</v>
      </c>
      <c r="B234" s="21"/>
      <c r="C234" s="21"/>
      <c r="D234" s="21"/>
      <c r="E234" s="21"/>
      <c r="F234" s="21"/>
      <c r="G234" s="21"/>
      <c r="H234" s="21"/>
      <c r="I234" s="28"/>
      <c r="J234" s="29">
        <f>SUM(J232:J233)</f>
        <v>816.24</v>
      </c>
      <c r="K234" s="34">
        <f t="shared" si="15"/>
        <v>816.24</v>
      </c>
      <c r="L234" s="14"/>
    </row>
    <row r="235" spans="1:12">
      <c r="A235" s="8">
        <v>45916</v>
      </c>
      <c r="B235" s="9">
        <v>21516</v>
      </c>
      <c r="C235" s="10" t="s">
        <v>247</v>
      </c>
      <c r="D235" s="11" t="s">
        <v>182</v>
      </c>
      <c r="E235" s="3">
        <v>272188</v>
      </c>
      <c r="F235" s="12"/>
      <c r="G235" s="13" t="s">
        <v>183</v>
      </c>
      <c r="H235" s="13"/>
      <c r="I235" s="24"/>
      <c r="J235" s="25">
        <v>200</v>
      </c>
      <c r="K235" s="26">
        <f t="shared" si="15"/>
        <v>200</v>
      </c>
      <c r="L235" s="8">
        <v>45915</v>
      </c>
    </row>
    <row r="236" spans="1:12">
      <c r="A236" s="14"/>
      <c r="B236" s="15"/>
      <c r="C236" s="16"/>
      <c r="D236" s="17" t="s">
        <v>184</v>
      </c>
      <c r="E236" s="7"/>
      <c r="F236" s="18"/>
      <c r="G236" s="19" t="s">
        <v>183</v>
      </c>
      <c r="H236" s="19"/>
      <c r="I236" s="27"/>
      <c r="J236" s="25">
        <v>-51.14</v>
      </c>
      <c r="K236" s="26">
        <f t="shared" si="15"/>
        <v>-51.14</v>
      </c>
      <c r="L236" s="14"/>
    </row>
    <row r="237" spans="1:12">
      <c r="A237" s="20" t="s">
        <v>185</v>
      </c>
      <c r="B237" s="21"/>
      <c r="C237" s="21"/>
      <c r="D237" s="21"/>
      <c r="E237" s="21"/>
      <c r="F237" s="21"/>
      <c r="G237" s="21"/>
      <c r="H237" s="21"/>
      <c r="I237" s="28"/>
      <c r="J237" s="29">
        <f>SUM(J235:J236)</f>
        <v>148.86</v>
      </c>
      <c r="K237" s="34">
        <f t="shared" si="15"/>
        <v>148.86</v>
      </c>
      <c r="L237" s="14"/>
    </row>
    <row r="238" spans="1:12">
      <c r="A238" s="8">
        <v>45916</v>
      </c>
      <c r="B238" s="9">
        <v>21516</v>
      </c>
      <c r="C238" s="10" t="s">
        <v>248</v>
      </c>
      <c r="D238" s="11" t="s">
        <v>182</v>
      </c>
      <c r="E238" s="3">
        <v>271983</v>
      </c>
      <c r="F238" s="12"/>
      <c r="G238" s="13" t="s">
        <v>183</v>
      </c>
      <c r="H238" s="13"/>
      <c r="I238" s="24"/>
      <c r="J238" s="25">
        <v>1100</v>
      </c>
      <c r="K238" s="26">
        <f t="shared" si="15"/>
        <v>1100</v>
      </c>
      <c r="L238" s="8">
        <v>45915</v>
      </c>
    </row>
    <row r="239" spans="1:12">
      <c r="A239" s="14"/>
      <c r="B239" s="15"/>
      <c r="C239" s="16"/>
      <c r="D239" s="17" t="s">
        <v>184</v>
      </c>
      <c r="E239" s="7"/>
      <c r="F239" s="18"/>
      <c r="G239" s="19" t="s">
        <v>183</v>
      </c>
      <c r="H239" s="19"/>
      <c r="I239" s="27"/>
      <c r="J239" s="25">
        <v>-241.56</v>
      </c>
      <c r="K239" s="26">
        <f t="shared" si="15"/>
        <v>-241.56</v>
      </c>
      <c r="L239" s="14"/>
    </row>
    <row r="240" spans="1:12">
      <c r="A240" s="20" t="s">
        <v>185</v>
      </c>
      <c r="B240" s="21"/>
      <c r="C240" s="21"/>
      <c r="D240" s="21"/>
      <c r="E240" s="21"/>
      <c r="F240" s="21"/>
      <c r="G240" s="21"/>
      <c r="H240" s="21"/>
      <c r="I240" s="28"/>
      <c r="J240" s="29">
        <f>SUM(J238:J239)</f>
        <v>858.44</v>
      </c>
      <c r="K240" s="34">
        <f t="shared" si="15"/>
        <v>858.44</v>
      </c>
      <c r="L240" s="14"/>
    </row>
    <row r="241" spans="1:12">
      <c r="A241" s="8">
        <v>45916</v>
      </c>
      <c r="B241" s="9">
        <v>21516</v>
      </c>
      <c r="C241" s="10" t="s">
        <v>249</v>
      </c>
      <c r="D241" s="11" t="s">
        <v>182</v>
      </c>
      <c r="E241" s="3">
        <v>271907</v>
      </c>
      <c r="F241" s="12"/>
      <c r="G241" s="13" t="s">
        <v>183</v>
      </c>
      <c r="H241" s="13"/>
      <c r="I241" s="24"/>
      <c r="J241" s="25">
        <v>200</v>
      </c>
      <c r="K241" s="26">
        <f t="shared" si="15"/>
        <v>200</v>
      </c>
      <c r="L241" s="8">
        <v>45915</v>
      </c>
    </row>
    <row r="242" spans="1:12">
      <c r="A242" s="14"/>
      <c r="B242" s="15"/>
      <c r="C242" s="16"/>
      <c r="D242" s="17" t="s">
        <v>184</v>
      </c>
      <c r="E242" s="7"/>
      <c r="F242" s="18"/>
      <c r="G242" s="19" t="s">
        <v>183</v>
      </c>
      <c r="H242" s="19"/>
      <c r="I242" s="27"/>
      <c r="J242" s="25">
        <v>-50.29</v>
      </c>
      <c r="K242" s="26">
        <f t="shared" si="15"/>
        <v>-50.29</v>
      </c>
      <c r="L242" s="14"/>
    </row>
    <row r="243" spans="1:12">
      <c r="A243" s="20" t="s">
        <v>185</v>
      </c>
      <c r="B243" s="21"/>
      <c r="C243" s="21"/>
      <c r="D243" s="21"/>
      <c r="E243" s="21"/>
      <c r="F243" s="21"/>
      <c r="G243" s="21"/>
      <c r="H243" s="21"/>
      <c r="I243" s="28"/>
      <c r="J243" s="29">
        <f>SUM(J241:J242)</f>
        <v>149.71</v>
      </c>
      <c r="K243" s="34">
        <f t="shared" si="15"/>
        <v>149.71</v>
      </c>
      <c r="L243" s="14"/>
    </row>
    <row r="244" spans="1:12">
      <c r="A244" s="8">
        <v>45916</v>
      </c>
      <c r="B244" s="9">
        <v>21516</v>
      </c>
      <c r="C244" s="10" t="s">
        <v>250</v>
      </c>
      <c r="D244" s="11" t="s">
        <v>182</v>
      </c>
      <c r="E244" s="3">
        <v>271905</v>
      </c>
      <c r="F244" s="12"/>
      <c r="G244" s="13" t="s">
        <v>183</v>
      </c>
      <c r="H244" s="13"/>
      <c r="I244" s="24"/>
      <c r="J244" s="25">
        <v>200</v>
      </c>
      <c r="K244" s="26">
        <f t="shared" si="15"/>
        <v>200</v>
      </c>
      <c r="L244" s="8">
        <v>45915</v>
      </c>
    </row>
    <row r="245" spans="1:12">
      <c r="A245" s="14"/>
      <c r="B245" s="15"/>
      <c r="C245" s="16"/>
      <c r="D245" s="17" t="s">
        <v>184</v>
      </c>
      <c r="E245" s="7"/>
      <c r="F245" s="18"/>
      <c r="G245" s="19" t="s">
        <v>183</v>
      </c>
      <c r="H245" s="19"/>
      <c r="I245" s="27"/>
      <c r="J245" s="25">
        <v>-47.39</v>
      </c>
      <c r="K245" s="26">
        <f t="shared" si="15"/>
        <v>-47.39</v>
      </c>
      <c r="L245" s="14"/>
    </row>
    <row r="246" spans="1:12">
      <c r="A246" s="20" t="s">
        <v>185</v>
      </c>
      <c r="B246" s="21"/>
      <c r="C246" s="21"/>
      <c r="D246" s="21"/>
      <c r="E246" s="21"/>
      <c r="F246" s="21"/>
      <c r="G246" s="21"/>
      <c r="H246" s="21"/>
      <c r="I246" s="28"/>
      <c r="J246" s="29">
        <f>SUM(J244:J245)</f>
        <v>152.61</v>
      </c>
      <c r="K246" s="34">
        <f t="shared" si="15"/>
        <v>152.61</v>
      </c>
      <c r="L246" s="14"/>
    </row>
    <row r="247" spans="1:12">
      <c r="A247" s="8">
        <v>45916</v>
      </c>
      <c r="B247" s="9">
        <v>21516</v>
      </c>
      <c r="C247" s="10" t="s">
        <v>251</v>
      </c>
      <c r="D247" s="11" t="s">
        <v>182</v>
      </c>
      <c r="E247" s="3">
        <v>271785</v>
      </c>
      <c r="F247" s="12"/>
      <c r="G247" s="13" t="s">
        <v>183</v>
      </c>
      <c r="H247" s="13"/>
      <c r="I247" s="24"/>
      <c r="J247" s="25">
        <v>350</v>
      </c>
      <c r="K247" s="26">
        <f t="shared" si="15"/>
        <v>350</v>
      </c>
      <c r="L247" s="8">
        <v>45915</v>
      </c>
    </row>
    <row r="248" spans="1:12">
      <c r="A248" s="14"/>
      <c r="B248" s="15"/>
      <c r="C248" s="16"/>
      <c r="D248" s="17" t="s">
        <v>184</v>
      </c>
      <c r="E248" s="7"/>
      <c r="F248" s="18"/>
      <c r="G248" s="19" t="s">
        <v>183</v>
      </c>
      <c r="H248" s="19"/>
      <c r="I248" s="27"/>
      <c r="J248" s="25">
        <v>-80.03</v>
      </c>
      <c r="K248" s="26">
        <f t="shared" si="15"/>
        <v>-80.03</v>
      </c>
      <c r="L248" s="14"/>
    </row>
    <row r="249" spans="1:12">
      <c r="A249" s="20" t="s">
        <v>185</v>
      </c>
      <c r="B249" s="21"/>
      <c r="C249" s="21"/>
      <c r="D249" s="21"/>
      <c r="E249" s="21"/>
      <c r="F249" s="21"/>
      <c r="G249" s="21"/>
      <c r="H249" s="21"/>
      <c r="I249" s="28"/>
      <c r="J249" s="29">
        <f>SUM(J247:J248)</f>
        <v>269.97</v>
      </c>
      <c r="K249" s="34">
        <f t="shared" si="15"/>
        <v>269.97</v>
      </c>
      <c r="L249" s="14"/>
    </row>
    <row r="250" spans="1:12">
      <c r="A250" s="8">
        <v>45916</v>
      </c>
      <c r="B250" s="9">
        <v>21516</v>
      </c>
      <c r="C250" s="10" t="s">
        <v>252</v>
      </c>
      <c r="D250" s="11" t="s">
        <v>182</v>
      </c>
      <c r="E250" s="3">
        <v>271816</v>
      </c>
      <c r="F250" s="12"/>
      <c r="G250" s="13" t="s">
        <v>183</v>
      </c>
      <c r="H250" s="13"/>
      <c r="I250" s="24"/>
      <c r="J250" s="25">
        <v>1000</v>
      </c>
      <c r="K250" s="26">
        <f t="shared" si="15"/>
        <v>1000</v>
      </c>
      <c r="L250" s="8">
        <v>45915</v>
      </c>
    </row>
    <row r="251" spans="1:12">
      <c r="A251" s="14"/>
      <c r="B251" s="15"/>
      <c r="C251" s="16"/>
      <c r="D251" s="17" t="s">
        <v>184</v>
      </c>
      <c r="E251" s="7"/>
      <c r="F251" s="18"/>
      <c r="G251" s="19" t="s">
        <v>183</v>
      </c>
      <c r="H251" s="19"/>
      <c r="I251" s="27"/>
      <c r="J251" s="25">
        <v>-220.56</v>
      </c>
      <c r="K251" s="26">
        <f t="shared" si="15"/>
        <v>-220.56</v>
      </c>
      <c r="L251" s="14"/>
    </row>
    <row r="252" spans="1:12">
      <c r="A252" s="20" t="s">
        <v>185</v>
      </c>
      <c r="B252" s="21"/>
      <c r="C252" s="21"/>
      <c r="D252" s="21"/>
      <c r="E252" s="21"/>
      <c r="F252" s="21"/>
      <c r="G252" s="21"/>
      <c r="H252" s="21"/>
      <c r="I252" s="28"/>
      <c r="J252" s="29">
        <f>SUM(J250:J251)</f>
        <v>779.44</v>
      </c>
      <c r="K252" s="34">
        <f t="shared" si="15"/>
        <v>779.44</v>
      </c>
      <c r="L252" s="14"/>
    </row>
    <row r="253" spans="1:12">
      <c r="A253" s="8">
        <v>45916</v>
      </c>
      <c r="B253" s="9">
        <v>21516</v>
      </c>
      <c r="C253" s="10" t="s">
        <v>253</v>
      </c>
      <c r="D253" s="11" t="s">
        <v>182</v>
      </c>
      <c r="E253" s="3">
        <v>271815</v>
      </c>
      <c r="F253" s="12"/>
      <c r="G253" s="13" t="s">
        <v>183</v>
      </c>
      <c r="H253" s="13"/>
      <c r="I253" s="24"/>
      <c r="J253" s="25">
        <v>350</v>
      </c>
      <c r="K253" s="26">
        <f t="shared" si="15"/>
        <v>350</v>
      </c>
      <c r="L253" s="8">
        <v>45915</v>
      </c>
    </row>
    <row r="254" spans="1:12">
      <c r="A254" s="14"/>
      <c r="B254" s="15"/>
      <c r="C254" s="16"/>
      <c r="D254" s="17" t="s">
        <v>184</v>
      </c>
      <c r="E254" s="7"/>
      <c r="F254" s="18"/>
      <c r="G254" s="19" t="s">
        <v>183</v>
      </c>
      <c r="H254" s="19"/>
      <c r="I254" s="27"/>
      <c r="J254" s="25">
        <v>-85.12</v>
      </c>
      <c r="K254" s="26">
        <f t="shared" si="15"/>
        <v>-85.12</v>
      </c>
      <c r="L254" s="14"/>
    </row>
    <row r="255" spans="1:12">
      <c r="A255" s="20" t="s">
        <v>185</v>
      </c>
      <c r="B255" s="21"/>
      <c r="C255" s="21"/>
      <c r="D255" s="21"/>
      <c r="E255" s="21"/>
      <c r="F255" s="21"/>
      <c r="G255" s="21"/>
      <c r="H255" s="21"/>
      <c r="I255" s="28"/>
      <c r="J255" s="29">
        <f>SUM(J253:J254)</f>
        <v>264.88</v>
      </c>
      <c r="K255" s="34">
        <f t="shared" si="15"/>
        <v>264.88</v>
      </c>
      <c r="L255" s="14"/>
    </row>
    <row r="256" spans="1:12">
      <c r="A256" s="8">
        <v>45916</v>
      </c>
      <c r="B256" s="9">
        <v>21516</v>
      </c>
      <c r="C256" s="10" t="s">
        <v>254</v>
      </c>
      <c r="D256" s="11" t="s">
        <v>182</v>
      </c>
      <c r="E256" s="3">
        <v>271841</v>
      </c>
      <c r="F256" s="12"/>
      <c r="G256" s="13" t="s">
        <v>183</v>
      </c>
      <c r="H256" s="13"/>
      <c r="I256" s="24"/>
      <c r="J256" s="25">
        <v>1100</v>
      </c>
      <c r="K256" s="26">
        <f t="shared" si="15"/>
        <v>1100</v>
      </c>
      <c r="L256" s="8">
        <v>45915</v>
      </c>
    </row>
    <row r="257" spans="1:12">
      <c r="A257" s="14"/>
      <c r="B257" s="15"/>
      <c r="C257" s="16"/>
      <c r="D257" s="17" t="s">
        <v>184</v>
      </c>
      <c r="E257" s="7"/>
      <c r="F257" s="18"/>
      <c r="G257" s="19" t="s">
        <v>183</v>
      </c>
      <c r="H257" s="19"/>
      <c r="I257" s="27"/>
      <c r="J257" s="25">
        <v>-254.96</v>
      </c>
      <c r="K257" s="26">
        <f t="shared" si="15"/>
        <v>-254.96</v>
      </c>
      <c r="L257" s="14"/>
    </row>
    <row r="258" spans="1:12">
      <c r="A258" s="20" t="s">
        <v>185</v>
      </c>
      <c r="B258" s="21"/>
      <c r="C258" s="21"/>
      <c r="D258" s="21"/>
      <c r="E258" s="21"/>
      <c r="F258" s="21"/>
      <c r="G258" s="21"/>
      <c r="H258" s="21"/>
      <c r="I258" s="28"/>
      <c r="J258" s="29">
        <f>SUM(J256:J257)</f>
        <v>845.04</v>
      </c>
      <c r="K258" s="34">
        <f t="shared" si="15"/>
        <v>845.04</v>
      </c>
      <c r="L258" s="14"/>
    </row>
    <row r="259" spans="1:12">
      <c r="A259" s="8">
        <v>45916</v>
      </c>
      <c r="B259" s="9">
        <v>21516</v>
      </c>
      <c r="C259" s="10" t="s">
        <v>255</v>
      </c>
      <c r="D259" s="11" t="s">
        <v>182</v>
      </c>
      <c r="E259" s="3">
        <v>271788</v>
      </c>
      <c r="F259" s="12"/>
      <c r="G259" s="13" t="s">
        <v>183</v>
      </c>
      <c r="H259" s="13"/>
      <c r="I259" s="24"/>
      <c r="J259" s="25">
        <v>1100</v>
      </c>
      <c r="K259" s="26">
        <f t="shared" si="15"/>
        <v>1100</v>
      </c>
      <c r="L259" s="8">
        <v>45915</v>
      </c>
    </row>
    <row r="260" spans="1:12">
      <c r="A260" s="14"/>
      <c r="B260" s="15"/>
      <c r="C260" s="16"/>
      <c r="D260" s="17" t="s">
        <v>184</v>
      </c>
      <c r="E260" s="7"/>
      <c r="F260" s="18"/>
      <c r="G260" s="19" t="s">
        <v>183</v>
      </c>
      <c r="H260" s="19"/>
      <c r="I260" s="27"/>
      <c r="J260" s="25">
        <v>-254.96</v>
      </c>
      <c r="K260" s="26">
        <f t="shared" si="15"/>
        <v>-254.96</v>
      </c>
      <c r="L260" s="14"/>
    </row>
    <row r="261" spans="1:12">
      <c r="A261" s="20" t="s">
        <v>185</v>
      </c>
      <c r="B261" s="21"/>
      <c r="C261" s="21"/>
      <c r="D261" s="21"/>
      <c r="E261" s="21"/>
      <c r="F261" s="21"/>
      <c r="G261" s="21"/>
      <c r="H261" s="21"/>
      <c r="I261" s="28"/>
      <c r="J261" s="29">
        <f>SUM(J259:J260)</f>
        <v>845.04</v>
      </c>
      <c r="K261" s="34">
        <f t="shared" si="15"/>
        <v>845.04</v>
      </c>
      <c r="L261" s="14"/>
    </row>
    <row r="262" spans="1:12">
      <c r="A262" s="8">
        <v>45916</v>
      </c>
      <c r="B262" s="9">
        <v>21516</v>
      </c>
      <c r="C262" s="10" t="s">
        <v>256</v>
      </c>
      <c r="D262" s="11" t="s">
        <v>182</v>
      </c>
      <c r="E262" s="3">
        <v>271622</v>
      </c>
      <c r="F262" s="12"/>
      <c r="G262" s="13" t="s">
        <v>183</v>
      </c>
      <c r="H262" s="13"/>
      <c r="I262" s="24"/>
      <c r="J262" s="25">
        <v>200</v>
      </c>
      <c r="K262" s="26">
        <f t="shared" si="15"/>
        <v>200</v>
      </c>
      <c r="L262" s="8">
        <v>45915</v>
      </c>
    </row>
    <row r="263" spans="1:12">
      <c r="A263" s="14"/>
      <c r="B263" s="15"/>
      <c r="C263" s="16"/>
      <c r="D263" s="17" t="s">
        <v>184</v>
      </c>
      <c r="E263" s="7"/>
      <c r="F263" s="18"/>
      <c r="G263" s="19" t="s">
        <v>183</v>
      </c>
      <c r="H263" s="19"/>
      <c r="I263" s="27"/>
      <c r="J263" s="25">
        <v>-43.24</v>
      </c>
      <c r="K263" s="26">
        <f t="shared" si="15"/>
        <v>-43.24</v>
      </c>
      <c r="L263" s="14"/>
    </row>
    <row r="264" spans="1:12">
      <c r="A264" s="20" t="s">
        <v>185</v>
      </c>
      <c r="B264" s="21"/>
      <c r="C264" s="21"/>
      <c r="D264" s="21"/>
      <c r="E264" s="21"/>
      <c r="F264" s="21"/>
      <c r="G264" s="21"/>
      <c r="H264" s="21"/>
      <c r="I264" s="28"/>
      <c r="J264" s="29">
        <f>SUM(J262:J263)</f>
        <v>156.76</v>
      </c>
      <c r="K264" s="34">
        <f t="shared" si="15"/>
        <v>156.76</v>
      </c>
      <c r="L264" s="14"/>
    </row>
    <row r="265" ht="10.5" spans="1:10">
      <c r="A265" s="2"/>
      <c r="I265" s="31" t="s">
        <v>209</v>
      </c>
      <c r="J265" s="32">
        <f>SUM(J222,J225,J228,J231,J234,J237,J240,J243,J246,J249,J252,J255,J258,J261,J264)</f>
        <v>7225.5</v>
      </c>
    </row>
    <row r="266" ht="10.5" spans="1:10">
      <c r="A266" s="2"/>
      <c r="I266" s="31"/>
      <c r="J266" s="32"/>
    </row>
    <row r="267" ht="10.5" spans="1:10">
      <c r="A267" s="2" t="s">
        <v>24</v>
      </c>
      <c r="D267" s="2" t="s">
        <v>25</v>
      </c>
      <c r="I267" s="33"/>
      <c r="J267" s="32"/>
    </row>
    <row r="268" spans="1:1">
      <c r="A268" s="2"/>
    </row>
    <row r="269" spans="1:1">
      <c r="A269" s="2"/>
    </row>
    <row r="270" spans="1:4">
      <c r="A270" s="2" t="s">
        <v>27</v>
      </c>
      <c r="D270" s="2" t="s">
        <v>28</v>
      </c>
    </row>
    <row r="271" spans="1:4">
      <c r="A271" s="1" t="s">
        <v>30</v>
      </c>
      <c r="D271" s="1" t="s">
        <v>31</v>
      </c>
    </row>
    <row r="281" spans="1:1">
      <c r="A281" s="2" t="s">
        <v>0</v>
      </c>
    </row>
    <row r="282" spans="1:1">
      <c r="A282" s="2" t="s">
        <v>34</v>
      </c>
    </row>
    <row r="284" spans="1:12">
      <c r="A284" s="3" t="s">
        <v>2</v>
      </c>
      <c r="B284" s="3" t="s">
        <v>3</v>
      </c>
      <c r="C284" s="3" t="s">
        <v>4</v>
      </c>
      <c r="D284" s="3" t="s">
        <v>5</v>
      </c>
      <c r="E284" s="3" t="s">
        <v>180</v>
      </c>
      <c r="F284" s="3" t="s">
        <v>7</v>
      </c>
      <c r="G284" s="4" t="s">
        <v>8</v>
      </c>
      <c r="H284" s="5"/>
      <c r="I284" s="5"/>
      <c r="J284" s="23"/>
      <c r="K284" s="3" t="s">
        <v>9</v>
      </c>
      <c r="L284" s="3" t="s">
        <v>10</v>
      </c>
    </row>
    <row r="285" spans="1:12">
      <c r="A285" s="6"/>
      <c r="B285" s="6"/>
      <c r="C285" s="6"/>
      <c r="D285" s="6"/>
      <c r="E285" s="6"/>
      <c r="F285" s="6"/>
      <c r="G285" s="3" t="s">
        <v>11</v>
      </c>
      <c r="H285" s="3" t="s">
        <v>12</v>
      </c>
      <c r="I285" s="3" t="s">
        <v>13</v>
      </c>
      <c r="J285" s="3" t="s">
        <v>14</v>
      </c>
      <c r="K285" s="6"/>
      <c r="L285" s="6"/>
    </row>
    <row r="286" spans="1:1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</row>
    <row r="287" spans="1:12">
      <c r="A287" s="8">
        <v>45923</v>
      </c>
      <c r="B287" s="9">
        <v>21534</v>
      </c>
      <c r="C287" s="10" t="s">
        <v>257</v>
      </c>
      <c r="D287" s="11" t="s">
        <v>182</v>
      </c>
      <c r="E287" s="3">
        <v>273083</v>
      </c>
      <c r="F287" s="12"/>
      <c r="G287" s="13" t="s">
        <v>183</v>
      </c>
      <c r="H287" s="13"/>
      <c r="I287" s="24"/>
      <c r="J287" s="25">
        <v>200</v>
      </c>
      <c r="K287" s="26">
        <f t="shared" ref="K287:K291" si="16">J287</f>
        <v>200</v>
      </c>
      <c r="L287" s="8">
        <v>45922</v>
      </c>
    </row>
    <row r="288" spans="1:12">
      <c r="A288" s="14"/>
      <c r="B288" s="15"/>
      <c r="C288" s="16"/>
      <c r="D288" s="17" t="s">
        <v>184</v>
      </c>
      <c r="E288" s="7"/>
      <c r="F288" s="18"/>
      <c r="G288" s="19" t="s">
        <v>183</v>
      </c>
      <c r="H288" s="19"/>
      <c r="I288" s="27"/>
      <c r="J288" s="25">
        <v>-55.68</v>
      </c>
      <c r="K288" s="26">
        <f t="shared" si="16"/>
        <v>-55.68</v>
      </c>
      <c r="L288" s="14"/>
    </row>
    <row r="289" spans="1:12">
      <c r="A289" s="20" t="s">
        <v>185</v>
      </c>
      <c r="B289" s="21"/>
      <c r="C289" s="21"/>
      <c r="D289" s="21"/>
      <c r="E289" s="21"/>
      <c r="F289" s="21"/>
      <c r="G289" s="21"/>
      <c r="H289" s="21"/>
      <c r="I289" s="28"/>
      <c r="J289" s="29">
        <f>SUM(J287:J288)</f>
        <v>144.32</v>
      </c>
      <c r="K289" s="29">
        <f>SUM(K287:K288)</f>
        <v>144.32</v>
      </c>
      <c r="L289" s="14"/>
    </row>
    <row r="290" spans="1:12">
      <c r="A290" s="8">
        <v>45923</v>
      </c>
      <c r="B290" s="9">
        <v>21534</v>
      </c>
      <c r="C290" s="10" t="s">
        <v>258</v>
      </c>
      <c r="D290" s="11" t="s">
        <v>182</v>
      </c>
      <c r="E290" s="3">
        <v>273077</v>
      </c>
      <c r="F290" s="12"/>
      <c r="G290" s="13" t="s">
        <v>183</v>
      </c>
      <c r="H290" s="13"/>
      <c r="I290" s="24"/>
      <c r="J290" s="25">
        <v>1100</v>
      </c>
      <c r="K290" s="26">
        <f t="shared" ref="K290:K294" si="17">J290</f>
        <v>1100</v>
      </c>
      <c r="L290" s="8">
        <v>45922</v>
      </c>
    </row>
    <row r="291" spans="1:12">
      <c r="A291" s="14"/>
      <c r="B291" s="15"/>
      <c r="C291" s="16"/>
      <c r="D291" s="17" t="s">
        <v>184</v>
      </c>
      <c r="E291" s="7"/>
      <c r="F291" s="18"/>
      <c r="G291" s="19" t="s">
        <v>183</v>
      </c>
      <c r="H291" s="19"/>
      <c r="I291" s="27"/>
      <c r="J291" s="25">
        <v>-254.11</v>
      </c>
      <c r="K291" s="26">
        <f t="shared" si="17"/>
        <v>-254.11</v>
      </c>
      <c r="L291" s="14"/>
    </row>
    <row r="292" spans="1:12">
      <c r="A292" s="20" t="s">
        <v>185</v>
      </c>
      <c r="B292" s="21"/>
      <c r="C292" s="21"/>
      <c r="D292" s="21"/>
      <c r="E292" s="21"/>
      <c r="F292" s="21"/>
      <c r="G292" s="21"/>
      <c r="H292" s="21"/>
      <c r="I292" s="28"/>
      <c r="J292" s="29">
        <f>SUM(J290:J291)</f>
        <v>845.89</v>
      </c>
      <c r="K292" s="29">
        <f>SUM(K290:K291)</f>
        <v>845.89</v>
      </c>
      <c r="L292" s="14"/>
    </row>
    <row r="293" spans="1:12">
      <c r="A293" s="8">
        <v>45923</v>
      </c>
      <c r="B293" s="9">
        <v>21534</v>
      </c>
      <c r="C293" s="10" t="s">
        <v>259</v>
      </c>
      <c r="D293" s="11" t="s">
        <v>182</v>
      </c>
      <c r="E293" s="3">
        <v>273080</v>
      </c>
      <c r="F293" s="12"/>
      <c r="G293" s="13" t="s">
        <v>183</v>
      </c>
      <c r="H293" s="13"/>
      <c r="I293" s="24"/>
      <c r="J293" s="25">
        <v>1100</v>
      </c>
      <c r="K293" s="26">
        <f t="shared" si="17"/>
        <v>1100</v>
      </c>
      <c r="L293" s="8">
        <v>45922</v>
      </c>
    </row>
    <row r="294" spans="1:12">
      <c r="A294" s="14"/>
      <c r="B294" s="15"/>
      <c r="C294" s="16"/>
      <c r="D294" s="17" t="s">
        <v>184</v>
      </c>
      <c r="E294" s="7"/>
      <c r="F294" s="18"/>
      <c r="G294" s="19" t="s">
        <v>183</v>
      </c>
      <c r="H294" s="19"/>
      <c r="I294" s="27"/>
      <c r="J294" s="25">
        <v>-254.11</v>
      </c>
      <c r="K294" s="26">
        <f t="shared" si="17"/>
        <v>-254.11</v>
      </c>
      <c r="L294" s="14"/>
    </row>
    <row r="295" spans="1:12">
      <c r="A295" s="20" t="s">
        <v>185</v>
      </c>
      <c r="B295" s="21"/>
      <c r="C295" s="21"/>
      <c r="D295" s="21"/>
      <c r="E295" s="21"/>
      <c r="F295" s="21"/>
      <c r="G295" s="21"/>
      <c r="H295" s="21"/>
      <c r="I295" s="28"/>
      <c r="J295" s="29">
        <f>SUM(J293:J294)</f>
        <v>845.89</v>
      </c>
      <c r="K295" s="29">
        <f>SUM(K293:K294)</f>
        <v>845.89</v>
      </c>
      <c r="L295" s="14"/>
    </row>
    <row r="296" spans="1:12">
      <c r="A296" s="8">
        <v>45923</v>
      </c>
      <c r="B296" s="9">
        <v>21534</v>
      </c>
      <c r="C296" s="10" t="s">
        <v>260</v>
      </c>
      <c r="D296" s="11" t="s">
        <v>182</v>
      </c>
      <c r="E296" s="3">
        <v>272840</v>
      </c>
      <c r="F296" s="12"/>
      <c r="G296" s="13" t="s">
        <v>183</v>
      </c>
      <c r="H296" s="13"/>
      <c r="I296" s="24"/>
      <c r="J296" s="25">
        <v>534.35</v>
      </c>
      <c r="K296" s="26">
        <f t="shared" ref="K296:K300" si="18">J296</f>
        <v>534.35</v>
      </c>
      <c r="L296" s="8">
        <v>45922</v>
      </c>
    </row>
    <row r="297" spans="1:12">
      <c r="A297" s="14"/>
      <c r="B297" s="15"/>
      <c r="C297" s="16"/>
      <c r="D297" s="17" t="s">
        <v>184</v>
      </c>
      <c r="E297" s="7"/>
      <c r="F297" s="18"/>
      <c r="G297" s="19" t="s">
        <v>183</v>
      </c>
      <c r="H297" s="19"/>
      <c r="I297" s="27"/>
      <c r="J297" s="25">
        <v>-119.56</v>
      </c>
      <c r="K297" s="26">
        <f t="shared" si="18"/>
        <v>-119.56</v>
      </c>
      <c r="L297" s="14"/>
    </row>
    <row r="298" spans="1:12">
      <c r="A298" s="20" t="s">
        <v>185</v>
      </c>
      <c r="B298" s="21"/>
      <c r="C298" s="21"/>
      <c r="D298" s="21"/>
      <c r="E298" s="21"/>
      <c r="F298" s="21"/>
      <c r="G298" s="21"/>
      <c r="H298" s="21"/>
      <c r="I298" s="28"/>
      <c r="J298" s="29">
        <f>SUM(J296:J297)</f>
        <v>414.79</v>
      </c>
      <c r="K298" s="29">
        <f>SUM(K296:K297)</f>
        <v>414.79</v>
      </c>
      <c r="L298" s="14"/>
    </row>
    <row r="299" spans="1:12">
      <c r="A299" s="8">
        <v>45923</v>
      </c>
      <c r="B299" s="9">
        <v>21534</v>
      </c>
      <c r="C299" s="10" t="s">
        <v>261</v>
      </c>
      <c r="D299" s="11" t="s">
        <v>182</v>
      </c>
      <c r="E299" s="3">
        <v>273597</v>
      </c>
      <c r="F299" s="12"/>
      <c r="G299" s="13" t="s">
        <v>183</v>
      </c>
      <c r="H299" s="13"/>
      <c r="I299" s="24"/>
      <c r="J299" s="25">
        <v>1100</v>
      </c>
      <c r="K299" s="26">
        <f t="shared" si="18"/>
        <v>1100</v>
      </c>
      <c r="L299" s="8">
        <v>45922</v>
      </c>
    </row>
    <row r="300" spans="1:12">
      <c r="A300" s="14"/>
      <c r="B300" s="15"/>
      <c r="C300" s="16"/>
      <c r="D300" s="17" t="s">
        <v>184</v>
      </c>
      <c r="E300" s="7"/>
      <c r="F300" s="18"/>
      <c r="G300" s="19" t="s">
        <v>183</v>
      </c>
      <c r="H300" s="19"/>
      <c r="I300" s="27"/>
      <c r="J300" s="25">
        <v>-238.14</v>
      </c>
      <c r="K300" s="26">
        <f t="shared" si="18"/>
        <v>-238.14</v>
      </c>
      <c r="L300" s="14"/>
    </row>
    <row r="301" spans="1:12">
      <c r="A301" s="20" t="s">
        <v>185</v>
      </c>
      <c r="B301" s="21"/>
      <c r="C301" s="21"/>
      <c r="D301" s="21"/>
      <c r="E301" s="21"/>
      <c r="F301" s="21"/>
      <c r="G301" s="21"/>
      <c r="H301" s="21"/>
      <c r="I301" s="28"/>
      <c r="J301" s="29">
        <f>SUM(J299:J300)</f>
        <v>861.86</v>
      </c>
      <c r="K301" s="29">
        <f>SUM(K299:K300)</f>
        <v>861.86</v>
      </c>
      <c r="L301" s="14"/>
    </row>
    <row r="302" spans="1:12">
      <c r="A302" s="8">
        <v>45923</v>
      </c>
      <c r="B302" s="9">
        <v>21534</v>
      </c>
      <c r="C302" s="10" t="s">
        <v>262</v>
      </c>
      <c r="D302" s="11" t="s">
        <v>182</v>
      </c>
      <c r="E302" s="3">
        <v>273071</v>
      </c>
      <c r="F302" s="12"/>
      <c r="G302" s="13" t="s">
        <v>183</v>
      </c>
      <c r="H302" s="13"/>
      <c r="I302" s="24"/>
      <c r="J302" s="25">
        <v>197</v>
      </c>
      <c r="K302" s="26">
        <f t="shared" ref="K302:K306" si="19">J302</f>
        <v>197</v>
      </c>
      <c r="L302" s="8">
        <v>45922</v>
      </c>
    </row>
    <row r="303" spans="1:12">
      <c r="A303" s="14"/>
      <c r="B303" s="15"/>
      <c r="C303" s="16"/>
      <c r="D303" s="17" t="s">
        <v>184</v>
      </c>
      <c r="E303" s="7"/>
      <c r="F303" s="18"/>
      <c r="G303" s="19" t="s">
        <v>183</v>
      </c>
      <c r="H303" s="19"/>
      <c r="I303" s="27"/>
      <c r="J303" s="25">
        <v>-46.75</v>
      </c>
      <c r="K303" s="26">
        <f t="shared" si="19"/>
        <v>-46.75</v>
      </c>
      <c r="L303" s="14"/>
    </row>
    <row r="304" spans="1:12">
      <c r="A304" s="20" t="s">
        <v>185</v>
      </c>
      <c r="B304" s="21"/>
      <c r="C304" s="21"/>
      <c r="D304" s="21"/>
      <c r="E304" s="21"/>
      <c r="F304" s="21"/>
      <c r="G304" s="21"/>
      <c r="H304" s="21"/>
      <c r="I304" s="28"/>
      <c r="J304" s="29">
        <f>SUM(J302:J303)</f>
        <v>150.25</v>
      </c>
      <c r="K304" s="29">
        <f>SUM(K302:K303)</f>
        <v>150.25</v>
      </c>
      <c r="L304" s="14"/>
    </row>
    <row r="305" spans="1:12">
      <c r="A305" s="8">
        <v>45923</v>
      </c>
      <c r="B305" s="9">
        <v>21534</v>
      </c>
      <c r="C305" s="22" t="s">
        <v>203</v>
      </c>
      <c r="D305" s="11" t="s">
        <v>182</v>
      </c>
      <c r="E305" s="3"/>
      <c r="F305" s="12"/>
      <c r="G305" s="13" t="s">
        <v>183</v>
      </c>
      <c r="H305" s="13"/>
      <c r="I305" s="24"/>
      <c r="J305" s="25">
        <v>-123.2</v>
      </c>
      <c r="K305" s="26">
        <f t="shared" si="19"/>
        <v>-123.2</v>
      </c>
      <c r="L305" s="8">
        <v>45922</v>
      </c>
    </row>
    <row r="306" spans="1:12">
      <c r="A306" s="14"/>
      <c r="B306" s="15"/>
      <c r="C306" s="16"/>
      <c r="D306" s="17" t="s">
        <v>184</v>
      </c>
      <c r="E306" s="7"/>
      <c r="F306" s="18"/>
      <c r="G306" s="19" t="s">
        <v>183</v>
      </c>
      <c r="H306" s="19"/>
      <c r="I306" s="27"/>
      <c r="J306" s="25"/>
      <c r="K306" s="26">
        <f t="shared" si="19"/>
        <v>0</v>
      </c>
      <c r="L306" s="14"/>
    </row>
    <row r="307" spans="1:12">
      <c r="A307" s="20" t="s">
        <v>185</v>
      </c>
      <c r="B307" s="21"/>
      <c r="C307" s="21"/>
      <c r="D307" s="21"/>
      <c r="E307" s="21"/>
      <c r="F307" s="21"/>
      <c r="G307" s="21"/>
      <c r="H307" s="21"/>
      <c r="I307" s="28"/>
      <c r="J307" s="30">
        <f>SUM(J305:J306)</f>
        <v>-123.2</v>
      </c>
      <c r="K307" s="29">
        <f>SUM(K305:K306)</f>
        <v>-123.2</v>
      </c>
      <c r="L307" s="14"/>
    </row>
    <row r="308" spans="1:12">
      <c r="A308" s="8">
        <v>45923</v>
      </c>
      <c r="B308" s="9">
        <v>21534</v>
      </c>
      <c r="C308" s="10" t="s">
        <v>263</v>
      </c>
      <c r="D308" s="11" t="s">
        <v>182</v>
      </c>
      <c r="E308" s="3">
        <v>272579</v>
      </c>
      <c r="F308" s="12"/>
      <c r="G308" s="13" t="s">
        <v>183</v>
      </c>
      <c r="H308" s="13"/>
      <c r="I308" s="24"/>
      <c r="J308" s="25">
        <v>193.8</v>
      </c>
      <c r="K308" s="26">
        <f t="shared" ref="K308:K312" si="20">J308</f>
        <v>193.8</v>
      </c>
      <c r="L308" s="8">
        <v>45922</v>
      </c>
    </row>
    <row r="309" spans="1:12">
      <c r="A309" s="14"/>
      <c r="B309" s="15"/>
      <c r="C309" s="16"/>
      <c r="D309" s="17" t="s">
        <v>184</v>
      </c>
      <c r="E309" s="7"/>
      <c r="F309" s="18"/>
      <c r="G309" s="19" t="s">
        <v>183</v>
      </c>
      <c r="H309" s="19"/>
      <c r="I309" s="27"/>
      <c r="J309" s="25">
        <v>-46.07</v>
      </c>
      <c r="K309" s="26">
        <f t="shared" si="20"/>
        <v>-46.07</v>
      </c>
      <c r="L309" s="14"/>
    </row>
    <row r="310" spans="1:12">
      <c r="A310" s="20" t="s">
        <v>185</v>
      </c>
      <c r="B310" s="21"/>
      <c r="C310" s="21"/>
      <c r="D310" s="21"/>
      <c r="E310" s="21"/>
      <c r="F310" s="21"/>
      <c r="G310" s="21"/>
      <c r="H310" s="21"/>
      <c r="I310" s="28"/>
      <c r="J310" s="29">
        <f>SUM(J308:J309)</f>
        <v>147.73</v>
      </c>
      <c r="K310" s="29">
        <f>SUM(K308:K309)</f>
        <v>147.73</v>
      </c>
      <c r="L310" s="14"/>
    </row>
    <row r="311" spans="1:12">
      <c r="A311" s="8">
        <v>45923</v>
      </c>
      <c r="B311" s="9">
        <v>21534</v>
      </c>
      <c r="C311" s="10" t="s">
        <v>264</v>
      </c>
      <c r="D311" s="11" t="s">
        <v>182</v>
      </c>
      <c r="E311" s="3">
        <v>273287</v>
      </c>
      <c r="F311" s="12"/>
      <c r="G311" s="13" t="s">
        <v>183</v>
      </c>
      <c r="H311" s="13"/>
      <c r="I311" s="24"/>
      <c r="J311" s="25">
        <v>394</v>
      </c>
      <c r="K311" s="26">
        <f t="shared" si="20"/>
        <v>394</v>
      </c>
      <c r="L311" s="8">
        <v>45922</v>
      </c>
    </row>
    <row r="312" spans="1:12">
      <c r="A312" s="14"/>
      <c r="B312" s="15"/>
      <c r="C312" s="16"/>
      <c r="D312" s="17" t="s">
        <v>184</v>
      </c>
      <c r="E312" s="7"/>
      <c r="F312" s="18"/>
      <c r="G312" s="19" t="s">
        <v>183</v>
      </c>
      <c r="H312" s="19"/>
      <c r="I312" s="27"/>
      <c r="J312" s="25">
        <v>-88.5</v>
      </c>
      <c r="K312" s="26">
        <f t="shared" si="20"/>
        <v>-88.5</v>
      </c>
      <c r="L312" s="14"/>
    </row>
    <row r="313" spans="1:12">
      <c r="A313" s="20" t="s">
        <v>185</v>
      </c>
      <c r="B313" s="21"/>
      <c r="C313" s="21"/>
      <c r="D313" s="21"/>
      <c r="E313" s="21"/>
      <c r="F313" s="21"/>
      <c r="G313" s="21"/>
      <c r="H313" s="21"/>
      <c r="I313" s="28"/>
      <c r="J313" s="29">
        <f>SUM(J311:J312)</f>
        <v>305.5</v>
      </c>
      <c r="K313" s="29">
        <f>SUM(K311:K312)</f>
        <v>305.5</v>
      </c>
      <c r="L313" s="14"/>
    </row>
    <row r="314" spans="1:12">
      <c r="A314" s="8">
        <v>45923</v>
      </c>
      <c r="B314" s="9">
        <v>21534</v>
      </c>
      <c r="C314" s="10" t="s">
        <v>265</v>
      </c>
      <c r="D314" s="11" t="s">
        <v>182</v>
      </c>
      <c r="E314" s="3">
        <v>272424</v>
      </c>
      <c r="F314" s="12"/>
      <c r="G314" s="13" t="s">
        <v>183</v>
      </c>
      <c r="H314" s="13"/>
      <c r="I314" s="24"/>
      <c r="J314" s="25">
        <v>193.8</v>
      </c>
      <c r="K314" s="26">
        <f t="shared" ref="K314:K318" si="21">J314</f>
        <v>193.8</v>
      </c>
      <c r="L314" s="8">
        <v>45922</v>
      </c>
    </row>
    <row r="315" spans="1:12">
      <c r="A315" s="14"/>
      <c r="B315" s="15"/>
      <c r="C315" s="16"/>
      <c r="D315" s="17" t="s">
        <v>184</v>
      </c>
      <c r="E315" s="7"/>
      <c r="F315" s="18"/>
      <c r="G315" s="19" t="s">
        <v>183</v>
      </c>
      <c r="H315" s="19"/>
      <c r="I315" s="27"/>
      <c r="J315" s="25">
        <v>-46.92</v>
      </c>
      <c r="K315" s="26">
        <f t="shared" si="21"/>
        <v>-46.92</v>
      </c>
      <c r="L315" s="14"/>
    </row>
    <row r="316" spans="1:12">
      <c r="A316" s="20" t="s">
        <v>185</v>
      </c>
      <c r="B316" s="21"/>
      <c r="C316" s="21"/>
      <c r="D316" s="21"/>
      <c r="E316" s="21"/>
      <c r="F316" s="21"/>
      <c r="G316" s="21"/>
      <c r="H316" s="21"/>
      <c r="I316" s="28"/>
      <c r="J316" s="29">
        <f>SUM(J314:J315)</f>
        <v>146.88</v>
      </c>
      <c r="K316" s="29">
        <f>SUM(K314:K315)</f>
        <v>146.88</v>
      </c>
      <c r="L316" s="14"/>
    </row>
    <row r="317" spans="1:12">
      <c r="A317" s="8">
        <v>45923</v>
      </c>
      <c r="B317" s="9">
        <v>21534</v>
      </c>
      <c r="C317" s="22" t="s">
        <v>203</v>
      </c>
      <c r="D317" s="11" t="s">
        <v>182</v>
      </c>
      <c r="E317" s="3"/>
      <c r="F317" s="12"/>
      <c r="G317" s="13" t="s">
        <v>183</v>
      </c>
      <c r="H317" s="13"/>
      <c r="I317" s="24"/>
      <c r="J317" s="25">
        <v>-71.77</v>
      </c>
      <c r="K317" s="26">
        <f t="shared" si="21"/>
        <v>-71.77</v>
      </c>
      <c r="L317" s="8">
        <v>45922</v>
      </c>
    </row>
    <row r="318" spans="1:12">
      <c r="A318" s="14"/>
      <c r="B318" s="15"/>
      <c r="C318" s="16"/>
      <c r="D318" s="17" t="s">
        <v>184</v>
      </c>
      <c r="E318" s="7"/>
      <c r="F318" s="18"/>
      <c r="G318" s="19" t="s">
        <v>183</v>
      </c>
      <c r="H318" s="19"/>
      <c r="I318" s="27"/>
      <c r="J318" s="25"/>
      <c r="K318" s="26">
        <f t="shared" si="21"/>
        <v>0</v>
      </c>
      <c r="L318" s="14"/>
    </row>
    <row r="319" spans="1:12">
      <c r="A319" s="20" t="s">
        <v>185</v>
      </c>
      <c r="B319" s="21"/>
      <c r="C319" s="21"/>
      <c r="D319" s="21"/>
      <c r="E319" s="21"/>
      <c r="F319" s="21"/>
      <c r="G319" s="21"/>
      <c r="H319" s="21"/>
      <c r="I319" s="28"/>
      <c r="J319" s="30">
        <f>SUM(J317:J318)</f>
        <v>-71.77</v>
      </c>
      <c r="K319" s="29">
        <f>SUM(K317:K318)</f>
        <v>-71.77</v>
      </c>
      <c r="L319" s="14"/>
    </row>
    <row r="320" spans="1:12">
      <c r="A320" s="8">
        <v>45923</v>
      </c>
      <c r="B320" s="9">
        <v>21534</v>
      </c>
      <c r="C320" s="10" t="s">
        <v>266</v>
      </c>
      <c r="D320" s="11" t="s">
        <v>182</v>
      </c>
      <c r="E320" s="3">
        <v>272583</v>
      </c>
      <c r="F320" s="12"/>
      <c r="G320" s="13" t="s">
        <v>183</v>
      </c>
      <c r="H320" s="13"/>
      <c r="I320" s="24"/>
      <c r="J320" s="25">
        <v>193.8</v>
      </c>
      <c r="K320" s="26">
        <f t="shared" ref="K320:K324" si="22">J320</f>
        <v>193.8</v>
      </c>
      <c r="L320" s="8">
        <v>45922</v>
      </c>
    </row>
    <row r="321" spans="1:12">
      <c r="A321" s="14"/>
      <c r="B321" s="15"/>
      <c r="C321" s="16"/>
      <c r="D321" s="17" t="s">
        <v>184</v>
      </c>
      <c r="E321" s="7"/>
      <c r="F321" s="18"/>
      <c r="G321" s="19" t="s">
        <v>183</v>
      </c>
      <c r="H321" s="19"/>
      <c r="I321" s="27"/>
      <c r="J321" s="25">
        <v>-54.1</v>
      </c>
      <c r="K321" s="26">
        <f t="shared" si="22"/>
        <v>-54.1</v>
      </c>
      <c r="L321" s="14"/>
    </row>
    <row r="322" spans="1:12">
      <c r="A322" s="20" t="s">
        <v>185</v>
      </c>
      <c r="B322" s="21"/>
      <c r="C322" s="21"/>
      <c r="D322" s="21"/>
      <c r="E322" s="21"/>
      <c r="F322" s="21"/>
      <c r="G322" s="21"/>
      <c r="H322" s="21"/>
      <c r="I322" s="28"/>
      <c r="J322" s="29">
        <f>SUM(J320:J321)</f>
        <v>139.7</v>
      </c>
      <c r="K322" s="29">
        <f>SUM(K320:K321)</f>
        <v>139.7</v>
      </c>
      <c r="L322" s="14"/>
    </row>
    <row r="323" spans="1:12">
      <c r="A323" s="8">
        <v>45923</v>
      </c>
      <c r="B323" s="9">
        <v>21534</v>
      </c>
      <c r="C323" s="10" t="s">
        <v>267</v>
      </c>
      <c r="D323" s="11" t="s">
        <v>182</v>
      </c>
      <c r="E323" s="3">
        <v>272838</v>
      </c>
      <c r="F323" s="12"/>
      <c r="G323" s="13" t="s">
        <v>183</v>
      </c>
      <c r="H323" s="13"/>
      <c r="I323" s="24"/>
      <c r="J323" s="25">
        <v>335.3</v>
      </c>
      <c r="K323" s="26">
        <f t="shared" si="22"/>
        <v>335.3</v>
      </c>
      <c r="L323" s="8">
        <v>45922</v>
      </c>
    </row>
    <row r="324" spans="1:12">
      <c r="A324" s="14"/>
      <c r="B324" s="15"/>
      <c r="C324" s="16"/>
      <c r="D324" s="17" t="s">
        <v>184</v>
      </c>
      <c r="E324" s="7"/>
      <c r="F324" s="18"/>
      <c r="G324" s="19" t="s">
        <v>183</v>
      </c>
      <c r="H324" s="19"/>
      <c r="I324" s="27"/>
      <c r="J324" s="25">
        <v>-81.8</v>
      </c>
      <c r="K324" s="26">
        <f t="shared" si="22"/>
        <v>-81.8</v>
      </c>
      <c r="L324" s="14"/>
    </row>
    <row r="325" spans="1:12">
      <c r="A325" s="20" t="s">
        <v>185</v>
      </c>
      <c r="B325" s="21"/>
      <c r="C325" s="21"/>
      <c r="D325" s="21"/>
      <c r="E325" s="21"/>
      <c r="F325" s="21"/>
      <c r="G325" s="21"/>
      <c r="H325" s="21"/>
      <c r="I325" s="28"/>
      <c r="J325" s="29">
        <f>SUM(J323:J324)</f>
        <v>253.5</v>
      </c>
      <c r="K325" s="29">
        <f>SUM(K323:K324)</f>
        <v>253.5</v>
      </c>
      <c r="L325" s="14"/>
    </row>
    <row r="326" spans="1:12">
      <c r="A326" s="8">
        <v>45923</v>
      </c>
      <c r="B326" s="9">
        <v>21534</v>
      </c>
      <c r="C326" s="10" t="s">
        <v>268</v>
      </c>
      <c r="D326" s="11" t="s">
        <v>182</v>
      </c>
      <c r="E326" s="3">
        <v>272835</v>
      </c>
      <c r="F326" s="12"/>
      <c r="G326" s="13" t="s">
        <v>183</v>
      </c>
      <c r="H326" s="13"/>
      <c r="I326" s="24"/>
      <c r="J326" s="25">
        <v>193.8</v>
      </c>
      <c r="K326" s="26">
        <f t="shared" ref="K326:K330" si="23">J326</f>
        <v>193.8</v>
      </c>
      <c r="L326" s="8">
        <v>45922</v>
      </c>
    </row>
    <row r="327" spans="1:12">
      <c r="A327" s="14"/>
      <c r="B327" s="15"/>
      <c r="C327" s="16"/>
      <c r="D327" s="17" t="s">
        <v>184</v>
      </c>
      <c r="E327" s="7"/>
      <c r="F327" s="18"/>
      <c r="G327" s="19" t="s">
        <v>183</v>
      </c>
      <c r="H327" s="19"/>
      <c r="I327" s="27"/>
      <c r="J327" s="25">
        <v>-46.07</v>
      </c>
      <c r="K327" s="26">
        <f t="shared" si="23"/>
        <v>-46.07</v>
      </c>
      <c r="L327" s="14"/>
    </row>
    <row r="328" spans="1:12">
      <c r="A328" s="20" t="s">
        <v>185</v>
      </c>
      <c r="B328" s="21"/>
      <c r="C328" s="21"/>
      <c r="D328" s="21"/>
      <c r="E328" s="21"/>
      <c r="F328" s="21"/>
      <c r="G328" s="21"/>
      <c r="H328" s="21"/>
      <c r="I328" s="28"/>
      <c r="J328" s="29">
        <f>SUM(J326:J327)</f>
        <v>147.73</v>
      </c>
      <c r="K328" s="29">
        <f>SUM(K326:K327)</f>
        <v>147.73</v>
      </c>
      <c r="L328" s="14"/>
    </row>
    <row r="329" spans="1:12">
      <c r="A329" s="8">
        <v>45923</v>
      </c>
      <c r="B329" s="9">
        <v>21534</v>
      </c>
      <c r="C329" s="10" t="s">
        <v>269</v>
      </c>
      <c r="D329" s="11" t="s">
        <v>182</v>
      </c>
      <c r="E329" s="3">
        <v>272377</v>
      </c>
      <c r="F329" s="12"/>
      <c r="G329" s="13" t="s">
        <v>183</v>
      </c>
      <c r="H329" s="13"/>
      <c r="I329" s="24"/>
      <c r="J329" s="25">
        <v>4329.25</v>
      </c>
      <c r="K329" s="26">
        <f t="shared" si="23"/>
        <v>4329.25</v>
      </c>
      <c r="L329" s="8">
        <v>45922</v>
      </c>
    </row>
    <row r="330" spans="1:12">
      <c r="A330" s="14"/>
      <c r="B330" s="15"/>
      <c r="C330" s="16"/>
      <c r="D330" s="17" t="s">
        <v>184</v>
      </c>
      <c r="E330" s="7"/>
      <c r="F330" s="18"/>
      <c r="G330" s="19" t="s">
        <v>183</v>
      </c>
      <c r="H330" s="19"/>
      <c r="I330" s="27"/>
      <c r="J330" s="25">
        <v>-920.66</v>
      </c>
      <c r="K330" s="26">
        <f t="shared" si="23"/>
        <v>-920.66</v>
      </c>
      <c r="L330" s="14"/>
    </row>
    <row r="331" spans="1:12">
      <c r="A331" s="20" t="s">
        <v>185</v>
      </c>
      <c r="B331" s="21"/>
      <c r="C331" s="21"/>
      <c r="D331" s="21"/>
      <c r="E331" s="21"/>
      <c r="F331" s="21"/>
      <c r="G331" s="21"/>
      <c r="H331" s="21"/>
      <c r="I331" s="28"/>
      <c r="J331" s="29">
        <f>SUM(J329:J330)</f>
        <v>3408.59</v>
      </c>
      <c r="K331" s="29">
        <f>SUM(K329:K330)</f>
        <v>3408.59</v>
      </c>
      <c r="L331" s="14"/>
    </row>
    <row r="332" spans="1:12">
      <c r="A332" s="8">
        <v>45923</v>
      </c>
      <c r="B332" s="9">
        <v>21534</v>
      </c>
      <c r="C332" s="10" t="s">
        <v>270</v>
      </c>
      <c r="D332" s="11" t="s">
        <v>182</v>
      </c>
      <c r="E332" s="3">
        <v>272584</v>
      </c>
      <c r="F332" s="12"/>
      <c r="G332" s="13" t="s">
        <v>183</v>
      </c>
      <c r="H332" s="13"/>
      <c r="I332" s="24"/>
      <c r="J332" s="25">
        <v>534.35</v>
      </c>
      <c r="K332" s="26">
        <f t="shared" ref="K332:K336" si="24">J332</f>
        <v>534.35</v>
      </c>
      <c r="L332" s="8">
        <v>45922</v>
      </c>
    </row>
    <row r="333" spans="1:12">
      <c r="A333" s="14"/>
      <c r="B333" s="15"/>
      <c r="C333" s="16"/>
      <c r="D333" s="17" t="s">
        <v>184</v>
      </c>
      <c r="E333" s="7"/>
      <c r="F333" s="18"/>
      <c r="G333" s="19" t="s">
        <v>183</v>
      </c>
      <c r="H333" s="19"/>
      <c r="I333" s="27"/>
      <c r="J333" s="25">
        <v>-118.24</v>
      </c>
      <c r="K333" s="26">
        <f t="shared" si="24"/>
        <v>-118.24</v>
      </c>
      <c r="L333" s="14"/>
    </row>
    <row r="334" spans="1:12">
      <c r="A334" s="20" t="s">
        <v>185</v>
      </c>
      <c r="B334" s="21"/>
      <c r="C334" s="21"/>
      <c r="D334" s="21"/>
      <c r="E334" s="21"/>
      <c r="F334" s="21"/>
      <c r="G334" s="21"/>
      <c r="H334" s="21"/>
      <c r="I334" s="28"/>
      <c r="J334" s="29">
        <f>SUM(J332:J333)</f>
        <v>416.11</v>
      </c>
      <c r="K334" s="29">
        <f>SUM(K332:K333)</f>
        <v>416.11</v>
      </c>
      <c r="L334" s="14"/>
    </row>
    <row r="335" spans="1:12">
      <c r="A335" s="8">
        <v>45923</v>
      </c>
      <c r="B335" s="9">
        <v>21534</v>
      </c>
      <c r="C335" s="10" t="s">
        <v>271</v>
      </c>
      <c r="D335" s="11" t="s">
        <v>182</v>
      </c>
      <c r="E335" s="3">
        <v>272868</v>
      </c>
      <c r="F335" s="12"/>
      <c r="G335" s="13" t="s">
        <v>183</v>
      </c>
      <c r="H335" s="13"/>
      <c r="I335" s="24"/>
      <c r="J335" s="25">
        <v>1100</v>
      </c>
      <c r="K335" s="26">
        <f t="shared" si="24"/>
        <v>1100</v>
      </c>
      <c r="L335" s="8">
        <v>45922</v>
      </c>
    </row>
    <row r="336" spans="1:12">
      <c r="A336" s="14"/>
      <c r="B336" s="15"/>
      <c r="C336" s="16"/>
      <c r="D336" s="17" t="s">
        <v>184</v>
      </c>
      <c r="E336" s="7"/>
      <c r="F336" s="18"/>
      <c r="G336" s="19" t="s">
        <v>183</v>
      </c>
      <c r="H336" s="19"/>
      <c r="I336" s="27"/>
      <c r="J336" s="25">
        <v>-254.11</v>
      </c>
      <c r="K336" s="26">
        <f t="shared" si="24"/>
        <v>-254.11</v>
      </c>
      <c r="L336" s="14"/>
    </row>
    <row r="337" spans="1:12">
      <c r="A337" s="20" t="s">
        <v>185</v>
      </c>
      <c r="B337" s="21"/>
      <c r="C337" s="21"/>
      <c r="D337" s="21"/>
      <c r="E337" s="21"/>
      <c r="F337" s="21"/>
      <c r="G337" s="21"/>
      <c r="H337" s="21"/>
      <c r="I337" s="28"/>
      <c r="J337" s="29">
        <f>SUM(J335:J336)</f>
        <v>845.89</v>
      </c>
      <c r="K337" s="29">
        <f>SUM(K335:K336)</f>
        <v>845.89</v>
      </c>
      <c r="L337" s="14"/>
    </row>
    <row r="338" spans="1:12">
      <c r="A338" s="8">
        <v>45923</v>
      </c>
      <c r="B338" s="9">
        <v>21534</v>
      </c>
      <c r="C338" s="10" t="s">
        <v>272</v>
      </c>
      <c r="D338" s="11" t="s">
        <v>182</v>
      </c>
      <c r="E338" s="3">
        <v>272692</v>
      </c>
      <c r="F338" s="12"/>
      <c r="G338" s="13" t="s">
        <v>183</v>
      </c>
      <c r="H338" s="13"/>
      <c r="I338" s="24"/>
      <c r="J338" s="25">
        <v>387.6</v>
      </c>
      <c r="K338" s="26">
        <f t="shared" ref="K338:K342" si="25">J338</f>
        <v>387.6</v>
      </c>
      <c r="L338" s="8">
        <v>45922</v>
      </c>
    </row>
    <row r="339" spans="1:12">
      <c r="A339" s="14"/>
      <c r="B339" s="15"/>
      <c r="C339" s="16"/>
      <c r="D339" s="17" t="s">
        <v>184</v>
      </c>
      <c r="E339" s="7"/>
      <c r="F339" s="18"/>
      <c r="G339" s="19" t="s">
        <v>183</v>
      </c>
      <c r="H339" s="19"/>
      <c r="I339" s="27"/>
      <c r="J339" s="25">
        <v>-105.06</v>
      </c>
      <c r="K339" s="26">
        <f t="shared" si="25"/>
        <v>-105.06</v>
      </c>
      <c r="L339" s="14"/>
    </row>
    <row r="340" spans="1:12">
      <c r="A340" s="20" t="s">
        <v>185</v>
      </c>
      <c r="B340" s="21"/>
      <c r="C340" s="21"/>
      <c r="D340" s="21"/>
      <c r="E340" s="21"/>
      <c r="F340" s="21"/>
      <c r="G340" s="21"/>
      <c r="H340" s="21"/>
      <c r="I340" s="28"/>
      <c r="J340" s="29">
        <f>SUM(J338:J339)</f>
        <v>282.54</v>
      </c>
      <c r="K340" s="29">
        <f>SUM(K338:K339)</f>
        <v>282.54</v>
      </c>
      <c r="L340" s="14"/>
    </row>
    <row r="341" spans="1:12">
      <c r="A341" s="8">
        <v>45923</v>
      </c>
      <c r="B341" s="9">
        <v>21534</v>
      </c>
      <c r="C341" s="10" t="s">
        <v>273</v>
      </c>
      <c r="D341" s="11" t="s">
        <v>182</v>
      </c>
      <c r="E341" s="3">
        <v>272695</v>
      </c>
      <c r="F341" s="12"/>
      <c r="G341" s="13" t="s">
        <v>183</v>
      </c>
      <c r="H341" s="13"/>
      <c r="I341" s="24"/>
      <c r="J341" s="25">
        <v>387.6</v>
      </c>
      <c r="K341" s="26">
        <f t="shared" si="25"/>
        <v>387.6</v>
      </c>
      <c r="L341" s="8">
        <v>45922</v>
      </c>
    </row>
    <row r="342" spans="1:12">
      <c r="A342" s="14"/>
      <c r="B342" s="15"/>
      <c r="C342" s="16"/>
      <c r="D342" s="17" t="s">
        <v>184</v>
      </c>
      <c r="E342" s="7"/>
      <c r="F342" s="18"/>
      <c r="G342" s="19" t="s">
        <v>183</v>
      </c>
      <c r="H342" s="19"/>
      <c r="I342" s="27"/>
      <c r="J342" s="25">
        <v>-103.2</v>
      </c>
      <c r="K342" s="26">
        <f t="shared" si="25"/>
        <v>-103.2</v>
      </c>
      <c r="L342" s="14"/>
    </row>
    <row r="343" spans="1:12">
      <c r="A343" s="20" t="s">
        <v>185</v>
      </c>
      <c r="B343" s="21"/>
      <c r="C343" s="21"/>
      <c r="D343" s="21"/>
      <c r="E343" s="21"/>
      <c r="F343" s="21"/>
      <c r="G343" s="21"/>
      <c r="H343" s="21"/>
      <c r="I343" s="28"/>
      <c r="J343" s="29">
        <f>SUM(J341:J342)</f>
        <v>284.4</v>
      </c>
      <c r="K343" s="29">
        <f>SUM(K341:K342)</f>
        <v>284.4</v>
      </c>
      <c r="L343" s="14"/>
    </row>
    <row r="344" spans="1:12">
      <c r="A344" s="8">
        <v>45923</v>
      </c>
      <c r="B344" s="9">
        <v>21534</v>
      </c>
      <c r="C344" s="10" t="s">
        <v>274</v>
      </c>
      <c r="D344" s="11" t="s">
        <v>182</v>
      </c>
      <c r="E344" s="3">
        <v>272694</v>
      </c>
      <c r="F344" s="12"/>
      <c r="G344" s="13" t="s">
        <v>183</v>
      </c>
      <c r="H344" s="13"/>
      <c r="I344" s="24"/>
      <c r="J344" s="25">
        <v>387.6</v>
      </c>
      <c r="K344" s="26">
        <f t="shared" ref="K344:K348" si="26">J344</f>
        <v>387.6</v>
      </c>
      <c r="L344" s="8">
        <v>45922</v>
      </c>
    </row>
    <row r="345" spans="1:12">
      <c r="A345" s="14"/>
      <c r="B345" s="15"/>
      <c r="C345" s="16"/>
      <c r="D345" s="17" t="s">
        <v>184</v>
      </c>
      <c r="E345" s="7"/>
      <c r="F345" s="18"/>
      <c r="G345" s="19" t="s">
        <v>183</v>
      </c>
      <c r="H345" s="19"/>
      <c r="I345" s="27"/>
      <c r="J345" s="25">
        <v>-87.14</v>
      </c>
      <c r="K345" s="26">
        <f t="shared" si="26"/>
        <v>-87.14</v>
      </c>
      <c r="L345" s="14"/>
    </row>
    <row r="346" spans="1:12">
      <c r="A346" s="20" t="s">
        <v>185</v>
      </c>
      <c r="B346" s="21"/>
      <c r="C346" s="21"/>
      <c r="D346" s="21"/>
      <c r="E346" s="21"/>
      <c r="F346" s="21"/>
      <c r="G346" s="21"/>
      <c r="H346" s="21"/>
      <c r="I346" s="28"/>
      <c r="J346" s="29">
        <f>SUM(J344:J345)</f>
        <v>300.46</v>
      </c>
      <c r="K346" s="29">
        <f>SUM(K344:K345)</f>
        <v>300.46</v>
      </c>
      <c r="L346" s="14"/>
    </row>
    <row r="347" spans="1:12">
      <c r="A347" s="8">
        <v>45923</v>
      </c>
      <c r="B347" s="9">
        <v>21534</v>
      </c>
      <c r="C347" s="10" t="s">
        <v>275</v>
      </c>
      <c r="D347" s="11" t="s">
        <v>182</v>
      </c>
      <c r="E347" s="3">
        <v>272184</v>
      </c>
      <c r="F347" s="12"/>
      <c r="G347" s="13" t="s">
        <v>183</v>
      </c>
      <c r="H347" s="13"/>
      <c r="I347" s="24"/>
      <c r="J347" s="25">
        <v>350</v>
      </c>
      <c r="K347" s="26">
        <f t="shared" si="26"/>
        <v>350</v>
      </c>
      <c r="L347" s="8">
        <v>45922</v>
      </c>
    </row>
    <row r="348" spans="1:12">
      <c r="A348" s="14"/>
      <c r="B348" s="15"/>
      <c r="C348" s="16"/>
      <c r="D348" s="17" t="s">
        <v>184</v>
      </c>
      <c r="E348" s="7"/>
      <c r="F348" s="18"/>
      <c r="G348" s="19" t="s">
        <v>183</v>
      </c>
      <c r="H348" s="19"/>
      <c r="I348" s="27"/>
      <c r="J348" s="25">
        <v>-81.8</v>
      </c>
      <c r="K348" s="26">
        <f t="shared" si="26"/>
        <v>-81.8</v>
      </c>
      <c r="L348" s="14"/>
    </row>
    <row r="349" spans="1:12">
      <c r="A349" s="20" t="s">
        <v>185</v>
      </c>
      <c r="B349" s="21"/>
      <c r="C349" s="21"/>
      <c r="D349" s="21"/>
      <c r="E349" s="21"/>
      <c r="F349" s="21"/>
      <c r="G349" s="21"/>
      <c r="H349" s="21"/>
      <c r="I349" s="28"/>
      <c r="J349" s="29">
        <f>SUM(J347:J348)</f>
        <v>268.2</v>
      </c>
      <c r="K349" s="29">
        <f>SUM(K347:K348)</f>
        <v>268.2</v>
      </c>
      <c r="L349" s="14"/>
    </row>
    <row r="350" ht="10.5" spans="1:10">
      <c r="A350" s="2"/>
      <c r="I350" s="31" t="s">
        <v>209</v>
      </c>
      <c r="J350" s="32">
        <f>SUM(J289,J292,J295,J298,J301,J304,J307,J310,J313,J316,J319,J322,J325,J328,J331,J334,J337,J340,J343,J346,J349)</f>
        <v>10015.26</v>
      </c>
    </row>
    <row r="352" ht="10.5" spans="1:10">
      <c r="A352" s="2" t="s">
        <v>24</v>
      </c>
      <c r="D352" s="2" t="s">
        <v>25</v>
      </c>
      <c r="I352" s="33"/>
      <c r="J352" s="32"/>
    </row>
    <row r="353" spans="1:1">
      <c r="A353" s="2"/>
    </row>
    <row r="354" spans="1:1">
      <c r="A354" s="2"/>
    </row>
    <row r="355" spans="1:4">
      <c r="A355" s="2" t="s">
        <v>27</v>
      </c>
      <c r="D355" s="2" t="s">
        <v>28</v>
      </c>
    </row>
    <row r="356" spans="1:4">
      <c r="A356" s="1" t="s">
        <v>30</v>
      </c>
      <c r="D356" s="1" t="s">
        <v>31</v>
      </c>
    </row>
    <row r="366" spans="1:1">
      <c r="A366" s="2" t="s">
        <v>0</v>
      </c>
    </row>
    <row r="367" spans="1:1">
      <c r="A367" s="2" t="s">
        <v>34</v>
      </c>
    </row>
    <row r="369" spans="1:12">
      <c r="A369" s="3" t="s">
        <v>2</v>
      </c>
      <c r="B369" s="3" t="s">
        <v>3</v>
      </c>
      <c r="C369" s="3" t="s">
        <v>4</v>
      </c>
      <c r="D369" s="3" t="s">
        <v>5</v>
      </c>
      <c r="E369" s="3" t="s">
        <v>180</v>
      </c>
      <c r="F369" s="3" t="s">
        <v>7</v>
      </c>
      <c r="G369" s="4" t="s">
        <v>8</v>
      </c>
      <c r="H369" s="5"/>
      <c r="I369" s="5"/>
      <c r="J369" s="23"/>
      <c r="K369" s="3" t="s">
        <v>9</v>
      </c>
      <c r="L369" s="3" t="s">
        <v>10</v>
      </c>
    </row>
    <row r="370" spans="1:12">
      <c r="A370" s="6"/>
      <c r="B370" s="6"/>
      <c r="C370" s="6"/>
      <c r="D370" s="6"/>
      <c r="E370" s="6"/>
      <c r="F370" s="6"/>
      <c r="G370" s="3" t="s">
        <v>11</v>
      </c>
      <c r="H370" s="3" t="s">
        <v>12</v>
      </c>
      <c r="I370" s="3" t="s">
        <v>13</v>
      </c>
      <c r="J370" s="3" t="s">
        <v>14</v>
      </c>
      <c r="K370" s="6"/>
      <c r="L370" s="6"/>
    </row>
    <row r="371" spans="1:1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</row>
    <row r="372" spans="1:12">
      <c r="A372" s="8">
        <v>45930</v>
      </c>
      <c r="B372" s="9">
        <v>21556</v>
      </c>
      <c r="C372" s="10" t="s">
        <v>276</v>
      </c>
      <c r="D372" s="11" t="s">
        <v>182</v>
      </c>
      <c r="E372" s="3">
        <v>272581</v>
      </c>
      <c r="F372" s="12"/>
      <c r="G372" s="13" t="s">
        <v>183</v>
      </c>
      <c r="H372" s="13"/>
      <c r="I372" s="24"/>
      <c r="J372" s="25">
        <v>4329.25</v>
      </c>
      <c r="K372" s="26">
        <f t="shared" ref="K372:K376" si="27">J372</f>
        <v>4329.25</v>
      </c>
      <c r="L372" s="8">
        <v>45929</v>
      </c>
    </row>
    <row r="373" spans="1:12">
      <c r="A373" s="14"/>
      <c r="B373" s="15"/>
      <c r="C373" s="16"/>
      <c r="D373" s="17" t="s">
        <v>184</v>
      </c>
      <c r="E373" s="7"/>
      <c r="F373" s="18"/>
      <c r="G373" s="19" t="s">
        <v>183</v>
      </c>
      <c r="H373" s="19"/>
      <c r="I373" s="27"/>
      <c r="J373" s="25">
        <v>-897</v>
      </c>
      <c r="K373" s="26">
        <f t="shared" si="27"/>
        <v>-897</v>
      </c>
      <c r="L373" s="14"/>
    </row>
    <row r="374" spans="1:12">
      <c r="A374" s="20" t="s">
        <v>185</v>
      </c>
      <c r="B374" s="21"/>
      <c r="C374" s="21"/>
      <c r="D374" s="21"/>
      <c r="E374" s="21"/>
      <c r="F374" s="21"/>
      <c r="G374" s="21"/>
      <c r="H374" s="21"/>
      <c r="I374" s="28"/>
      <c r="J374" s="29">
        <f>SUM(J372:J373)</f>
        <v>3432.25</v>
      </c>
      <c r="K374" s="29">
        <f>SUM(K372:K373)</f>
        <v>3432.25</v>
      </c>
      <c r="L374" s="14"/>
    </row>
    <row r="375" spans="1:12">
      <c r="A375" s="8">
        <v>45930</v>
      </c>
      <c r="B375" s="9">
        <v>21556</v>
      </c>
      <c r="C375" s="10" t="s">
        <v>277</v>
      </c>
      <c r="D375" s="11" t="s">
        <v>182</v>
      </c>
      <c r="E375" s="3">
        <v>274170</v>
      </c>
      <c r="F375" s="12"/>
      <c r="G375" s="13" t="s">
        <v>183</v>
      </c>
      <c r="H375" s="13"/>
      <c r="I375" s="24"/>
      <c r="J375" s="25">
        <v>1100</v>
      </c>
      <c r="K375" s="26">
        <f t="shared" ref="K375:K379" si="28">J375</f>
        <v>1100</v>
      </c>
      <c r="L375" s="8">
        <v>45929</v>
      </c>
    </row>
    <row r="376" spans="1:12">
      <c r="A376" s="14"/>
      <c r="B376" s="15"/>
      <c r="C376" s="16"/>
      <c r="D376" s="17" t="s">
        <v>184</v>
      </c>
      <c r="E376" s="7"/>
      <c r="F376" s="18"/>
      <c r="G376" s="19" t="s">
        <v>183</v>
      </c>
      <c r="H376" s="19"/>
      <c r="I376" s="27"/>
      <c r="J376" s="25">
        <v>-238.14</v>
      </c>
      <c r="K376" s="26">
        <f t="shared" si="28"/>
        <v>-238.14</v>
      </c>
      <c r="L376" s="14"/>
    </row>
    <row r="377" spans="1:12">
      <c r="A377" s="20" t="s">
        <v>185</v>
      </c>
      <c r="B377" s="21"/>
      <c r="C377" s="21"/>
      <c r="D377" s="21"/>
      <c r="E377" s="21"/>
      <c r="F377" s="21"/>
      <c r="G377" s="21"/>
      <c r="H377" s="21"/>
      <c r="I377" s="28"/>
      <c r="J377" s="29">
        <f>SUM(J375:J376)</f>
        <v>861.86</v>
      </c>
      <c r="K377" s="29">
        <f>SUM(K375:K376)</f>
        <v>861.86</v>
      </c>
      <c r="L377" s="14"/>
    </row>
    <row r="378" spans="1:12">
      <c r="A378" s="8">
        <v>45930</v>
      </c>
      <c r="B378" s="9">
        <v>21556</v>
      </c>
      <c r="C378" s="10" t="s">
        <v>278</v>
      </c>
      <c r="D378" s="11" t="s">
        <v>182</v>
      </c>
      <c r="E378" s="3">
        <v>274604</v>
      </c>
      <c r="F378" s="12"/>
      <c r="G378" s="13" t="s">
        <v>183</v>
      </c>
      <c r="H378" s="13"/>
      <c r="I378" s="24"/>
      <c r="J378" s="25">
        <v>200</v>
      </c>
      <c r="K378" s="26">
        <f t="shared" si="28"/>
        <v>200</v>
      </c>
      <c r="L378" s="8">
        <v>45929</v>
      </c>
    </row>
    <row r="379" spans="1:12">
      <c r="A379" s="14"/>
      <c r="B379" s="15"/>
      <c r="C379" s="16"/>
      <c r="D379" s="17" t="s">
        <v>184</v>
      </c>
      <c r="E379" s="7"/>
      <c r="F379" s="18"/>
      <c r="G379" s="19" t="s">
        <v>183</v>
      </c>
      <c r="H379" s="19"/>
      <c r="I379" s="27"/>
      <c r="J379" s="25">
        <v>-48.24</v>
      </c>
      <c r="K379" s="26">
        <f t="shared" si="28"/>
        <v>-48.24</v>
      </c>
      <c r="L379" s="14"/>
    </row>
    <row r="380" spans="1:12">
      <c r="A380" s="20" t="s">
        <v>185</v>
      </c>
      <c r="B380" s="21"/>
      <c r="C380" s="21"/>
      <c r="D380" s="21"/>
      <c r="E380" s="21"/>
      <c r="F380" s="21"/>
      <c r="G380" s="21"/>
      <c r="H380" s="21"/>
      <c r="I380" s="28"/>
      <c r="J380" s="29">
        <f>SUM(J378:J379)</f>
        <v>151.76</v>
      </c>
      <c r="K380" s="29">
        <f>SUM(K378:K379)</f>
        <v>151.76</v>
      </c>
      <c r="L380" s="14"/>
    </row>
    <row r="381" spans="1:12">
      <c r="A381" s="8">
        <v>45930</v>
      </c>
      <c r="B381" s="9">
        <v>21556</v>
      </c>
      <c r="C381" s="10" t="s">
        <v>279</v>
      </c>
      <c r="D381" s="11" t="s">
        <v>182</v>
      </c>
      <c r="E381" s="3">
        <v>273964</v>
      </c>
      <c r="F381" s="12"/>
      <c r="G381" s="13" t="s">
        <v>183</v>
      </c>
      <c r="H381" s="13"/>
      <c r="I381" s="24"/>
      <c r="J381" s="25">
        <v>350</v>
      </c>
      <c r="K381" s="26">
        <f t="shared" ref="K381:K385" si="29">J381</f>
        <v>350</v>
      </c>
      <c r="L381" s="8">
        <v>45929</v>
      </c>
    </row>
    <row r="382" spans="1:12">
      <c r="A382" s="14"/>
      <c r="B382" s="15"/>
      <c r="C382" s="16"/>
      <c r="D382" s="17" t="s">
        <v>184</v>
      </c>
      <c r="E382" s="7"/>
      <c r="F382" s="18"/>
      <c r="G382" s="19" t="s">
        <v>183</v>
      </c>
      <c r="H382" s="19"/>
      <c r="I382" s="27"/>
      <c r="J382" s="25">
        <v>-85.12</v>
      </c>
      <c r="K382" s="26">
        <f t="shared" si="29"/>
        <v>-85.12</v>
      </c>
      <c r="L382" s="14"/>
    </row>
    <row r="383" spans="1:12">
      <c r="A383" s="20" t="s">
        <v>185</v>
      </c>
      <c r="B383" s="21"/>
      <c r="C383" s="21"/>
      <c r="D383" s="21"/>
      <c r="E383" s="21"/>
      <c r="F383" s="21"/>
      <c r="G383" s="21"/>
      <c r="H383" s="21"/>
      <c r="I383" s="28"/>
      <c r="J383" s="29">
        <f>SUM(J381:J382)</f>
        <v>264.88</v>
      </c>
      <c r="K383" s="29">
        <f>SUM(K381:K382)</f>
        <v>264.88</v>
      </c>
      <c r="L383" s="14"/>
    </row>
    <row r="384" spans="1:12">
      <c r="A384" s="8">
        <v>45930</v>
      </c>
      <c r="B384" s="9">
        <v>21556</v>
      </c>
      <c r="C384" s="10" t="s">
        <v>280</v>
      </c>
      <c r="D384" s="11" t="s">
        <v>182</v>
      </c>
      <c r="E384" s="3">
        <v>273991</v>
      </c>
      <c r="F384" s="12"/>
      <c r="G384" s="13" t="s">
        <v>183</v>
      </c>
      <c r="H384" s="13"/>
      <c r="I384" s="24"/>
      <c r="J384" s="25">
        <v>1100</v>
      </c>
      <c r="K384" s="26">
        <f t="shared" si="29"/>
        <v>1100</v>
      </c>
      <c r="L384" s="8">
        <v>45929</v>
      </c>
    </row>
    <row r="385" spans="1:12">
      <c r="A385" s="14"/>
      <c r="B385" s="15"/>
      <c r="C385" s="16"/>
      <c r="D385" s="17" t="s">
        <v>184</v>
      </c>
      <c r="E385" s="7"/>
      <c r="F385" s="18"/>
      <c r="G385" s="19" t="s">
        <v>183</v>
      </c>
      <c r="H385" s="19"/>
      <c r="I385" s="27"/>
      <c r="J385" s="25">
        <v>-254.96</v>
      </c>
      <c r="K385" s="26">
        <f t="shared" si="29"/>
        <v>-254.96</v>
      </c>
      <c r="L385" s="14"/>
    </row>
    <row r="386" spans="1:12">
      <c r="A386" s="20" t="s">
        <v>185</v>
      </c>
      <c r="B386" s="21"/>
      <c r="C386" s="21"/>
      <c r="D386" s="21"/>
      <c r="E386" s="21"/>
      <c r="F386" s="21"/>
      <c r="G386" s="21"/>
      <c r="H386" s="21"/>
      <c r="I386" s="28"/>
      <c r="J386" s="29">
        <f>SUM(J384:J385)</f>
        <v>845.04</v>
      </c>
      <c r="K386" s="29">
        <f>SUM(K384:K385)</f>
        <v>845.04</v>
      </c>
      <c r="L386" s="14"/>
    </row>
    <row r="387" spans="1:12">
      <c r="A387" s="8">
        <v>45930</v>
      </c>
      <c r="B387" s="9">
        <v>21556</v>
      </c>
      <c r="C387" s="10" t="s">
        <v>281</v>
      </c>
      <c r="D387" s="11" t="s">
        <v>182</v>
      </c>
      <c r="E387" s="3">
        <v>273721</v>
      </c>
      <c r="F387" s="12"/>
      <c r="G387" s="13" t="s">
        <v>183</v>
      </c>
      <c r="H387" s="13"/>
      <c r="I387" s="24"/>
      <c r="J387" s="25">
        <v>1100</v>
      </c>
      <c r="K387" s="26">
        <f t="shared" ref="K387:K391" si="30">J387</f>
        <v>1100</v>
      </c>
      <c r="L387" s="8">
        <v>45929</v>
      </c>
    </row>
    <row r="388" spans="1:12">
      <c r="A388" s="14"/>
      <c r="B388" s="15"/>
      <c r="C388" s="16"/>
      <c r="D388" s="17" t="s">
        <v>184</v>
      </c>
      <c r="E388" s="7"/>
      <c r="F388" s="18"/>
      <c r="G388" s="19" t="s">
        <v>183</v>
      </c>
      <c r="H388" s="19"/>
      <c r="I388" s="27"/>
      <c r="J388" s="25">
        <v>-254.96</v>
      </c>
      <c r="K388" s="26">
        <f t="shared" si="30"/>
        <v>-254.96</v>
      </c>
      <c r="L388" s="14"/>
    </row>
    <row r="389" spans="1:12">
      <c r="A389" s="20" t="s">
        <v>185</v>
      </c>
      <c r="B389" s="21"/>
      <c r="C389" s="21"/>
      <c r="D389" s="21"/>
      <c r="E389" s="21"/>
      <c r="F389" s="21"/>
      <c r="G389" s="21"/>
      <c r="H389" s="21"/>
      <c r="I389" s="28"/>
      <c r="J389" s="29">
        <f>SUM(J387:J388)</f>
        <v>845.04</v>
      </c>
      <c r="K389" s="29">
        <f>SUM(K387:K388)</f>
        <v>845.04</v>
      </c>
      <c r="L389" s="14"/>
    </row>
    <row r="390" spans="1:12">
      <c r="A390" s="8">
        <v>45930</v>
      </c>
      <c r="B390" s="9">
        <v>21556</v>
      </c>
      <c r="C390" s="10" t="s">
        <v>282</v>
      </c>
      <c r="D390" s="11" t="s">
        <v>182</v>
      </c>
      <c r="E390" s="3">
        <v>273993</v>
      </c>
      <c r="F390" s="12"/>
      <c r="G390" s="13" t="s">
        <v>183</v>
      </c>
      <c r="H390" s="13"/>
      <c r="I390" s="24"/>
      <c r="J390" s="25">
        <v>1400</v>
      </c>
      <c r="K390" s="26">
        <f t="shared" si="30"/>
        <v>1400</v>
      </c>
      <c r="L390" s="8">
        <v>45929</v>
      </c>
    </row>
    <row r="391" spans="1:12">
      <c r="A391" s="14"/>
      <c r="B391" s="15"/>
      <c r="C391" s="16"/>
      <c r="D391" s="17" t="s">
        <v>184</v>
      </c>
      <c r="E391" s="7"/>
      <c r="F391" s="18"/>
      <c r="G391" s="19" t="s">
        <v>183</v>
      </c>
      <c r="H391" s="19"/>
      <c r="I391" s="27"/>
      <c r="J391" s="25">
        <v>-322.9</v>
      </c>
      <c r="K391" s="26">
        <f t="shared" si="30"/>
        <v>-322.9</v>
      </c>
      <c r="L391" s="14"/>
    </row>
    <row r="392" spans="1:12">
      <c r="A392" s="20" t="s">
        <v>185</v>
      </c>
      <c r="B392" s="21"/>
      <c r="C392" s="21"/>
      <c r="D392" s="21"/>
      <c r="E392" s="21"/>
      <c r="F392" s="21"/>
      <c r="G392" s="21"/>
      <c r="H392" s="21"/>
      <c r="I392" s="28"/>
      <c r="J392" s="29">
        <f>SUM(J390:J391)</f>
        <v>1077.1</v>
      </c>
      <c r="K392" s="29">
        <f>SUM(K390:K391)</f>
        <v>1077.1</v>
      </c>
      <c r="L392" s="14"/>
    </row>
    <row r="393" spans="1:12">
      <c r="A393" s="8">
        <v>45930</v>
      </c>
      <c r="B393" s="9">
        <v>21556</v>
      </c>
      <c r="C393" s="10" t="s">
        <v>283</v>
      </c>
      <c r="D393" s="11" t="s">
        <v>182</v>
      </c>
      <c r="E393" s="3">
        <v>273979</v>
      </c>
      <c r="F393" s="12"/>
      <c r="G393" s="13" t="s">
        <v>183</v>
      </c>
      <c r="H393" s="13"/>
      <c r="I393" s="24"/>
      <c r="J393" s="25">
        <v>1100</v>
      </c>
      <c r="K393" s="26">
        <f t="shared" ref="K393:K397" si="31">J393</f>
        <v>1100</v>
      </c>
      <c r="L393" s="8">
        <v>45929</v>
      </c>
    </row>
    <row r="394" spans="1:12">
      <c r="A394" s="14"/>
      <c r="B394" s="15"/>
      <c r="C394" s="16"/>
      <c r="D394" s="17" t="s">
        <v>184</v>
      </c>
      <c r="E394" s="7"/>
      <c r="F394" s="18"/>
      <c r="G394" s="19" t="s">
        <v>183</v>
      </c>
      <c r="H394" s="19"/>
      <c r="I394" s="27"/>
      <c r="J394" s="25">
        <v>-254.96</v>
      </c>
      <c r="K394" s="26">
        <f t="shared" si="31"/>
        <v>-254.96</v>
      </c>
      <c r="L394" s="14"/>
    </row>
    <row r="395" spans="1:12">
      <c r="A395" s="20" t="s">
        <v>185</v>
      </c>
      <c r="B395" s="21"/>
      <c r="C395" s="21"/>
      <c r="D395" s="21"/>
      <c r="E395" s="21"/>
      <c r="F395" s="21"/>
      <c r="G395" s="21"/>
      <c r="H395" s="21"/>
      <c r="I395" s="28"/>
      <c r="J395" s="29">
        <f>SUM(J393:J394)</f>
        <v>845.04</v>
      </c>
      <c r="K395" s="29">
        <f>SUM(K393:K394)</f>
        <v>845.04</v>
      </c>
      <c r="L395" s="14"/>
    </row>
    <row r="396" spans="1:12">
      <c r="A396" s="8">
        <v>45930</v>
      </c>
      <c r="B396" s="9">
        <v>21556</v>
      </c>
      <c r="C396" s="10" t="s">
        <v>284</v>
      </c>
      <c r="D396" s="11" t="s">
        <v>182</v>
      </c>
      <c r="E396" s="3">
        <v>273985</v>
      </c>
      <c r="F396" s="12"/>
      <c r="G396" s="13" t="s">
        <v>183</v>
      </c>
      <c r="H396" s="13"/>
      <c r="I396" s="24"/>
      <c r="J396" s="25">
        <v>600</v>
      </c>
      <c r="K396" s="26">
        <f t="shared" si="31"/>
        <v>600</v>
      </c>
      <c r="L396" s="8">
        <v>45929</v>
      </c>
    </row>
    <row r="397" spans="1:12">
      <c r="A397" s="14"/>
      <c r="B397" s="15"/>
      <c r="C397" s="16"/>
      <c r="D397" s="17" t="s">
        <v>184</v>
      </c>
      <c r="E397" s="7"/>
      <c r="F397" s="18"/>
      <c r="G397" s="19" t="s">
        <v>183</v>
      </c>
      <c r="H397" s="19"/>
      <c r="I397" s="27"/>
      <c r="J397" s="25">
        <v>-132.17</v>
      </c>
      <c r="K397" s="26">
        <f t="shared" si="31"/>
        <v>-132.17</v>
      </c>
      <c r="L397" s="14"/>
    </row>
    <row r="398" spans="1:12">
      <c r="A398" s="20" t="s">
        <v>185</v>
      </c>
      <c r="B398" s="21"/>
      <c r="C398" s="21"/>
      <c r="D398" s="21"/>
      <c r="E398" s="21"/>
      <c r="F398" s="21"/>
      <c r="G398" s="21"/>
      <c r="H398" s="21"/>
      <c r="I398" s="28"/>
      <c r="J398" s="29">
        <f>SUM(J396:J397)</f>
        <v>467.83</v>
      </c>
      <c r="K398" s="29">
        <f>SUM(K396:K397)</f>
        <v>467.83</v>
      </c>
      <c r="L398" s="14"/>
    </row>
    <row r="399" spans="1:12">
      <c r="A399" s="8">
        <v>45930</v>
      </c>
      <c r="B399" s="9">
        <v>21556</v>
      </c>
      <c r="C399" s="10" t="s">
        <v>285</v>
      </c>
      <c r="D399" s="11" t="s">
        <v>182</v>
      </c>
      <c r="E399" s="3">
        <v>274168</v>
      </c>
      <c r="F399" s="12"/>
      <c r="G399" s="13" t="s">
        <v>183</v>
      </c>
      <c r="H399" s="13"/>
      <c r="I399" s="24"/>
      <c r="J399" s="25">
        <v>550</v>
      </c>
      <c r="K399" s="26">
        <f t="shared" ref="K399:K403" si="32">J399</f>
        <v>550</v>
      </c>
      <c r="L399" s="8">
        <v>45929</v>
      </c>
    </row>
    <row r="400" spans="1:12">
      <c r="A400" s="14"/>
      <c r="B400" s="15"/>
      <c r="C400" s="16"/>
      <c r="D400" s="17" t="s">
        <v>184</v>
      </c>
      <c r="E400" s="7"/>
      <c r="F400" s="18"/>
      <c r="G400" s="19" t="s">
        <v>183</v>
      </c>
      <c r="H400" s="19"/>
      <c r="I400" s="27"/>
      <c r="J400" s="25">
        <v>-144.38</v>
      </c>
      <c r="K400" s="26">
        <f t="shared" si="32"/>
        <v>-144.38</v>
      </c>
      <c r="L400" s="14"/>
    </row>
    <row r="401" spans="1:12">
      <c r="A401" s="20" t="s">
        <v>185</v>
      </c>
      <c r="B401" s="21"/>
      <c r="C401" s="21"/>
      <c r="D401" s="21"/>
      <c r="E401" s="21"/>
      <c r="F401" s="21"/>
      <c r="G401" s="21"/>
      <c r="H401" s="21"/>
      <c r="I401" s="28"/>
      <c r="J401" s="29">
        <f>SUM(J399:J400)</f>
        <v>405.62</v>
      </c>
      <c r="K401" s="29">
        <f>SUM(K399:K400)</f>
        <v>405.62</v>
      </c>
      <c r="L401" s="14"/>
    </row>
    <row r="402" spans="1:12">
      <c r="A402" s="8">
        <v>45930</v>
      </c>
      <c r="B402" s="9">
        <v>21556</v>
      </c>
      <c r="C402" s="10" t="s">
        <v>286</v>
      </c>
      <c r="D402" s="11" t="s">
        <v>182</v>
      </c>
      <c r="E402" s="3">
        <v>273723</v>
      </c>
      <c r="F402" s="12"/>
      <c r="G402" s="13" t="s">
        <v>183</v>
      </c>
      <c r="H402" s="13"/>
      <c r="I402" s="24"/>
      <c r="J402" s="25">
        <v>200</v>
      </c>
      <c r="K402" s="26">
        <f t="shared" si="32"/>
        <v>200</v>
      </c>
      <c r="L402" s="8">
        <v>45929</v>
      </c>
    </row>
    <row r="403" spans="1:12">
      <c r="A403" s="14"/>
      <c r="B403" s="15"/>
      <c r="C403" s="16"/>
      <c r="D403" s="17" t="s">
        <v>184</v>
      </c>
      <c r="E403" s="7"/>
      <c r="F403" s="18"/>
      <c r="G403" s="19" t="s">
        <v>183</v>
      </c>
      <c r="H403" s="19"/>
      <c r="I403" s="27"/>
      <c r="J403" s="25">
        <v>-51.14</v>
      </c>
      <c r="K403" s="26">
        <f t="shared" si="32"/>
        <v>-51.14</v>
      </c>
      <c r="L403" s="14"/>
    </row>
    <row r="404" spans="1:12">
      <c r="A404" s="20" t="s">
        <v>185</v>
      </c>
      <c r="B404" s="21"/>
      <c r="C404" s="21"/>
      <c r="D404" s="21"/>
      <c r="E404" s="21"/>
      <c r="F404" s="21"/>
      <c r="G404" s="21"/>
      <c r="H404" s="21"/>
      <c r="I404" s="28"/>
      <c r="J404" s="29">
        <f>SUM(J402:J403)</f>
        <v>148.86</v>
      </c>
      <c r="K404" s="29">
        <f>SUM(K402:K403)</f>
        <v>148.86</v>
      </c>
      <c r="L404" s="14"/>
    </row>
    <row r="405" spans="1:12">
      <c r="A405" s="8">
        <v>45930</v>
      </c>
      <c r="B405" s="9">
        <v>21556</v>
      </c>
      <c r="C405" s="10" t="s">
        <v>287</v>
      </c>
      <c r="D405" s="11" t="s">
        <v>182</v>
      </c>
      <c r="E405" s="3">
        <v>273968</v>
      </c>
      <c r="F405" s="12"/>
      <c r="G405" s="13" t="s">
        <v>183</v>
      </c>
      <c r="H405" s="13"/>
      <c r="I405" s="24"/>
      <c r="J405" s="25">
        <v>1100</v>
      </c>
      <c r="K405" s="26">
        <f t="shared" ref="K405:K409" si="33">J405</f>
        <v>1100</v>
      </c>
      <c r="L405" s="8">
        <v>45929</v>
      </c>
    </row>
    <row r="406" spans="1:12">
      <c r="A406" s="14"/>
      <c r="B406" s="15"/>
      <c r="C406" s="16"/>
      <c r="D406" s="17" t="s">
        <v>184</v>
      </c>
      <c r="E406" s="7"/>
      <c r="F406" s="18"/>
      <c r="G406" s="19" t="s">
        <v>183</v>
      </c>
      <c r="H406" s="19"/>
      <c r="I406" s="27"/>
      <c r="J406" s="25">
        <v>-255.42</v>
      </c>
      <c r="K406" s="26">
        <f t="shared" si="33"/>
        <v>-255.42</v>
      </c>
      <c r="L406" s="14"/>
    </row>
    <row r="407" spans="1:12">
      <c r="A407" s="20" t="s">
        <v>185</v>
      </c>
      <c r="B407" s="21"/>
      <c r="C407" s="21"/>
      <c r="D407" s="21"/>
      <c r="E407" s="21"/>
      <c r="F407" s="21"/>
      <c r="G407" s="21"/>
      <c r="H407" s="21"/>
      <c r="I407" s="28"/>
      <c r="J407" s="29">
        <f>SUM(J405:J406)</f>
        <v>844.58</v>
      </c>
      <c r="K407" s="29">
        <f>SUM(K405:K406)</f>
        <v>844.58</v>
      </c>
      <c r="L407" s="14"/>
    </row>
    <row r="408" spans="1:12">
      <c r="A408" s="8">
        <v>45930</v>
      </c>
      <c r="B408" s="9">
        <v>21556</v>
      </c>
      <c r="C408" s="10" t="s">
        <v>288</v>
      </c>
      <c r="D408" s="11" t="s">
        <v>182</v>
      </c>
      <c r="E408" s="3">
        <v>273602</v>
      </c>
      <c r="F408" s="12"/>
      <c r="G408" s="13" t="s">
        <v>183</v>
      </c>
      <c r="H408" s="13"/>
      <c r="I408" s="24"/>
      <c r="J408" s="25">
        <v>1100</v>
      </c>
      <c r="K408" s="26">
        <f t="shared" si="33"/>
        <v>1100</v>
      </c>
      <c r="L408" s="8">
        <v>45929</v>
      </c>
    </row>
    <row r="409" spans="1:12">
      <c r="A409" s="14"/>
      <c r="B409" s="15"/>
      <c r="C409" s="16"/>
      <c r="D409" s="17" t="s">
        <v>184</v>
      </c>
      <c r="E409" s="7"/>
      <c r="F409" s="18"/>
      <c r="G409" s="19" t="s">
        <v>183</v>
      </c>
      <c r="H409" s="19"/>
      <c r="I409" s="27"/>
      <c r="J409" s="25">
        <v>-254.96</v>
      </c>
      <c r="K409" s="26">
        <f t="shared" si="33"/>
        <v>-254.96</v>
      </c>
      <c r="L409" s="14"/>
    </row>
    <row r="410" spans="1:12">
      <c r="A410" s="20" t="s">
        <v>185</v>
      </c>
      <c r="B410" s="21"/>
      <c r="C410" s="21"/>
      <c r="D410" s="21"/>
      <c r="E410" s="21"/>
      <c r="F410" s="21"/>
      <c r="G410" s="21"/>
      <c r="H410" s="21"/>
      <c r="I410" s="28"/>
      <c r="J410" s="29">
        <f>SUM(J408:J409)</f>
        <v>845.04</v>
      </c>
      <c r="K410" s="29">
        <f>SUM(K408:K409)</f>
        <v>845.04</v>
      </c>
      <c r="L410" s="14"/>
    </row>
    <row r="411" spans="1:12">
      <c r="A411" s="8">
        <v>45930</v>
      </c>
      <c r="B411" s="9">
        <v>21556</v>
      </c>
      <c r="C411" s="10" t="s">
        <v>289</v>
      </c>
      <c r="D411" s="11" t="s">
        <v>182</v>
      </c>
      <c r="E411" s="3">
        <v>273970</v>
      </c>
      <c r="F411" s="12"/>
      <c r="G411" s="13" t="s">
        <v>183</v>
      </c>
      <c r="H411" s="13"/>
      <c r="I411" s="24"/>
      <c r="J411" s="25">
        <v>200</v>
      </c>
      <c r="K411" s="26">
        <f t="shared" ref="K411:K415" si="34">J411</f>
        <v>200</v>
      </c>
      <c r="L411" s="8">
        <v>45929</v>
      </c>
    </row>
    <row r="412" spans="1:12">
      <c r="A412" s="14"/>
      <c r="B412" s="15"/>
      <c r="C412" s="16"/>
      <c r="D412" s="17" t="s">
        <v>184</v>
      </c>
      <c r="E412" s="7"/>
      <c r="F412" s="18"/>
      <c r="G412" s="19" t="s">
        <v>183</v>
      </c>
      <c r="H412" s="19"/>
      <c r="I412" s="27"/>
      <c r="J412" s="25">
        <v>-47.39</v>
      </c>
      <c r="K412" s="26">
        <f t="shared" si="34"/>
        <v>-47.39</v>
      </c>
      <c r="L412" s="14"/>
    </row>
    <row r="413" spans="1:12">
      <c r="A413" s="20" t="s">
        <v>185</v>
      </c>
      <c r="B413" s="21"/>
      <c r="C413" s="21"/>
      <c r="D413" s="21"/>
      <c r="E413" s="21"/>
      <c r="F413" s="21"/>
      <c r="G413" s="21"/>
      <c r="H413" s="21"/>
      <c r="I413" s="28"/>
      <c r="J413" s="29">
        <f>SUM(J411:J412)</f>
        <v>152.61</v>
      </c>
      <c r="K413" s="29">
        <f>SUM(K411:K412)</f>
        <v>152.61</v>
      </c>
      <c r="L413" s="14"/>
    </row>
    <row r="414" spans="1:12">
      <c r="A414" s="8">
        <v>45930</v>
      </c>
      <c r="B414" s="9">
        <v>21556</v>
      </c>
      <c r="C414" s="10" t="s">
        <v>290</v>
      </c>
      <c r="D414" s="11" t="s">
        <v>182</v>
      </c>
      <c r="E414" s="3">
        <v>273973</v>
      </c>
      <c r="F414" s="12"/>
      <c r="G414" s="13" t="s">
        <v>183</v>
      </c>
      <c r="H414" s="13"/>
      <c r="I414" s="24"/>
      <c r="J414" s="25">
        <v>350</v>
      </c>
      <c r="K414" s="26">
        <f t="shared" si="34"/>
        <v>350</v>
      </c>
      <c r="L414" s="8">
        <v>45929</v>
      </c>
    </row>
    <row r="415" spans="1:12">
      <c r="A415" s="14"/>
      <c r="B415" s="15"/>
      <c r="C415" s="16"/>
      <c r="D415" s="17" t="s">
        <v>184</v>
      </c>
      <c r="E415" s="7"/>
      <c r="F415" s="18"/>
      <c r="G415" s="19" t="s">
        <v>183</v>
      </c>
      <c r="H415" s="19"/>
      <c r="I415" s="27"/>
      <c r="J415" s="25">
        <v>-79.18</v>
      </c>
      <c r="K415" s="26">
        <f t="shared" si="34"/>
        <v>-79.18</v>
      </c>
      <c r="L415" s="14"/>
    </row>
    <row r="416" spans="1:12">
      <c r="A416" s="20" t="s">
        <v>185</v>
      </c>
      <c r="B416" s="21"/>
      <c r="C416" s="21"/>
      <c r="D416" s="21"/>
      <c r="E416" s="21"/>
      <c r="F416" s="21"/>
      <c r="G416" s="21"/>
      <c r="H416" s="21"/>
      <c r="I416" s="28"/>
      <c r="J416" s="29">
        <f>SUM(J414:J415)</f>
        <v>270.82</v>
      </c>
      <c r="K416" s="29">
        <f>SUM(K414:K415)</f>
        <v>270.82</v>
      </c>
      <c r="L416" s="14"/>
    </row>
    <row r="417" spans="1:12">
      <c r="A417" s="8">
        <v>45930</v>
      </c>
      <c r="B417" s="9">
        <v>21556</v>
      </c>
      <c r="C417" s="10" t="s">
        <v>291</v>
      </c>
      <c r="D417" s="11" t="s">
        <v>182</v>
      </c>
      <c r="E417" s="3">
        <v>273065</v>
      </c>
      <c r="F417" s="12"/>
      <c r="G417" s="13" t="s">
        <v>183</v>
      </c>
      <c r="H417" s="13"/>
      <c r="I417" s="24"/>
      <c r="J417" s="25">
        <v>679</v>
      </c>
      <c r="K417" s="26">
        <f t="shared" ref="K417:K421" si="35">J417</f>
        <v>679</v>
      </c>
      <c r="L417" s="8">
        <v>45929</v>
      </c>
    </row>
    <row r="418" spans="1:12">
      <c r="A418" s="14"/>
      <c r="B418" s="15"/>
      <c r="C418" s="16"/>
      <c r="D418" s="17" t="s">
        <v>184</v>
      </c>
      <c r="E418" s="7"/>
      <c r="F418" s="18"/>
      <c r="G418" s="19" t="s">
        <v>183</v>
      </c>
      <c r="H418" s="19"/>
      <c r="I418" s="27"/>
      <c r="J418" s="25">
        <v>-177.08</v>
      </c>
      <c r="K418" s="26">
        <f t="shared" si="35"/>
        <v>-177.08</v>
      </c>
      <c r="L418" s="14"/>
    </row>
    <row r="419" spans="1:12">
      <c r="A419" s="20" t="s">
        <v>185</v>
      </c>
      <c r="B419" s="21"/>
      <c r="C419" s="21"/>
      <c r="D419" s="21"/>
      <c r="E419" s="21"/>
      <c r="F419" s="21"/>
      <c r="G419" s="21"/>
      <c r="H419" s="21"/>
      <c r="I419" s="28"/>
      <c r="J419" s="29">
        <f>SUM(J417:J418)</f>
        <v>501.92</v>
      </c>
      <c r="K419" s="29">
        <f>SUM(K417:K418)</f>
        <v>501.92</v>
      </c>
      <c r="L419" s="14"/>
    </row>
    <row r="420" spans="1:12">
      <c r="A420" s="8">
        <v>45930</v>
      </c>
      <c r="B420" s="9">
        <v>21556</v>
      </c>
      <c r="C420" s="10" t="s">
        <v>292</v>
      </c>
      <c r="D420" s="11" t="s">
        <v>182</v>
      </c>
      <c r="E420" s="3">
        <v>273601</v>
      </c>
      <c r="F420" s="12"/>
      <c r="G420" s="13" t="s">
        <v>183</v>
      </c>
      <c r="H420" s="13"/>
      <c r="I420" s="24"/>
      <c r="J420" s="25">
        <v>2200</v>
      </c>
      <c r="K420" s="26">
        <f t="shared" si="35"/>
        <v>2200</v>
      </c>
      <c r="L420" s="8">
        <v>45929</v>
      </c>
    </row>
    <row r="421" spans="1:12">
      <c r="A421" s="14"/>
      <c r="B421" s="15"/>
      <c r="C421" s="16"/>
      <c r="D421" s="17" t="s">
        <v>184</v>
      </c>
      <c r="E421" s="7"/>
      <c r="F421" s="18"/>
      <c r="G421" s="19" t="s">
        <v>183</v>
      </c>
      <c r="H421" s="19"/>
      <c r="I421" s="27"/>
      <c r="J421" s="25">
        <v>-503.22</v>
      </c>
      <c r="K421" s="26">
        <f t="shared" si="35"/>
        <v>-503.22</v>
      </c>
      <c r="L421" s="14"/>
    </row>
    <row r="422" spans="1:12">
      <c r="A422" s="20" t="s">
        <v>185</v>
      </c>
      <c r="B422" s="21"/>
      <c r="C422" s="21"/>
      <c r="D422" s="21"/>
      <c r="E422" s="21"/>
      <c r="F422" s="21"/>
      <c r="G422" s="21"/>
      <c r="H422" s="21"/>
      <c r="I422" s="28"/>
      <c r="J422" s="29">
        <f>SUM(J420:J421)</f>
        <v>1696.78</v>
      </c>
      <c r="K422" s="29">
        <f>SUM(K420:K421)</f>
        <v>1696.78</v>
      </c>
      <c r="L422" s="14"/>
    </row>
    <row r="423" spans="1:12">
      <c r="A423" s="8">
        <v>45930</v>
      </c>
      <c r="B423" s="9">
        <v>21556</v>
      </c>
      <c r="C423" s="10" t="s">
        <v>293</v>
      </c>
      <c r="D423" s="11" t="s">
        <v>182</v>
      </c>
      <c r="E423" s="3">
        <v>273149</v>
      </c>
      <c r="F423" s="12"/>
      <c r="G423" s="13" t="s">
        <v>183</v>
      </c>
      <c r="H423" s="13"/>
      <c r="I423" s="24"/>
      <c r="J423" s="25">
        <v>1472.57</v>
      </c>
      <c r="K423" s="26">
        <f t="shared" ref="K423:K427" si="36">J423</f>
        <v>1472.57</v>
      </c>
      <c r="L423" s="8">
        <v>45929</v>
      </c>
    </row>
    <row r="424" spans="1:12">
      <c r="A424" s="14"/>
      <c r="B424" s="15"/>
      <c r="C424" s="16"/>
      <c r="D424" s="17" t="s">
        <v>184</v>
      </c>
      <c r="E424" s="7"/>
      <c r="F424" s="18"/>
      <c r="G424" s="19" t="s">
        <v>183</v>
      </c>
      <c r="H424" s="19"/>
      <c r="I424" s="27"/>
      <c r="J424" s="25">
        <v>-338.48</v>
      </c>
      <c r="K424" s="26">
        <f t="shared" si="36"/>
        <v>-338.48</v>
      </c>
      <c r="L424" s="14"/>
    </row>
    <row r="425" spans="1:12">
      <c r="A425" s="20" t="s">
        <v>185</v>
      </c>
      <c r="B425" s="21"/>
      <c r="C425" s="21"/>
      <c r="D425" s="21"/>
      <c r="E425" s="21"/>
      <c r="F425" s="21"/>
      <c r="G425" s="21"/>
      <c r="H425" s="21"/>
      <c r="I425" s="28"/>
      <c r="J425" s="29">
        <f>SUM(J423:J424)</f>
        <v>1134.09</v>
      </c>
      <c r="K425" s="29">
        <f>SUM(K423:K424)</f>
        <v>1134.09</v>
      </c>
      <c r="L425" s="14"/>
    </row>
    <row r="426" spans="1:12">
      <c r="A426" s="8">
        <v>45930</v>
      </c>
      <c r="B426" s="9">
        <v>21556</v>
      </c>
      <c r="C426" s="10" t="s">
        <v>294</v>
      </c>
      <c r="D426" s="11" t="s">
        <v>182</v>
      </c>
      <c r="E426" s="3">
        <v>273286</v>
      </c>
      <c r="F426" s="12"/>
      <c r="G426" s="13" t="s">
        <v>183</v>
      </c>
      <c r="H426" s="13"/>
      <c r="I426" s="24"/>
      <c r="J426" s="25">
        <v>197</v>
      </c>
      <c r="K426" s="26">
        <f t="shared" si="36"/>
        <v>197</v>
      </c>
      <c r="L426" s="8">
        <v>45929</v>
      </c>
    </row>
    <row r="427" spans="1:12">
      <c r="A427" s="14"/>
      <c r="B427" s="15"/>
      <c r="C427" s="16"/>
      <c r="D427" s="17" t="s">
        <v>184</v>
      </c>
      <c r="E427" s="7"/>
      <c r="F427" s="18"/>
      <c r="G427" s="19" t="s">
        <v>183</v>
      </c>
      <c r="H427" s="19"/>
      <c r="I427" s="27"/>
      <c r="J427" s="25">
        <v>-49.6</v>
      </c>
      <c r="K427" s="26">
        <f t="shared" si="36"/>
        <v>-49.6</v>
      </c>
      <c r="L427" s="14"/>
    </row>
    <row r="428" spans="1:12">
      <c r="A428" s="20" t="s">
        <v>185</v>
      </c>
      <c r="B428" s="21"/>
      <c r="C428" s="21"/>
      <c r="D428" s="21"/>
      <c r="E428" s="21"/>
      <c r="F428" s="21"/>
      <c r="G428" s="21"/>
      <c r="H428" s="21"/>
      <c r="I428" s="28"/>
      <c r="J428" s="29">
        <f>SUM(J426:J427)</f>
        <v>147.4</v>
      </c>
      <c r="K428" s="29">
        <f>SUM(K426:K427)</f>
        <v>147.4</v>
      </c>
      <c r="L428" s="14"/>
    </row>
    <row r="429" spans="1:12">
      <c r="A429" s="8">
        <v>45930</v>
      </c>
      <c r="B429" s="9">
        <v>21556</v>
      </c>
      <c r="C429" s="10" t="s">
        <v>295</v>
      </c>
      <c r="D429" s="11" t="s">
        <v>182</v>
      </c>
      <c r="E429" s="3">
        <v>273426</v>
      </c>
      <c r="F429" s="12"/>
      <c r="G429" s="13" t="s">
        <v>183</v>
      </c>
      <c r="H429" s="13"/>
      <c r="I429" s="24"/>
      <c r="J429" s="25">
        <v>197</v>
      </c>
      <c r="K429" s="26">
        <f>J429</f>
        <v>197</v>
      </c>
      <c r="L429" s="8">
        <v>45929</v>
      </c>
    </row>
    <row r="430" spans="1:12">
      <c r="A430" s="14"/>
      <c r="B430" s="15"/>
      <c r="C430" s="16"/>
      <c r="D430" s="17" t="s">
        <v>184</v>
      </c>
      <c r="E430" s="7"/>
      <c r="F430" s="18"/>
      <c r="G430" s="19" t="s">
        <v>183</v>
      </c>
      <c r="H430" s="19"/>
      <c r="I430" s="27"/>
      <c r="J430" s="25">
        <v>-46.75</v>
      </c>
      <c r="K430" s="26">
        <f>J430</f>
        <v>-46.75</v>
      </c>
      <c r="L430" s="14"/>
    </row>
    <row r="431" spans="1:12">
      <c r="A431" s="20" t="s">
        <v>185</v>
      </c>
      <c r="B431" s="21"/>
      <c r="C431" s="21"/>
      <c r="D431" s="21"/>
      <c r="E431" s="21"/>
      <c r="F431" s="21"/>
      <c r="G431" s="21"/>
      <c r="H431" s="21"/>
      <c r="I431" s="28"/>
      <c r="J431" s="29">
        <f>SUM(J429:J430)</f>
        <v>150.25</v>
      </c>
      <c r="K431" s="29">
        <f>SUM(K429:K430)</f>
        <v>150.25</v>
      </c>
      <c r="L431" s="14"/>
    </row>
    <row r="432" ht="10.5" spans="1:10">
      <c r="A432" s="2"/>
      <c r="I432" s="31" t="s">
        <v>209</v>
      </c>
      <c r="J432" s="32">
        <f>SUM(J374,J377,J380,J383,J386,J389,J392,J395,J398,J401,J404,J407,J410,J413,J416,J419,J422,J425,J428,J431)</f>
        <v>15088.77</v>
      </c>
    </row>
    <row r="434" ht="10.5" spans="1:10">
      <c r="A434" s="2" t="s">
        <v>24</v>
      </c>
      <c r="D434" s="2" t="s">
        <v>25</v>
      </c>
      <c r="I434" s="33"/>
      <c r="J434" s="32"/>
    </row>
    <row r="435" spans="1:1">
      <c r="A435" s="2"/>
    </row>
    <row r="436" spans="1:1">
      <c r="A436" s="2"/>
    </row>
    <row r="437" spans="1:4">
      <c r="A437" s="2" t="s">
        <v>27</v>
      </c>
      <c r="D437" s="2" t="s">
        <v>28</v>
      </c>
    </row>
    <row r="438" spans="1:4">
      <c r="A438" s="1" t="s">
        <v>30</v>
      </c>
      <c r="D438" s="1" t="s">
        <v>31</v>
      </c>
    </row>
  </sheetData>
  <mergeCells count="295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G97:J97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A150:I150"/>
    <mergeCell ref="A153:I153"/>
    <mergeCell ref="A156:I156"/>
    <mergeCell ref="A159:I159"/>
    <mergeCell ref="A162:I162"/>
    <mergeCell ref="A165:I165"/>
    <mergeCell ref="A168:I168"/>
    <mergeCell ref="A171:I171"/>
    <mergeCell ref="A174:I174"/>
    <mergeCell ref="A177:I177"/>
    <mergeCell ref="A180:I180"/>
    <mergeCell ref="A183:I183"/>
    <mergeCell ref="A186:I186"/>
    <mergeCell ref="A189:I189"/>
    <mergeCell ref="A192:I192"/>
    <mergeCell ref="A195:I195"/>
    <mergeCell ref="A198:I198"/>
    <mergeCell ref="A201:I201"/>
    <mergeCell ref="G217:J217"/>
    <mergeCell ref="A222:I222"/>
    <mergeCell ref="A225:I225"/>
    <mergeCell ref="A228:I228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G284:J284"/>
    <mergeCell ref="A289:I289"/>
    <mergeCell ref="A292:I292"/>
    <mergeCell ref="A295:I295"/>
    <mergeCell ref="A298:I298"/>
    <mergeCell ref="A301:I301"/>
    <mergeCell ref="A304:I304"/>
    <mergeCell ref="A307:I307"/>
    <mergeCell ref="A310:I310"/>
    <mergeCell ref="A313:I313"/>
    <mergeCell ref="A316:I316"/>
    <mergeCell ref="A319:I319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G369:J369"/>
    <mergeCell ref="A374:I374"/>
    <mergeCell ref="A377:I377"/>
    <mergeCell ref="A380:I380"/>
    <mergeCell ref="A383:I383"/>
    <mergeCell ref="A386:I386"/>
    <mergeCell ref="A389:I389"/>
    <mergeCell ref="A392:I392"/>
    <mergeCell ref="A395:I395"/>
    <mergeCell ref="A398:I398"/>
    <mergeCell ref="A401:I401"/>
    <mergeCell ref="A404:I404"/>
    <mergeCell ref="A407:I407"/>
    <mergeCell ref="A410:I410"/>
    <mergeCell ref="A413:I413"/>
    <mergeCell ref="A416:I416"/>
    <mergeCell ref="A419:I419"/>
    <mergeCell ref="A422:I422"/>
    <mergeCell ref="A425:I425"/>
    <mergeCell ref="A428:I428"/>
    <mergeCell ref="A431:I431"/>
    <mergeCell ref="A4:A6"/>
    <mergeCell ref="A97:A99"/>
    <mergeCell ref="A217:A219"/>
    <mergeCell ref="A284:A286"/>
    <mergeCell ref="A369:A371"/>
    <mergeCell ref="B4:B6"/>
    <mergeCell ref="B97:B99"/>
    <mergeCell ref="B217:B219"/>
    <mergeCell ref="B284:B286"/>
    <mergeCell ref="B369:B371"/>
    <mergeCell ref="C4:C6"/>
    <mergeCell ref="C97:C99"/>
    <mergeCell ref="C217:C219"/>
    <mergeCell ref="C284:C286"/>
    <mergeCell ref="C369:C371"/>
    <mergeCell ref="D4:D6"/>
    <mergeCell ref="D97:D99"/>
    <mergeCell ref="D217:D219"/>
    <mergeCell ref="D284:D286"/>
    <mergeCell ref="D369:D371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97:E99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E157:E158"/>
    <mergeCell ref="E160:E161"/>
    <mergeCell ref="E163:E164"/>
    <mergeCell ref="E166:E167"/>
    <mergeCell ref="E169:E170"/>
    <mergeCell ref="E172:E173"/>
    <mergeCell ref="E175:E176"/>
    <mergeCell ref="E178:E179"/>
    <mergeCell ref="E181:E182"/>
    <mergeCell ref="E184:E185"/>
    <mergeCell ref="E187:E188"/>
    <mergeCell ref="E190:E191"/>
    <mergeCell ref="E193:E194"/>
    <mergeCell ref="E196:E197"/>
    <mergeCell ref="E199:E200"/>
    <mergeCell ref="E217:E219"/>
    <mergeCell ref="E220:E221"/>
    <mergeCell ref="E223:E224"/>
    <mergeCell ref="E226:E227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84:E286"/>
    <mergeCell ref="E287:E288"/>
    <mergeCell ref="E290:E291"/>
    <mergeCell ref="E293:E294"/>
    <mergeCell ref="E296:E297"/>
    <mergeCell ref="E299:E300"/>
    <mergeCell ref="E302:E303"/>
    <mergeCell ref="E305:E306"/>
    <mergeCell ref="E308:E309"/>
    <mergeCell ref="E311:E312"/>
    <mergeCell ref="E314:E315"/>
    <mergeCell ref="E317:E318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69:E371"/>
    <mergeCell ref="E372:E373"/>
    <mergeCell ref="E375:E376"/>
    <mergeCell ref="E378:E379"/>
    <mergeCell ref="E381:E382"/>
    <mergeCell ref="E384:E385"/>
    <mergeCell ref="E387:E388"/>
    <mergeCell ref="E390:E391"/>
    <mergeCell ref="E393:E394"/>
    <mergeCell ref="E396:E397"/>
    <mergeCell ref="E399:E400"/>
    <mergeCell ref="E402:E403"/>
    <mergeCell ref="E405:E406"/>
    <mergeCell ref="E408:E409"/>
    <mergeCell ref="E411:E412"/>
    <mergeCell ref="E414:E415"/>
    <mergeCell ref="E417:E418"/>
    <mergeCell ref="E420:E421"/>
    <mergeCell ref="E423:E424"/>
    <mergeCell ref="E426:E427"/>
    <mergeCell ref="E429:E430"/>
    <mergeCell ref="F4:F6"/>
    <mergeCell ref="F97:F99"/>
    <mergeCell ref="F217:F219"/>
    <mergeCell ref="F284:F286"/>
    <mergeCell ref="F369:F371"/>
    <mergeCell ref="G5:G6"/>
    <mergeCell ref="G98:G99"/>
    <mergeCell ref="G218:G219"/>
    <mergeCell ref="G285:G286"/>
    <mergeCell ref="G370:G371"/>
    <mergeCell ref="H5:H6"/>
    <mergeCell ref="H98:H99"/>
    <mergeCell ref="H218:H219"/>
    <mergeCell ref="H285:H286"/>
    <mergeCell ref="H370:H371"/>
    <mergeCell ref="I5:I6"/>
    <mergeCell ref="I98:I99"/>
    <mergeCell ref="I218:I219"/>
    <mergeCell ref="I285:I286"/>
    <mergeCell ref="I370:I371"/>
    <mergeCell ref="J5:J6"/>
    <mergeCell ref="J98:J99"/>
    <mergeCell ref="J218:J219"/>
    <mergeCell ref="J285:J286"/>
    <mergeCell ref="J370:J371"/>
    <mergeCell ref="K4:K6"/>
    <mergeCell ref="K97:K99"/>
    <mergeCell ref="K217:K219"/>
    <mergeCell ref="K284:K286"/>
    <mergeCell ref="K369:K371"/>
    <mergeCell ref="L4:L6"/>
    <mergeCell ref="L97:L99"/>
    <mergeCell ref="L217:L219"/>
    <mergeCell ref="L284:L286"/>
    <mergeCell ref="L369:L371"/>
  </mergeCells>
  <pageMargins left="0.354166666666667" right="0.25" top="0.275" bottom="0.196527777777778" header="0.118055555555556" footer="0.0784722222222222"/>
  <pageSetup paperSize="9" scale="85" orientation="landscape" verticalDpi="72"/>
  <headerFooter alignWithMargins="0"/>
  <rowBreaks count="2" manualBreakCount="2">
    <brk id="88" max="11" man="1"/>
    <brk id="8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zoomScale="130" zoomScaleNormal="130" workbookViewId="0">
      <selection activeCell="A1" sqref="$A1:$XFD26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45903</v>
      </c>
      <c r="B7" s="15">
        <v>21479</v>
      </c>
      <c r="C7" s="16" t="s">
        <v>51</v>
      </c>
      <c r="D7" s="17" t="s">
        <v>16</v>
      </c>
      <c r="E7" s="15">
        <v>60367</v>
      </c>
      <c r="F7" s="38"/>
      <c r="G7" s="19"/>
      <c r="H7" s="19"/>
      <c r="I7" s="14"/>
      <c r="J7" s="38">
        <v>19208.2</v>
      </c>
      <c r="K7" s="25">
        <f t="shared" ref="K7:K11" si="0">F7+J7</f>
        <v>19208.2</v>
      </c>
      <c r="L7" s="14">
        <v>45903</v>
      </c>
      <c r="M7" s="2"/>
    </row>
    <row r="8" spans="1:13">
      <c r="A8" s="14">
        <v>45903</v>
      </c>
      <c r="B8" s="15">
        <v>21480</v>
      </c>
      <c r="C8" s="16" t="s">
        <v>52</v>
      </c>
      <c r="D8" s="17" t="s">
        <v>16</v>
      </c>
      <c r="E8" s="15">
        <v>60392</v>
      </c>
      <c r="F8" s="38">
        <v>27916.2</v>
      </c>
      <c r="G8" s="19"/>
      <c r="H8" s="19"/>
      <c r="I8" s="14"/>
      <c r="J8" s="38">
        <v>0</v>
      </c>
      <c r="K8" s="25">
        <f t="shared" si="0"/>
        <v>27916.2</v>
      </c>
      <c r="L8" s="14">
        <v>45903</v>
      </c>
      <c r="M8" s="2"/>
    </row>
    <row r="9" spans="1:13">
      <c r="A9" s="14">
        <v>45903</v>
      </c>
      <c r="B9" s="15">
        <v>21481</v>
      </c>
      <c r="C9" s="16" t="s">
        <v>53</v>
      </c>
      <c r="D9" s="17" t="s">
        <v>16</v>
      </c>
      <c r="E9" s="15">
        <v>60404</v>
      </c>
      <c r="F9" s="38">
        <v>29012.2</v>
      </c>
      <c r="G9" s="19"/>
      <c r="H9" s="19"/>
      <c r="I9" s="14"/>
      <c r="J9" s="38">
        <v>0</v>
      </c>
      <c r="K9" s="25">
        <f t="shared" si="0"/>
        <v>29012.2</v>
      </c>
      <c r="L9" s="14">
        <v>45903</v>
      </c>
      <c r="M9" s="2"/>
    </row>
    <row r="10" spans="1:13">
      <c r="A10" s="14">
        <v>45903</v>
      </c>
      <c r="B10" s="15">
        <v>21482</v>
      </c>
      <c r="C10" s="16" t="s">
        <v>54</v>
      </c>
      <c r="D10" s="17" t="s">
        <v>16</v>
      </c>
      <c r="E10" s="15">
        <v>60410</v>
      </c>
      <c r="F10" s="38">
        <v>12876.2</v>
      </c>
      <c r="G10" s="19"/>
      <c r="H10" s="19"/>
      <c r="I10" s="14"/>
      <c r="J10" s="38">
        <v>0</v>
      </c>
      <c r="K10" s="25">
        <f t="shared" si="0"/>
        <v>12876.2</v>
      </c>
      <c r="L10" s="14">
        <v>45903</v>
      </c>
      <c r="M10" s="2"/>
    </row>
    <row r="11" spans="1:13">
      <c r="A11" s="14">
        <v>45903</v>
      </c>
      <c r="B11" s="15">
        <v>21483</v>
      </c>
      <c r="C11" s="16" t="s">
        <v>55</v>
      </c>
      <c r="D11" s="17" t="s">
        <v>16</v>
      </c>
      <c r="E11" s="15">
        <v>60412</v>
      </c>
      <c r="F11" s="38">
        <v>94384.8</v>
      </c>
      <c r="G11" s="19"/>
      <c r="H11" s="19"/>
      <c r="I11" s="14"/>
      <c r="J11" s="38">
        <v>0</v>
      </c>
      <c r="K11" s="25">
        <f t="shared" si="0"/>
        <v>94384.8</v>
      </c>
      <c r="L11" s="14">
        <v>45903</v>
      </c>
      <c r="M11" s="2"/>
    </row>
    <row r="12" spans="6:11">
      <c r="F12" s="39">
        <f>SUM(F7:F11)</f>
        <v>164189.4</v>
      </c>
      <c r="G12" s="2"/>
      <c r="H12" s="2"/>
      <c r="I12" s="2"/>
      <c r="J12" s="49">
        <f>SUM(J7:J11)</f>
        <v>19208.2</v>
      </c>
      <c r="K12" s="39">
        <f>SUM(K7:K11)</f>
        <v>183397.6</v>
      </c>
    </row>
    <row r="13" spans="6:11">
      <c r="F13" s="39"/>
      <c r="G13" s="2"/>
      <c r="H13" s="2"/>
      <c r="I13" s="2"/>
      <c r="J13" s="39"/>
      <c r="K13" s="39"/>
    </row>
    <row r="14" spans="6:6">
      <c r="F14" s="39"/>
    </row>
    <row r="18" spans="1:4">
      <c r="A18" s="2" t="s">
        <v>24</v>
      </c>
      <c r="D18" s="2" t="s">
        <v>25</v>
      </c>
    </row>
    <row r="19" spans="1:1">
      <c r="A19" s="2"/>
    </row>
    <row r="20" spans="1:1">
      <c r="A20" s="2"/>
    </row>
    <row r="21" spans="1:4">
      <c r="A21" s="2" t="s">
        <v>27</v>
      </c>
      <c r="D21" s="2" t="s">
        <v>28</v>
      </c>
    </row>
    <row r="22" spans="1:4">
      <c r="A22" s="1" t="s">
        <v>30</v>
      </c>
      <c r="D22" s="1" t="s">
        <v>31</v>
      </c>
    </row>
    <row r="38" spans="1:1">
      <c r="A38" s="2" t="s">
        <v>0</v>
      </c>
    </row>
    <row r="39" spans="1:1">
      <c r="A39" s="2" t="s">
        <v>34</v>
      </c>
    </row>
    <row r="41" spans="1:12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3"/>
      <c r="K41" s="3" t="s">
        <v>9</v>
      </c>
      <c r="L41" s="3" t="s">
        <v>10</v>
      </c>
    </row>
    <row r="42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3">
      <c r="A44" s="14">
        <v>45903</v>
      </c>
      <c r="B44" s="15">
        <v>21477</v>
      </c>
      <c r="C44" s="16" t="s">
        <v>56</v>
      </c>
      <c r="D44" s="17" t="s">
        <v>45</v>
      </c>
      <c r="E44" s="15">
        <v>60408</v>
      </c>
      <c r="F44" s="38"/>
      <c r="G44" s="19" t="s">
        <v>57</v>
      </c>
      <c r="H44" s="19">
        <v>3122373440</v>
      </c>
      <c r="I44" s="14">
        <v>45895</v>
      </c>
      <c r="J44" s="38">
        <v>58746.95</v>
      </c>
      <c r="K44" s="25">
        <f>F44+J44</f>
        <v>58746.95</v>
      </c>
      <c r="L44" s="14">
        <v>45904</v>
      </c>
      <c r="M44" s="2" t="s">
        <v>58</v>
      </c>
    </row>
    <row r="45" spans="1:13">
      <c r="A45" s="14">
        <v>45903</v>
      </c>
      <c r="B45" s="15">
        <v>21478</v>
      </c>
      <c r="C45" s="16" t="s">
        <v>59</v>
      </c>
      <c r="D45" s="17" t="s">
        <v>45</v>
      </c>
      <c r="E45" s="15">
        <v>60409</v>
      </c>
      <c r="F45" s="38"/>
      <c r="G45" s="19" t="s">
        <v>57</v>
      </c>
      <c r="H45" s="19">
        <v>3122423956</v>
      </c>
      <c r="I45" s="14">
        <v>45895</v>
      </c>
      <c r="J45" s="38">
        <v>175056.92</v>
      </c>
      <c r="K45" s="25">
        <f>F45+J45</f>
        <v>175056.92</v>
      </c>
      <c r="L45" s="14">
        <v>45904</v>
      </c>
      <c r="M45" s="2" t="s">
        <v>60</v>
      </c>
    </row>
    <row r="46" spans="6:11">
      <c r="F46" s="39">
        <f t="shared" ref="F46:K46" si="1">SUM(F44:F45)</f>
        <v>0</v>
      </c>
      <c r="G46" s="2"/>
      <c r="H46" s="2"/>
      <c r="I46" s="2"/>
      <c r="J46" s="49">
        <f t="shared" si="1"/>
        <v>233803.87</v>
      </c>
      <c r="K46" s="39">
        <f t="shared" si="1"/>
        <v>233803.87</v>
      </c>
    </row>
    <row r="47" spans="6:11">
      <c r="F47" s="39"/>
      <c r="G47" s="2"/>
      <c r="H47" s="2"/>
      <c r="I47" s="2"/>
      <c r="J47" s="39"/>
      <c r="K47" s="39"/>
    </row>
    <row r="48" spans="6:11">
      <c r="F48" s="39"/>
      <c r="I48" s="1" t="s">
        <v>13</v>
      </c>
      <c r="K48" s="39"/>
    </row>
    <row r="49" spans="8:10">
      <c r="H49" s="2" t="s">
        <v>20</v>
      </c>
      <c r="J49" s="41" t="s">
        <v>21</v>
      </c>
    </row>
    <row r="50" spans="11:11">
      <c r="K50" s="41" t="s">
        <v>22</v>
      </c>
    </row>
    <row r="51" spans="7:11">
      <c r="G51" s="2" t="s">
        <v>23</v>
      </c>
      <c r="I51" s="42">
        <v>1000</v>
      </c>
      <c r="J51" s="43"/>
      <c r="K51" s="44">
        <f t="shared" ref="K51:K62" si="2">J50*I50</f>
        <v>0</v>
      </c>
    </row>
    <row r="52" spans="1:11">
      <c r="A52" s="2" t="s">
        <v>24</v>
      </c>
      <c r="D52" s="2" t="s">
        <v>25</v>
      </c>
      <c r="G52" s="2"/>
      <c r="I52" s="42">
        <v>500</v>
      </c>
      <c r="J52" s="43"/>
      <c r="K52" s="44">
        <f t="shared" si="2"/>
        <v>0</v>
      </c>
    </row>
    <row r="53" spans="1:11">
      <c r="A53" s="2"/>
      <c r="G53" s="2"/>
      <c r="I53" s="42">
        <v>200</v>
      </c>
      <c r="J53" s="43"/>
      <c r="K53" s="44">
        <f t="shared" si="2"/>
        <v>0</v>
      </c>
    </row>
    <row r="54" spans="1:11">
      <c r="A54" s="2"/>
      <c r="G54" s="2" t="s">
        <v>26</v>
      </c>
      <c r="I54" s="42">
        <v>100</v>
      </c>
      <c r="J54" s="43"/>
      <c r="K54" s="44">
        <f t="shared" si="2"/>
        <v>0</v>
      </c>
    </row>
    <row r="55" spans="1:11">
      <c r="A55" s="2" t="s">
        <v>27</v>
      </c>
      <c r="D55" s="2" t="s">
        <v>28</v>
      </c>
      <c r="G55" s="1" t="s">
        <v>29</v>
      </c>
      <c r="I55" s="42">
        <v>50</v>
      </c>
      <c r="J55" s="43"/>
      <c r="K55" s="44">
        <f t="shared" si="2"/>
        <v>0</v>
      </c>
    </row>
    <row r="56" spans="1:11">
      <c r="A56" s="1" t="s">
        <v>30</v>
      </c>
      <c r="D56" s="1" t="s">
        <v>31</v>
      </c>
      <c r="I56" s="42">
        <v>20</v>
      </c>
      <c r="J56" s="43"/>
      <c r="K56" s="44">
        <f t="shared" si="2"/>
        <v>0</v>
      </c>
    </row>
    <row r="57" spans="9:11">
      <c r="I57" s="42">
        <v>10</v>
      </c>
      <c r="J57" s="43"/>
      <c r="K57" s="44">
        <f t="shared" si="2"/>
        <v>0</v>
      </c>
    </row>
    <row r="58" spans="9:11">
      <c r="I58" s="42">
        <v>5</v>
      </c>
      <c r="J58" s="43"/>
      <c r="K58" s="44">
        <f t="shared" si="2"/>
        <v>0</v>
      </c>
    </row>
    <row r="59" spans="9:11">
      <c r="I59" s="42">
        <v>1</v>
      </c>
      <c r="J59" s="43"/>
      <c r="K59" s="44">
        <f t="shared" si="2"/>
        <v>0</v>
      </c>
    </row>
    <row r="60" spans="9:11">
      <c r="I60" s="42">
        <v>0.25</v>
      </c>
      <c r="J60" s="43"/>
      <c r="K60" s="44">
        <f t="shared" si="2"/>
        <v>0</v>
      </c>
    </row>
    <row r="61" spans="9:11">
      <c r="I61" s="45">
        <v>0.05</v>
      </c>
      <c r="J61" s="43"/>
      <c r="K61" s="44">
        <f t="shared" si="2"/>
        <v>0</v>
      </c>
    </row>
    <row r="62" spans="9:11">
      <c r="I62" s="2" t="s">
        <v>32</v>
      </c>
      <c r="K62" s="44">
        <f t="shared" si="2"/>
        <v>0</v>
      </c>
    </row>
    <row r="63" spans="9:11">
      <c r="I63" s="2" t="s">
        <v>33</v>
      </c>
      <c r="K63" s="51">
        <f>SUM(K51:K62)</f>
        <v>0</v>
      </c>
    </row>
    <row r="64" spans="11:11">
      <c r="K64" s="47">
        <f>J46</f>
        <v>233803.87</v>
      </c>
    </row>
    <row r="65" ht="9.75" spans="11:11">
      <c r="K65" s="48">
        <f>SUM(K63:K64)</f>
        <v>233803.87</v>
      </c>
    </row>
    <row r="66" ht="9.75"/>
  </sheetData>
  <mergeCells count="26">
    <mergeCell ref="G4:J4"/>
    <mergeCell ref="G41:J41"/>
    <mergeCell ref="A4:A6"/>
    <mergeCell ref="A41:A43"/>
    <mergeCell ref="B4:B6"/>
    <mergeCell ref="B41:B43"/>
    <mergeCell ref="C4:C6"/>
    <mergeCell ref="C41:C43"/>
    <mergeCell ref="D4:D6"/>
    <mergeCell ref="D41:D43"/>
    <mergeCell ref="E4:E6"/>
    <mergeCell ref="E41:E43"/>
    <mergeCell ref="F4:F6"/>
    <mergeCell ref="F41:F43"/>
    <mergeCell ref="G5:G6"/>
    <mergeCell ref="G42:G43"/>
    <mergeCell ref="H5:H6"/>
    <mergeCell ref="H42:H43"/>
    <mergeCell ref="I5:I6"/>
    <mergeCell ref="I42:I43"/>
    <mergeCell ref="J5:J6"/>
    <mergeCell ref="J42:J43"/>
    <mergeCell ref="K4:K6"/>
    <mergeCell ref="K41:K43"/>
    <mergeCell ref="L4:L6"/>
    <mergeCell ref="L41:L43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workbookViewId="0">
      <selection activeCell="B58" sqref="B58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45904</v>
      </c>
      <c r="B7" s="15">
        <v>18928</v>
      </c>
      <c r="C7" s="16" t="s">
        <v>61</v>
      </c>
      <c r="D7" s="17" t="s">
        <v>16</v>
      </c>
      <c r="E7" s="15">
        <v>60383</v>
      </c>
      <c r="F7" s="38"/>
      <c r="G7" s="19" t="s">
        <v>62</v>
      </c>
      <c r="H7" s="19">
        <v>1968181</v>
      </c>
      <c r="I7" s="14">
        <v>45903</v>
      </c>
      <c r="J7" s="38">
        <v>18496.3</v>
      </c>
      <c r="K7" s="25">
        <f>F7+J7</f>
        <v>18496.3</v>
      </c>
      <c r="L7" s="14">
        <v>45905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9">
        <f t="shared" si="0"/>
        <v>18496.3</v>
      </c>
      <c r="K9" s="39">
        <f t="shared" si="0"/>
        <v>18496.3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20</v>
      </c>
      <c r="J12" s="41" t="s">
        <v>21</v>
      </c>
    </row>
    <row r="13" spans="11:11">
      <c r="K13" s="41" t="s">
        <v>22</v>
      </c>
    </row>
    <row r="14" spans="7:11">
      <c r="G14" s="2" t="s">
        <v>23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26</v>
      </c>
      <c r="I17" s="42">
        <v>100</v>
      </c>
      <c r="J17" s="43"/>
      <c r="K17" s="44">
        <f t="shared" si="1"/>
        <v>0</v>
      </c>
    </row>
    <row r="18" spans="1:11">
      <c r="A18" s="2" t="s">
        <v>27</v>
      </c>
      <c r="D18" s="2" t="s">
        <v>28</v>
      </c>
      <c r="G18" s="1" t="s">
        <v>29</v>
      </c>
      <c r="I18" s="42">
        <v>50</v>
      </c>
      <c r="J18" s="43"/>
      <c r="K18" s="44">
        <f t="shared" si="1"/>
        <v>0</v>
      </c>
    </row>
    <row r="19" spans="1:11">
      <c r="A19" s="1" t="s">
        <v>30</v>
      </c>
      <c r="D19" s="1" t="s">
        <v>31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32</v>
      </c>
      <c r="K25" s="44">
        <f t="shared" si="1"/>
        <v>0</v>
      </c>
    </row>
    <row r="26" spans="9:11">
      <c r="I26" s="2" t="s">
        <v>33</v>
      </c>
      <c r="K26" s="51">
        <f>SUM(K14:K25)</f>
        <v>0</v>
      </c>
    </row>
    <row r="27" spans="11:11">
      <c r="K27" s="47">
        <f>J9</f>
        <v>18496.3</v>
      </c>
    </row>
    <row r="28" ht="9.75" spans="11:11">
      <c r="K28" s="48">
        <f>SUM(K26:K27)</f>
        <v>18496.3</v>
      </c>
    </row>
    <row r="29" ht="9.75"/>
    <row r="35" spans="1:1">
      <c r="A35" s="2" t="s">
        <v>0</v>
      </c>
    </row>
    <row r="36" spans="1:1">
      <c r="A36" s="2" t="s">
        <v>34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45904</v>
      </c>
      <c r="B41" s="15">
        <v>21484</v>
      </c>
      <c r="C41" s="16" t="s">
        <v>63</v>
      </c>
      <c r="D41" s="17" t="s">
        <v>16</v>
      </c>
      <c r="E41" s="15">
        <v>60353</v>
      </c>
      <c r="F41" s="38"/>
      <c r="G41" s="19"/>
      <c r="H41" s="19"/>
      <c r="I41" s="14"/>
      <c r="J41" s="38">
        <v>55333.9</v>
      </c>
      <c r="K41" s="25">
        <f>F41+J41</f>
        <v>55333.9</v>
      </c>
      <c r="L41" s="14">
        <v>45903</v>
      </c>
      <c r="M41" s="2" t="s">
        <v>64</v>
      </c>
    </row>
    <row r="42" spans="1:13">
      <c r="A42" s="14">
        <v>45904</v>
      </c>
      <c r="B42" s="15">
        <v>21485</v>
      </c>
      <c r="C42" s="16" t="s">
        <v>15</v>
      </c>
      <c r="D42" s="17" t="s">
        <v>16</v>
      </c>
      <c r="E42" s="15">
        <v>60414</v>
      </c>
      <c r="F42" s="38">
        <v>19832.32</v>
      </c>
      <c r="G42" s="19"/>
      <c r="H42" s="19"/>
      <c r="I42" s="14"/>
      <c r="J42" s="38">
        <v>0</v>
      </c>
      <c r="K42" s="25">
        <f>F42+J42</f>
        <v>19832.32</v>
      </c>
      <c r="L42" s="14">
        <v>45904</v>
      </c>
      <c r="M42" s="2"/>
    </row>
    <row r="43" spans="1:13">
      <c r="A43" s="14">
        <v>45904</v>
      </c>
      <c r="B43" s="15">
        <v>21486</v>
      </c>
      <c r="C43" s="16" t="s">
        <v>65</v>
      </c>
      <c r="D43" s="17" t="s">
        <v>16</v>
      </c>
      <c r="E43" s="15">
        <v>60417</v>
      </c>
      <c r="F43" s="38">
        <v>21697.03</v>
      </c>
      <c r="G43" s="19"/>
      <c r="H43" s="19"/>
      <c r="I43" s="14"/>
      <c r="J43" s="38">
        <v>0</v>
      </c>
      <c r="K43" s="25">
        <f>F43+J43</f>
        <v>21697.03</v>
      </c>
      <c r="L43" s="14">
        <v>45904</v>
      </c>
      <c r="M43" s="2" t="s">
        <v>66</v>
      </c>
    </row>
    <row r="44" spans="1:13">
      <c r="A44" s="14">
        <v>45904</v>
      </c>
      <c r="B44" s="15">
        <v>21487</v>
      </c>
      <c r="C44" s="16" t="s">
        <v>67</v>
      </c>
      <c r="D44" s="17" t="s">
        <v>45</v>
      </c>
      <c r="E44" s="15">
        <v>60413</v>
      </c>
      <c r="F44" s="38">
        <v>38950.31</v>
      </c>
      <c r="G44" s="19"/>
      <c r="H44" s="19"/>
      <c r="I44" s="14"/>
      <c r="J44" s="38">
        <v>0</v>
      </c>
      <c r="K44" s="25">
        <f>F44+J44</f>
        <v>38950.31</v>
      </c>
      <c r="L44" s="14">
        <v>45903</v>
      </c>
      <c r="M44" s="2"/>
    </row>
    <row r="45" spans="6:11">
      <c r="F45" s="39">
        <f>SUM(F41:F44)</f>
        <v>80479.66</v>
      </c>
      <c r="G45" s="2"/>
      <c r="H45" s="2"/>
      <c r="I45" s="2"/>
      <c r="J45" s="49">
        <f>SUM(J41:J44)</f>
        <v>55333.9</v>
      </c>
      <c r="K45" s="39">
        <f>SUM(K41:K44)</f>
        <v>135813.56</v>
      </c>
    </row>
    <row r="46" spans="6:11">
      <c r="F46" s="39"/>
      <c r="G46" s="2"/>
      <c r="H46" s="2"/>
      <c r="I46" s="2"/>
      <c r="J46" s="39"/>
      <c r="K46" s="39"/>
    </row>
    <row r="47" spans="6:6">
      <c r="F47" s="39"/>
    </row>
    <row r="51" spans="1:4">
      <c r="A51" s="2" t="s">
        <v>24</v>
      </c>
      <c r="D51" s="2" t="s">
        <v>25</v>
      </c>
    </row>
    <row r="52" spans="1:1">
      <c r="A52" s="2"/>
    </row>
    <row r="53" spans="1:1">
      <c r="A53" s="2"/>
    </row>
    <row r="54" spans="1:4">
      <c r="A54" s="2" t="s">
        <v>27</v>
      </c>
      <c r="D54" s="2" t="s">
        <v>28</v>
      </c>
    </row>
    <row r="55" spans="1:4">
      <c r="A55" s="1" t="s">
        <v>30</v>
      </c>
      <c r="D55" s="1" t="s">
        <v>31</v>
      </c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zoomScale="130" zoomScaleNormal="130" topLeftCell="A65" workbookViewId="0">
      <selection activeCell="A69" sqref="$A69:$XFD90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5" t="s">
        <v>35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3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2" customHeight="1" spans="1:12">
      <c r="A6" s="7"/>
      <c r="B6" s="37"/>
      <c r="C6" s="7"/>
      <c r="D6" s="7"/>
      <c r="E6" s="7"/>
      <c r="F6" s="7"/>
      <c r="G6" s="7"/>
      <c r="H6" s="7"/>
      <c r="I6" s="7"/>
      <c r="J6" s="7"/>
      <c r="K6" s="7"/>
      <c r="L6" s="7"/>
    </row>
    <row r="7" ht="10.2" customHeight="1" spans="1:13">
      <c r="A7" s="14">
        <v>45905</v>
      </c>
      <c r="B7" s="15" t="s">
        <v>68</v>
      </c>
      <c r="C7" s="16" t="s">
        <v>69</v>
      </c>
      <c r="D7" s="17" t="s">
        <v>16</v>
      </c>
      <c r="E7" s="15" t="s">
        <v>70</v>
      </c>
      <c r="F7" s="38">
        <v>4434.3</v>
      </c>
      <c r="G7" s="19"/>
      <c r="H7" s="19"/>
      <c r="I7" s="14"/>
      <c r="J7" s="38"/>
      <c r="K7" s="25">
        <f>J7+F7</f>
        <v>4434.3</v>
      </c>
      <c r="L7" s="14">
        <v>45905</v>
      </c>
      <c r="M7" s="2"/>
    </row>
    <row r="8" ht="9.9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>SUM(F4:F8)</f>
        <v>4434.3</v>
      </c>
      <c r="G9" s="2"/>
      <c r="H9" s="2"/>
      <c r="I9" s="2"/>
      <c r="J9" s="39">
        <f>SUM(J7:J8)</f>
        <v>0</v>
      </c>
      <c r="K9" s="39">
        <f>SUM(K8:K8)</f>
        <v>0</v>
      </c>
    </row>
    <row r="10" spans="9:9">
      <c r="I10" s="1" t="s">
        <v>13</v>
      </c>
    </row>
    <row r="11" spans="8:11">
      <c r="H11" s="2" t="s">
        <v>20</v>
      </c>
      <c r="J11" s="41" t="s">
        <v>21</v>
      </c>
      <c r="K11" s="41" t="s">
        <v>22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23</v>
      </c>
      <c r="I13" s="42">
        <v>1000</v>
      </c>
      <c r="J13" s="43">
        <v>4</v>
      </c>
      <c r="K13" s="44">
        <f t="shared" ref="K13:K23" si="0">J13*I13</f>
        <v>4000</v>
      </c>
    </row>
    <row r="14" spans="1:11">
      <c r="A14" s="2"/>
      <c r="G14" s="2"/>
      <c r="I14" s="42">
        <v>500</v>
      </c>
      <c r="J14" s="43"/>
      <c r="K14" s="44">
        <f t="shared" si="0"/>
        <v>0</v>
      </c>
    </row>
    <row r="15" spans="1:11">
      <c r="A15" s="2"/>
      <c r="G15" s="2"/>
      <c r="I15" s="42">
        <v>200</v>
      </c>
      <c r="J15" s="43"/>
      <c r="K15" s="44">
        <f t="shared" si="0"/>
        <v>0</v>
      </c>
    </row>
    <row r="16" spans="1:11">
      <c r="A16" s="2" t="s">
        <v>27</v>
      </c>
      <c r="D16" s="2" t="s">
        <v>28</v>
      </c>
      <c r="G16" s="2" t="s">
        <v>26</v>
      </c>
      <c r="I16" s="42">
        <v>100</v>
      </c>
      <c r="J16" s="43">
        <v>4</v>
      </c>
      <c r="K16" s="44">
        <f t="shared" si="0"/>
        <v>400</v>
      </c>
    </row>
    <row r="17" spans="1:11">
      <c r="A17" s="1" t="s">
        <v>30</v>
      </c>
      <c r="D17" s="1" t="s">
        <v>31</v>
      </c>
      <c r="G17" s="1" t="s">
        <v>29</v>
      </c>
      <c r="I17" s="42">
        <v>50</v>
      </c>
      <c r="J17" s="43"/>
      <c r="K17" s="44">
        <f t="shared" si="0"/>
        <v>0</v>
      </c>
    </row>
    <row r="18" spans="9:11">
      <c r="I18" s="42">
        <v>20</v>
      </c>
      <c r="J18" s="43">
        <v>1</v>
      </c>
      <c r="K18" s="44">
        <f t="shared" si="0"/>
        <v>20</v>
      </c>
    </row>
    <row r="19" spans="9:11">
      <c r="I19" s="42">
        <v>10</v>
      </c>
      <c r="J19" s="43">
        <v>1</v>
      </c>
      <c r="K19" s="44">
        <f t="shared" si="0"/>
        <v>10</v>
      </c>
    </row>
    <row r="20" spans="9:11">
      <c r="I20" s="42">
        <v>5</v>
      </c>
      <c r="J20" s="43"/>
      <c r="K20" s="44">
        <f t="shared" si="0"/>
        <v>0</v>
      </c>
    </row>
    <row r="21" spans="9:11">
      <c r="I21" s="42">
        <v>1</v>
      </c>
      <c r="J21" s="43">
        <v>4</v>
      </c>
      <c r="K21" s="44">
        <f t="shared" si="0"/>
        <v>4</v>
      </c>
    </row>
    <row r="22" spans="9:11">
      <c r="I22" s="42">
        <v>0.25</v>
      </c>
      <c r="J22" s="43">
        <v>1</v>
      </c>
      <c r="K22" s="44">
        <f t="shared" si="0"/>
        <v>0.25</v>
      </c>
    </row>
    <row r="23" spans="9:11">
      <c r="I23" s="45">
        <v>0.05</v>
      </c>
      <c r="J23" s="43">
        <v>1</v>
      </c>
      <c r="K23" s="44">
        <f t="shared" si="0"/>
        <v>0.05</v>
      </c>
    </row>
    <row r="24" spans="9:11">
      <c r="I24" s="2" t="s">
        <v>32</v>
      </c>
      <c r="K24" s="46">
        <f>SUM(K13:K23)</f>
        <v>4434.3</v>
      </c>
    </row>
    <row r="25" spans="9:11">
      <c r="I25" s="2" t="s">
        <v>33</v>
      </c>
      <c r="K25" s="47">
        <f>J9</f>
        <v>0</v>
      </c>
    </row>
    <row r="26" ht="9.75" spans="11:11">
      <c r="K26" s="48">
        <f>SUM(K24:K25)</f>
        <v>4434.3</v>
      </c>
    </row>
    <row r="27" ht="9.75" spans="11:11">
      <c r="K27" s="42"/>
    </row>
    <row r="37" spans="1:1">
      <c r="A37" s="2" t="s">
        <v>0</v>
      </c>
    </row>
    <row r="38" spans="1:1">
      <c r="A38" s="2" t="s">
        <v>34</v>
      </c>
    </row>
    <row r="40" spans="1:12">
      <c r="A40" s="3" t="s">
        <v>2</v>
      </c>
      <c r="B40" s="35" t="s">
        <v>35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pans="1:12">
      <c r="A41" s="6"/>
      <c r="B41" s="3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pans="1:12">
      <c r="A42" s="7"/>
      <c r="B42" s="3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>
      <c r="A43" s="14">
        <v>45905</v>
      </c>
      <c r="B43" s="15" t="s">
        <v>71</v>
      </c>
      <c r="C43" s="16" t="s">
        <v>72</v>
      </c>
      <c r="D43" s="17" t="s">
        <v>16</v>
      </c>
      <c r="E43" s="15" t="s">
        <v>73</v>
      </c>
      <c r="F43" s="38">
        <v>2363.3</v>
      </c>
      <c r="G43" s="19"/>
      <c r="H43" s="19"/>
      <c r="I43" s="14"/>
      <c r="J43" s="38"/>
      <c r="K43" s="25">
        <f>J43+F43</f>
        <v>2363.3</v>
      </c>
      <c r="L43" s="14">
        <v>45905</v>
      </c>
    </row>
    <row r="44" spans="1:12">
      <c r="A44" s="14"/>
      <c r="B44" s="15"/>
      <c r="C44" s="16"/>
      <c r="D44" s="17"/>
      <c r="E44" s="15"/>
      <c r="F44" s="38"/>
      <c r="G44" s="19"/>
      <c r="H44" s="19"/>
      <c r="I44" s="14"/>
      <c r="J44" s="38"/>
      <c r="K44" s="25"/>
      <c r="L44" s="14"/>
    </row>
    <row r="45" spans="6:11">
      <c r="F45" s="39">
        <f>SUM(F40:F44)</f>
        <v>2363.3</v>
      </c>
      <c r="G45" s="2"/>
      <c r="H45" s="2"/>
      <c r="I45" s="2"/>
      <c r="J45" s="39">
        <f>SUM(J43:J44)</f>
        <v>0</v>
      </c>
      <c r="K45" s="39">
        <f>SUM(K44:K44)</f>
        <v>0</v>
      </c>
    </row>
    <row r="46" spans="9:9">
      <c r="I46" s="1" t="s">
        <v>13</v>
      </c>
    </row>
    <row r="47" spans="8:11">
      <c r="H47" s="2" t="s">
        <v>20</v>
      </c>
      <c r="J47" s="41" t="s">
        <v>21</v>
      </c>
      <c r="K47" s="41" t="s">
        <v>22</v>
      </c>
    </row>
    <row r="48" spans="11:11">
      <c r="K48" s="2"/>
    </row>
    <row r="49" spans="1:11">
      <c r="A49" s="2" t="s">
        <v>24</v>
      </c>
      <c r="D49" s="2" t="s">
        <v>25</v>
      </c>
      <c r="G49" s="2" t="s">
        <v>23</v>
      </c>
      <c r="I49" s="42">
        <v>1000</v>
      </c>
      <c r="J49" s="43">
        <v>2</v>
      </c>
      <c r="K49" s="44">
        <f t="shared" ref="K49:K59" si="1">J49*I49</f>
        <v>2000</v>
      </c>
    </row>
    <row r="50" spans="1:11">
      <c r="A50" s="2"/>
      <c r="G50" s="2"/>
      <c r="I50" s="42">
        <v>500</v>
      </c>
      <c r="J50" s="43"/>
      <c r="K50" s="44">
        <f t="shared" si="1"/>
        <v>0</v>
      </c>
    </row>
    <row r="51" spans="1:11">
      <c r="A51" s="2"/>
      <c r="G51" s="2"/>
      <c r="I51" s="42">
        <v>200</v>
      </c>
      <c r="J51" s="43"/>
      <c r="K51" s="44">
        <f t="shared" si="1"/>
        <v>0</v>
      </c>
    </row>
    <row r="52" spans="1:11">
      <c r="A52" s="2" t="s">
        <v>27</v>
      </c>
      <c r="D52" s="2" t="s">
        <v>28</v>
      </c>
      <c r="G52" s="2" t="s">
        <v>26</v>
      </c>
      <c r="I52" s="42">
        <v>100</v>
      </c>
      <c r="J52" s="43">
        <v>3</v>
      </c>
      <c r="K52" s="44">
        <f t="shared" si="1"/>
        <v>300</v>
      </c>
    </row>
    <row r="53" spans="1:11">
      <c r="A53" s="1" t="s">
        <v>30</v>
      </c>
      <c r="D53" s="1" t="s">
        <v>31</v>
      </c>
      <c r="G53" s="1" t="s">
        <v>29</v>
      </c>
      <c r="I53" s="42">
        <v>50</v>
      </c>
      <c r="J53" s="43">
        <v>1</v>
      </c>
      <c r="K53" s="44">
        <f t="shared" si="1"/>
        <v>50</v>
      </c>
    </row>
    <row r="54" spans="9:11">
      <c r="I54" s="42">
        <v>20</v>
      </c>
      <c r="J54" s="43"/>
      <c r="K54" s="44">
        <f t="shared" si="1"/>
        <v>0</v>
      </c>
    </row>
    <row r="55" spans="9:11">
      <c r="I55" s="42">
        <v>10</v>
      </c>
      <c r="J55" s="43">
        <v>1</v>
      </c>
      <c r="K55" s="44">
        <f t="shared" si="1"/>
        <v>10</v>
      </c>
    </row>
    <row r="56" spans="9:11">
      <c r="I56" s="42">
        <v>5</v>
      </c>
      <c r="J56" s="43"/>
      <c r="K56" s="44">
        <f t="shared" si="1"/>
        <v>0</v>
      </c>
    </row>
    <row r="57" spans="9:11">
      <c r="I57" s="42">
        <v>1</v>
      </c>
      <c r="J57" s="43">
        <v>3</v>
      </c>
      <c r="K57" s="44">
        <f t="shared" si="1"/>
        <v>3</v>
      </c>
    </row>
    <row r="58" spans="9:11">
      <c r="I58" s="42">
        <v>0.25</v>
      </c>
      <c r="J58" s="43">
        <v>1</v>
      </c>
      <c r="K58" s="44">
        <f t="shared" si="1"/>
        <v>0.25</v>
      </c>
    </row>
    <row r="59" spans="9:11">
      <c r="I59" s="45">
        <v>0.05</v>
      </c>
      <c r="J59" s="43">
        <v>1</v>
      </c>
      <c r="K59" s="44">
        <f t="shared" si="1"/>
        <v>0.05</v>
      </c>
    </row>
    <row r="60" spans="9:11">
      <c r="I60" s="2" t="s">
        <v>32</v>
      </c>
      <c r="K60" s="46">
        <f>SUM(K49:K59)</f>
        <v>2363.3</v>
      </c>
    </row>
    <row r="61" spans="9:11">
      <c r="I61" s="2" t="s">
        <v>33</v>
      </c>
      <c r="K61" s="47">
        <f>J45</f>
        <v>0</v>
      </c>
    </row>
    <row r="62" ht="9.75" spans="11:11">
      <c r="K62" s="48">
        <f>SUM(K60:K61)</f>
        <v>2363.3</v>
      </c>
    </row>
    <row r="63" ht="9.75" spans="11:11">
      <c r="K63" s="42"/>
    </row>
    <row r="69" s="1" customFormat="1" spans="1:1">
      <c r="A69" s="2" t="s">
        <v>0</v>
      </c>
    </row>
    <row r="70" s="1" customFormat="1" spans="1:1">
      <c r="A70" s="2" t="s">
        <v>34</v>
      </c>
    </row>
    <row r="72" s="1" customFormat="1" spans="1:12">
      <c r="A72" s="3" t="s">
        <v>2</v>
      </c>
      <c r="B72" s="3" t="s">
        <v>3</v>
      </c>
      <c r="C72" s="3" t="s">
        <v>4</v>
      </c>
      <c r="D72" s="3" t="s">
        <v>5</v>
      </c>
      <c r="E72" s="3" t="s">
        <v>6</v>
      </c>
      <c r="F72" s="3" t="s">
        <v>7</v>
      </c>
      <c r="G72" s="4" t="s">
        <v>8</v>
      </c>
      <c r="H72" s="5"/>
      <c r="I72" s="5"/>
      <c r="J72" s="23"/>
      <c r="K72" s="3" t="s">
        <v>9</v>
      </c>
      <c r="L72" s="3" t="s">
        <v>10</v>
      </c>
    </row>
    <row r="73" s="1" customFormat="1" spans="1:12">
      <c r="A73" s="6"/>
      <c r="B73" s="6"/>
      <c r="C73" s="6"/>
      <c r="D73" s="6"/>
      <c r="E73" s="6"/>
      <c r="F73" s="6"/>
      <c r="G73" s="3" t="s">
        <v>11</v>
      </c>
      <c r="H73" s="3" t="s">
        <v>12</v>
      </c>
      <c r="I73" s="3" t="s">
        <v>13</v>
      </c>
      <c r="J73" s="3" t="s">
        <v>14</v>
      </c>
      <c r="K73" s="6"/>
      <c r="L73" s="6"/>
    </row>
    <row r="74" s="1" customFormat="1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="1" customFormat="1" spans="1:13">
      <c r="A75" s="14">
        <v>45905</v>
      </c>
      <c r="B75" s="15">
        <v>21488</v>
      </c>
      <c r="C75" s="16" t="s">
        <v>74</v>
      </c>
      <c r="D75" s="17" t="s">
        <v>16</v>
      </c>
      <c r="E75" s="15">
        <v>60330</v>
      </c>
      <c r="F75" s="38">
        <v>101868.6</v>
      </c>
      <c r="G75" s="19"/>
      <c r="H75" s="19"/>
      <c r="I75" s="14"/>
      <c r="J75" s="38">
        <v>0</v>
      </c>
      <c r="K75" s="25">
        <f t="shared" ref="K75:K78" si="2">F75+J75</f>
        <v>101868.6</v>
      </c>
      <c r="L75" s="14">
        <v>45903</v>
      </c>
      <c r="M75" s="2"/>
    </row>
    <row r="76" s="1" customFormat="1" spans="1:13">
      <c r="A76" s="14">
        <v>45905</v>
      </c>
      <c r="B76" s="15">
        <v>21489</v>
      </c>
      <c r="C76" s="16" t="s">
        <v>75</v>
      </c>
      <c r="D76" s="17" t="s">
        <v>45</v>
      </c>
      <c r="E76" s="15">
        <v>60419</v>
      </c>
      <c r="F76" s="38">
        <v>17096.2</v>
      </c>
      <c r="G76" s="19"/>
      <c r="H76" s="19"/>
      <c r="I76" s="14"/>
      <c r="J76" s="38">
        <v>0</v>
      </c>
      <c r="K76" s="25">
        <f t="shared" si="2"/>
        <v>17096.2</v>
      </c>
      <c r="L76" s="14">
        <v>45905</v>
      </c>
      <c r="M76" s="2"/>
    </row>
    <row r="77" s="1" customFormat="1" spans="1:13">
      <c r="A77" s="14">
        <v>45905</v>
      </c>
      <c r="B77" s="15">
        <v>21490</v>
      </c>
      <c r="C77" s="16" t="s">
        <v>76</v>
      </c>
      <c r="D77" s="17" t="s">
        <v>16</v>
      </c>
      <c r="E77" s="15">
        <v>60345</v>
      </c>
      <c r="F77" s="38"/>
      <c r="G77" s="19"/>
      <c r="H77" s="19"/>
      <c r="I77" s="14"/>
      <c r="J77" s="38">
        <v>79628.2</v>
      </c>
      <c r="K77" s="25">
        <f t="shared" si="2"/>
        <v>79628.2</v>
      </c>
      <c r="L77" s="14">
        <v>45905</v>
      </c>
      <c r="M77" s="2"/>
    </row>
    <row r="78" s="1" customFormat="1" spans="1:13">
      <c r="A78" s="14">
        <v>45905</v>
      </c>
      <c r="B78" s="15">
        <v>21491</v>
      </c>
      <c r="C78" s="16" t="s">
        <v>77</v>
      </c>
      <c r="D78" s="17" t="s">
        <v>16</v>
      </c>
      <c r="E78" s="15">
        <v>59152</v>
      </c>
      <c r="F78" s="38">
        <v>21000</v>
      </c>
      <c r="G78" s="19"/>
      <c r="H78" s="19"/>
      <c r="I78" s="14"/>
      <c r="J78" s="38">
        <v>0</v>
      </c>
      <c r="K78" s="25">
        <f t="shared" si="2"/>
        <v>21000</v>
      </c>
      <c r="L78" s="14">
        <v>45905</v>
      </c>
      <c r="M78" s="2"/>
    </row>
    <row r="79" s="1" customFormat="1" spans="6:11">
      <c r="F79" s="39">
        <f t="shared" ref="F79:K79" si="3">SUM(F75:F78)</f>
        <v>139964.8</v>
      </c>
      <c r="G79" s="2"/>
      <c r="H79" s="2"/>
      <c r="I79" s="2"/>
      <c r="J79" s="49">
        <f t="shared" si="3"/>
        <v>79628.2</v>
      </c>
      <c r="K79" s="39">
        <f t="shared" si="3"/>
        <v>219593</v>
      </c>
    </row>
    <row r="80" s="1" customFormat="1" spans="6:11">
      <c r="F80" s="39"/>
      <c r="G80" s="2"/>
      <c r="H80" s="2"/>
      <c r="I80" s="2"/>
      <c r="J80" s="39"/>
      <c r="K80" s="39"/>
    </row>
    <row r="81" s="1" customFormat="1" spans="6:6">
      <c r="F81" s="39"/>
    </row>
    <row r="85" s="1" customFormat="1" spans="1:4">
      <c r="A85" s="2" t="s">
        <v>24</v>
      </c>
      <c r="D85" s="2" t="s">
        <v>25</v>
      </c>
    </row>
    <row r="86" s="1" customFormat="1" spans="1:1">
      <c r="A86" s="2"/>
    </row>
    <row r="87" s="1" customFormat="1" spans="1:1">
      <c r="A87" s="2"/>
    </row>
    <row r="88" s="1" customFormat="1" spans="1:4">
      <c r="A88" s="2" t="s">
        <v>27</v>
      </c>
      <c r="D88" s="2" t="s">
        <v>28</v>
      </c>
    </row>
    <row r="89" s="1" customFormat="1" spans="1:4">
      <c r="A89" s="1" t="s">
        <v>30</v>
      </c>
      <c r="D89" s="1" t="s">
        <v>31</v>
      </c>
    </row>
  </sheetData>
  <mergeCells count="39">
    <mergeCell ref="G4:J4"/>
    <mergeCell ref="G40:J40"/>
    <mergeCell ref="G72:J72"/>
    <mergeCell ref="A4:A6"/>
    <mergeCell ref="A40:A42"/>
    <mergeCell ref="A72:A74"/>
    <mergeCell ref="B4:B6"/>
    <mergeCell ref="B40:B42"/>
    <mergeCell ref="B72:B74"/>
    <mergeCell ref="C4:C6"/>
    <mergeCell ref="C40:C42"/>
    <mergeCell ref="C72:C74"/>
    <mergeCell ref="D4:D6"/>
    <mergeCell ref="D40:D42"/>
    <mergeCell ref="D72:D74"/>
    <mergeCell ref="E4:E6"/>
    <mergeCell ref="E40:E42"/>
    <mergeCell ref="E72:E74"/>
    <mergeCell ref="F4:F6"/>
    <mergeCell ref="F40:F42"/>
    <mergeCell ref="F72:F74"/>
    <mergeCell ref="G5:G6"/>
    <mergeCell ref="G41:G42"/>
    <mergeCell ref="G73:G74"/>
    <mergeCell ref="H5:H6"/>
    <mergeCell ref="H41:H42"/>
    <mergeCell ref="H73:H74"/>
    <mergeCell ref="I5:I6"/>
    <mergeCell ref="I41:I42"/>
    <mergeCell ref="I73:I74"/>
    <mergeCell ref="J5:J6"/>
    <mergeCell ref="J41:J42"/>
    <mergeCell ref="J73:J74"/>
    <mergeCell ref="K4:K6"/>
    <mergeCell ref="K40:K42"/>
    <mergeCell ref="K72:K74"/>
    <mergeCell ref="L4:L6"/>
    <mergeCell ref="L40:L42"/>
    <mergeCell ref="L72:L74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zoomScale="130" zoomScaleNormal="130" topLeftCell="A45" workbookViewId="0">
      <selection activeCell="C73" sqref="C73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78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53" customFormat="1" spans="1:13">
      <c r="A7" s="54">
        <v>45908</v>
      </c>
      <c r="B7" s="55">
        <v>20634</v>
      </c>
      <c r="C7" s="56" t="s">
        <v>79</v>
      </c>
      <c r="D7" s="57" t="s">
        <v>16</v>
      </c>
      <c r="E7" s="55">
        <v>60387</v>
      </c>
      <c r="F7" s="38"/>
      <c r="G7" s="19" t="s">
        <v>80</v>
      </c>
      <c r="H7" s="60" t="s">
        <v>81</v>
      </c>
      <c r="I7" s="54">
        <v>45896</v>
      </c>
      <c r="J7" s="38">
        <v>21076.2</v>
      </c>
      <c r="K7" s="26">
        <f t="shared" ref="K7:K9" si="0">F7+J7</f>
        <v>21076.2</v>
      </c>
      <c r="L7" s="54">
        <v>45908</v>
      </c>
      <c r="M7" s="58"/>
    </row>
    <row r="8" s="53" customFormat="1" spans="1:13">
      <c r="A8" s="54">
        <v>45908</v>
      </c>
      <c r="B8" s="55">
        <v>20635</v>
      </c>
      <c r="C8" s="16" t="s">
        <v>82</v>
      </c>
      <c r="D8" s="57" t="s">
        <v>16</v>
      </c>
      <c r="E8" s="55">
        <v>60375</v>
      </c>
      <c r="F8" s="38"/>
      <c r="G8" s="19" t="s">
        <v>17</v>
      </c>
      <c r="H8" s="19">
        <v>100115</v>
      </c>
      <c r="I8" s="54">
        <v>45898</v>
      </c>
      <c r="J8" s="38">
        <v>10848.52</v>
      </c>
      <c r="K8" s="26">
        <f t="shared" si="0"/>
        <v>10848.52</v>
      </c>
      <c r="L8" s="54">
        <v>45908</v>
      </c>
      <c r="M8" s="2" t="s">
        <v>83</v>
      </c>
    </row>
    <row r="9" s="53" customFormat="1" spans="1:13">
      <c r="A9" s="54">
        <v>45908</v>
      </c>
      <c r="B9" s="55">
        <v>20636</v>
      </c>
      <c r="C9" s="16" t="s">
        <v>82</v>
      </c>
      <c r="D9" s="57" t="s">
        <v>16</v>
      </c>
      <c r="E9" s="55">
        <v>60374</v>
      </c>
      <c r="F9" s="38"/>
      <c r="G9" s="19" t="s">
        <v>17</v>
      </c>
      <c r="H9" s="19">
        <v>100114</v>
      </c>
      <c r="I9" s="54">
        <v>45898</v>
      </c>
      <c r="J9" s="38">
        <v>21697.03</v>
      </c>
      <c r="K9" s="26">
        <f t="shared" si="0"/>
        <v>21697.03</v>
      </c>
      <c r="L9" s="54">
        <v>45908</v>
      </c>
      <c r="M9" s="2" t="s">
        <v>66</v>
      </c>
    </row>
    <row r="10" spans="6:11">
      <c r="F10" s="39">
        <f>SUM(F7:F9)</f>
        <v>0</v>
      </c>
      <c r="G10" s="2"/>
      <c r="H10" s="2"/>
      <c r="I10" s="2"/>
      <c r="J10" s="49">
        <f>SUM(J7:J9)</f>
        <v>53621.75</v>
      </c>
      <c r="K10" s="39">
        <f>SUM(K7:K9)</f>
        <v>53621.75</v>
      </c>
    </row>
    <row r="11" spans="6:11">
      <c r="F11" s="39"/>
      <c r="G11" s="2"/>
      <c r="H11" s="2"/>
      <c r="I11" s="2"/>
      <c r="J11" s="39"/>
      <c r="K11" s="39"/>
    </row>
    <row r="12" spans="6:11">
      <c r="F12" s="39"/>
      <c r="I12" s="1" t="s">
        <v>13</v>
      </c>
      <c r="K12" s="39"/>
    </row>
    <row r="13" spans="8:10">
      <c r="H13" s="2" t="s">
        <v>20</v>
      </c>
      <c r="J13" s="41" t="s">
        <v>21</v>
      </c>
    </row>
    <row r="14" spans="11:11">
      <c r="K14" s="41" t="s">
        <v>22</v>
      </c>
    </row>
    <row r="15" spans="7:11">
      <c r="G15" s="2" t="s">
        <v>23</v>
      </c>
      <c r="I15" s="42">
        <v>1000</v>
      </c>
      <c r="J15" s="43"/>
      <c r="K15" s="44">
        <f t="shared" ref="K15:K26" si="1">J14*I14</f>
        <v>0</v>
      </c>
    </row>
    <row r="16" spans="1:11">
      <c r="A16" s="2" t="s">
        <v>24</v>
      </c>
      <c r="D16" s="2" t="s">
        <v>25</v>
      </c>
      <c r="G16" s="2"/>
      <c r="I16" s="42">
        <v>500</v>
      </c>
      <c r="J16" s="43"/>
      <c r="K16" s="44">
        <f t="shared" si="1"/>
        <v>0</v>
      </c>
    </row>
    <row r="17" spans="1:11">
      <c r="A17" s="2"/>
      <c r="G17" s="2"/>
      <c r="I17" s="42">
        <v>200</v>
      </c>
      <c r="J17" s="43"/>
      <c r="K17" s="44">
        <f t="shared" si="1"/>
        <v>0</v>
      </c>
    </row>
    <row r="18" spans="1:11">
      <c r="A18" s="2"/>
      <c r="G18" s="2" t="s">
        <v>26</v>
      </c>
      <c r="I18" s="42">
        <v>100</v>
      </c>
      <c r="J18" s="43"/>
      <c r="K18" s="44">
        <f t="shared" si="1"/>
        <v>0</v>
      </c>
    </row>
    <row r="19" spans="1:11">
      <c r="A19" s="2" t="s">
        <v>27</v>
      </c>
      <c r="D19" s="2" t="s">
        <v>28</v>
      </c>
      <c r="G19" s="1" t="s">
        <v>29</v>
      </c>
      <c r="I19" s="42">
        <v>50</v>
      </c>
      <c r="J19" s="43"/>
      <c r="K19" s="44">
        <f t="shared" si="1"/>
        <v>0</v>
      </c>
    </row>
    <row r="20" spans="1:11">
      <c r="A20" s="1" t="s">
        <v>30</v>
      </c>
      <c r="D20" s="1" t="s">
        <v>31</v>
      </c>
      <c r="I20" s="42">
        <v>20</v>
      </c>
      <c r="J20" s="43"/>
      <c r="K20" s="44">
        <f t="shared" si="1"/>
        <v>0</v>
      </c>
    </row>
    <row r="21" spans="9:11">
      <c r="I21" s="42">
        <v>10</v>
      </c>
      <c r="J21" s="43"/>
      <c r="K21" s="44">
        <f t="shared" si="1"/>
        <v>0</v>
      </c>
    </row>
    <row r="22" spans="9:11">
      <c r="I22" s="42">
        <v>5</v>
      </c>
      <c r="J22" s="43"/>
      <c r="K22" s="44">
        <f t="shared" si="1"/>
        <v>0</v>
      </c>
    </row>
    <row r="23" spans="9:11">
      <c r="I23" s="42">
        <v>1</v>
      </c>
      <c r="J23" s="43"/>
      <c r="K23" s="44">
        <f t="shared" si="1"/>
        <v>0</v>
      </c>
    </row>
    <row r="24" spans="9:11">
      <c r="I24" s="42">
        <v>0.25</v>
      </c>
      <c r="J24" s="43"/>
      <c r="K24" s="44">
        <f t="shared" si="1"/>
        <v>0</v>
      </c>
    </row>
    <row r="25" spans="9:11">
      <c r="I25" s="45">
        <v>0.05</v>
      </c>
      <c r="J25" s="43"/>
      <c r="K25" s="44">
        <f t="shared" si="1"/>
        <v>0</v>
      </c>
    </row>
    <row r="26" spans="9:11">
      <c r="I26" s="2" t="s">
        <v>32</v>
      </c>
      <c r="K26" s="44">
        <f t="shared" si="1"/>
        <v>0</v>
      </c>
    </row>
    <row r="27" spans="9:11">
      <c r="I27" s="2" t="s">
        <v>33</v>
      </c>
      <c r="K27" s="51">
        <f>SUM(K15:K26)</f>
        <v>0</v>
      </c>
    </row>
    <row r="28" spans="11:11">
      <c r="K28" s="47">
        <f>J10</f>
        <v>53621.75</v>
      </c>
    </row>
    <row r="29" ht="9.75" spans="11:11">
      <c r="K29" s="48">
        <f>SUM(K27:K28)</f>
        <v>53621.75</v>
      </c>
    </row>
    <row r="30" ht="9.75"/>
    <row r="35" spans="1:1">
      <c r="A35" s="2" t="s">
        <v>0</v>
      </c>
    </row>
    <row r="36" spans="1:1">
      <c r="A36" s="2" t="s">
        <v>34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53" customFormat="1" spans="1:13">
      <c r="A41" s="54">
        <v>45908</v>
      </c>
      <c r="B41" s="55">
        <v>21492</v>
      </c>
      <c r="C41" s="16" t="s">
        <v>84</v>
      </c>
      <c r="D41" s="57" t="s">
        <v>16</v>
      </c>
      <c r="E41" s="55">
        <v>60421</v>
      </c>
      <c r="F41" s="38">
        <v>44712.4</v>
      </c>
      <c r="G41" s="19"/>
      <c r="H41" s="19"/>
      <c r="I41" s="54"/>
      <c r="J41" s="38">
        <v>0</v>
      </c>
      <c r="K41" s="26">
        <f>F41+J41</f>
        <v>44712.4</v>
      </c>
      <c r="L41" s="54">
        <v>45909</v>
      </c>
      <c r="M41" s="2"/>
    </row>
    <row r="42" s="53" customFormat="1" spans="1:13">
      <c r="A42" s="54"/>
      <c r="B42" s="55"/>
      <c r="C42" s="16"/>
      <c r="D42" s="57"/>
      <c r="E42" s="55"/>
      <c r="F42" s="38"/>
      <c r="G42" s="19"/>
      <c r="H42" s="19"/>
      <c r="I42" s="54"/>
      <c r="J42" s="38"/>
      <c r="K42" s="26"/>
      <c r="L42" s="54"/>
      <c r="M42" s="2"/>
    </row>
    <row r="43" spans="6:11">
      <c r="F43" s="39">
        <f>SUM(F41:F42)</f>
        <v>44712.4</v>
      </c>
      <c r="G43" s="2"/>
      <c r="H43" s="2"/>
      <c r="I43" s="2"/>
      <c r="J43" s="49">
        <f>SUM(J41:J42)</f>
        <v>0</v>
      </c>
      <c r="K43" s="39">
        <f>SUM(K41:K42)</f>
        <v>44712.4</v>
      </c>
    </row>
    <row r="44" spans="6:11">
      <c r="F44" s="39"/>
      <c r="G44" s="2"/>
      <c r="H44" s="2"/>
      <c r="I44" s="2"/>
      <c r="J44" s="39"/>
      <c r="K44" s="39"/>
    </row>
    <row r="45" spans="6:11">
      <c r="F45" s="39"/>
      <c r="I45" s="1" t="s">
        <v>13</v>
      </c>
      <c r="K45" s="39"/>
    </row>
    <row r="46" spans="8:10">
      <c r="H46" s="2" t="s">
        <v>20</v>
      </c>
      <c r="J46" s="41" t="s">
        <v>21</v>
      </c>
    </row>
    <row r="47" spans="11:11">
      <c r="K47" s="41" t="s">
        <v>22</v>
      </c>
    </row>
    <row r="48" spans="7:11">
      <c r="G48" s="2" t="s">
        <v>23</v>
      </c>
      <c r="I48" s="42">
        <v>1000</v>
      </c>
      <c r="J48" s="43">
        <v>44</v>
      </c>
      <c r="K48" s="44">
        <f t="shared" ref="K48:K59" si="2">J47*I47</f>
        <v>0</v>
      </c>
    </row>
    <row r="49" spans="1:11">
      <c r="A49" s="2" t="s">
        <v>24</v>
      </c>
      <c r="D49" s="2" t="s">
        <v>25</v>
      </c>
      <c r="G49" s="2"/>
      <c r="I49" s="42">
        <v>500</v>
      </c>
      <c r="J49" s="43">
        <v>1</v>
      </c>
      <c r="K49" s="44">
        <f t="shared" si="2"/>
        <v>44000</v>
      </c>
    </row>
    <row r="50" spans="1:11">
      <c r="A50" s="2"/>
      <c r="G50" s="2"/>
      <c r="I50" s="42">
        <v>200</v>
      </c>
      <c r="J50" s="43"/>
      <c r="K50" s="44">
        <f t="shared" si="2"/>
        <v>500</v>
      </c>
    </row>
    <row r="51" spans="1:11">
      <c r="A51" s="2"/>
      <c r="G51" s="2" t="s">
        <v>26</v>
      </c>
      <c r="I51" s="42">
        <v>100</v>
      </c>
      <c r="J51" s="43">
        <v>2</v>
      </c>
      <c r="K51" s="44">
        <f t="shared" si="2"/>
        <v>0</v>
      </c>
    </row>
    <row r="52" spans="1:11">
      <c r="A52" s="2" t="s">
        <v>27</v>
      </c>
      <c r="D52" s="2" t="s">
        <v>28</v>
      </c>
      <c r="G52" s="1" t="s">
        <v>29</v>
      </c>
      <c r="I52" s="42">
        <v>50</v>
      </c>
      <c r="J52" s="43"/>
      <c r="K52" s="44">
        <f t="shared" si="2"/>
        <v>200</v>
      </c>
    </row>
    <row r="53" spans="1:11">
      <c r="A53" s="1" t="s">
        <v>30</v>
      </c>
      <c r="D53" s="1" t="s">
        <v>31</v>
      </c>
      <c r="I53" s="42">
        <v>20</v>
      </c>
      <c r="J53" s="43"/>
      <c r="K53" s="44">
        <f t="shared" si="2"/>
        <v>0</v>
      </c>
    </row>
    <row r="54" spans="9:11">
      <c r="I54" s="42">
        <v>10</v>
      </c>
      <c r="J54" s="43">
        <v>1</v>
      </c>
      <c r="K54" s="44">
        <f t="shared" si="2"/>
        <v>0</v>
      </c>
    </row>
    <row r="55" spans="9:11">
      <c r="I55" s="42">
        <v>5</v>
      </c>
      <c r="J55" s="43"/>
      <c r="K55" s="44">
        <f t="shared" si="2"/>
        <v>10</v>
      </c>
    </row>
    <row r="56" spans="9:11">
      <c r="I56" s="42">
        <v>1</v>
      </c>
      <c r="J56" s="43">
        <v>2</v>
      </c>
      <c r="K56" s="44">
        <f t="shared" si="2"/>
        <v>0</v>
      </c>
    </row>
    <row r="57" spans="9:11">
      <c r="I57" s="42">
        <v>0.25</v>
      </c>
      <c r="J57" s="43">
        <v>1</v>
      </c>
      <c r="K57" s="44">
        <f t="shared" si="2"/>
        <v>2</v>
      </c>
    </row>
    <row r="58" spans="9:11">
      <c r="I58" s="45">
        <v>0.05</v>
      </c>
      <c r="J58" s="43">
        <v>3</v>
      </c>
      <c r="K58" s="44">
        <f t="shared" si="2"/>
        <v>0.25</v>
      </c>
    </row>
    <row r="59" spans="9:11">
      <c r="I59" s="2" t="s">
        <v>32</v>
      </c>
      <c r="K59" s="44">
        <f t="shared" si="2"/>
        <v>0.15</v>
      </c>
    </row>
    <row r="60" spans="9:11">
      <c r="I60" s="2" t="s">
        <v>33</v>
      </c>
      <c r="K60" s="51">
        <f>SUM(K48:K59)</f>
        <v>44712.4</v>
      </c>
    </row>
    <row r="61" spans="11:11">
      <c r="K61" s="47">
        <f>J43</f>
        <v>0</v>
      </c>
    </row>
    <row r="62" ht="9.75" spans="11:11">
      <c r="K62" s="48">
        <f>SUM(K60:K61)</f>
        <v>44712.4</v>
      </c>
    </row>
    <row r="63" ht="9.75"/>
    <row r="66" ht="10" customHeight="1"/>
    <row r="67" s="1" customFormat="1" spans="1:1">
      <c r="A67" s="2" t="s">
        <v>0</v>
      </c>
    </row>
    <row r="68" s="1" customFormat="1" spans="1:1">
      <c r="A68" s="2" t="s">
        <v>34</v>
      </c>
    </row>
    <row r="70" s="1" customFormat="1" spans="1:12">
      <c r="A70" s="3" t="s">
        <v>2</v>
      </c>
      <c r="B70" s="3" t="s">
        <v>3</v>
      </c>
      <c r="C70" s="3" t="s">
        <v>4</v>
      </c>
      <c r="D70" s="3" t="s">
        <v>5</v>
      </c>
      <c r="E70" s="3" t="s">
        <v>6</v>
      </c>
      <c r="F70" s="3" t="s">
        <v>7</v>
      </c>
      <c r="G70" s="4" t="s">
        <v>8</v>
      </c>
      <c r="H70" s="5"/>
      <c r="I70" s="5"/>
      <c r="J70" s="23"/>
      <c r="K70" s="3" t="s">
        <v>9</v>
      </c>
      <c r="L70" s="3" t="s">
        <v>10</v>
      </c>
    </row>
    <row r="71" s="1" customFormat="1" spans="1:12">
      <c r="A71" s="6"/>
      <c r="B71" s="6"/>
      <c r="C71" s="6"/>
      <c r="D71" s="6"/>
      <c r="E71" s="6"/>
      <c r="F71" s="6"/>
      <c r="G71" s="3" t="s">
        <v>11</v>
      </c>
      <c r="H71" s="3" t="s">
        <v>12</v>
      </c>
      <c r="I71" s="3" t="s">
        <v>13</v>
      </c>
      <c r="J71" s="3" t="s">
        <v>14</v>
      </c>
      <c r="K71" s="6"/>
      <c r="L71" s="6"/>
    </row>
    <row r="72" s="1" customFormat="1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="1" customFormat="1" spans="1:13">
      <c r="A73" s="14">
        <v>45908</v>
      </c>
      <c r="B73" s="15">
        <v>21495</v>
      </c>
      <c r="C73" s="16" t="s">
        <v>85</v>
      </c>
      <c r="D73" s="17" t="s">
        <v>16</v>
      </c>
      <c r="E73" s="15">
        <v>59178</v>
      </c>
      <c r="F73" s="38">
        <v>16500</v>
      </c>
      <c r="G73" s="19"/>
      <c r="H73" s="19"/>
      <c r="I73" s="14"/>
      <c r="J73" s="38">
        <v>0</v>
      </c>
      <c r="K73" s="25">
        <f t="shared" ref="K73:K76" si="3">F73+J73</f>
        <v>16500</v>
      </c>
      <c r="L73" s="14">
        <v>45908</v>
      </c>
      <c r="M73" s="2"/>
    </row>
    <row r="74" s="1" customFormat="1" spans="1:13">
      <c r="A74" s="14">
        <v>45908</v>
      </c>
      <c r="B74" s="15">
        <v>21496</v>
      </c>
      <c r="C74" s="16" t="s">
        <v>86</v>
      </c>
      <c r="D74" s="17" t="s">
        <v>16</v>
      </c>
      <c r="E74" s="15">
        <v>60399</v>
      </c>
      <c r="F74" s="38">
        <v>21076.2</v>
      </c>
      <c r="G74" s="19"/>
      <c r="H74" s="19"/>
      <c r="I74" s="14"/>
      <c r="J74" s="38">
        <v>0</v>
      </c>
      <c r="K74" s="25">
        <f t="shared" si="3"/>
        <v>21076.2</v>
      </c>
      <c r="L74" s="14">
        <v>45908</v>
      </c>
      <c r="M74" s="2"/>
    </row>
    <row r="75" s="1" customFormat="1" spans="1:13">
      <c r="A75" s="14">
        <v>45908</v>
      </c>
      <c r="B75" s="15">
        <v>21497</v>
      </c>
      <c r="C75" s="16" t="s">
        <v>87</v>
      </c>
      <c r="D75" s="17" t="s">
        <v>16</v>
      </c>
      <c r="E75" s="15">
        <v>60422</v>
      </c>
      <c r="F75" s="38">
        <v>1300</v>
      </c>
      <c r="G75" s="19"/>
      <c r="H75" s="19"/>
      <c r="I75" s="14"/>
      <c r="J75" s="38">
        <v>0</v>
      </c>
      <c r="K75" s="25">
        <f t="shared" si="3"/>
        <v>1300</v>
      </c>
      <c r="L75" s="14">
        <v>45908</v>
      </c>
      <c r="M75" s="2"/>
    </row>
    <row r="76" s="1" customFormat="1" spans="1:13">
      <c r="A76" s="14">
        <v>45908</v>
      </c>
      <c r="B76" s="15">
        <v>21498</v>
      </c>
      <c r="C76" s="16" t="s">
        <v>88</v>
      </c>
      <c r="D76" s="17" t="s">
        <v>16</v>
      </c>
      <c r="E76" s="15">
        <v>60420</v>
      </c>
      <c r="F76" s="38"/>
      <c r="G76" s="19"/>
      <c r="H76" s="19"/>
      <c r="I76" s="14"/>
      <c r="J76" s="38">
        <v>18033.73</v>
      </c>
      <c r="K76" s="25">
        <f t="shared" si="3"/>
        <v>18033.73</v>
      </c>
      <c r="L76" s="14">
        <v>45905</v>
      </c>
      <c r="M76" s="2" t="s">
        <v>89</v>
      </c>
    </row>
    <row r="77" s="1" customFormat="1" spans="6:11">
      <c r="F77" s="39">
        <f>SUM(F73:F76)</f>
        <v>38876.2</v>
      </c>
      <c r="G77" s="2"/>
      <c r="H77" s="2"/>
      <c r="I77" s="2"/>
      <c r="J77" s="49">
        <f>SUM(J73:J76)</f>
        <v>18033.73</v>
      </c>
      <c r="K77" s="39">
        <f>SUM(K73:K76)</f>
        <v>56909.93</v>
      </c>
    </row>
    <row r="78" s="1" customFormat="1" spans="6:11">
      <c r="F78" s="39"/>
      <c r="G78" s="2"/>
      <c r="H78" s="2"/>
      <c r="I78" s="2"/>
      <c r="J78" s="39"/>
      <c r="K78" s="39"/>
    </row>
    <row r="79" s="1" customFormat="1" spans="6:6">
      <c r="F79" s="39"/>
    </row>
    <row r="83" s="1" customFormat="1" spans="1:4">
      <c r="A83" s="2" t="s">
        <v>24</v>
      </c>
      <c r="D83" s="2" t="s">
        <v>25</v>
      </c>
    </row>
    <row r="84" s="1" customFormat="1" spans="1:1">
      <c r="A84" s="2"/>
    </row>
    <row r="85" s="1" customFormat="1" spans="1:1">
      <c r="A85" s="2"/>
    </row>
    <row r="86" s="1" customFormat="1" spans="1:4">
      <c r="A86" s="2" t="s">
        <v>27</v>
      </c>
      <c r="D86" s="2" t="s">
        <v>28</v>
      </c>
    </row>
    <row r="87" s="1" customFormat="1" spans="1:4">
      <c r="A87" s="1" t="s">
        <v>30</v>
      </c>
      <c r="D87" s="1" t="s">
        <v>31</v>
      </c>
    </row>
  </sheetData>
  <mergeCells count="39">
    <mergeCell ref="G4:J4"/>
    <mergeCell ref="G38:J38"/>
    <mergeCell ref="G70:J70"/>
    <mergeCell ref="A4:A6"/>
    <mergeCell ref="A38:A40"/>
    <mergeCell ref="A70:A72"/>
    <mergeCell ref="B4:B6"/>
    <mergeCell ref="B38:B40"/>
    <mergeCell ref="B70:B72"/>
    <mergeCell ref="C4:C6"/>
    <mergeCell ref="C38:C40"/>
    <mergeCell ref="C70:C72"/>
    <mergeCell ref="D4:D6"/>
    <mergeCell ref="D38:D40"/>
    <mergeCell ref="D70:D72"/>
    <mergeCell ref="E4:E6"/>
    <mergeCell ref="E38:E40"/>
    <mergeCell ref="E70:E72"/>
    <mergeCell ref="F4:F6"/>
    <mergeCell ref="F38:F40"/>
    <mergeCell ref="F70:F72"/>
    <mergeCell ref="G5:G6"/>
    <mergeCell ref="G39:G40"/>
    <mergeCell ref="G71:G72"/>
    <mergeCell ref="H5:H6"/>
    <mergeCell ref="H39:H40"/>
    <mergeCell ref="H71:H72"/>
    <mergeCell ref="I5:I6"/>
    <mergeCell ref="I39:I40"/>
    <mergeCell ref="I71:I72"/>
    <mergeCell ref="J5:J6"/>
    <mergeCell ref="J39:J40"/>
    <mergeCell ref="J71:J72"/>
    <mergeCell ref="K4:K6"/>
    <mergeCell ref="K38:K40"/>
    <mergeCell ref="K70:K72"/>
    <mergeCell ref="L4:L6"/>
    <mergeCell ref="L38:L40"/>
    <mergeCell ref="L70:L72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zoomScale="130" zoomScaleNormal="130" topLeftCell="A24" workbookViewId="0">
      <selection activeCell="J46" sqref="J46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45908</v>
      </c>
      <c r="B7" s="15">
        <v>21490</v>
      </c>
      <c r="C7" s="16" t="s">
        <v>90</v>
      </c>
      <c r="D7" s="17" t="s">
        <v>16</v>
      </c>
      <c r="E7" s="15">
        <v>60418</v>
      </c>
      <c r="F7" s="38"/>
      <c r="G7" s="19" t="s">
        <v>91</v>
      </c>
      <c r="H7" s="19">
        <v>5183541</v>
      </c>
      <c r="I7" s="14">
        <v>45905</v>
      </c>
      <c r="J7" s="38">
        <v>33996.2</v>
      </c>
      <c r="K7" s="25">
        <f>F7+J7</f>
        <v>33996.2</v>
      </c>
      <c r="L7" s="14">
        <v>45909</v>
      </c>
      <c r="M7" s="2"/>
    </row>
    <row r="8" spans="1:13">
      <c r="A8" s="14">
        <v>45908</v>
      </c>
      <c r="B8" s="15">
        <v>21490</v>
      </c>
      <c r="C8" s="16" t="s">
        <v>90</v>
      </c>
      <c r="D8" s="17" t="s">
        <v>92</v>
      </c>
      <c r="E8" s="15">
        <v>60418</v>
      </c>
      <c r="F8" s="38"/>
      <c r="G8" s="19" t="s">
        <v>91</v>
      </c>
      <c r="H8" s="19">
        <v>5183541</v>
      </c>
      <c r="I8" s="14">
        <v>45905</v>
      </c>
      <c r="J8" s="38">
        <v>3.8</v>
      </c>
      <c r="K8" s="25">
        <f>F8+J8</f>
        <v>3.8</v>
      </c>
      <c r="L8" s="14">
        <v>45909</v>
      </c>
      <c r="M8" s="2"/>
    </row>
    <row r="9" spans="6:11">
      <c r="F9" s="39">
        <f t="shared" ref="F9:K9" si="0">SUM(F7:F8)</f>
        <v>0</v>
      </c>
      <c r="G9" s="2"/>
      <c r="H9" s="2"/>
      <c r="I9" s="2"/>
      <c r="J9" s="49">
        <f t="shared" si="0"/>
        <v>34000</v>
      </c>
      <c r="K9" s="39">
        <f t="shared" si="0"/>
        <v>34000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20</v>
      </c>
      <c r="J12" s="41" t="s">
        <v>21</v>
      </c>
    </row>
    <row r="13" spans="11:11">
      <c r="K13" s="41" t="s">
        <v>22</v>
      </c>
    </row>
    <row r="14" spans="7:11">
      <c r="G14" s="2" t="s">
        <v>23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26</v>
      </c>
      <c r="I17" s="42">
        <v>100</v>
      </c>
      <c r="J17" s="43"/>
      <c r="K17" s="44">
        <f t="shared" si="1"/>
        <v>0</v>
      </c>
    </row>
    <row r="18" spans="1:11">
      <c r="A18" s="2" t="s">
        <v>27</v>
      </c>
      <c r="D18" s="2" t="s">
        <v>28</v>
      </c>
      <c r="G18" s="1" t="s">
        <v>29</v>
      </c>
      <c r="I18" s="42">
        <v>50</v>
      </c>
      <c r="J18" s="43"/>
      <c r="K18" s="44">
        <f t="shared" si="1"/>
        <v>0</v>
      </c>
    </row>
    <row r="19" spans="1:11">
      <c r="A19" s="1" t="s">
        <v>30</v>
      </c>
      <c r="D19" s="1" t="s">
        <v>31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32</v>
      </c>
      <c r="K25" s="44">
        <f t="shared" si="1"/>
        <v>0</v>
      </c>
    </row>
    <row r="26" spans="9:11">
      <c r="I26" s="2" t="s">
        <v>33</v>
      </c>
      <c r="K26" s="51">
        <f>SUM(K14:K25)</f>
        <v>0</v>
      </c>
    </row>
    <row r="27" spans="11:11">
      <c r="K27" s="47">
        <f>J9</f>
        <v>34000</v>
      </c>
    </row>
    <row r="28" ht="9.75" spans="11:11">
      <c r="K28" s="48">
        <f>SUM(K26:K27)</f>
        <v>34000</v>
      </c>
    </row>
    <row r="29" ht="9.75"/>
    <row r="34" spans="1:1">
      <c r="A34" s="2" t="s">
        <v>0</v>
      </c>
    </row>
    <row r="35" spans="1:1">
      <c r="A35" s="2" t="s">
        <v>78</v>
      </c>
    </row>
    <row r="37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A40" s="14">
        <v>45909</v>
      </c>
      <c r="B40" s="15">
        <v>20637</v>
      </c>
      <c r="C40" s="16" t="s">
        <v>93</v>
      </c>
      <c r="D40" s="17" t="s">
        <v>16</v>
      </c>
      <c r="E40" s="15">
        <v>60292</v>
      </c>
      <c r="F40" s="38"/>
      <c r="G40" s="19" t="s">
        <v>17</v>
      </c>
      <c r="H40" s="19">
        <v>339728</v>
      </c>
      <c r="I40" s="14">
        <v>45889</v>
      </c>
      <c r="J40" s="38">
        <v>28753.17</v>
      </c>
      <c r="K40" s="25">
        <f>F40+J40</f>
        <v>28753.17</v>
      </c>
      <c r="L40" s="14">
        <v>45910</v>
      </c>
      <c r="M40" s="2" t="s">
        <v>94</v>
      </c>
    </row>
    <row r="41" spans="1:13">
      <c r="A41" s="14"/>
      <c r="B41" s="15"/>
      <c r="C41" s="16"/>
      <c r="D41" s="17"/>
      <c r="E41" s="15"/>
      <c r="F41" s="38"/>
      <c r="G41" s="19"/>
      <c r="H41" s="19"/>
      <c r="I41" s="14"/>
      <c r="J41" s="38"/>
      <c r="K41" s="25"/>
      <c r="L41" s="14"/>
      <c r="M41" s="2"/>
    </row>
    <row r="42" spans="6:11">
      <c r="F42" s="39">
        <f t="shared" ref="F42:K42" si="2">SUM(F40:F41)</f>
        <v>0</v>
      </c>
      <c r="G42" s="2"/>
      <c r="H42" s="2"/>
      <c r="I42" s="2"/>
      <c r="J42" s="49">
        <f t="shared" si="2"/>
        <v>28753.17</v>
      </c>
      <c r="K42" s="39">
        <f t="shared" si="2"/>
        <v>28753.17</v>
      </c>
    </row>
    <row r="43" spans="6:11">
      <c r="F43" s="39"/>
      <c r="G43" s="2"/>
      <c r="H43" s="2"/>
      <c r="I43" s="2"/>
      <c r="J43" s="39"/>
      <c r="K43" s="39"/>
    </row>
    <row r="44" spans="6:11">
      <c r="F44" s="39"/>
      <c r="I44" s="1" t="s">
        <v>13</v>
      </c>
      <c r="K44" s="39"/>
    </row>
    <row r="45" spans="8:10">
      <c r="H45" s="2" t="s">
        <v>20</v>
      </c>
      <c r="J45" s="41" t="s">
        <v>21</v>
      </c>
    </row>
    <row r="46" spans="11:11">
      <c r="K46" s="41" t="s">
        <v>22</v>
      </c>
    </row>
    <row r="47" spans="7:11">
      <c r="G47" s="2" t="s">
        <v>23</v>
      </c>
      <c r="I47" s="42">
        <v>1000</v>
      </c>
      <c r="J47" s="43"/>
      <c r="K47" s="44">
        <f t="shared" ref="K47:K58" si="3">J46*I46</f>
        <v>0</v>
      </c>
    </row>
    <row r="48" spans="1:11">
      <c r="A48" s="2" t="s">
        <v>24</v>
      </c>
      <c r="D48" s="2" t="s">
        <v>25</v>
      </c>
      <c r="G48" s="2"/>
      <c r="I48" s="42">
        <v>500</v>
      </c>
      <c r="J48" s="43"/>
      <c r="K48" s="44">
        <f t="shared" si="3"/>
        <v>0</v>
      </c>
    </row>
    <row r="49" spans="1:11">
      <c r="A49" s="2"/>
      <c r="G49" s="2"/>
      <c r="I49" s="42">
        <v>200</v>
      </c>
      <c r="J49" s="43"/>
      <c r="K49" s="44">
        <f t="shared" si="3"/>
        <v>0</v>
      </c>
    </row>
    <row r="50" spans="1:11">
      <c r="A50" s="2"/>
      <c r="G50" s="2" t="s">
        <v>26</v>
      </c>
      <c r="I50" s="42">
        <v>100</v>
      </c>
      <c r="J50" s="43"/>
      <c r="K50" s="44">
        <f t="shared" si="3"/>
        <v>0</v>
      </c>
    </row>
    <row r="51" spans="1:11">
      <c r="A51" s="2" t="s">
        <v>27</v>
      </c>
      <c r="D51" s="2" t="s">
        <v>28</v>
      </c>
      <c r="G51" s="1" t="s">
        <v>29</v>
      </c>
      <c r="I51" s="42">
        <v>50</v>
      </c>
      <c r="J51" s="43"/>
      <c r="K51" s="44">
        <f t="shared" si="3"/>
        <v>0</v>
      </c>
    </row>
    <row r="52" spans="1:11">
      <c r="A52" s="1" t="s">
        <v>30</v>
      </c>
      <c r="D52" s="1" t="s">
        <v>31</v>
      </c>
      <c r="I52" s="42">
        <v>20</v>
      </c>
      <c r="J52" s="43"/>
      <c r="K52" s="44">
        <f t="shared" si="3"/>
        <v>0</v>
      </c>
    </row>
    <row r="53" spans="9:11">
      <c r="I53" s="42">
        <v>10</v>
      </c>
      <c r="J53" s="43"/>
      <c r="K53" s="44">
        <f t="shared" si="3"/>
        <v>0</v>
      </c>
    </row>
    <row r="54" spans="9:11">
      <c r="I54" s="42">
        <v>5</v>
      </c>
      <c r="J54" s="43"/>
      <c r="K54" s="44">
        <f t="shared" si="3"/>
        <v>0</v>
      </c>
    </row>
    <row r="55" spans="9:11">
      <c r="I55" s="42">
        <v>1</v>
      </c>
      <c r="J55" s="43"/>
      <c r="K55" s="44">
        <f t="shared" si="3"/>
        <v>0</v>
      </c>
    </row>
    <row r="56" spans="9:11">
      <c r="I56" s="42">
        <v>0.25</v>
      </c>
      <c r="J56" s="43"/>
      <c r="K56" s="44">
        <f t="shared" si="3"/>
        <v>0</v>
      </c>
    </row>
    <row r="57" spans="9:11">
      <c r="I57" s="45">
        <v>0.05</v>
      </c>
      <c r="J57" s="43"/>
      <c r="K57" s="44">
        <f t="shared" si="3"/>
        <v>0</v>
      </c>
    </row>
    <row r="58" spans="9:11">
      <c r="I58" s="2" t="s">
        <v>32</v>
      </c>
      <c r="K58" s="44">
        <f t="shared" si="3"/>
        <v>0</v>
      </c>
    </row>
    <row r="59" spans="9:11">
      <c r="I59" s="2" t="s">
        <v>33</v>
      </c>
      <c r="K59" s="51">
        <f>SUM(K47:K58)</f>
        <v>0</v>
      </c>
    </row>
    <row r="60" spans="11:11">
      <c r="K60" s="47">
        <f>J42</f>
        <v>28753.17</v>
      </c>
    </row>
    <row r="61" ht="9.75" spans="11:11">
      <c r="K61" s="48">
        <f>SUM(K59:K60)</f>
        <v>28753.17</v>
      </c>
    </row>
    <row r="62" ht="9.75"/>
    <row r="68" s="1" customFormat="1" spans="1:1">
      <c r="A68" s="2" t="s">
        <v>0</v>
      </c>
    </row>
    <row r="69" s="1" customFormat="1" spans="1:1">
      <c r="A69" s="2" t="s">
        <v>34</v>
      </c>
    </row>
    <row r="71" s="1" customFormat="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="1" customFormat="1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="1" customForma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="1" customFormat="1" spans="1:13">
      <c r="A74" s="14">
        <v>45909</v>
      </c>
      <c r="B74" s="15">
        <v>21500</v>
      </c>
      <c r="C74" s="16" t="s">
        <v>95</v>
      </c>
      <c r="D74" s="17" t="s">
        <v>45</v>
      </c>
      <c r="E74" s="15">
        <v>60411</v>
      </c>
      <c r="F74" s="38">
        <v>227840.8</v>
      </c>
      <c r="G74" s="19"/>
      <c r="H74" s="19"/>
      <c r="I74" s="14"/>
      <c r="J74" s="38">
        <v>0</v>
      </c>
      <c r="K74" s="25">
        <f t="shared" ref="K74:K78" si="4">F74+J74</f>
        <v>227840.8</v>
      </c>
      <c r="L74" s="14">
        <v>45909</v>
      </c>
      <c r="M74" s="2"/>
    </row>
    <row r="75" s="1" customFormat="1" spans="1:13">
      <c r="A75" s="14">
        <v>45909</v>
      </c>
      <c r="B75" s="15">
        <v>21501</v>
      </c>
      <c r="C75" s="16" t="s">
        <v>96</v>
      </c>
      <c r="D75" s="17" t="s">
        <v>45</v>
      </c>
      <c r="E75" s="15">
        <v>60423</v>
      </c>
      <c r="F75" s="38">
        <v>64664.4</v>
      </c>
      <c r="G75" s="19"/>
      <c r="H75" s="19"/>
      <c r="I75" s="14"/>
      <c r="J75" s="38">
        <v>0</v>
      </c>
      <c r="K75" s="25">
        <f t="shared" si="4"/>
        <v>64664.4</v>
      </c>
      <c r="L75" s="14">
        <v>45909</v>
      </c>
      <c r="M75" s="2"/>
    </row>
    <row r="76" s="1" customFormat="1" spans="1:13">
      <c r="A76" s="14">
        <v>45909</v>
      </c>
      <c r="B76" s="15">
        <v>21502</v>
      </c>
      <c r="C76" s="16" t="s">
        <v>97</v>
      </c>
      <c r="D76" s="17" t="s">
        <v>40</v>
      </c>
      <c r="E76" s="15">
        <v>60425</v>
      </c>
      <c r="F76" s="38">
        <v>50000</v>
      </c>
      <c r="G76" s="19"/>
      <c r="H76" s="19"/>
      <c r="I76" s="14"/>
      <c r="J76" s="38">
        <v>0</v>
      </c>
      <c r="K76" s="25">
        <f t="shared" si="4"/>
        <v>50000</v>
      </c>
      <c r="L76" s="14">
        <v>45909</v>
      </c>
      <c r="M76" s="2"/>
    </row>
    <row r="77" s="1" customFormat="1" spans="1:13">
      <c r="A77" s="14">
        <v>45909</v>
      </c>
      <c r="B77" s="15">
        <v>21503</v>
      </c>
      <c r="C77" s="16" t="s">
        <v>97</v>
      </c>
      <c r="D77" s="17" t="s">
        <v>40</v>
      </c>
      <c r="E77" s="15">
        <v>60425</v>
      </c>
      <c r="F77" s="38">
        <v>50000</v>
      </c>
      <c r="G77" s="19"/>
      <c r="H77" s="19"/>
      <c r="I77" s="14"/>
      <c r="J77" s="38">
        <v>0</v>
      </c>
      <c r="K77" s="25">
        <f t="shared" si="4"/>
        <v>50000</v>
      </c>
      <c r="L77" s="14">
        <v>45909</v>
      </c>
      <c r="M77" s="2"/>
    </row>
    <row r="78" s="1" customFormat="1" spans="1:13">
      <c r="A78" s="14">
        <v>45909</v>
      </c>
      <c r="B78" s="15">
        <v>21504</v>
      </c>
      <c r="C78" s="16" t="s">
        <v>65</v>
      </c>
      <c r="D78" s="17" t="s">
        <v>16</v>
      </c>
      <c r="E78" s="15">
        <v>60424</v>
      </c>
      <c r="F78" s="38"/>
      <c r="G78" s="19"/>
      <c r="H78" s="19"/>
      <c r="I78" s="14"/>
      <c r="J78" s="38">
        <v>43394.06</v>
      </c>
      <c r="K78" s="25">
        <f t="shared" si="4"/>
        <v>43394.06</v>
      </c>
      <c r="L78" s="14">
        <v>45909</v>
      </c>
      <c r="M78" s="2" t="s">
        <v>98</v>
      </c>
    </row>
    <row r="79" s="1" customFormat="1" spans="6:11">
      <c r="F79" s="39">
        <f>SUM(F74:F78)</f>
        <v>392505.2</v>
      </c>
      <c r="G79" s="2"/>
      <c r="H79" s="2"/>
      <c r="I79" s="2"/>
      <c r="J79" s="49">
        <f>SUM(J74:J78)</f>
        <v>43394.06</v>
      </c>
      <c r="K79" s="39">
        <f>SUM(K74:K78)</f>
        <v>435899.26</v>
      </c>
    </row>
    <row r="80" s="1" customFormat="1" spans="6:11">
      <c r="F80" s="39"/>
      <c r="G80" s="2"/>
      <c r="H80" s="2"/>
      <c r="I80" s="2"/>
      <c r="J80" s="39"/>
      <c r="K80" s="39"/>
    </row>
    <row r="81" s="1" customFormat="1" spans="6:6">
      <c r="F81" s="39"/>
    </row>
    <row r="85" s="1" customFormat="1" spans="1:4">
      <c r="A85" s="2" t="s">
        <v>24</v>
      </c>
      <c r="D85" s="2" t="s">
        <v>25</v>
      </c>
    </row>
    <row r="86" s="1" customFormat="1" spans="1:1">
      <c r="A86" s="2"/>
    </row>
    <row r="87" s="1" customFormat="1" spans="1:1">
      <c r="A87" s="2"/>
    </row>
    <row r="88" s="1" customFormat="1" spans="1:4">
      <c r="A88" s="2" t="s">
        <v>27</v>
      </c>
      <c r="D88" s="2" t="s">
        <v>28</v>
      </c>
    </row>
    <row r="89" s="1" customFormat="1" spans="1:4">
      <c r="A89" s="1" t="s">
        <v>30</v>
      </c>
      <c r="D89" s="1" t="s">
        <v>31</v>
      </c>
    </row>
  </sheetData>
  <mergeCells count="39">
    <mergeCell ref="G4:J4"/>
    <mergeCell ref="G37:J37"/>
    <mergeCell ref="G71:J71"/>
    <mergeCell ref="A4:A6"/>
    <mergeCell ref="A37:A39"/>
    <mergeCell ref="A71:A73"/>
    <mergeCell ref="B4:B6"/>
    <mergeCell ref="B37:B39"/>
    <mergeCell ref="B71:B73"/>
    <mergeCell ref="C4:C6"/>
    <mergeCell ref="C37:C39"/>
    <mergeCell ref="C71:C73"/>
    <mergeCell ref="D4:D6"/>
    <mergeCell ref="D37:D39"/>
    <mergeCell ref="D71:D73"/>
    <mergeCell ref="E4:E6"/>
    <mergeCell ref="E37:E39"/>
    <mergeCell ref="E71:E73"/>
    <mergeCell ref="F4:F6"/>
    <mergeCell ref="F37:F39"/>
    <mergeCell ref="F71:F73"/>
    <mergeCell ref="G5:G6"/>
    <mergeCell ref="G38:G39"/>
    <mergeCell ref="G72:G73"/>
    <mergeCell ref="H5:H6"/>
    <mergeCell ref="H38:H39"/>
    <mergeCell ref="H72:H73"/>
    <mergeCell ref="I5:I6"/>
    <mergeCell ref="I38:I39"/>
    <mergeCell ref="I72:I73"/>
    <mergeCell ref="J5:J6"/>
    <mergeCell ref="J38:J39"/>
    <mergeCell ref="J72:J73"/>
    <mergeCell ref="K4:K6"/>
    <mergeCell ref="K37:K39"/>
    <mergeCell ref="K71:K73"/>
    <mergeCell ref="L4:L6"/>
    <mergeCell ref="L37:L39"/>
    <mergeCell ref="L71:L73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topLeftCell="A11" workbookViewId="0">
      <selection activeCell="E54" sqref="E54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78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45910</v>
      </c>
      <c r="B7" s="15">
        <v>20638</v>
      </c>
      <c r="C7" s="16" t="s">
        <v>99</v>
      </c>
      <c r="D7" s="17" t="s">
        <v>16</v>
      </c>
      <c r="E7" s="15">
        <v>60427</v>
      </c>
      <c r="F7" s="38"/>
      <c r="G7" s="19" t="s">
        <v>100</v>
      </c>
      <c r="H7" s="19">
        <v>4156486</v>
      </c>
      <c r="I7" s="14">
        <v>45909</v>
      </c>
      <c r="J7" s="38">
        <v>58217.7</v>
      </c>
      <c r="K7" s="25">
        <f>F7+J7</f>
        <v>58217.7</v>
      </c>
      <c r="L7" s="14">
        <v>45911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9">
        <f t="shared" si="0"/>
        <v>58217.7</v>
      </c>
      <c r="K9" s="39">
        <f t="shared" si="0"/>
        <v>58217.7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20</v>
      </c>
      <c r="J12" s="41" t="s">
        <v>21</v>
      </c>
    </row>
    <row r="13" spans="11:11">
      <c r="K13" s="41" t="s">
        <v>22</v>
      </c>
    </row>
    <row r="14" spans="7:11">
      <c r="G14" s="2" t="s">
        <v>23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26</v>
      </c>
      <c r="I17" s="42">
        <v>100</v>
      </c>
      <c r="J17" s="43"/>
      <c r="K17" s="44">
        <f t="shared" si="1"/>
        <v>0</v>
      </c>
    </row>
    <row r="18" spans="1:11">
      <c r="A18" s="2" t="s">
        <v>27</v>
      </c>
      <c r="D18" s="2" t="s">
        <v>28</v>
      </c>
      <c r="G18" s="1" t="s">
        <v>29</v>
      </c>
      <c r="I18" s="42">
        <v>50</v>
      </c>
      <c r="J18" s="43"/>
      <c r="K18" s="44">
        <f t="shared" si="1"/>
        <v>0</v>
      </c>
    </row>
    <row r="19" spans="1:11">
      <c r="A19" s="1" t="s">
        <v>30</v>
      </c>
      <c r="D19" s="1" t="s">
        <v>31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32</v>
      </c>
      <c r="K25" s="44">
        <f t="shared" si="1"/>
        <v>0</v>
      </c>
    </row>
    <row r="26" spans="9:11">
      <c r="I26" s="2" t="s">
        <v>33</v>
      </c>
      <c r="K26" s="51">
        <f>SUM(K14:K25)</f>
        <v>0</v>
      </c>
    </row>
    <row r="27" spans="11:11">
      <c r="K27" s="47">
        <f>J9</f>
        <v>58217.7</v>
      </c>
    </row>
    <row r="28" ht="9.75" spans="11:11">
      <c r="K28" s="48">
        <f>SUM(K26:K27)</f>
        <v>58217.7</v>
      </c>
    </row>
    <row r="29" ht="9.75"/>
    <row r="35" spans="1:1">
      <c r="A35" s="2" t="s">
        <v>0</v>
      </c>
    </row>
    <row r="36" spans="1:1">
      <c r="A36" s="2" t="s">
        <v>34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45910</v>
      </c>
      <c r="B41" s="15">
        <v>21505</v>
      </c>
      <c r="C41" s="16" t="s">
        <v>101</v>
      </c>
      <c r="D41" s="17" t="s">
        <v>45</v>
      </c>
      <c r="E41" s="15">
        <v>60426</v>
      </c>
      <c r="F41" s="38">
        <v>28516.2</v>
      </c>
      <c r="G41" s="19"/>
      <c r="H41" s="19"/>
      <c r="I41" s="14"/>
      <c r="J41" s="38">
        <v>0</v>
      </c>
      <c r="K41" s="25">
        <f t="shared" ref="K41:K44" si="2">F41+J41</f>
        <v>28516.2</v>
      </c>
      <c r="L41" s="14">
        <v>45910</v>
      </c>
      <c r="M41" s="2"/>
    </row>
    <row r="42" spans="1:13">
      <c r="A42" s="14">
        <v>45910</v>
      </c>
      <c r="B42" s="15">
        <v>21506</v>
      </c>
      <c r="C42" s="16" t="s">
        <v>102</v>
      </c>
      <c r="D42" s="17" t="s">
        <v>40</v>
      </c>
      <c r="E42" s="15">
        <v>60429</v>
      </c>
      <c r="F42" s="38"/>
      <c r="G42" s="19"/>
      <c r="H42" s="19"/>
      <c r="I42" s="14"/>
      <c r="J42" s="38">
        <v>41135.55</v>
      </c>
      <c r="K42" s="25">
        <f t="shared" si="2"/>
        <v>41135.55</v>
      </c>
      <c r="L42" s="14">
        <v>45910</v>
      </c>
      <c r="M42" s="2"/>
    </row>
    <row r="43" spans="1:13">
      <c r="A43" s="14">
        <v>45910</v>
      </c>
      <c r="B43" s="15">
        <v>21506</v>
      </c>
      <c r="C43" s="16" t="s">
        <v>102</v>
      </c>
      <c r="D43" s="17" t="s">
        <v>42</v>
      </c>
      <c r="E43" s="15">
        <v>60429</v>
      </c>
      <c r="F43" s="38"/>
      <c r="G43" s="19"/>
      <c r="H43" s="19"/>
      <c r="I43" s="14"/>
      <c r="J43" s="38">
        <v>291453.7</v>
      </c>
      <c r="K43" s="25">
        <f t="shared" si="2"/>
        <v>291453.7</v>
      </c>
      <c r="L43" s="14">
        <v>45910</v>
      </c>
      <c r="M43" s="2"/>
    </row>
    <row r="44" spans="1:13">
      <c r="A44" s="14">
        <v>45910</v>
      </c>
      <c r="B44" s="15">
        <v>21507</v>
      </c>
      <c r="C44" s="16" t="s">
        <v>103</v>
      </c>
      <c r="D44" s="17" t="s">
        <v>16</v>
      </c>
      <c r="E44" s="15">
        <v>60432</v>
      </c>
      <c r="F44" s="38">
        <v>18196.2</v>
      </c>
      <c r="G44" s="19"/>
      <c r="H44" s="19"/>
      <c r="I44" s="14"/>
      <c r="J44" s="38">
        <v>0</v>
      </c>
      <c r="K44" s="25">
        <f t="shared" si="2"/>
        <v>18196.2</v>
      </c>
      <c r="L44" s="14">
        <v>45910</v>
      </c>
      <c r="M44" s="2"/>
    </row>
    <row r="45" spans="6:11">
      <c r="F45" s="39">
        <f>SUM(F41:F44)</f>
        <v>46712.4</v>
      </c>
      <c r="G45" s="2"/>
      <c r="H45" s="2"/>
      <c r="I45" s="2"/>
      <c r="J45" s="49">
        <f>SUM(J41:J44)</f>
        <v>332589.25</v>
      </c>
      <c r="K45" s="39">
        <f>SUM(K41:K44)</f>
        <v>379301.65</v>
      </c>
    </row>
    <row r="46" spans="6:11">
      <c r="F46" s="39"/>
      <c r="G46" s="2"/>
      <c r="H46" s="2"/>
      <c r="I46" s="2"/>
      <c r="J46" s="39"/>
      <c r="K46" s="39"/>
    </row>
    <row r="47" spans="6:6">
      <c r="F47" s="39"/>
    </row>
    <row r="51" spans="1:4">
      <c r="A51" s="2" t="s">
        <v>24</v>
      </c>
      <c r="D51" s="2" t="s">
        <v>25</v>
      </c>
    </row>
    <row r="52" spans="1:1">
      <c r="A52" s="2"/>
    </row>
    <row r="53" spans="1:1">
      <c r="A53" s="2"/>
    </row>
    <row r="54" spans="1:4">
      <c r="A54" s="2" t="s">
        <v>27</v>
      </c>
      <c r="D54" s="2" t="s">
        <v>28</v>
      </c>
    </row>
    <row r="55" spans="1:4">
      <c r="A55" s="1" t="s">
        <v>30</v>
      </c>
      <c r="D55" s="1" t="s">
        <v>31</v>
      </c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topLeftCell="A4" workbookViewId="0">
      <selection activeCell="A1" sqref="A1:M28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78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45911</v>
      </c>
      <c r="B7" s="15">
        <v>20639</v>
      </c>
      <c r="C7" s="16" t="s">
        <v>104</v>
      </c>
      <c r="D7" s="17" t="s">
        <v>16</v>
      </c>
      <c r="E7" s="15">
        <v>60383</v>
      </c>
      <c r="F7" s="38"/>
      <c r="G7" s="19" t="s">
        <v>105</v>
      </c>
      <c r="H7" s="19">
        <v>1308097</v>
      </c>
      <c r="I7" s="14">
        <v>45891</v>
      </c>
      <c r="J7" s="38">
        <v>47587.45</v>
      </c>
      <c r="K7" s="25">
        <f>F7+J7</f>
        <v>47587.45</v>
      </c>
      <c r="L7" s="14">
        <v>45912</v>
      </c>
      <c r="M7" s="2" t="s">
        <v>106</v>
      </c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9">
        <f t="shared" si="0"/>
        <v>47587.45</v>
      </c>
      <c r="K9" s="39">
        <f t="shared" si="0"/>
        <v>47587.45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20</v>
      </c>
      <c r="J12" s="41" t="s">
        <v>21</v>
      </c>
    </row>
    <row r="13" spans="11:11">
      <c r="K13" s="41" t="s">
        <v>22</v>
      </c>
    </row>
    <row r="14" spans="7:11">
      <c r="G14" s="2" t="s">
        <v>23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24</v>
      </c>
      <c r="D15" s="2" t="s">
        <v>25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26</v>
      </c>
      <c r="I17" s="42">
        <v>100</v>
      </c>
      <c r="J17" s="43"/>
      <c r="K17" s="44">
        <f t="shared" si="1"/>
        <v>0</v>
      </c>
    </row>
    <row r="18" spans="1:11">
      <c r="A18" s="2" t="s">
        <v>27</v>
      </c>
      <c r="D18" s="2" t="s">
        <v>28</v>
      </c>
      <c r="G18" s="1" t="s">
        <v>29</v>
      </c>
      <c r="I18" s="42">
        <v>50</v>
      </c>
      <c r="J18" s="43"/>
      <c r="K18" s="44">
        <f t="shared" si="1"/>
        <v>0</v>
      </c>
    </row>
    <row r="19" spans="1:11">
      <c r="A19" s="1" t="s">
        <v>30</v>
      </c>
      <c r="D19" s="1" t="s">
        <v>31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32</v>
      </c>
      <c r="K25" s="44">
        <f t="shared" si="1"/>
        <v>0</v>
      </c>
    </row>
    <row r="26" spans="9:11">
      <c r="I26" s="2" t="s">
        <v>33</v>
      </c>
      <c r="K26" s="51">
        <f>SUM(K14:K25)</f>
        <v>0</v>
      </c>
    </row>
    <row r="27" spans="11:11">
      <c r="K27" s="47">
        <f>J9</f>
        <v>47587.45</v>
      </c>
    </row>
    <row r="28" ht="9.75" spans="11:11">
      <c r="K28" s="48">
        <f>SUM(K26:K27)</f>
        <v>47587.45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SEPT 1</vt:lpstr>
      <vt:lpstr>SEPT 2</vt:lpstr>
      <vt:lpstr>SEPT 3</vt:lpstr>
      <vt:lpstr>SEPT 4</vt:lpstr>
      <vt:lpstr>SEPT 5</vt:lpstr>
      <vt:lpstr>SEPT 8</vt:lpstr>
      <vt:lpstr>SEPT 9</vt:lpstr>
      <vt:lpstr>SEPT 10</vt:lpstr>
      <vt:lpstr>SEPT 11</vt:lpstr>
      <vt:lpstr>SEPT 12</vt:lpstr>
      <vt:lpstr>SEPT 15</vt:lpstr>
      <vt:lpstr>SEPT 16</vt:lpstr>
      <vt:lpstr>SEPT 17</vt:lpstr>
      <vt:lpstr>SEPT 18</vt:lpstr>
      <vt:lpstr>SEPT 19</vt:lpstr>
      <vt:lpstr>SEPT 22</vt:lpstr>
      <vt:lpstr>SEPT 24</vt:lpstr>
      <vt:lpstr>SEPT 25</vt:lpstr>
      <vt:lpstr>SEPT 26</vt:lpstr>
      <vt:lpstr>SEPT 29</vt:lpstr>
      <vt:lpstr>SEPT 30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2025-09-01T00:08:00Z</dcterms:created>
  <cp:lastPrinted>2025-09-08T05:50:00Z</cp:lastPrinted>
  <dcterms:modified xsi:type="dcterms:W3CDTF">2025-10-02T01:50:13Z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F36536A546BA4EE4A9128D2C3DFADD15_11</vt:lpwstr>
  </property>
  <property fmtid="{D5CDD505-2E9C-101B-9397-08002B2CF9AE}" pid="3" name="KSOProductBuildVer">
    <vt:lpwstr>1033-12.2.0.20795</vt:lpwstr>
  </property>
</Properties>
</file>