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675" firstSheet="8" activeTab="19"/>
  </bookViews>
  <sheets>
    <sheet name="JAN 2" sheetId="1" r:id="rId1"/>
    <sheet name="JAN 3" sheetId="2" r:id="rId2"/>
    <sheet name="JAN 5" sheetId="3" r:id="rId3"/>
    <sheet name="JAN 8" sheetId="4" r:id="rId4"/>
    <sheet name="JAN 9" sheetId="5" r:id="rId5"/>
    <sheet name="JAN 10" sheetId="6" r:id="rId6"/>
    <sheet name="JAN 11" sheetId="7" r:id="rId7"/>
    <sheet name="JAN 12" sheetId="8" r:id="rId8"/>
    <sheet name="JAN 15" sheetId="9" r:id="rId9"/>
    <sheet name="JAN 16" sheetId="10" r:id="rId10"/>
    <sheet name="JAN 17" sheetId="11" r:id="rId11"/>
    <sheet name="JAN 18" sheetId="12" r:id="rId12"/>
    <sheet name="JAN 19" sheetId="13" r:id="rId13"/>
    <sheet name="JAN 22" sheetId="14" r:id="rId14"/>
    <sheet name="JAN 23" sheetId="15" r:id="rId15"/>
    <sheet name="JAN 25" sheetId="16" r:id="rId16"/>
    <sheet name="JAN 26" sheetId="17" r:id="rId17"/>
    <sheet name="JAN 29" sheetId="18" r:id="rId18"/>
    <sheet name="JAN 30" sheetId="19" r:id="rId19"/>
    <sheet name="JAN 31" sheetId="20" r:id="rId20"/>
  </sheets>
  <definedNames>
    <definedName name="_1_JAN_2024" localSheetId="11">#REF!</definedName>
    <definedName name="_1_JAN_2024" localSheetId="14">#REF!</definedName>
    <definedName name="_1_JAN_2024" localSheetId="15">#REF!</definedName>
    <definedName name="_1_JAN_2024" localSheetId="16">#REF!</definedName>
    <definedName name="_1_JAN_2024" localSheetId="17">#REF!</definedName>
    <definedName name="_1_JAN_2024" localSheetId="18">#REF!</definedName>
    <definedName name="_1_JAN_2024" localSheetId="19">#REF!</definedName>
    <definedName name="_1_JAN_2024">#REF!</definedName>
    <definedName name="_2_JAN_2024" localSheetId="16">#REF!</definedName>
    <definedName name="_2_JAN_2024" localSheetId="17">#REF!</definedName>
    <definedName name="_2_JAN_2024" localSheetId="18">#REF!</definedName>
    <definedName name="_2_JAN_2024" localSheetId="19">#REF!</definedName>
    <definedName name="_2_JAN_2024">#REF!</definedName>
    <definedName name="_6_Jan_2020" localSheetId="11">#REF!</definedName>
    <definedName name="_6_Jan_2020" localSheetId="12">#REF!</definedName>
    <definedName name="_6_Jan_2020" localSheetId="13">#REF!</definedName>
    <definedName name="_6_Jan_2020" localSheetId="14">#REF!</definedName>
    <definedName name="_6_Jan_2020" localSheetId="15">#REF!</definedName>
    <definedName name="_6_Jan_2020" localSheetId="16">#REF!</definedName>
    <definedName name="_6_Jan_2020" localSheetId="17">#REF!</definedName>
    <definedName name="_6_Jan_2020" localSheetId="18">#REF!</definedName>
    <definedName name="_6_Jan_2020" localSheetId="19">#REF!</definedName>
    <definedName name="_6_Jan_2020">#REF!</definedName>
    <definedName name="_xlnm.Print_Area" localSheetId="5">'JAN 10'!$A$71:$L$98</definedName>
    <definedName name="_xlnm.Print_Area" localSheetId="6">'JAN 11'!$A$3:$M$32</definedName>
    <definedName name="_xlnm.Print_Area" localSheetId="7">'JAN 12'!$A$35:$M$65</definedName>
    <definedName name="_xlnm.Print_Area" localSheetId="8">'JAN 15'!$A$57:$L$78</definedName>
    <definedName name="_xlnm.Print_Area" localSheetId="9">'JAN 16'!$A$36:$M$61</definedName>
    <definedName name="_xlnm.Print_Area" localSheetId="10">'JAN 17'!$A$35:$L$54</definedName>
    <definedName name="_xlnm.Print_Area" localSheetId="11">'JAN 18'!$A$3:$L$25</definedName>
    <definedName name="_xlnm.Print_Area" localSheetId="12">'JAN 19'!$A$97:$L$117</definedName>
    <definedName name="_xlnm.Print_Area" localSheetId="0">'JAN 2'!$A$32:$L$58</definedName>
    <definedName name="_xlnm.Print_Area" localSheetId="13">'JAN 22'!$A$222:$M$247</definedName>
    <definedName name="_xlnm.Print_Area" localSheetId="14">'JAN 23'!$A$35:$L$60</definedName>
    <definedName name="_xlnm.Print_Area" localSheetId="15">'JAN 25'!$A$65:$L$94</definedName>
    <definedName name="_xlnm.Print_Area" localSheetId="16">'JAN 26'!$A$66:$M$86</definedName>
    <definedName name="_xlnm.Print_Area" localSheetId="17">'JAN 29'!$A$68:$M$88</definedName>
    <definedName name="_xlnm.Print_Area" localSheetId="1">'JAN 3'!$A$31:$L$79</definedName>
    <definedName name="_xlnm.Print_Area" localSheetId="18">'JAN 30'!$A$54:$L$93</definedName>
    <definedName name="_xlnm.Print_Area" localSheetId="19">'JAN 31'!$A$81:$L$101</definedName>
    <definedName name="_xlnm.Print_Area" localSheetId="2">'JAN 5'!$A$62:$M$92</definedName>
    <definedName name="_xlnm.Print_Area" localSheetId="3">'JAN 8'!$A$66:$L$87</definedName>
    <definedName name="_xlnm.Print_Area" localSheetId="4">'JAN 9'!$A$32:$L$82</definedName>
  </definedNames>
  <calcPr calcId="124519"/>
</workbook>
</file>

<file path=xl/calcChain.xml><?xml version="1.0" encoding="utf-8"?>
<calcChain xmlns="http://schemas.openxmlformats.org/spreadsheetml/2006/main">
  <c r="J91" i="20"/>
  <c r="F91"/>
  <c r="K90"/>
  <c r="K89"/>
  <c r="K91" s="1"/>
  <c r="K88"/>
  <c r="K87"/>
  <c r="J71"/>
  <c r="K69"/>
  <c r="J69"/>
  <c r="K68"/>
  <c r="K67"/>
  <c r="K66"/>
  <c r="J66"/>
  <c r="K65"/>
  <c r="K64"/>
  <c r="K63"/>
  <c r="J63"/>
  <c r="K62"/>
  <c r="K61"/>
  <c r="K60"/>
  <c r="J60"/>
  <c r="K59"/>
  <c r="K58"/>
  <c r="K57"/>
  <c r="J57"/>
  <c r="K56"/>
  <c r="K55"/>
  <c r="K54"/>
  <c r="J54"/>
  <c r="K53"/>
  <c r="K52"/>
  <c r="K51"/>
  <c r="J51"/>
  <c r="K50"/>
  <c r="K49"/>
  <c r="K48"/>
  <c r="J48"/>
  <c r="K47"/>
  <c r="K46"/>
  <c r="K45"/>
  <c r="J45"/>
  <c r="K44"/>
  <c r="K43"/>
  <c r="K22"/>
  <c r="J22"/>
  <c r="F22"/>
  <c r="K21"/>
  <c r="K20"/>
  <c r="K19"/>
  <c r="K18"/>
  <c r="K17"/>
  <c r="K16"/>
  <c r="K15"/>
  <c r="K14"/>
  <c r="K13"/>
  <c r="K12"/>
  <c r="K11"/>
  <c r="K10"/>
  <c r="K9"/>
  <c r="K8"/>
  <c r="J85" i="19"/>
  <c r="K83"/>
  <c r="J83"/>
  <c r="K82"/>
  <c r="K81"/>
  <c r="K80"/>
  <c r="J80"/>
  <c r="K79"/>
  <c r="K78"/>
  <c r="K77"/>
  <c r="J77"/>
  <c r="K76"/>
  <c r="K75"/>
  <c r="K74"/>
  <c r="J74"/>
  <c r="K73"/>
  <c r="K72"/>
  <c r="K71"/>
  <c r="J71"/>
  <c r="K70"/>
  <c r="K69"/>
  <c r="K68"/>
  <c r="J68"/>
  <c r="K67"/>
  <c r="K66"/>
  <c r="K65"/>
  <c r="J65"/>
  <c r="K64"/>
  <c r="K63"/>
  <c r="K62"/>
  <c r="J62"/>
  <c r="K61"/>
  <c r="K60"/>
  <c r="K41"/>
  <c r="J41"/>
  <c r="F41"/>
  <c r="K40"/>
  <c r="K39"/>
  <c r="K38"/>
  <c r="K30"/>
  <c r="K29"/>
  <c r="K28"/>
  <c r="K27"/>
  <c r="K26"/>
  <c r="K25"/>
  <c r="K24"/>
  <c r="K23"/>
  <c r="K22"/>
  <c r="K21"/>
  <c r="K20"/>
  <c r="K19"/>
  <c r="K18"/>
  <c r="K17"/>
  <c r="K13"/>
  <c r="J13"/>
  <c r="F13"/>
  <c r="K12"/>
  <c r="K11"/>
  <c r="K10"/>
  <c r="K9"/>
  <c r="K8"/>
  <c r="K77" i="18"/>
  <c r="J77"/>
  <c r="F77"/>
  <c r="K76"/>
  <c r="K75"/>
  <c r="K74"/>
  <c r="K63"/>
  <c r="K62"/>
  <c r="K61"/>
  <c r="K60"/>
  <c r="K59"/>
  <c r="K58"/>
  <c r="K57"/>
  <c r="K56"/>
  <c r="K55"/>
  <c r="K54"/>
  <c r="K53"/>
  <c r="K52"/>
  <c r="K51"/>
  <c r="K50"/>
  <c r="K46"/>
  <c r="J46"/>
  <c r="F46"/>
  <c r="K45"/>
  <c r="K44"/>
  <c r="K43"/>
  <c r="K42"/>
  <c r="K41"/>
  <c r="K30"/>
  <c r="K29"/>
  <c r="K28"/>
  <c r="K27"/>
  <c r="K26"/>
  <c r="K25"/>
  <c r="K24"/>
  <c r="K23"/>
  <c r="K22"/>
  <c r="K21"/>
  <c r="K20"/>
  <c r="K19"/>
  <c r="K18"/>
  <c r="K17"/>
  <c r="K13"/>
  <c r="J13"/>
  <c r="F13"/>
  <c r="K12"/>
  <c r="K11"/>
  <c r="K10"/>
  <c r="K9"/>
  <c r="K8"/>
  <c r="K75" i="17"/>
  <c r="J75"/>
  <c r="F75"/>
  <c r="K74"/>
  <c r="K73"/>
  <c r="K72"/>
  <c r="K63"/>
  <c r="K62"/>
  <c r="K61"/>
  <c r="K60"/>
  <c r="K59"/>
  <c r="K58"/>
  <c r="K57"/>
  <c r="K56"/>
  <c r="K55"/>
  <c r="K54"/>
  <c r="K53"/>
  <c r="K52"/>
  <c r="K51"/>
  <c r="K50"/>
  <c r="K46"/>
  <c r="J46"/>
  <c r="F46"/>
  <c r="K45"/>
  <c r="K44"/>
  <c r="K43"/>
  <c r="K42"/>
  <c r="K41"/>
  <c r="K30"/>
  <c r="K29"/>
  <c r="K28"/>
  <c r="K27"/>
  <c r="K26"/>
  <c r="K25"/>
  <c r="K24"/>
  <c r="K23"/>
  <c r="K22"/>
  <c r="K21"/>
  <c r="K20"/>
  <c r="K19"/>
  <c r="K18"/>
  <c r="K17"/>
  <c r="K13"/>
  <c r="J13"/>
  <c r="F13"/>
  <c r="K12"/>
  <c r="K11"/>
  <c r="K10"/>
  <c r="K9"/>
  <c r="K8"/>
  <c r="K85" i="16"/>
  <c r="J85"/>
  <c r="F85"/>
  <c r="K84"/>
  <c r="K83"/>
  <c r="K82"/>
  <c r="K81"/>
  <c r="K80"/>
  <c r="K79"/>
  <c r="K78"/>
  <c r="K77"/>
  <c r="K76"/>
  <c r="K75"/>
  <c r="K74"/>
  <c r="K73"/>
  <c r="K72"/>
  <c r="K71"/>
  <c r="K62"/>
  <c r="K61"/>
  <c r="K60"/>
  <c r="K59"/>
  <c r="K58"/>
  <c r="K57"/>
  <c r="K56"/>
  <c r="K55"/>
  <c r="K54"/>
  <c r="K53"/>
  <c r="K52"/>
  <c r="K51"/>
  <c r="K50"/>
  <c r="K49"/>
  <c r="K45"/>
  <c r="J45"/>
  <c r="F45"/>
  <c r="K44"/>
  <c r="K43"/>
  <c r="K42"/>
  <c r="K41"/>
  <c r="K40"/>
  <c r="K30"/>
  <c r="K29"/>
  <c r="K28"/>
  <c r="K27"/>
  <c r="K26"/>
  <c r="K25"/>
  <c r="K24"/>
  <c r="K23"/>
  <c r="K22"/>
  <c r="K21"/>
  <c r="K20"/>
  <c r="K19"/>
  <c r="K18"/>
  <c r="K17"/>
  <c r="K13"/>
  <c r="J13"/>
  <c r="F13"/>
  <c r="K12"/>
  <c r="K11"/>
  <c r="K10"/>
  <c r="K9"/>
  <c r="K8"/>
  <c r="K47" i="15"/>
  <c r="J47"/>
  <c r="F47"/>
  <c r="K46"/>
  <c r="K45"/>
  <c r="K44"/>
  <c r="K43"/>
  <c r="K42"/>
  <c r="K41"/>
  <c r="K29"/>
  <c r="K28"/>
  <c r="K27"/>
  <c r="K26"/>
  <c r="K25"/>
  <c r="K24"/>
  <c r="K23"/>
  <c r="K22"/>
  <c r="K21"/>
  <c r="K20"/>
  <c r="K19"/>
  <c r="K18"/>
  <c r="K17"/>
  <c r="K16"/>
  <c r="K12"/>
  <c r="J12"/>
  <c r="F12"/>
  <c r="K11"/>
  <c r="K10"/>
  <c r="K9"/>
  <c r="K8"/>
  <c r="K233" i="14"/>
  <c r="J233"/>
  <c r="F233"/>
  <c r="K232"/>
  <c r="K231"/>
  <c r="K230"/>
  <c r="K229"/>
  <c r="K228"/>
  <c r="J217"/>
  <c r="J214"/>
  <c r="K212"/>
  <c r="J212"/>
  <c r="K211"/>
  <c r="K210"/>
  <c r="K209"/>
  <c r="J209"/>
  <c r="K208"/>
  <c r="K207"/>
  <c r="K206"/>
  <c r="J206"/>
  <c r="K205"/>
  <c r="K204"/>
  <c r="K203"/>
  <c r="J203"/>
  <c r="K202"/>
  <c r="K201"/>
  <c r="K200"/>
  <c r="J200"/>
  <c r="K199"/>
  <c r="K198"/>
  <c r="K197"/>
  <c r="J197"/>
  <c r="K196"/>
  <c r="K195"/>
  <c r="K194"/>
  <c r="J194"/>
  <c r="K193"/>
  <c r="K192"/>
  <c r="K191"/>
  <c r="J191"/>
  <c r="K190"/>
  <c r="K189"/>
  <c r="K188"/>
  <c r="J188"/>
  <c r="K187"/>
  <c r="K186"/>
  <c r="K185"/>
  <c r="J185"/>
  <c r="K184"/>
  <c r="K183"/>
  <c r="K182"/>
  <c r="J182"/>
  <c r="K181"/>
  <c r="K180"/>
  <c r="K179"/>
  <c r="J179"/>
  <c r="K178"/>
  <c r="K177"/>
  <c r="K176"/>
  <c r="J176"/>
  <c r="K175"/>
  <c r="K174"/>
  <c r="K173"/>
  <c r="J173"/>
  <c r="K172"/>
  <c r="K171"/>
  <c r="K170"/>
  <c r="J170"/>
  <c r="K169"/>
  <c r="K168"/>
  <c r="K167"/>
  <c r="J167"/>
  <c r="K166"/>
  <c r="K165"/>
  <c r="K164"/>
  <c r="J164"/>
  <c r="K163"/>
  <c r="K162"/>
  <c r="K161"/>
  <c r="J161"/>
  <c r="K160"/>
  <c r="K159"/>
  <c r="K158"/>
  <c r="J158"/>
  <c r="K157"/>
  <c r="K156"/>
  <c r="K139"/>
  <c r="J139"/>
  <c r="F139"/>
  <c r="K138"/>
  <c r="K137"/>
  <c r="K136"/>
  <c r="K135"/>
  <c r="K134"/>
  <c r="K112"/>
  <c r="J112"/>
  <c r="F112"/>
  <c r="K111"/>
  <c r="K110"/>
  <c r="K109"/>
  <c r="K108"/>
  <c r="K107"/>
  <c r="K97"/>
  <c r="K96"/>
  <c r="K95"/>
  <c r="K94"/>
  <c r="K93"/>
  <c r="K92"/>
  <c r="K91"/>
  <c r="K90"/>
  <c r="K89"/>
  <c r="K88"/>
  <c r="K87"/>
  <c r="K86"/>
  <c r="K85"/>
  <c r="K84"/>
  <c r="K80"/>
  <c r="J80"/>
  <c r="F80"/>
  <c r="K79"/>
  <c r="K78"/>
  <c r="K77"/>
  <c r="K76"/>
  <c r="K75"/>
  <c r="K66"/>
  <c r="K65"/>
  <c r="K64"/>
  <c r="K63"/>
  <c r="K62"/>
  <c r="K61"/>
  <c r="K60"/>
  <c r="K59"/>
  <c r="K58"/>
  <c r="K57"/>
  <c r="K56"/>
  <c r="K55"/>
  <c r="K54"/>
  <c r="K53"/>
  <c r="K49"/>
  <c r="J49"/>
  <c r="F49"/>
  <c r="K48"/>
  <c r="K47"/>
  <c r="K46"/>
  <c r="K45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108" i="13"/>
  <c r="J108"/>
  <c r="F108"/>
  <c r="K107"/>
  <c r="K106"/>
  <c r="K105"/>
  <c r="K104"/>
  <c r="K103"/>
  <c r="K93"/>
  <c r="K92"/>
  <c r="K91"/>
  <c r="K90"/>
  <c r="K89"/>
  <c r="K88"/>
  <c r="K87"/>
  <c r="K86"/>
  <c r="K85"/>
  <c r="K84"/>
  <c r="K83"/>
  <c r="K82"/>
  <c r="K81"/>
  <c r="K80"/>
  <c r="K76"/>
  <c r="J76"/>
  <c r="F76"/>
  <c r="K75"/>
  <c r="K74"/>
  <c r="K73"/>
  <c r="K72"/>
  <c r="K62"/>
  <c r="K61"/>
  <c r="K60"/>
  <c r="K59"/>
  <c r="K58"/>
  <c r="K57"/>
  <c r="K56"/>
  <c r="K55"/>
  <c r="K54"/>
  <c r="K53"/>
  <c r="K52"/>
  <c r="K51"/>
  <c r="K50"/>
  <c r="K49"/>
  <c r="K45"/>
  <c r="J45"/>
  <c r="F45"/>
  <c r="K44"/>
  <c r="K43"/>
  <c r="K42"/>
  <c r="K41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14" i="12"/>
  <c r="J14"/>
  <c r="F14"/>
  <c r="K13"/>
  <c r="K12"/>
  <c r="K11"/>
  <c r="K10"/>
  <c r="K9"/>
  <c r="K45" i="11"/>
  <c r="J45"/>
  <c r="F45"/>
  <c r="K44"/>
  <c r="K43"/>
  <c r="K42"/>
  <c r="K41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50" i="10"/>
  <c r="J50"/>
  <c r="F50"/>
  <c r="K49"/>
  <c r="K48"/>
  <c r="K47"/>
  <c r="K46"/>
  <c r="K45"/>
  <c r="K44"/>
  <c r="K43"/>
  <c r="K42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67" i="9"/>
  <c r="J67"/>
  <c r="F67"/>
  <c r="K66"/>
  <c r="K65"/>
  <c r="K64"/>
  <c r="K63"/>
  <c r="K46"/>
  <c r="J46"/>
  <c r="F46"/>
  <c r="K45"/>
  <c r="K44"/>
  <c r="K43"/>
  <c r="K42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57" i="8"/>
  <c r="J57"/>
  <c r="F57"/>
  <c r="K56"/>
  <c r="K55"/>
  <c r="K54"/>
  <c r="K53"/>
  <c r="K52"/>
  <c r="K51"/>
  <c r="K50"/>
  <c r="K49"/>
  <c r="K48"/>
  <c r="K47"/>
  <c r="K46"/>
  <c r="K45"/>
  <c r="K44"/>
  <c r="K43"/>
  <c r="K42"/>
  <c r="K41"/>
  <c r="K31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31" i="7"/>
  <c r="K30"/>
  <c r="K29"/>
  <c r="K28"/>
  <c r="K27"/>
  <c r="K26"/>
  <c r="K25"/>
  <c r="K24"/>
  <c r="K23"/>
  <c r="K22"/>
  <c r="K21"/>
  <c r="K20"/>
  <c r="K19"/>
  <c r="K18"/>
  <c r="K14"/>
  <c r="J14"/>
  <c r="F14"/>
  <c r="K13"/>
  <c r="K12"/>
  <c r="K11"/>
  <c r="K10"/>
  <c r="K9"/>
  <c r="K82" i="6"/>
  <c r="J82"/>
  <c r="F82"/>
  <c r="K81"/>
  <c r="K80"/>
  <c r="K79"/>
  <c r="K78"/>
  <c r="K77"/>
  <c r="K63"/>
  <c r="K62"/>
  <c r="K61"/>
  <c r="K60"/>
  <c r="K59"/>
  <c r="K58"/>
  <c r="K57"/>
  <c r="K56"/>
  <c r="K55"/>
  <c r="K54"/>
  <c r="K53"/>
  <c r="K52"/>
  <c r="K51"/>
  <c r="K50"/>
  <c r="K46"/>
  <c r="J46"/>
  <c r="F46"/>
  <c r="K45"/>
  <c r="K44"/>
  <c r="K43"/>
  <c r="K42"/>
  <c r="K41"/>
  <c r="K30"/>
  <c r="K29"/>
  <c r="K28"/>
  <c r="K27"/>
  <c r="K26"/>
  <c r="K25"/>
  <c r="K24"/>
  <c r="K23"/>
  <c r="K22"/>
  <c r="K21"/>
  <c r="K20"/>
  <c r="K19"/>
  <c r="K18"/>
  <c r="K17"/>
  <c r="K13"/>
  <c r="J13"/>
  <c r="F13"/>
  <c r="K12"/>
  <c r="K11"/>
  <c r="K10"/>
  <c r="K9"/>
  <c r="K8"/>
  <c r="J76" i="5"/>
  <c r="K73"/>
  <c r="J73"/>
  <c r="K72"/>
  <c r="K71"/>
  <c r="K70"/>
  <c r="J70"/>
  <c r="K69"/>
  <c r="K68"/>
  <c r="K67"/>
  <c r="J67"/>
  <c r="K66"/>
  <c r="K65"/>
  <c r="K64"/>
  <c r="J64"/>
  <c r="K63"/>
  <c r="K62"/>
  <c r="K61"/>
  <c r="J61"/>
  <c r="K60"/>
  <c r="K59"/>
  <c r="K58"/>
  <c r="J58"/>
  <c r="K57"/>
  <c r="K56"/>
  <c r="K55"/>
  <c r="J55"/>
  <c r="K54"/>
  <c r="K53"/>
  <c r="K52"/>
  <c r="J52"/>
  <c r="K51"/>
  <c r="K50"/>
  <c r="K49"/>
  <c r="J49"/>
  <c r="K48"/>
  <c r="K47"/>
  <c r="K46"/>
  <c r="J46"/>
  <c r="K45"/>
  <c r="K44"/>
  <c r="K43"/>
  <c r="J43"/>
  <c r="K42"/>
  <c r="K41"/>
  <c r="K40"/>
  <c r="J40"/>
  <c r="K39"/>
  <c r="K38"/>
  <c r="K20"/>
  <c r="J20"/>
  <c r="F20"/>
  <c r="K19"/>
  <c r="K18"/>
  <c r="K17"/>
  <c r="K16"/>
  <c r="K15"/>
  <c r="K14"/>
  <c r="K13"/>
  <c r="K12"/>
  <c r="K11"/>
  <c r="K10"/>
  <c r="K9"/>
  <c r="K8"/>
  <c r="K75" i="4"/>
  <c r="J75"/>
  <c r="F75"/>
  <c r="K74"/>
  <c r="K73"/>
  <c r="K72"/>
  <c r="K61"/>
  <c r="K60"/>
  <c r="K59"/>
  <c r="K58"/>
  <c r="K57"/>
  <c r="K56"/>
  <c r="K55"/>
  <c r="K54"/>
  <c r="K53"/>
  <c r="K52"/>
  <c r="K51"/>
  <c r="K50"/>
  <c r="K49"/>
  <c r="K48"/>
  <c r="K44"/>
  <c r="J44"/>
  <c r="F44"/>
  <c r="K43"/>
  <c r="K42"/>
  <c r="K41"/>
  <c r="K40"/>
  <c r="K39"/>
  <c r="K38"/>
  <c r="K28"/>
  <c r="K27"/>
  <c r="K26"/>
  <c r="K25"/>
  <c r="K24"/>
  <c r="K23"/>
  <c r="K22"/>
  <c r="K21"/>
  <c r="K20"/>
  <c r="K19"/>
  <c r="K18"/>
  <c r="K17"/>
  <c r="K16"/>
  <c r="K15"/>
  <c r="K11"/>
  <c r="J11"/>
  <c r="F11"/>
  <c r="K10"/>
  <c r="K9"/>
  <c r="K8"/>
  <c r="K80" i="3"/>
  <c r="J80"/>
  <c r="F80"/>
  <c r="K79"/>
  <c r="K78"/>
  <c r="K77"/>
  <c r="K76"/>
  <c r="K75"/>
  <c r="K74"/>
  <c r="K73"/>
  <c r="K72"/>
  <c r="K71"/>
  <c r="K70"/>
  <c r="K69"/>
  <c r="K68"/>
  <c r="K58"/>
  <c r="K57"/>
  <c r="K56"/>
  <c r="K55"/>
  <c r="K54"/>
  <c r="K53"/>
  <c r="K52"/>
  <c r="K51"/>
  <c r="K50"/>
  <c r="K49"/>
  <c r="K48"/>
  <c r="K47"/>
  <c r="K46"/>
  <c r="K45"/>
  <c r="K41"/>
  <c r="J41"/>
  <c r="F41"/>
  <c r="K40"/>
  <c r="K39"/>
  <c r="K38"/>
  <c r="K28"/>
  <c r="K27"/>
  <c r="K26"/>
  <c r="K25"/>
  <c r="K24"/>
  <c r="K23"/>
  <c r="K22"/>
  <c r="K21"/>
  <c r="K20"/>
  <c r="K19"/>
  <c r="K18"/>
  <c r="K17"/>
  <c r="K16"/>
  <c r="K15"/>
  <c r="K11"/>
  <c r="J11"/>
  <c r="F11"/>
  <c r="K10"/>
  <c r="K9"/>
  <c r="K8"/>
  <c r="J72" i="2"/>
  <c r="K69"/>
  <c r="J69"/>
  <c r="K68"/>
  <c r="K67"/>
  <c r="K66"/>
  <c r="J66"/>
  <c r="K65"/>
  <c r="K64"/>
  <c r="K63"/>
  <c r="J63"/>
  <c r="K62"/>
  <c r="K61"/>
  <c r="K60"/>
  <c r="J60"/>
  <c r="K59"/>
  <c r="K58"/>
  <c r="K57"/>
  <c r="J57"/>
  <c r="K56"/>
  <c r="K55"/>
  <c r="K54"/>
  <c r="J54"/>
  <c r="K53"/>
  <c r="K52"/>
  <c r="K51"/>
  <c r="J51"/>
  <c r="K50"/>
  <c r="K49"/>
  <c r="K48"/>
  <c r="J48"/>
  <c r="K47"/>
  <c r="K46"/>
  <c r="K45"/>
  <c r="J45"/>
  <c r="K44"/>
  <c r="K43"/>
  <c r="K42"/>
  <c r="J42"/>
  <c r="K41"/>
  <c r="K40"/>
  <c r="K39"/>
  <c r="J39"/>
  <c r="K38"/>
  <c r="K37"/>
  <c r="K28"/>
  <c r="K27"/>
  <c r="K26"/>
  <c r="K25"/>
  <c r="K24"/>
  <c r="K23"/>
  <c r="K22"/>
  <c r="K21"/>
  <c r="K20"/>
  <c r="K19"/>
  <c r="K18"/>
  <c r="K17"/>
  <c r="K16"/>
  <c r="K15"/>
  <c r="K11"/>
  <c r="J11"/>
  <c r="F11"/>
  <c r="K10"/>
  <c r="K9"/>
  <c r="K8"/>
  <c r="K58" i="1"/>
  <c r="K57"/>
  <c r="K56"/>
  <c r="K55"/>
  <c r="K54"/>
  <c r="K53"/>
  <c r="K52"/>
  <c r="K51"/>
  <c r="K50"/>
  <c r="K49"/>
  <c r="K48"/>
  <c r="K47"/>
  <c r="K46"/>
  <c r="K45"/>
  <c r="K41"/>
  <c r="J41"/>
  <c r="F41"/>
  <c r="K40"/>
  <c r="K39"/>
  <c r="K38"/>
  <c r="K28"/>
  <c r="K27"/>
  <c r="K26"/>
  <c r="K25"/>
  <c r="K24"/>
  <c r="K23"/>
  <c r="K22"/>
  <c r="K21"/>
  <c r="K20"/>
  <c r="K19"/>
  <c r="K18"/>
  <c r="K17"/>
  <c r="K16"/>
  <c r="K15"/>
  <c r="K11"/>
  <c r="J11"/>
  <c r="F11"/>
  <c r="K10"/>
  <c r="K9"/>
  <c r="K8"/>
</calcChain>
</file>

<file path=xl/sharedStrings.xml><?xml version="1.0" encoding="utf-8"?>
<sst xmlns="http://schemas.openxmlformats.org/spreadsheetml/2006/main" count="2249" uniqueCount="263">
  <si>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</si>
  <si>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</si>
  <si>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</si>
  <si>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</si>
  <si>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</si>
  <si>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</si>
  <si>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</si>
  <si>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</si>
  <si>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</si>
  <si>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</si>
  <si>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</si>
  <si>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</si>
  <si>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</si>
  <si>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</si>
  <si>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</si>
  <si>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 xml:space="preserve">METROPOLITAN MEDICAL CENTER </t>
  </si>
  <si>
    <t>UNIT</t>
  </si>
  <si>
    <t>EW</t>
  </si>
  <si>
    <t>12/30/2023</t>
  </si>
  <si>
    <t>Cash Breakdown</t>
  </si>
  <si>
    <t>PCS</t>
  </si>
  <si>
    <t>AMOUNT</t>
  </si>
  <si>
    <t>Prepared By:</t>
  </si>
  <si>
    <t>Noted By:</t>
  </si>
  <si>
    <t>Received by:</t>
  </si>
  <si>
    <t>JOZELLE DE LIMA</t>
  </si>
  <si>
    <t>MART NATHANIEL R. FLORES</t>
  </si>
  <si>
    <t>RODESSA MANAS</t>
  </si>
  <si>
    <t>KMI Clerk</t>
  </si>
  <si>
    <t>KMI- Supervisor</t>
  </si>
  <si>
    <t>Accounting Clerk</t>
  </si>
  <si>
    <t>Total Coins &amp; Bills</t>
  </si>
  <si>
    <t>Total Checks</t>
  </si>
  <si>
    <t>KMI H.O. SERIES (CAVITE)</t>
  </si>
  <si>
    <t>AR5337</t>
  </si>
  <si>
    <t>GERALD GARCIA</t>
  </si>
  <si>
    <t>BS9596</t>
  </si>
  <si>
    <t>CB</t>
  </si>
  <si>
    <t>12/31/2023</t>
  </si>
  <si>
    <t>KMI H.O. SERIES (MART)</t>
  </si>
  <si>
    <t xml:space="preserve">MR. OLIVER FILOTEO </t>
  </si>
  <si>
    <t>OLIVER MONZON</t>
  </si>
  <si>
    <t xml:space="preserve"> UNIT</t>
  </si>
  <si>
    <t>SJR#</t>
  </si>
  <si>
    <t>KIM LOPEZ</t>
  </si>
  <si>
    <t>SOP</t>
  </si>
  <si>
    <t>BPI</t>
  </si>
  <si>
    <t>LAZADA FEE</t>
  </si>
  <si>
    <t xml:space="preserve">TOTAL AMOUNT: </t>
  </si>
  <si>
    <t xml:space="preserve">KATRINA VERGARA </t>
  </si>
  <si>
    <t xml:space="preserve">JANICA VALDEZ </t>
  </si>
  <si>
    <t xml:space="preserve">KURARAY ROTARLA </t>
  </si>
  <si>
    <t>RODOLFO BARCENA</t>
  </si>
  <si>
    <t xml:space="preserve">CRISTINE MANDAGUIT </t>
  </si>
  <si>
    <t xml:space="preserve">MERCY J. ANTOLIN </t>
  </si>
  <si>
    <t xml:space="preserve">KATRINA SIMBULAN </t>
  </si>
  <si>
    <t xml:space="preserve">KATHY SAGA </t>
  </si>
  <si>
    <t xml:space="preserve">JOHN GABRIEL YAP </t>
  </si>
  <si>
    <t xml:space="preserve">MARICAR OYALES </t>
  </si>
  <si>
    <t>TOTAL:</t>
  </si>
  <si>
    <t xml:space="preserve">VALERO 156 VILLAR PROPERTY MANAGEMENT CORPORATION </t>
  </si>
  <si>
    <t xml:space="preserve">MBTC </t>
  </si>
  <si>
    <t>12/18/2023</t>
  </si>
  <si>
    <t>EWT 1048.68</t>
  </si>
  <si>
    <t>DC</t>
  </si>
  <si>
    <t xml:space="preserve">CDC MEG. CORP </t>
  </si>
  <si>
    <t>11/17/2023</t>
  </si>
  <si>
    <t>EWT 213.30</t>
  </si>
  <si>
    <t xml:space="preserve">GERALD GARCIA </t>
  </si>
  <si>
    <t xml:space="preserve">THE WHOLE ONE YARD INC. </t>
  </si>
  <si>
    <t>BDO</t>
  </si>
  <si>
    <t xml:space="preserve">ISAAC GO </t>
  </si>
  <si>
    <t>MIKE PROXIMO</t>
  </si>
  <si>
    <t xml:space="preserve">OVERPAYMENT </t>
  </si>
  <si>
    <t xml:space="preserve">SENEN LAO </t>
  </si>
  <si>
    <t xml:space="preserve">WESCARE ACCOUNTING SERVICES </t>
  </si>
  <si>
    <t xml:space="preserve">JOEBERT REYES </t>
  </si>
  <si>
    <t xml:space="preserve">PAN DE MANILA </t>
  </si>
  <si>
    <t>12/21/2023</t>
  </si>
  <si>
    <t>EWT 199.11</t>
  </si>
  <si>
    <t xml:space="preserve">PHESCO INC </t>
  </si>
  <si>
    <t xml:space="preserve">UNIT </t>
  </si>
  <si>
    <t>AUB</t>
  </si>
  <si>
    <t>11/25/2023</t>
  </si>
  <si>
    <t>EWT 198.09</t>
  </si>
  <si>
    <t>EWT 10.71</t>
  </si>
  <si>
    <t>INSTALL</t>
  </si>
  <si>
    <t>EWT 278.57</t>
  </si>
  <si>
    <t xml:space="preserve">MARK SPENSER TAN </t>
  </si>
  <si>
    <t xml:space="preserve">HECTOR CAUILAN </t>
  </si>
  <si>
    <t xml:space="preserve">ELIO PHILIPPINES INC. </t>
  </si>
  <si>
    <t xml:space="preserve">HC FAM HOLDINGS INC. </t>
  </si>
  <si>
    <t>EWT 93.75</t>
  </si>
  <si>
    <t xml:space="preserve">ROBERTO AGUILAR </t>
  </si>
  <si>
    <t xml:space="preserve">MARY GRACE PADILLA </t>
  </si>
  <si>
    <t xml:space="preserve">RHAY VINCENT PINEDA </t>
  </si>
  <si>
    <t>DP INSTALL</t>
  </si>
  <si>
    <t>KENNETH PATIU</t>
  </si>
  <si>
    <t>TERESITA OPLADO</t>
  </si>
  <si>
    <t>MERCY J. ANTOLIN</t>
  </si>
  <si>
    <t xml:space="preserve">EDWARD CABARLES </t>
  </si>
  <si>
    <t>GELO PEMPENGCO</t>
  </si>
  <si>
    <t>JOHN-JOHN DANAO</t>
  </si>
  <si>
    <t>SI# 57260</t>
  </si>
  <si>
    <t>ROY SALVADOR ORTAÑEZ</t>
  </si>
  <si>
    <t>BILLY JOHN MERCADO</t>
  </si>
  <si>
    <t>NESTOR VALENTINO</t>
  </si>
  <si>
    <t>LUDWIN GENE BRIONES</t>
  </si>
  <si>
    <t>HERMOGENES DU</t>
  </si>
  <si>
    <t xml:space="preserve">BRANDYWINE CORPORATION </t>
  </si>
  <si>
    <t>12/19/2023</t>
  </si>
  <si>
    <t>EWT 132.14</t>
  </si>
  <si>
    <t xml:space="preserve">LAGUNA DIAGNOSTIC CENTER </t>
  </si>
  <si>
    <t xml:space="preserve">ASAST </t>
  </si>
  <si>
    <t xml:space="preserve">ALFREDO ADRIANO </t>
  </si>
  <si>
    <t xml:space="preserve">AFFIXES PACKAGING SERVICES CORP. </t>
  </si>
  <si>
    <t xml:space="preserve">TORRES TECHNOLOGY CENTER </t>
  </si>
  <si>
    <t>EWT 1,646.36</t>
  </si>
  <si>
    <t>KMI H.O. SERIES (ROLAND)</t>
  </si>
  <si>
    <t xml:space="preserve">TERESA ADAD </t>
  </si>
  <si>
    <t>CITIBANK</t>
  </si>
  <si>
    <t>MR. ROBERT ROQUE</t>
  </si>
  <si>
    <t xml:space="preserve">INSTALLATION </t>
  </si>
  <si>
    <t xml:space="preserve">TIMOTHY GO </t>
  </si>
  <si>
    <t xml:space="preserve">THE COLONNADE RESIDENCES CONDOMINIUM CORP. </t>
  </si>
  <si>
    <t>CBC</t>
  </si>
  <si>
    <t>EWT 731.59</t>
  </si>
  <si>
    <t>EWT 5.36</t>
  </si>
  <si>
    <t xml:space="preserve">MARY GRACE DIZON </t>
  </si>
  <si>
    <t>ENVAC CORPORATION</t>
  </si>
  <si>
    <t xml:space="preserve">PHILSTAR HOSIERY INC </t>
  </si>
  <si>
    <t>RCBC</t>
  </si>
  <si>
    <t>EWT 819.38</t>
  </si>
  <si>
    <t xml:space="preserve">JJLL, LLC </t>
  </si>
  <si>
    <t xml:space="preserve">CHINA BANK SAVINGS INC. </t>
  </si>
  <si>
    <t>CBS</t>
  </si>
  <si>
    <t>12/20/2024</t>
  </si>
  <si>
    <t>EWT 166.43</t>
  </si>
  <si>
    <t>EWT 332.86</t>
  </si>
  <si>
    <t>EWT 83.21</t>
  </si>
  <si>
    <t xml:space="preserve">ATLANTIC GRAINS INC. </t>
  </si>
  <si>
    <t>EWT 222.23</t>
  </si>
  <si>
    <t xml:space="preserve">CHRISTIAN GERALDO </t>
  </si>
  <si>
    <t xml:space="preserve">JESUS DELA CRUZ </t>
  </si>
  <si>
    <t xml:space="preserve">YLAYA PANCITERIA </t>
  </si>
  <si>
    <t xml:space="preserve">ONOFRE ESCOTA </t>
  </si>
  <si>
    <t>ASIA PACIFIC ENEGRY CORPORATION</t>
  </si>
  <si>
    <t>EWT 712.23</t>
  </si>
  <si>
    <t xml:space="preserve">RAVLYN AIRCONDITIONING SERVICES </t>
  </si>
  <si>
    <t>ANDREW AHORRO</t>
  </si>
  <si>
    <t>SB</t>
  </si>
  <si>
    <t>1/16/2023</t>
  </si>
  <si>
    <t xml:space="preserve">ERVIN DELFIN </t>
  </si>
  <si>
    <t xml:space="preserve">CAROL GARCIA </t>
  </si>
  <si>
    <t xml:space="preserve">MARICKSON ASC </t>
  </si>
  <si>
    <t xml:space="preserve">BRYAN QUIBAN </t>
  </si>
  <si>
    <t xml:space="preserve">RALP JOHN VELASCO </t>
  </si>
  <si>
    <t xml:space="preserve">LEI YUAN GRILL &amp; SEAFOOD RESTAURANT </t>
  </si>
  <si>
    <t>UB</t>
  </si>
  <si>
    <t xml:space="preserve">MONACO MFG CORP. </t>
  </si>
  <si>
    <t>1/13/2024</t>
  </si>
  <si>
    <t>EWT 294.64</t>
  </si>
  <si>
    <t xml:space="preserve">ANGELICA GOROSPE </t>
  </si>
  <si>
    <t xml:space="preserve">DEXFORD KWAN </t>
  </si>
  <si>
    <t>MBTC</t>
  </si>
  <si>
    <t>EFREN CHUA YAP</t>
  </si>
  <si>
    <t>1/18/2024</t>
  </si>
  <si>
    <t xml:space="preserve">FL PRO SOLUTIONS </t>
  </si>
  <si>
    <t>DP UNIT</t>
  </si>
  <si>
    <t xml:space="preserve">TANZA OASIS HOTE &amp; RESORT </t>
  </si>
  <si>
    <t>1/15/2024</t>
  </si>
  <si>
    <t>EWT 603.91</t>
  </si>
  <si>
    <t xml:space="preserve">JOJO JULVE </t>
  </si>
  <si>
    <t xml:space="preserve">FL PRO SOLUTION INC. </t>
  </si>
  <si>
    <t>01/19/2024</t>
  </si>
  <si>
    <t xml:space="preserve">HARDWORKERS MANPOWER SERVICES </t>
  </si>
  <si>
    <t xml:space="preserve">ARGILYN ALAFRIZ </t>
  </si>
  <si>
    <t>SHIELA DELLOMAS U</t>
  </si>
  <si>
    <t>BERNADINE CASTRO</t>
  </si>
  <si>
    <t xml:space="preserve">PAULO INFANTE </t>
  </si>
  <si>
    <t xml:space="preserve">ALEGIE JOIE BAGAIN LAUNGAN </t>
  </si>
  <si>
    <t>JEF ADRIANO</t>
  </si>
  <si>
    <t>MARIELLE ANN MAINES</t>
  </si>
  <si>
    <t xml:space="preserve">AMIEL FUENTES </t>
  </si>
  <si>
    <t xml:space="preserve">PARIS EPHRAIM RUSTIA </t>
  </si>
  <si>
    <t>JASIM GRANADO</t>
  </si>
  <si>
    <t>DENNIS DULANA BATIN</t>
  </si>
  <si>
    <t xml:space="preserve">FLORENCE TAN </t>
  </si>
  <si>
    <t xml:space="preserve">JOHN PATRICK I. SANTOS </t>
  </si>
  <si>
    <t xml:space="preserve">BEE JAY MIGUEL </t>
  </si>
  <si>
    <t xml:space="preserve">SOPHIAIVON MONTECARLO </t>
  </si>
  <si>
    <t xml:space="preserve">TISH ONG </t>
  </si>
  <si>
    <t xml:space="preserve">ROLANDO CORTEZ </t>
  </si>
  <si>
    <t xml:space="preserve">REGGIE RIANO </t>
  </si>
  <si>
    <t xml:space="preserve">ROMEL BARCO </t>
  </si>
  <si>
    <t xml:space="preserve">LAZADA ADJUSTMENT: </t>
  </si>
  <si>
    <t xml:space="preserve">RETURN ITEM: </t>
  </si>
  <si>
    <t xml:space="preserve">G.F.I ENTERPRISES INC. </t>
  </si>
  <si>
    <t xml:space="preserve">BDO </t>
  </si>
  <si>
    <t>EWT 253.27</t>
  </si>
  <si>
    <t>EWT 73.21</t>
  </si>
  <si>
    <t xml:space="preserve">REYNALD LOOR </t>
  </si>
  <si>
    <t xml:space="preserve">CHARLENE ROQUION </t>
  </si>
  <si>
    <t xml:space="preserve">MARIANE JOY P, PASCUAL </t>
  </si>
  <si>
    <t>CARMEN COLAYCO BRUNNER</t>
  </si>
  <si>
    <t xml:space="preserve">JJL, LLC </t>
  </si>
  <si>
    <t xml:space="preserve">JOVITO PULIDO </t>
  </si>
  <si>
    <t>ERVIN DELFIN</t>
  </si>
  <si>
    <t>VALERO 156 VPMC REAL ESTATE GROUP</t>
  </si>
  <si>
    <t>1/16/2024</t>
  </si>
  <si>
    <t>EWT 1,048.68</t>
  </si>
  <si>
    <t>ALFREDO VECINO</t>
  </si>
  <si>
    <t xml:space="preserve">JMYUY MEDICAL CLINIC </t>
  </si>
  <si>
    <t>1/24/2024</t>
  </si>
  <si>
    <t xml:space="preserve">WELMA DELOCIENTO </t>
  </si>
  <si>
    <t>FRANCIS ANDRE LOPEZ</t>
  </si>
  <si>
    <t>OVERPAYMENT</t>
  </si>
  <si>
    <t xml:space="preserve">MVF APPLIANCES TRADING </t>
  </si>
  <si>
    <t>AC LEGARDA</t>
  </si>
  <si>
    <t xml:space="preserve">LYN SIANGHIO </t>
  </si>
  <si>
    <t xml:space="preserve">ENGR. KHALIL SULTAN </t>
  </si>
  <si>
    <t xml:space="preserve">THE WHOLE ONE YARD INC </t>
  </si>
  <si>
    <t>KLEIN &amp; JUSTIN</t>
  </si>
  <si>
    <t xml:space="preserve">ROBIN TECH LEADERS INTERNATIONAL INC. </t>
  </si>
  <si>
    <t>1/23/2024</t>
  </si>
  <si>
    <t xml:space="preserve">LUIS LICHANCO </t>
  </si>
  <si>
    <t xml:space="preserve">JOHN HENRICK UY </t>
  </si>
  <si>
    <t xml:space="preserve">ROMBLON REFRIGERATION </t>
  </si>
  <si>
    <t xml:space="preserve">ATTY. VIC DE LEON </t>
  </si>
  <si>
    <t>EWT 281.27</t>
  </si>
  <si>
    <t xml:space="preserve">CENTEREACH RESOURCES INC. </t>
  </si>
  <si>
    <t>EWT 332.16</t>
  </si>
  <si>
    <t xml:space="preserve">AC LEGARDA </t>
  </si>
  <si>
    <t xml:space="preserve">NCA COSULTANTS &amp; CONSTRUCTION MGT. INC </t>
  </si>
  <si>
    <t>01/29/2024</t>
  </si>
  <si>
    <t xml:space="preserve">CHRISTINE TAN </t>
  </si>
  <si>
    <t xml:space="preserve">MVF APPLIANCE TRADING </t>
  </si>
  <si>
    <t>DAVID DELA CALZADA</t>
  </si>
  <si>
    <t>VINE MINITIVA</t>
  </si>
  <si>
    <t>MARIA GABRIELLE ALCANTARA</t>
  </si>
  <si>
    <t xml:space="preserve">MELAI MATIAS </t>
  </si>
  <si>
    <t>AARON SICALBO</t>
  </si>
  <si>
    <t xml:space="preserve">JOSELITO VILLAMIL </t>
  </si>
  <si>
    <t xml:space="preserve">HAREM AETHNEY ALEJANDRIA MORAGA </t>
  </si>
  <si>
    <t xml:space="preserve">CHARLES DONN LEI </t>
  </si>
  <si>
    <t xml:space="preserve">KATE ALARCON </t>
  </si>
  <si>
    <t xml:space="preserve">RYAN IBARRA </t>
  </si>
  <si>
    <t>CHRISTOPHER FEROLINO</t>
  </si>
  <si>
    <t xml:space="preserve">RYAN GARCIA </t>
  </si>
  <si>
    <t xml:space="preserve">ALPHA NUMERIC CONSUMER GOODS </t>
  </si>
  <si>
    <t xml:space="preserve">JAKSON ANG </t>
  </si>
  <si>
    <t xml:space="preserve">KLEIN AND JUSTINE </t>
  </si>
  <si>
    <t xml:space="preserve">LEONARDO B. REYES </t>
  </si>
  <si>
    <t xml:space="preserve">ZEEDRION ATES </t>
  </si>
  <si>
    <t xml:space="preserve">MARK SHEERWIN CLARITE </t>
  </si>
  <si>
    <t xml:space="preserve">VIDA CRUZ </t>
  </si>
  <si>
    <t>CRISTINA N. TRIBIANA</t>
  </si>
  <si>
    <t xml:space="preserve">MICHAEL MELIVO </t>
  </si>
  <si>
    <t>DON BUETA</t>
  </si>
  <si>
    <t xml:space="preserve">EDNA APOSTOL </t>
  </si>
  <si>
    <t xml:space="preserve">EZIKHIL DELA CRUZ </t>
  </si>
  <si>
    <t>MARISSA YU</t>
  </si>
  <si>
    <t xml:space="preserve">IRENE VALDEZ 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</si>
</sst>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[$-409]d\-mmm\-yyyy;@"/>
  </numFmts>
  <fonts count="6">
    <font>
      <sz val="10"/>
      <name val="Arial"/>
      <charset val="134"/>
    </font>
    <font>
      <sz val="7"/>
      <name val="Tahoma"/>
      <family val="2"/>
    </font>
    <font>
      <b/>
      <sz val="7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166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164" fontId="1" fillId="0" borderId="5" xfId="1" applyNumberFormat="1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vertical="center"/>
    </xf>
    <xf numFmtId="166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164" fontId="2" fillId="0" borderId="5" xfId="1" applyNumberFormat="1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1" applyNumberFormat="1" applyFont="1" applyBorder="1" applyAlignment="1">
      <alignment horizontal="center"/>
    </xf>
    <xf numFmtId="164" fontId="1" fillId="0" borderId="6" xfId="1" applyNumberFormat="1" applyFont="1" applyFill="1" applyBorder="1"/>
    <xf numFmtId="164" fontId="1" fillId="0" borderId="6" xfId="1" applyNumberFormat="1" applyFont="1" applyFill="1" applyBorder="1" applyAlignment="1">
      <alignment vertical="center"/>
    </xf>
    <xf numFmtId="14" fontId="2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3" fillId="2" borderId="6" xfId="1" applyNumberFormat="1" applyFont="1" applyFill="1" applyBorder="1" applyAlignment="1">
      <alignment vertical="center"/>
    </xf>
    <xf numFmtId="166" fontId="4" fillId="0" borderId="6" xfId="0" applyNumberFormat="1" applyFont="1" applyBorder="1" applyAlignment="1">
      <alignment horizontal="center" wrapText="1"/>
    </xf>
    <xf numFmtId="164" fontId="2" fillId="2" borderId="6" xfId="1" applyNumberFormat="1" applyFont="1" applyFill="1" applyBorder="1"/>
    <xf numFmtId="164" fontId="2" fillId="2" borderId="6" xfId="1" applyNumberFormat="1" applyFont="1" applyFill="1" applyBorder="1" applyAlignment="1">
      <alignment vertical="center"/>
    </xf>
    <xf numFmtId="14" fontId="2" fillId="0" borderId="6" xfId="1" applyNumberFormat="1" applyFont="1" applyFill="1" applyBorder="1" applyAlignment="1">
      <alignment horizontal="center"/>
    </xf>
    <xf numFmtId="14" fontId="1" fillId="0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4" fontId="2" fillId="0" borderId="8" xfId="0" applyNumberFormat="1" applyFont="1" applyBorder="1"/>
    <xf numFmtId="164" fontId="2" fillId="0" borderId="0" xfId="1" applyNumberFormat="1" applyFont="1" applyAlignment="1"/>
    <xf numFmtId="164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Border="1" applyAlignment="1"/>
    <xf numFmtId="0" fontId="1" fillId="3" borderId="0" xfId="0" applyFont="1" applyFill="1"/>
    <xf numFmtId="166" fontId="2" fillId="3" borderId="6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wrapText="1"/>
    </xf>
    <xf numFmtId="164" fontId="2" fillId="3" borderId="5" xfId="1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164" fontId="1" fillId="3" borderId="5" xfId="1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14" fontId="2" fillId="3" borderId="6" xfId="1" applyNumberFormat="1" applyFont="1" applyFill="1" applyBorder="1" applyAlignment="1">
      <alignment horizontal="center"/>
    </xf>
    <xf numFmtId="164" fontId="1" fillId="3" borderId="6" xfId="1" applyNumberFormat="1" applyFont="1" applyFill="1" applyBorder="1"/>
    <xf numFmtId="164" fontId="1" fillId="3" borderId="6" xfId="1" applyNumberFormat="1" applyFont="1" applyFill="1" applyBorder="1" applyAlignment="1">
      <alignment vertical="center"/>
    </xf>
    <xf numFmtId="14" fontId="1" fillId="3" borderId="6" xfId="1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</cellXfs>
  <cellStyles count="12">
    <cellStyle name="Comma" xfId="1" builtinId="3"/>
    <cellStyle name="Currency 2" xfId="6"/>
    <cellStyle name="Currency 2 2" xfId="3"/>
    <cellStyle name="Normal" xfId="0" builtinId="0"/>
    <cellStyle name="Normal 2" xfId="4"/>
    <cellStyle name="Normal 2 2" xfId="8"/>
    <cellStyle name="Normal 2_(10) 2020 OCTOBER" xfId="2"/>
    <cellStyle name="Normal 3" xfId="5"/>
    <cellStyle name="Normal 3 2" xfId="9"/>
    <cellStyle name="Normal 3_(10) October 2021" xfId="10"/>
    <cellStyle name="Percent 2" xfId="7"/>
    <cellStyle name="Percent 2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8"/>
  <sheetViews>
    <sheetView topLeftCell="A35" zoomScale="130" zoomScaleNormal="130" workbookViewId="0">
      <selection activeCell="E58" sqref="E58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1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45281</v>
      </c>
      <c r="B8" s="4">
        <v>18107</v>
      </c>
      <c r="C8" s="5" t="s">
        <v>15</v>
      </c>
      <c r="D8" s="6" t="s">
        <v>16</v>
      </c>
      <c r="E8" s="6"/>
      <c r="F8" s="7"/>
      <c r="G8" s="8" t="s">
        <v>17</v>
      </c>
      <c r="H8" s="8">
        <v>301916</v>
      </c>
      <c r="I8" s="23" t="s">
        <v>18</v>
      </c>
      <c r="J8" s="24">
        <v>326136.73</v>
      </c>
      <c r="K8" s="25">
        <f>J8</f>
        <v>326136.73</v>
      </c>
      <c r="L8" s="3">
        <v>45293</v>
      </c>
    </row>
    <row r="9" spans="1:12">
      <c r="A9" s="3"/>
      <c r="B9" s="4"/>
      <c r="C9" s="5"/>
      <c r="D9" s="6"/>
      <c r="E9" s="6"/>
      <c r="F9" s="7"/>
      <c r="G9" s="8"/>
      <c r="H9" s="8"/>
      <c r="I9" s="23"/>
      <c r="J9" s="24"/>
      <c r="K9" s="25">
        <f>J9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</f>
        <v>0</v>
      </c>
      <c r="L10" s="3"/>
    </row>
    <row r="11" spans="1:12">
      <c r="F11" s="9">
        <f>SUM(F5:F10)</f>
        <v>0</v>
      </c>
      <c r="G11" s="2"/>
      <c r="H11" s="2"/>
      <c r="I11" s="2"/>
      <c r="J11" s="9">
        <f>SUM(J8:J10)</f>
        <v>326136.73</v>
      </c>
      <c r="K11" s="9">
        <f>SUM(K8:K10)</f>
        <v>326136.73</v>
      </c>
    </row>
    <row r="12" spans="1:12">
      <c r="I12" s="1" t="s">
        <v>13</v>
      </c>
    </row>
    <row r="13" spans="1:12">
      <c r="H13" s="2" t="s">
        <v>19</v>
      </c>
      <c r="J13" s="36" t="s">
        <v>20</v>
      </c>
      <c r="K13" s="36" t="s">
        <v>21</v>
      </c>
    </row>
    <row r="14" spans="1:12">
      <c r="K14" s="2"/>
    </row>
    <row r="15" spans="1:12">
      <c r="A15" s="2" t="s">
        <v>22</v>
      </c>
      <c r="D15" s="2" t="s">
        <v>23</v>
      </c>
      <c r="G15" s="2" t="s">
        <v>24</v>
      </c>
      <c r="I15" s="37">
        <v>1000</v>
      </c>
      <c r="J15" s="38"/>
      <c r="K15" s="39">
        <f t="shared" ref="K15:K25" si="0">J15*I15</f>
        <v>0</v>
      </c>
    </row>
    <row r="16" spans="1:12">
      <c r="A16" s="2"/>
      <c r="G16" s="2"/>
      <c r="I16" s="37">
        <v>500</v>
      </c>
      <c r="J16" s="38"/>
      <c r="K16" s="39">
        <f t="shared" si="0"/>
        <v>0</v>
      </c>
    </row>
    <row r="17" spans="1:11">
      <c r="A17" s="2"/>
      <c r="G17" s="2"/>
      <c r="I17" s="37">
        <v>200</v>
      </c>
      <c r="J17" s="38"/>
      <c r="K17" s="39">
        <f t="shared" si="0"/>
        <v>0</v>
      </c>
    </row>
    <row r="18" spans="1:11">
      <c r="A18" s="2" t="s">
        <v>25</v>
      </c>
      <c r="D18" s="2" t="s">
        <v>26</v>
      </c>
      <c r="G18" s="2" t="s">
        <v>27</v>
      </c>
      <c r="I18" s="37">
        <v>100</v>
      </c>
      <c r="J18" s="38"/>
      <c r="K18" s="39">
        <f t="shared" si="0"/>
        <v>0</v>
      </c>
    </row>
    <row r="19" spans="1:11">
      <c r="A19" s="1" t="s">
        <v>28</v>
      </c>
      <c r="D19" s="1" t="s">
        <v>29</v>
      </c>
      <c r="G19" s="1" t="s">
        <v>30</v>
      </c>
      <c r="I19" s="37">
        <v>50</v>
      </c>
      <c r="J19" s="38"/>
      <c r="K19" s="39">
        <f t="shared" si="0"/>
        <v>0</v>
      </c>
    </row>
    <row r="20" spans="1:11">
      <c r="I20" s="37">
        <v>20</v>
      </c>
      <c r="J20" s="38"/>
      <c r="K20" s="39">
        <f t="shared" si="0"/>
        <v>0</v>
      </c>
    </row>
    <row r="21" spans="1:11">
      <c r="I21" s="37">
        <v>10</v>
      </c>
      <c r="J21" s="38"/>
      <c r="K21" s="39">
        <f t="shared" si="0"/>
        <v>0</v>
      </c>
    </row>
    <row r="22" spans="1:11">
      <c r="I22" s="37">
        <v>5</v>
      </c>
      <c r="J22" s="38"/>
      <c r="K22" s="39">
        <f t="shared" si="0"/>
        <v>0</v>
      </c>
    </row>
    <row r="23" spans="1:11">
      <c r="I23" s="37">
        <v>1</v>
      </c>
      <c r="J23" s="38"/>
      <c r="K23" s="39">
        <f t="shared" si="0"/>
        <v>0</v>
      </c>
    </row>
    <row r="24" spans="1:11">
      <c r="I24" s="37">
        <v>0.25</v>
      </c>
      <c r="J24" s="38"/>
      <c r="K24" s="39">
        <f t="shared" si="0"/>
        <v>0</v>
      </c>
    </row>
    <row r="25" spans="1:11">
      <c r="I25" s="40">
        <v>0.1</v>
      </c>
      <c r="J25" s="38"/>
      <c r="K25" s="39">
        <f t="shared" si="0"/>
        <v>0</v>
      </c>
    </row>
    <row r="26" spans="1:11">
      <c r="I26" s="2" t="s">
        <v>31</v>
      </c>
      <c r="K26" s="41">
        <f>SUM(K15:K25)</f>
        <v>0</v>
      </c>
    </row>
    <row r="27" spans="1:11">
      <c r="I27" s="2" t="s">
        <v>32</v>
      </c>
      <c r="K27" s="42">
        <f>J11</f>
        <v>326136.73</v>
      </c>
    </row>
    <row r="28" spans="1:11">
      <c r="K28" s="43">
        <f>SUM(K26:K27)</f>
        <v>326136.73</v>
      </c>
    </row>
    <row r="32" spans="1:11">
      <c r="A32" s="2" t="s">
        <v>0</v>
      </c>
    </row>
    <row r="33" spans="1:12">
      <c r="A33" s="2" t="s">
        <v>33</v>
      </c>
    </row>
    <row r="35" spans="1:12">
      <c r="A35" s="59" t="s">
        <v>2</v>
      </c>
      <c r="B35" s="59" t="s">
        <v>3</v>
      </c>
      <c r="C35" s="59" t="s">
        <v>4</v>
      </c>
      <c r="D35" s="59" t="s">
        <v>5</v>
      </c>
      <c r="E35" s="59" t="s">
        <v>6</v>
      </c>
      <c r="F35" s="59" t="s">
        <v>7</v>
      </c>
      <c r="G35" s="62" t="s">
        <v>8</v>
      </c>
      <c r="H35" s="63"/>
      <c r="I35" s="63"/>
      <c r="J35" s="64"/>
      <c r="K35" s="59" t="s">
        <v>9</v>
      </c>
      <c r="L35" s="59" t="s">
        <v>10</v>
      </c>
    </row>
    <row r="36" spans="1:12">
      <c r="A36" s="60"/>
      <c r="B36" s="60"/>
      <c r="C36" s="60"/>
      <c r="D36" s="60"/>
      <c r="E36" s="60"/>
      <c r="F36" s="60"/>
      <c r="G36" s="59" t="s">
        <v>11</v>
      </c>
      <c r="H36" s="59" t="s">
        <v>12</v>
      </c>
      <c r="I36" s="59" t="s">
        <v>13</v>
      </c>
      <c r="J36" s="59" t="s">
        <v>14</v>
      </c>
      <c r="K36" s="60"/>
      <c r="L36" s="60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3">
        <v>45211</v>
      </c>
      <c r="B38" s="4" t="s">
        <v>34</v>
      </c>
      <c r="C38" s="5" t="s">
        <v>35</v>
      </c>
      <c r="D38" s="6" t="s">
        <v>16</v>
      </c>
      <c r="E38" s="6" t="s">
        <v>36</v>
      </c>
      <c r="F38" s="7"/>
      <c r="G38" s="8" t="s">
        <v>37</v>
      </c>
      <c r="H38" s="8">
        <v>261634</v>
      </c>
      <c r="I38" s="23" t="s">
        <v>38</v>
      </c>
      <c r="J38" s="24">
        <v>92614</v>
      </c>
      <c r="K38" s="25">
        <f>J38</f>
        <v>92614</v>
      </c>
      <c r="L38" s="3">
        <v>45293</v>
      </c>
    </row>
    <row r="39" spans="1:12">
      <c r="A39" s="3">
        <v>45211</v>
      </c>
      <c r="B39" s="4" t="s">
        <v>34</v>
      </c>
      <c r="C39" s="5" t="s">
        <v>35</v>
      </c>
      <c r="D39" s="6" t="s">
        <v>16</v>
      </c>
      <c r="E39" s="6" t="s">
        <v>36</v>
      </c>
      <c r="F39" s="7"/>
      <c r="G39" s="8" t="s">
        <v>37</v>
      </c>
      <c r="H39" s="8">
        <v>261634</v>
      </c>
      <c r="I39" s="23" t="s">
        <v>38</v>
      </c>
      <c r="J39" s="24">
        <v>16400</v>
      </c>
      <c r="K39" s="25">
        <f>J39</f>
        <v>16400</v>
      </c>
      <c r="L39" s="3">
        <v>45293</v>
      </c>
    </row>
    <row r="40" spans="1:12">
      <c r="A40" s="3"/>
      <c r="B40" s="4"/>
      <c r="C40" s="5"/>
      <c r="D40" s="6"/>
      <c r="E40" s="6"/>
      <c r="F40" s="7"/>
      <c r="G40" s="8"/>
      <c r="H40" s="8"/>
      <c r="I40" s="23"/>
      <c r="J40" s="24"/>
      <c r="K40" s="25">
        <f>J40</f>
        <v>0</v>
      </c>
      <c r="L40" s="3"/>
    </row>
    <row r="41" spans="1:12">
      <c r="F41" s="9">
        <f>SUM(F35:F40)</f>
        <v>0</v>
      </c>
      <c r="G41" s="2"/>
      <c r="H41" s="2"/>
      <c r="I41" s="2"/>
      <c r="J41" s="9">
        <f>SUM(J38:J40)</f>
        <v>109014</v>
      </c>
      <c r="K41" s="9">
        <f>SUM(K38:K40)</f>
        <v>109014</v>
      </c>
    </row>
    <row r="42" spans="1:12">
      <c r="I42" s="1" t="s">
        <v>13</v>
      </c>
    </row>
    <row r="43" spans="1:12">
      <c r="H43" s="2" t="s">
        <v>19</v>
      </c>
      <c r="J43" s="36" t="s">
        <v>20</v>
      </c>
      <c r="K43" s="36" t="s">
        <v>21</v>
      </c>
    </row>
    <row r="44" spans="1:12">
      <c r="K44" s="2"/>
    </row>
    <row r="45" spans="1:12">
      <c r="A45" s="2" t="s">
        <v>22</v>
      </c>
      <c r="D45" s="2" t="s">
        <v>23</v>
      </c>
      <c r="G45" s="2" t="s">
        <v>24</v>
      </c>
      <c r="I45" s="37">
        <v>1000</v>
      </c>
      <c r="J45" s="38"/>
      <c r="K45" s="39">
        <f t="shared" ref="K45:K55" si="1">J45*I45</f>
        <v>0</v>
      </c>
    </row>
    <row r="46" spans="1:12">
      <c r="A46" s="2"/>
      <c r="G46" s="2"/>
      <c r="I46" s="37">
        <v>500</v>
      </c>
      <c r="J46" s="38"/>
      <c r="K46" s="39">
        <f t="shared" si="1"/>
        <v>0</v>
      </c>
    </row>
    <row r="47" spans="1:12">
      <c r="A47" s="2"/>
      <c r="G47" s="2"/>
      <c r="I47" s="37">
        <v>200</v>
      </c>
      <c r="J47" s="38"/>
      <c r="K47" s="39">
        <f t="shared" si="1"/>
        <v>0</v>
      </c>
    </row>
    <row r="48" spans="1:12">
      <c r="A48" s="2" t="s">
        <v>25</v>
      </c>
      <c r="D48" s="2" t="s">
        <v>26</v>
      </c>
      <c r="G48" s="2" t="s">
        <v>27</v>
      </c>
      <c r="I48" s="37">
        <v>100</v>
      </c>
      <c r="J48" s="38"/>
      <c r="K48" s="39">
        <f t="shared" si="1"/>
        <v>0</v>
      </c>
    </row>
    <row r="49" spans="1:11">
      <c r="A49" s="1" t="s">
        <v>28</v>
      </c>
      <c r="D49" s="1" t="s">
        <v>29</v>
      </c>
      <c r="G49" s="1" t="s">
        <v>30</v>
      </c>
      <c r="I49" s="37">
        <v>50</v>
      </c>
      <c r="J49" s="38"/>
      <c r="K49" s="39">
        <f t="shared" si="1"/>
        <v>0</v>
      </c>
    </row>
    <row r="50" spans="1:11">
      <c r="I50" s="37">
        <v>20</v>
      </c>
      <c r="J50" s="38"/>
      <c r="K50" s="39">
        <f t="shared" si="1"/>
        <v>0</v>
      </c>
    </row>
    <row r="51" spans="1:11">
      <c r="I51" s="37">
        <v>10</v>
      </c>
      <c r="J51" s="38"/>
      <c r="K51" s="39">
        <f t="shared" si="1"/>
        <v>0</v>
      </c>
    </row>
    <row r="52" spans="1:11">
      <c r="I52" s="37">
        <v>5</v>
      </c>
      <c r="J52" s="38"/>
      <c r="K52" s="39">
        <f t="shared" si="1"/>
        <v>0</v>
      </c>
    </row>
    <row r="53" spans="1:11">
      <c r="I53" s="37">
        <v>1</v>
      </c>
      <c r="J53" s="38"/>
      <c r="K53" s="39">
        <f t="shared" si="1"/>
        <v>0</v>
      </c>
    </row>
    <row r="54" spans="1:11">
      <c r="I54" s="37">
        <v>0.25</v>
      </c>
      <c r="J54" s="38"/>
      <c r="K54" s="39">
        <f t="shared" si="1"/>
        <v>0</v>
      </c>
    </row>
    <row r="55" spans="1:11">
      <c r="I55" s="40">
        <v>0.1</v>
      </c>
      <c r="J55" s="38"/>
      <c r="K55" s="39">
        <f t="shared" si="1"/>
        <v>0</v>
      </c>
    </row>
    <row r="56" spans="1:11">
      <c r="I56" s="2" t="s">
        <v>31</v>
      </c>
      <c r="K56" s="41">
        <f>SUM(K45:K55)</f>
        <v>0</v>
      </c>
    </row>
    <row r="57" spans="1:11">
      <c r="I57" s="2" t="s">
        <v>32</v>
      </c>
      <c r="K57" s="42">
        <f>J41</f>
        <v>109014</v>
      </c>
    </row>
    <row r="58" spans="1:11">
      <c r="K58" s="43">
        <f>SUM(K56:K57)</f>
        <v>109014</v>
      </c>
    </row>
  </sheetData>
  <mergeCells count="26">
    <mergeCell ref="D5:D7"/>
    <mergeCell ref="D35:D37"/>
    <mergeCell ref="E5:E7"/>
    <mergeCell ref="E35:E37"/>
    <mergeCell ref="F5:F7"/>
    <mergeCell ref="F35:F37"/>
    <mergeCell ref="A5:A7"/>
    <mergeCell ref="A35:A37"/>
    <mergeCell ref="B5:B7"/>
    <mergeCell ref="B35:B37"/>
    <mergeCell ref="C5:C7"/>
    <mergeCell ref="C35:C37"/>
    <mergeCell ref="K5:K7"/>
    <mergeCell ref="K35:K37"/>
    <mergeCell ref="L5:L7"/>
    <mergeCell ref="L35:L37"/>
    <mergeCell ref="H6:H7"/>
    <mergeCell ref="H36:H37"/>
    <mergeCell ref="I6:I7"/>
    <mergeCell ref="I36:I37"/>
    <mergeCell ref="J6:J7"/>
    <mergeCell ref="J36:J37"/>
    <mergeCell ref="G5:J5"/>
    <mergeCell ref="G35:J35"/>
    <mergeCell ref="G6:G7"/>
    <mergeCell ref="G36:G37"/>
  </mergeCells>
  <pageMargins left="0.25" right="0.25" top="0.75" bottom="0.75" header="0.3" footer="0.3"/>
  <pageSetup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3:M58"/>
  <sheetViews>
    <sheetView topLeftCell="A31" zoomScale="130" zoomScaleNormal="130" workbookViewId="0">
      <selection activeCell="D55" sqref="D55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2">
      <c r="A3" s="2" t="s">
        <v>0</v>
      </c>
    </row>
    <row r="4" spans="1:12">
      <c r="A4" s="2" t="s">
        <v>39</v>
      </c>
    </row>
    <row r="6" spans="1:12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2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>
      <c r="A9" s="3">
        <v>45306</v>
      </c>
      <c r="B9" s="4">
        <v>18254</v>
      </c>
      <c r="C9" s="5" t="s">
        <v>142</v>
      </c>
      <c r="D9" s="6" t="s">
        <v>16</v>
      </c>
      <c r="E9" s="6">
        <v>57254</v>
      </c>
      <c r="F9" s="7">
        <v>600</v>
      </c>
      <c r="G9" s="8"/>
      <c r="H9" s="8"/>
      <c r="I9" s="23"/>
      <c r="J9" s="24"/>
      <c r="K9" s="25">
        <f>J9+F9</f>
        <v>600</v>
      </c>
      <c r="L9" s="3">
        <v>45307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2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2">
      <c r="F14" s="9">
        <f>SUM(F6:F13)</f>
        <v>600</v>
      </c>
      <c r="G14" s="2"/>
      <c r="H14" s="2"/>
      <c r="I14" s="2"/>
      <c r="J14" s="9">
        <f>SUM(J9:J13)</f>
        <v>0</v>
      </c>
      <c r="K14" s="9">
        <f>SUM(K9:K13)</f>
        <v>600</v>
      </c>
    </row>
    <row r="15" spans="1:12">
      <c r="I15" s="1" t="s">
        <v>13</v>
      </c>
    </row>
    <row r="16" spans="1:12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/>
      <c r="K18" s="39">
        <f t="shared" ref="K18:K28" si="0">J18*I18</f>
        <v>0</v>
      </c>
    </row>
    <row r="19" spans="1:11">
      <c r="A19" s="2"/>
      <c r="G19" s="2"/>
      <c r="I19" s="37">
        <v>500</v>
      </c>
      <c r="J19" s="38">
        <v>1</v>
      </c>
      <c r="K19" s="39">
        <f t="shared" si="0"/>
        <v>500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>
        <v>1</v>
      </c>
      <c r="K21" s="39">
        <f t="shared" si="0"/>
        <v>100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/>
      <c r="K22" s="39">
        <f t="shared" si="0"/>
        <v>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/>
      <c r="K24" s="39">
        <f t="shared" si="0"/>
        <v>0</v>
      </c>
    </row>
    <row r="25" spans="1:11">
      <c r="I25" s="37">
        <v>5</v>
      </c>
      <c r="J25" s="38"/>
      <c r="K25" s="39">
        <f t="shared" si="0"/>
        <v>0</v>
      </c>
    </row>
    <row r="26" spans="1:11">
      <c r="I26" s="37">
        <v>1</v>
      </c>
      <c r="J26" s="38"/>
      <c r="K26" s="39">
        <f t="shared" si="0"/>
        <v>0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/>
      <c r="K28" s="39">
        <f t="shared" si="0"/>
        <v>0</v>
      </c>
    </row>
    <row r="29" spans="1:11">
      <c r="I29" s="2" t="s">
        <v>31</v>
      </c>
      <c r="K29" s="41">
        <f>SUM(K18:K28)</f>
        <v>600</v>
      </c>
    </row>
    <row r="30" spans="1:11">
      <c r="I30" s="2" t="s">
        <v>32</v>
      </c>
      <c r="K30" s="42">
        <f>J14</f>
        <v>0</v>
      </c>
    </row>
    <row r="31" spans="1:11">
      <c r="K31" s="43">
        <f>SUM(K29:K30)</f>
        <v>600</v>
      </c>
    </row>
    <row r="36" spans="1:12">
      <c r="A36" s="2" t="s">
        <v>0</v>
      </c>
    </row>
    <row r="37" spans="1:12">
      <c r="A37" s="2" t="s">
        <v>39</v>
      </c>
    </row>
    <row r="39" spans="1:12">
      <c r="A39" s="59" t="s">
        <v>2</v>
      </c>
      <c r="B39" s="59" t="s">
        <v>3</v>
      </c>
      <c r="C39" s="59" t="s">
        <v>4</v>
      </c>
      <c r="D39" s="59" t="s">
        <v>5</v>
      </c>
      <c r="E39" s="59" t="s">
        <v>6</v>
      </c>
      <c r="F39" s="59" t="s">
        <v>7</v>
      </c>
      <c r="G39" s="62" t="s">
        <v>8</v>
      </c>
      <c r="H39" s="63"/>
      <c r="I39" s="63"/>
      <c r="J39" s="64"/>
      <c r="K39" s="59" t="s">
        <v>9</v>
      </c>
      <c r="L39" s="59" t="s">
        <v>10</v>
      </c>
    </row>
    <row r="40" spans="1:12">
      <c r="A40" s="60"/>
      <c r="B40" s="60"/>
      <c r="C40" s="60"/>
      <c r="D40" s="60"/>
      <c r="E40" s="60"/>
      <c r="F40" s="60"/>
      <c r="G40" s="59" t="s">
        <v>11</v>
      </c>
      <c r="H40" s="59" t="s">
        <v>12</v>
      </c>
      <c r="I40" s="59" t="s">
        <v>13</v>
      </c>
      <c r="J40" s="59" t="s">
        <v>14</v>
      </c>
      <c r="K40" s="60"/>
      <c r="L40" s="60"/>
    </row>
    <row r="41" spans="1:1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>
      <c r="A42" s="3">
        <v>45307</v>
      </c>
      <c r="B42" s="4">
        <v>18260</v>
      </c>
      <c r="C42" s="5" t="s">
        <v>143</v>
      </c>
      <c r="D42" s="6" t="s">
        <v>16</v>
      </c>
      <c r="E42" s="6">
        <v>57309</v>
      </c>
      <c r="F42" s="7">
        <v>23890.1</v>
      </c>
      <c r="G42" s="8"/>
      <c r="H42" s="8"/>
      <c r="I42" s="23"/>
      <c r="J42" s="24"/>
      <c r="K42" s="25">
        <f>J42+F42</f>
        <v>23890.1</v>
      </c>
      <c r="L42" s="3">
        <v>45306</v>
      </c>
    </row>
    <row r="43" spans="1:12">
      <c r="A43" s="3">
        <v>45307</v>
      </c>
      <c r="B43" s="4">
        <v>18260</v>
      </c>
      <c r="C43" s="5" t="s">
        <v>143</v>
      </c>
      <c r="D43" s="6" t="s">
        <v>64</v>
      </c>
      <c r="E43" s="6">
        <v>57309</v>
      </c>
      <c r="F43" s="7">
        <v>599.9</v>
      </c>
      <c r="G43" s="8"/>
      <c r="H43" s="8"/>
      <c r="I43" s="23"/>
      <c r="J43" s="24"/>
      <c r="K43" s="25">
        <f t="shared" ref="K43:K49" si="1">J43+F43</f>
        <v>599.9</v>
      </c>
      <c r="L43" s="3">
        <v>45306</v>
      </c>
    </row>
    <row r="44" spans="1:12">
      <c r="A44" s="3">
        <v>45307</v>
      </c>
      <c r="B44" s="4">
        <v>18261</v>
      </c>
      <c r="C44" s="5" t="s">
        <v>144</v>
      </c>
      <c r="D44" s="6" t="s">
        <v>16</v>
      </c>
      <c r="E44" s="6">
        <v>57310</v>
      </c>
      <c r="F44" s="7"/>
      <c r="G44" s="8" t="s">
        <v>70</v>
      </c>
      <c r="H44" s="8"/>
      <c r="I44" s="23"/>
      <c r="J44" s="24">
        <v>54496.1</v>
      </c>
      <c r="K44" s="25">
        <f t="shared" si="1"/>
        <v>54496.1</v>
      </c>
      <c r="L44" s="3">
        <v>45306</v>
      </c>
    </row>
    <row r="45" spans="1:12">
      <c r="A45" s="3">
        <v>45307</v>
      </c>
      <c r="B45" s="4">
        <v>18261</v>
      </c>
      <c r="C45" s="5" t="s">
        <v>144</v>
      </c>
      <c r="D45" s="6" t="s">
        <v>64</v>
      </c>
      <c r="E45" s="6">
        <v>57310</v>
      </c>
      <c r="F45" s="7"/>
      <c r="G45" s="8" t="s">
        <v>70</v>
      </c>
      <c r="H45" s="8"/>
      <c r="I45" s="23"/>
      <c r="J45" s="24">
        <v>600</v>
      </c>
      <c r="K45" s="25">
        <f t="shared" si="1"/>
        <v>600</v>
      </c>
      <c r="L45" s="3">
        <v>45306</v>
      </c>
    </row>
    <row r="46" spans="1:12">
      <c r="A46" s="3">
        <v>45307</v>
      </c>
      <c r="B46" s="4">
        <v>18261</v>
      </c>
      <c r="C46" s="5" t="s">
        <v>144</v>
      </c>
      <c r="D46" s="6" t="s">
        <v>86</v>
      </c>
      <c r="E46" s="6">
        <v>57310</v>
      </c>
      <c r="F46" s="7"/>
      <c r="G46" s="8" t="s">
        <v>70</v>
      </c>
      <c r="H46" s="8"/>
      <c r="I46" s="23"/>
      <c r="J46" s="24">
        <v>13119.9</v>
      </c>
      <c r="K46" s="25">
        <f t="shared" si="1"/>
        <v>13119.9</v>
      </c>
      <c r="L46" s="3">
        <v>45306</v>
      </c>
    </row>
    <row r="47" spans="1:12">
      <c r="A47" s="3">
        <v>45307</v>
      </c>
      <c r="B47" s="4">
        <v>18262</v>
      </c>
      <c r="C47" s="5" t="s">
        <v>145</v>
      </c>
      <c r="D47" s="6" t="s">
        <v>16</v>
      </c>
      <c r="E47" s="6">
        <v>57052</v>
      </c>
      <c r="F47" s="7"/>
      <c r="G47" s="8" t="s">
        <v>70</v>
      </c>
      <c r="H47" s="8"/>
      <c r="I47" s="23"/>
      <c r="J47" s="24">
        <v>12371.254000000001</v>
      </c>
      <c r="K47" s="25">
        <f t="shared" si="1"/>
        <v>12371.254000000001</v>
      </c>
      <c r="L47" s="3">
        <v>45304</v>
      </c>
    </row>
    <row r="48" spans="1:12">
      <c r="A48" s="3">
        <v>45307</v>
      </c>
      <c r="B48" s="4">
        <v>18262</v>
      </c>
      <c r="C48" s="5" t="s">
        <v>145</v>
      </c>
      <c r="D48" s="6" t="s">
        <v>64</v>
      </c>
      <c r="E48" s="6">
        <v>57052</v>
      </c>
      <c r="F48" s="7"/>
      <c r="G48" s="8" t="s">
        <v>70</v>
      </c>
      <c r="H48" s="8"/>
      <c r="I48" s="23"/>
      <c r="J48" s="24">
        <v>600</v>
      </c>
      <c r="K48" s="25">
        <f t="shared" si="1"/>
        <v>600</v>
      </c>
      <c r="L48" s="3">
        <v>45304</v>
      </c>
    </row>
    <row r="49" spans="1:13">
      <c r="A49" s="3">
        <v>45307</v>
      </c>
      <c r="B49" s="4">
        <v>18263</v>
      </c>
      <c r="C49" s="5" t="s">
        <v>146</v>
      </c>
      <c r="D49" s="6" t="s">
        <v>16</v>
      </c>
      <c r="E49" s="6">
        <v>57306</v>
      </c>
      <c r="F49" s="7"/>
      <c r="G49" s="8" t="s">
        <v>46</v>
      </c>
      <c r="H49" s="8"/>
      <c r="I49" s="23"/>
      <c r="J49" s="24">
        <v>79057.77</v>
      </c>
      <c r="K49" s="25">
        <f t="shared" si="1"/>
        <v>79057.77</v>
      </c>
      <c r="L49" s="3">
        <v>45303</v>
      </c>
      <c r="M49" s="1" t="s">
        <v>147</v>
      </c>
    </row>
    <row r="50" spans="1:13">
      <c r="F50" s="9">
        <f>SUM(F39:F49)</f>
        <v>24490</v>
      </c>
      <c r="G50" s="2"/>
      <c r="H50" s="2"/>
      <c r="I50" s="2"/>
      <c r="J50" s="9">
        <f>SUM(J42:J49)</f>
        <v>160245.024</v>
      </c>
      <c r="K50" s="9">
        <f>SUM(K42:K49)</f>
        <v>184735.024</v>
      </c>
    </row>
    <row r="51" spans="1:13">
      <c r="I51" s="1" t="s">
        <v>13</v>
      </c>
    </row>
    <row r="54" spans="1:13">
      <c r="A54" s="2" t="s">
        <v>22</v>
      </c>
      <c r="D54" s="2" t="s">
        <v>23</v>
      </c>
    </row>
    <row r="55" spans="1:13">
      <c r="A55" s="2"/>
    </row>
    <row r="56" spans="1:13">
      <c r="A56" s="2"/>
    </row>
    <row r="57" spans="1:13">
      <c r="A57" s="2" t="s">
        <v>25</v>
      </c>
      <c r="D57" s="2" t="s">
        <v>26</v>
      </c>
    </row>
    <row r="58" spans="1:13">
      <c r="A58" s="1" t="s">
        <v>28</v>
      </c>
      <c r="D58" s="1" t="s">
        <v>29</v>
      </c>
    </row>
  </sheetData>
  <mergeCells count="26">
    <mergeCell ref="D6:D8"/>
    <mergeCell ref="D39:D41"/>
    <mergeCell ref="E6:E8"/>
    <mergeCell ref="E39:E41"/>
    <mergeCell ref="F6:F8"/>
    <mergeCell ref="F39:F41"/>
    <mergeCell ref="A6:A8"/>
    <mergeCell ref="A39:A41"/>
    <mergeCell ref="B6:B8"/>
    <mergeCell ref="B39:B41"/>
    <mergeCell ref="C6:C8"/>
    <mergeCell ref="C39:C41"/>
    <mergeCell ref="K6:K8"/>
    <mergeCell ref="K39:K41"/>
    <mergeCell ref="L6:L8"/>
    <mergeCell ref="L39:L41"/>
    <mergeCell ref="H7:H8"/>
    <mergeCell ref="H40:H41"/>
    <mergeCell ref="I7:I8"/>
    <mergeCell ref="I40:I41"/>
    <mergeCell ref="J7:J8"/>
    <mergeCell ref="J40:J41"/>
    <mergeCell ref="G6:J6"/>
    <mergeCell ref="G39:J39"/>
    <mergeCell ref="G7:G8"/>
    <mergeCell ref="G40:G41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3:L53"/>
  <sheetViews>
    <sheetView topLeftCell="A37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2">
      <c r="A3" s="2" t="s">
        <v>0</v>
      </c>
    </row>
    <row r="4" spans="1:12">
      <c r="A4" s="2" t="s">
        <v>39</v>
      </c>
    </row>
    <row r="6" spans="1:12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2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>
      <c r="A9" s="3">
        <v>45307</v>
      </c>
      <c r="B9" s="4">
        <v>18256</v>
      </c>
      <c r="C9" s="5" t="s">
        <v>148</v>
      </c>
      <c r="D9" s="6" t="s">
        <v>16</v>
      </c>
      <c r="E9" s="6">
        <v>57295</v>
      </c>
      <c r="F9" s="7">
        <v>28366.1</v>
      </c>
      <c r="G9" s="8"/>
      <c r="H9" s="8"/>
      <c r="I9" s="23"/>
      <c r="J9" s="24"/>
      <c r="K9" s="25">
        <f>J9+F9</f>
        <v>28366.1</v>
      </c>
      <c r="L9" s="3">
        <v>45308</v>
      </c>
    </row>
    <row r="10" spans="1:12">
      <c r="A10" s="3">
        <v>45307</v>
      </c>
      <c r="B10" s="4">
        <v>18257</v>
      </c>
      <c r="C10" s="5" t="s">
        <v>149</v>
      </c>
      <c r="D10" s="6" t="s">
        <v>16</v>
      </c>
      <c r="E10" s="6">
        <v>56686</v>
      </c>
      <c r="F10" s="7"/>
      <c r="G10" s="8" t="s">
        <v>150</v>
      </c>
      <c r="H10" s="8">
        <v>5168505</v>
      </c>
      <c r="I10" s="23" t="s">
        <v>151</v>
      </c>
      <c r="J10" s="24">
        <v>5800</v>
      </c>
      <c r="K10" s="25">
        <f>J10+F10</f>
        <v>5800</v>
      </c>
      <c r="L10" s="3">
        <v>45308</v>
      </c>
    </row>
    <row r="11" spans="1:12">
      <c r="A11" s="3">
        <v>45307</v>
      </c>
      <c r="B11" s="4">
        <v>18258</v>
      </c>
      <c r="C11" s="5" t="s">
        <v>152</v>
      </c>
      <c r="D11" s="6" t="s">
        <v>16</v>
      </c>
      <c r="E11" s="6">
        <v>57302</v>
      </c>
      <c r="F11" s="7">
        <v>22200</v>
      </c>
      <c r="G11" s="8"/>
      <c r="H11" s="8"/>
      <c r="I11" s="23"/>
      <c r="J11" s="24"/>
      <c r="K11" s="25">
        <f>J11+F11</f>
        <v>22200</v>
      </c>
      <c r="L11" s="3">
        <v>45308</v>
      </c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2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2">
      <c r="F14" s="9">
        <f>SUM(F6:F13)</f>
        <v>50566.1</v>
      </c>
      <c r="G14" s="2"/>
      <c r="H14" s="2"/>
      <c r="I14" s="2"/>
      <c r="J14" s="9">
        <f>SUM(J9:J13)</f>
        <v>5800</v>
      </c>
      <c r="K14" s="9">
        <f>SUM(K9:K13)</f>
        <v>56366.1</v>
      </c>
    </row>
    <row r="15" spans="1:12">
      <c r="I15" s="1" t="s">
        <v>13</v>
      </c>
    </row>
    <row r="16" spans="1:12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>
        <v>50</v>
      </c>
      <c r="K18" s="39">
        <f t="shared" ref="K18:K28" si="0">J18*I18</f>
        <v>50000</v>
      </c>
    </row>
    <row r="19" spans="1:11">
      <c r="A19" s="2"/>
      <c r="G19" s="2"/>
      <c r="I19" s="37">
        <v>500</v>
      </c>
      <c r="J19" s="38">
        <v>1</v>
      </c>
      <c r="K19" s="39">
        <f t="shared" si="0"/>
        <v>500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/>
      <c r="K21" s="39">
        <f t="shared" si="0"/>
        <v>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>
        <v>1</v>
      </c>
      <c r="K22" s="39">
        <f t="shared" si="0"/>
        <v>50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>
        <v>1</v>
      </c>
      <c r="K24" s="39">
        <f t="shared" si="0"/>
        <v>10</v>
      </c>
    </row>
    <row r="25" spans="1:11">
      <c r="I25" s="37">
        <v>5</v>
      </c>
      <c r="J25" s="38">
        <v>1</v>
      </c>
      <c r="K25" s="39">
        <f t="shared" si="0"/>
        <v>5</v>
      </c>
    </row>
    <row r="26" spans="1:11">
      <c r="I26" s="37">
        <v>1</v>
      </c>
      <c r="J26" s="38">
        <v>1</v>
      </c>
      <c r="K26" s="39">
        <f t="shared" si="0"/>
        <v>1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>
        <v>1</v>
      </c>
      <c r="K28" s="39">
        <f t="shared" si="0"/>
        <v>0.1</v>
      </c>
    </row>
    <row r="29" spans="1:11">
      <c r="I29" s="2" t="s">
        <v>31</v>
      </c>
      <c r="K29" s="41">
        <f>SUM(K18:K28)</f>
        <v>50566.1</v>
      </c>
    </row>
    <row r="30" spans="1:11">
      <c r="I30" s="2" t="s">
        <v>32</v>
      </c>
      <c r="K30" s="42">
        <f>J14</f>
        <v>5800</v>
      </c>
    </row>
    <row r="31" spans="1:11">
      <c r="K31" s="43">
        <f>SUM(K29:K30)</f>
        <v>56366.1</v>
      </c>
    </row>
    <row r="35" spans="1:12">
      <c r="A35" s="2" t="s">
        <v>0</v>
      </c>
    </row>
    <row r="36" spans="1:12">
      <c r="A36" s="2" t="s">
        <v>39</v>
      </c>
    </row>
    <row r="38" spans="1:12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2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3">
        <v>45308</v>
      </c>
      <c r="B41" s="4">
        <v>18264</v>
      </c>
      <c r="C41" s="5" t="s">
        <v>153</v>
      </c>
      <c r="D41" s="6" t="s">
        <v>16</v>
      </c>
      <c r="E41" s="6">
        <v>57307</v>
      </c>
      <c r="F41" s="7">
        <v>48802.1</v>
      </c>
      <c r="G41" s="8"/>
      <c r="H41" s="8"/>
      <c r="I41" s="23"/>
      <c r="J41" s="24"/>
      <c r="K41" s="25">
        <f>J41+F41</f>
        <v>48802.1</v>
      </c>
      <c r="L41" s="3">
        <v>45303</v>
      </c>
    </row>
    <row r="42" spans="1:12">
      <c r="A42" s="3"/>
      <c r="B42" s="4"/>
      <c r="C42" s="5"/>
      <c r="D42" s="6"/>
      <c r="E42" s="6"/>
      <c r="F42" s="7"/>
      <c r="G42" s="8"/>
      <c r="H42" s="8"/>
      <c r="I42" s="23"/>
      <c r="J42" s="24"/>
      <c r="K42" s="25">
        <f t="shared" ref="K42:K44" si="1">J42+F42</f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 t="shared" si="1"/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1"/>
        <v>0</v>
      </c>
      <c r="L44" s="3"/>
    </row>
    <row r="45" spans="1:12">
      <c r="F45" s="9">
        <f>SUM(F38:F44)</f>
        <v>48802.1</v>
      </c>
      <c r="G45" s="2"/>
      <c r="H45" s="2"/>
      <c r="I45" s="2"/>
      <c r="J45" s="9">
        <f>SUM(J41:J44)</f>
        <v>0</v>
      </c>
      <c r="K45" s="9">
        <f>SUM(K41:K44)</f>
        <v>48802.1</v>
      </c>
    </row>
    <row r="46" spans="1:12">
      <c r="I46" s="1" t="s">
        <v>13</v>
      </c>
    </row>
    <row r="49" spans="1:4">
      <c r="A49" s="2" t="s">
        <v>22</v>
      </c>
      <c r="D49" s="2" t="s">
        <v>23</v>
      </c>
    </row>
    <row r="50" spans="1:4">
      <c r="A50" s="2"/>
    </row>
    <row r="51" spans="1:4">
      <c r="A51" s="2"/>
    </row>
    <row r="52" spans="1:4">
      <c r="A52" s="2" t="s">
        <v>25</v>
      </c>
      <c r="D52" s="2" t="s">
        <v>26</v>
      </c>
    </row>
    <row r="53" spans="1:4">
      <c r="A53" s="1" t="s">
        <v>28</v>
      </c>
      <c r="D53" s="1" t="s">
        <v>29</v>
      </c>
    </row>
  </sheetData>
  <mergeCells count="26">
    <mergeCell ref="D6:D8"/>
    <mergeCell ref="D38:D40"/>
    <mergeCell ref="E6:E8"/>
    <mergeCell ref="E38:E40"/>
    <mergeCell ref="F6:F8"/>
    <mergeCell ref="F38:F40"/>
    <mergeCell ref="A6:A8"/>
    <mergeCell ref="A38:A40"/>
    <mergeCell ref="B6:B8"/>
    <mergeCell ref="B38:B40"/>
    <mergeCell ref="C6:C8"/>
    <mergeCell ref="C38:C40"/>
    <mergeCell ref="K6:K8"/>
    <mergeCell ref="K38:K40"/>
    <mergeCell ref="L6:L8"/>
    <mergeCell ref="L38:L40"/>
    <mergeCell ref="H7:H8"/>
    <mergeCell ref="H39:H40"/>
    <mergeCell ref="I7:I8"/>
    <mergeCell ref="I39:I40"/>
    <mergeCell ref="J7:J8"/>
    <mergeCell ref="J39:J40"/>
    <mergeCell ref="G6:J6"/>
    <mergeCell ref="G38:J38"/>
    <mergeCell ref="G7:G8"/>
    <mergeCell ref="G39:G40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3:L22"/>
  <sheetViews>
    <sheetView topLeftCell="C1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2">
      <c r="A3" s="2" t="s">
        <v>0</v>
      </c>
    </row>
    <row r="4" spans="1:12">
      <c r="A4" s="2" t="s">
        <v>39</v>
      </c>
    </row>
    <row r="6" spans="1:12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2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>
      <c r="A9" s="3">
        <v>45309</v>
      </c>
      <c r="B9" s="4">
        <v>18267</v>
      </c>
      <c r="C9" s="5" t="s">
        <v>154</v>
      </c>
      <c r="D9" s="6" t="s">
        <v>16</v>
      </c>
      <c r="E9" s="6">
        <v>57318</v>
      </c>
      <c r="F9" s="7">
        <v>19006.099999999999</v>
      </c>
      <c r="G9" s="8"/>
      <c r="H9" s="8"/>
      <c r="I9" s="23"/>
      <c r="J9" s="24"/>
      <c r="K9" s="25">
        <f>J9+F9</f>
        <v>19006.099999999999</v>
      </c>
      <c r="L9" s="3">
        <v>45308</v>
      </c>
    </row>
    <row r="10" spans="1:12">
      <c r="A10" s="3">
        <v>45309</v>
      </c>
      <c r="B10" s="4">
        <v>18268</v>
      </c>
      <c r="C10" s="5" t="s">
        <v>155</v>
      </c>
      <c r="D10" s="6" t="s">
        <v>16</v>
      </c>
      <c r="E10" s="6">
        <v>57315</v>
      </c>
      <c r="F10" s="7">
        <v>16850</v>
      </c>
      <c r="G10" s="8"/>
      <c r="H10" s="8"/>
      <c r="I10" s="23"/>
      <c r="J10" s="24"/>
      <c r="K10" s="25">
        <f>J10+F10</f>
        <v>16850</v>
      </c>
      <c r="L10" s="3">
        <v>45308</v>
      </c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2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2">
      <c r="F14" s="9">
        <f>SUM(F6:F13)</f>
        <v>35856.1</v>
      </c>
      <c r="G14" s="2"/>
      <c r="H14" s="2"/>
      <c r="I14" s="2"/>
      <c r="J14" s="9">
        <f>SUM(J9:J13)</f>
        <v>0</v>
      </c>
      <c r="K14" s="9">
        <f>SUM(K9:K13)</f>
        <v>35856.1</v>
      </c>
    </row>
    <row r="15" spans="1:12">
      <c r="I15" s="1" t="s">
        <v>13</v>
      </c>
    </row>
    <row r="18" spans="1:4">
      <c r="A18" s="2" t="s">
        <v>22</v>
      </c>
      <c r="D18" s="2" t="s">
        <v>23</v>
      </c>
    </row>
    <row r="19" spans="1:4">
      <c r="A19" s="2"/>
    </row>
    <row r="20" spans="1:4">
      <c r="A20" s="2"/>
    </row>
    <row r="21" spans="1:4">
      <c r="A21" s="2" t="s">
        <v>25</v>
      </c>
      <c r="D21" s="2" t="s">
        <v>26</v>
      </c>
    </row>
    <row r="22" spans="1:4">
      <c r="A22" s="1" t="s">
        <v>28</v>
      </c>
      <c r="D22" s="1" t="s">
        <v>29</v>
      </c>
    </row>
  </sheetData>
  <mergeCells count="13">
    <mergeCell ref="K6:K8"/>
    <mergeCell ref="L6:L8"/>
    <mergeCell ref="G6:J6"/>
    <mergeCell ref="A6:A8"/>
    <mergeCell ref="B6:B8"/>
    <mergeCell ref="C6:C8"/>
    <mergeCell ref="D6:D8"/>
    <mergeCell ref="E6:E8"/>
    <mergeCell ref="F6:F8"/>
    <mergeCell ref="G7:G8"/>
    <mergeCell ref="H7:H8"/>
    <mergeCell ref="I7:I8"/>
    <mergeCell ref="J7:J8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M116"/>
  <sheetViews>
    <sheetView topLeftCell="A90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2">
      <c r="A3" s="2" t="s">
        <v>0</v>
      </c>
    </row>
    <row r="4" spans="1:12">
      <c r="A4" s="2" t="s">
        <v>39</v>
      </c>
    </row>
    <row r="6" spans="1:12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2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>
      <c r="A9" s="3">
        <v>45309</v>
      </c>
      <c r="B9" s="4">
        <v>18266</v>
      </c>
      <c r="C9" s="5" t="s">
        <v>156</v>
      </c>
      <c r="D9" s="6" t="s">
        <v>16</v>
      </c>
      <c r="E9" s="6"/>
      <c r="F9" s="7">
        <v>8159</v>
      </c>
      <c r="G9" s="8"/>
      <c r="H9" s="8"/>
      <c r="I9" s="23"/>
      <c r="J9" s="24"/>
      <c r="K9" s="25">
        <f>J9+F9</f>
        <v>8159</v>
      </c>
      <c r="L9" s="3">
        <v>45310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2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2">
      <c r="F14" s="9">
        <f>SUM(F6:F13)</f>
        <v>8159</v>
      </c>
      <c r="G14" s="2"/>
      <c r="H14" s="2"/>
      <c r="I14" s="2"/>
      <c r="J14" s="9">
        <f>SUM(J9:J13)</f>
        <v>0</v>
      </c>
      <c r="K14" s="9">
        <f>SUM(K9:K13)</f>
        <v>8159</v>
      </c>
    </row>
    <row r="15" spans="1:12">
      <c r="I15" s="1" t="s">
        <v>13</v>
      </c>
    </row>
    <row r="16" spans="1:12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>
        <v>8</v>
      </c>
      <c r="K18" s="39">
        <f t="shared" ref="K18:K28" si="0">J18*I18</f>
        <v>8000</v>
      </c>
    </row>
    <row r="19" spans="1:11">
      <c r="A19" s="2"/>
      <c r="G19" s="2"/>
      <c r="I19" s="37">
        <v>500</v>
      </c>
      <c r="J19" s="38"/>
      <c r="K19" s="39">
        <f t="shared" si="0"/>
        <v>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>
        <v>1</v>
      </c>
      <c r="K21" s="39">
        <f t="shared" si="0"/>
        <v>100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>
        <v>1</v>
      </c>
      <c r="K22" s="39">
        <f t="shared" si="0"/>
        <v>50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/>
      <c r="K24" s="39">
        <f t="shared" si="0"/>
        <v>0</v>
      </c>
    </row>
    <row r="25" spans="1:11">
      <c r="I25" s="37">
        <v>5</v>
      </c>
      <c r="J25" s="38">
        <v>1</v>
      </c>
      <c r="K25" s="39">
        <f t="shared" si="0"/>
        <v>5</v>
      </c>
    </row>
    <row r="26" spans="1:11">
      <c r="I26" s="37">
        <v>1</v>
      </c>
      <c r="J26" s="38">
        <v>4</v>
      </c>
      <c r="K26" s="39">
        <f t="shared" si="0"/>
        <v>4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/>
      <c r="K28" s="39">
        <f t="shared" si="0"/>
        <v>0</v>
      </c>
    </row>
    <row r="29" spans="1:11">
      <c r="I29" s="2" t="s">
        <v>31</v>
      </c>
      <c r="K29" s="41">
        <f>SUM(K18:K28)</f>
        <v>8159</v>
      </c>
    </row>
    <row r="30" spans="1:11">
      <c r="I30" s="2" t="s">
        <v>32</v>
      </c>
      <c r="K30" s="42">
        <f>J14</f>
        <v>0</v>
      </c>
    </row>
    <row r="31" spans="1:11">
      <c r="K31" s="43">
        <f>SUM(K29:K30)</f>
        <v>8159</v>
      </c>
    </row>
    <row r="35" spans="1:12">
      <c r="A35" s="2" t="s">
        <v>0</v>
      </c>
    </row>
    <row r="36" spans="1:12">
      <c r="A36" s="2" t="s">
        <v>1</v>
      </c>
    </row>
    <row r="38" spans="1:12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2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3">
        <v>45308</v>
      </c>
      <c r="B41" s="4">
        <v>18115</v>
      </c>
      <c r="C41" s="5" t="s">
        <v>157</v>
      </c>
      <c r="D41" s="6" t="s">
        <v>16</v>
      </c>
      <c r="E41" s="6">
        <v>57027</v>
      </c>
      <c r="F41" s="7"/>
      <c r="G41" s="8" t="s">
        <v>158</v>
      </c>
      <c r="H41" s="8">
        <v>250766</v>
      </c>
      <c r="I41" s="23">
        <v>45566</v>
      </c>
      <c r="J41" s="24">
        <v>38012.199999999997</v>
      </c>
      <c r="K41" s="25">
        <f>J41+F41</f>
        <v>38012.199999999997</v>
      </c>
      <c r="L41" s="3">
        <v>45310</v>
      </c>
    </row>
    <row r="42" spans="1:12">
      <c r="A42" s="3"/>
      <c r="B42" s="4"/>
      <c r="C42" s="5"/>
      <c r="D42" s="6"/>
      <c r="E42" s="6"/>
      <c r="F42" s="7"/>
      <c r="G42" s="8"/>
      <c r="H42" s="8"/>
      <c r="I42" s="23"/>
      <c r="J42" s="24"/>
      <c r="K42" s="25">
        <f t="shared" ref="K42:K44" si="1">J42+F42</f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 t="shared" si="1"/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1"/>
        <v>0</v>
      </c>
      <c r="L44" s="3"/>
    </row>
    <row r="45" spans="1:12">
      <c r="F45" s="9">
        <f>SUM(F38:F44)</f>
        <v>0</v>
      </c>
      <c r="G45" s="2"/>
      <c r="H45" s="2"/>
      <c r="I45" s="2"/>
      <c r="J45" s="9">
        <f>SUM(J41:J44)</f>
        <v>38012.199999999997</v>
      </c>
      <c r="K45" s="9">
        <f>SUM(K41:K44)</f>
        <v>38012.199999999997</v>
      </c>
    </row>
    <row r="46" spans="1:12">
      <c r="I46" s="1" t="s">
        <v>13</v>
      </c>
    </row>
    <row r="47" spans="1:12">
      <c r="H47" s="2" t="s">
        <v>19</v>
      </c>
      <c r="J47" s="36" t="s">
        <v>20</v>
      </c>
      <c r="K47" s="36" t="s">
        <v>21</v>
      </c>
    </row>
    <row r="48" spans="1:12">
      <c r="K48" s="2"/>
    </row>
    <row r="49" spans="1:11">
      <c r="A49" s="2" t="s">
        <v>22</v>
      </c>
      <c r="D49" s="2" t="s">
        <v>23</v>
      </c>
      <c r="G49" s="2" t="s">
        <v>24</v>
      </c>
      <c r="I49" s="37">
        <v>1000</v>
      </c>
      <c r="J49" s="38"/>
      <c r="K49" s="39">
        <f t="shared" ref="K49:K59" si="2">J49*I49</f>
        <v>0</v>
      </c>
    </row>
    <row r="50" spans="1:11">
      <c r="A50" s="2"/>
      <c r="G50" s="2"/>
      <c r="I50" s="37">
        <v>500</v>
      </c>
      <c r="J50" s="38"/>
      <c r="K50" s="39">
        <f t="shared" si="2"/>
        <v>0</v>
      </c>
    </row>
    <row r="51" spans="1:11">
      <c r="A51" s="2"/>
      <c r="G51" s="2"/>
      <c r="I51" s="37">
        <v>200</v>
      </c>
      <c r="J51" s="38"/>
      <c r="K51" s="39">
        <f t="shared" si="2"/>
        <v>0</v>
      </c>
    </row>
    <row r="52" spans="1:11">
      <c r="A52" s="2" t="s">
        <v>25</v>
      </c>
      <c r="D52" s="2" t="s">
        <v>26</v>
      </c>
      <c r="G52" s="2" t="s">
        <v>27</v>
      </c>
      <c r="I52" s="37">
        <v>100</v>
      </c>
      <c r="J52" s="38"/>
      <c r="K52" s="39">
        <f t="shared" si="2"/>
        <v>0</v>
      </c>
    </row>
    <row r="53" spans="1:11">
      <c r="A53" s="1" t="s">
        <v>28</v>
      </c>
      <c r="D53" s="1" t="s">
        <v>29</v>
      </c>
      <c r="G53" s="1" t="s">
        <v>30</v>
      </c>
      <c r="I53" s="37">
        <v>50</v>
      </c>
      <c r="J53" s="38"/>
      <c r="K53" s="39">
        <f t="shared" si="2"/>
        <v>0</v>
      </c>
    </row>
    <row r="54" spans="1:11">
      <c r="I54" s="37">
        <v>20</v>
      </c>
      <c r="J54" s="38"/>
      <c r="K54" s="39">
        <f t="shared" si="2"/>
        <v>0</v>
      </c>
    </row>
    <row r="55" spans="1:11">
      <c r="I55" s="37">
        <v>10</v>
      </c>
      <c r="J55" s="38"/>
      <c r="K55" s="39">
        <f t="shared" si="2"/>
        <v>0</v>
      </c>
    </row>
    <row r="56" spans="1:11">
      <c r="I56" s="37">
        <v>5</v>
      </c>
      <c r="J56" s="38"/>
      <c r="K56" s="39">
        <f t="shared" si="2"/>
        <v>0</v>
      </c>
    </row>
    <row r="57" spans="1:11">
      <c r="I57" s="37">
        <v>1</v>
      </c>
      <c r="J57" s="38"/>
      <c r="K57" s="39">
        <f t="shared" si="2"/>
        <v>0</v>
      </c>
    </row>
    <row r="58" spans="1:11">
      <c r="I58" s="37">
        <v>0.25</v>
      </c>
      <c r="J58" s="38"/>
      <c r="K58" s="39">
        <f t="shared" si="2"/>
        <v>0</v>
      </c>
    </row>
    <row r="59" spans="1:11">
      <c r="I59" s="40">
        <v>0.1</v>
      </c>
      <c r="J59" s="38"/>
      <c r="K59" s="39">
        <f t="shared" si="2"/>
        <v>0</v>
      </c>
    </row>
    <row r="60" spans="1:11">
      <c r="I60" s="2" t="s">
        <v>31</v>
      </c>
      <c r="K60" s="41">
        <f>SUM(K49:K59)</f>
        <v>0</v>
      </c>
    </row>
    <row r="61" spans="1:11">
      <c r="I61" s="2" t="s">
        <v>32</v>
      </c>
      <c r="K61" s="42">
        <f>J45</f>
        <v>38012.199999999997</v>
      </c>
    </row>
    <row r="62" spans="1:11">
      <c r="K62" s="43">
        <f>SUM(K60:K61)</f>
        <v>38012.199999999997</v>
      </c>
    </row>
    <row r="66" spans="1:13">
      <c r="A66" s="2" t="s">
        <v>0</v>
      </c>
    </row>
    <row r="67" spans="1:13">
      <c r="A67" s="2" t="s">
        <v>118</v>
      </c>
    </row>
    <row r="69" spans="1:13">
      <c r="A69" s="59" t="s">
        <v>2</v>
      </c>
      <c r="B69" s="59" t="s">
        <v>3</v>
      </c>
      <c r="C69" s="59" t="s">
        <v>4</v>
      </c>
      <c r="D69" s="59" t="s">
        <v>5</v>
      </c>
      <c r="E69" s="59" t="s">
        <v>6</v>
      </c>
      <c r="F69" s="59" t="s">
        <v>7</v>
      </c>
      <c r="G69" s="62" t="s">
        <v>8</v>
      </c>
      <c r="H69" s="63"/>
      <c r="I69" s="63"/>
      <c r="J69" s="64"/>
      <c r="K69" s="59" t="s">
        <v>9</v>
      </c>
      <c r="L69" s="59" t="s">
        <v>10</v>
      </c>
    </row>
    <row r="70" spans="1:13">
      <c r="A70" s="60"/>
      <c r="B70" s="60"/>
      <c r="C70" s="60"/>
      <c r="D70" s="60"/>
      <c r="E70" s="60"/>
      <c r="F70" s="60"/>
      <c r="G70" s="59" t="s">
        <v>11</v>
      </c>
      <c r="H70" s="59" t="s">
        <v>12</v>
      </c>
      <c r="I70" s="59" t="s">
        <v>13</v>
      </c>
      <c r="J70" s="59" t="s">
        <v>14</v>
      </c>
      <c r="K70" s="60"/>
      <c r="L70" s="60"/>
    </row>
    <row r="71" spans="1:1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3">
      <c r="A72" s="3">
        <v>45309</v>
      </c>
      <c r="B72" s="4">
        <v>15765</v>
      </c>
      <c r="C72" s="5" t="s">
        <v>159</v>
      </c>
      <c r="D72" s="6" t="s">
        <v>16</v>
      </c>
      <c r="E72" s="6">
        <v>56795</v>
      </c>
      <c r="F72" s="7"/>
      <c r="G72" s="8" t="s">
        <v>70</v>
      </c>
      <c r="H72" s="8">
        <v>1355246</v>
      </c>
      <c r="I72" s="23" t="s">
        <v>160</v>
      </c>
      <c r="J72" s="24">
        <v>32705.360000000001</v>
      </c>
      <c r="K72" s="25">
        <f>J72+F72</f>
        <v>32705.360000000001</v>
      </c>
      <c r="L72" s="3">
        <v>45310</v>
      </c>
      <c r="M72" s="1" t="s">
        <v>161</v>
      </c>
    </row>
    <row r="73" spans="1:13">
      <c r="A73" s="3">
        <v>45309</v>
      </c>
      <c r="B73" s="4">
        <v>15766</v>
      </c>
      <c r="C73" s="5" t="s">
        <v>162</v>
      </c>
      <c r="D73" s="6" t="s">
        <v>16</v>
      </c>
      <c r="E73" s="6">
        <v>57274</v>
      </c>
      <c r="F73" s="7">
        <v>1100</v>
      </c>
      <c r="G73" s="8"/>
      <c r="H73" s="8"/>
      <c r="I73" s="23"/>
      <c r="J73" s="24"/>
      <c r="K73" s="25">
        <f t="shared" ref="K73:K75" si="3">J73+F73</f>
        <v>1100</v>
      </c>
      <c r="L73" s="3">
        <v>45310</v>
      </c>
    </row>
    <row r="74" spans="1:13">
      <c r="A74" s="3">
        <v>45309</v>
      </c>
      <c r="B74" s="4">
        <v>15767</v>
      </c>
      <c r="C74" s="5" t="s">
        <v>163</v>
      </c>
      <c r="D74" s="6" t="s">
        <v>16</v>
      </c>
      <c r="E74" s="6">
        <v>57285</v>
      </c>
      <c r="F74" s="7"/>
      <c r="G74" s="8" t="s">
        <v>164</v>
      </c>
      <c r="H74" s="8">
        <v>845285</v>
      </c>
      <c r="I74" s="23">
        <v>45303</v>
      </c>
      <c r="J74" s="24">
        <v>31502.1</v>
      </c>
      <c r="K74" s="25">
        <f t="shared" si="3"/>
        <v>31502.1</v>
      </c>
      <c r="L74" s="3">
        <v>45310</v>
      </c>
    </row>
    <row r="75" spans="1:13">
      <c r="A75" s="3">
        <v>45309</v>
      </c>
      <c r="B75" s="4">
        <v>15768</v>
      </c>
      <c r="C75" s="5" t="s">
        <v>165</v>
      </c>
      <c r="D75" s="6" t="s">
        <v>16</v>
      </c>
      <c r="E75" s="6">
        <v>56732</v>
      </c>
      <c r="F75" s="7"/>
      <c r="G75" s="8" t="s">
        <v>164</v>
      </c>
      <c r="H75" s="8">
        <v>2996246</v>
      </c>
      <c r="I75" s="23" t="s">
        <v>166</v>
      </c>
      <c r="J75" s="24">
        <v>26365</v>
      </c>
      <c r="K75" s="25">
        <f t="shared" si="3"/>
        <v>26365</v>
      </c>
      <c r="L75" s="3">
        <v>45310</v>
      </c>
    </row>
    <row r="76" spans="1:13">
      <c r="F76" s="9">
        <f>SUM(F69:F75)</f>
        <v>1100</v>
      </c>
      <c r="G76" s="2"/>
      <c r="H76" s="2"/>
      <c r="I76" s="2"/>
      <c r="J76" s="9">
        <f>SUM(J72:J75)</f>
        <v>90572.46</v>
      </c>
      <c r="K76" s="9">
        <f>SUM(K72:K75)</f>
        <v>91672.46</v>
      </c>
    </row>
    <row r="77" spans="1:13">
      <c r="I77" s="1" t="s">
        <v>13</v>
      </c>
    </row>
    <row r="78" spans="1:13">
      <c r="H78" s="2" t="s">
        <v>19</v>
      </c>
      <c r="J78" s="36" t="s">
        <v>20</v>
      </c>
      <c r="K78" s="36" t="s">
        <v>21</v>
      </c>
    </row>
    <row r="79" spans="1:13">
      <c r="K79" s="2"/>
    </row>
    <row r="80" spans="1:13">
      <c r="A80" s="2" t="s">
        <v>22</v>
      </c>
      <c r="D80" s="2" t="s">
        <v>23</v>
      </c>
      <c r="G80" s="2" t="s">
        <v>24</v>
      </c>
      <c r="I80" s="37">
        <v>1000</v>
      </c>
      <c r="J80" s="38"/>
      <c r="K80" s="39">
        <f t="shared" ref="K80:K90" si="4">J80*I80</f>
        <v>0</v>
      </c>
    </row>
    <row r="81" spans="1:11">
      <c r="A81" s="2"/>
      <c r="G81" s="2"/>
      <c r="I81" s="37">
        <v>500</v>
      </c>
      <c r="J81" s="38"/>
      <c r="K81" s="39">
        <f t="shared" si="4"/>
        <v>0</v>
      </c>
    </row>
    <row r="82" spans="1:11">
      <c r="A82" s="2"/>
      <c r="G82" s="2"/>
      <c r="I82" s="37">
        <v>200</v>
      </c>
      <c r="J82" s="38"/>
      <c r="K82" s="39">
        <f t="shared" si="4"/>
        <v>0</v>
      </c>
    </row>
    <row r="83" spans="1:11">
      <c r="A83" s="2" t="s">
        <v>25</v>
      </c>
      <c r="D83" s="2" t="s">
        <v>26</v>
      </c>
      <c r="G83" s="2" t="s">
        <v>27</v>
      </c>
      <c r="I83" s="37">
        <v>100</v>
      </c>
      <c r="J83" s="38"/>
      <c r="K83" s="39">
        <f t="shared" si="4"/>
        <v>0</v>
      </c>
    </row>
    <row r="84" spans="1:11">
      <c r="A84" s="1" t="s">
        <v>28</v>
      </c>
      <c r="D84" s="1" t="s">
        <v>29</v>
      </c>
      <c r="G84" s="1" t="s">
        <v>30</v>
      </c>
      <c r="I84" s="37">
        <v>50</v>
      </c>
      <c r="J84" s="38"/>
      <c r="K84" s="39">
        <f t="shared" si="4"/>
        <v>0</v>
      </c>
    </row>
    <row r="85" spans="1:11">
      <c r="I85" s="37">
        <v>20</v>
      </c>
      <c r="J85" s="38"/>
      <c r="K85" s="39">
        <f t="shared" si="4"/>
        <v>0</v>
      </c>
    </row>
    <row r="86" spans="1:11">
      <c r="I86" s="37">
        <v>10</v>
      </c>
      <c r="J86" s="38"/>
      <c r="K86" s="39">
        <f t="shared" si="4"/>
        <v>0</v>
      </c>
    </row>
    <row r="87" spans="1:11">
      <c r="I87" s="37">
        <v>5</v>
      </c>
      <c r="J87" s="38"/>
      <c r="K87" s="39">
        <f t="shared" si="4"/>
        <v>0</v>
      </c>
    </row>
    <row r="88" spans="1:11">
      <c r="I88" s="37">
        <v>1</v>
      </c>
      <c r="J88" s="38"/>
      <c r="K88" s="39">
        <f t="shared" si="4"/>
        <v>0</v>
      </c>
    </row>
    <row r="89" spans="1:11">
      <c r="I89" s="37">
        <v>0.25</v>
      </c>
      <c r="J89" s="38"/>
      <c r="K89" s="39">
        <f t="shared" si="4"/>
        <v>0</v>
      </c>
    </row>
    <row r="90" spans="1:11">
      <c r="I90" s="40">
        <v>0.1</v>
      </c>
      <c r="J90" s="38"/>
      <c r="K90" s="39">
        <f t="shared" si="4"/>
        <v>0</v>
      </c>
    </row>
    <row r="91" spans="1:11">
      <c r="I91" s="2" t="s">
        <v>31</v>
      </c>
      <c r="K91" s="41">
        <f>SUM(K80:K90)</f>
        <v>0</v>
      </c>
    </row>
    <row r="92" spans="1:11">
      <c r="I92" s="2" t="s">
        <v>32</v>
      </c>
      <c r="K92" s="42">
        <f>J76</f>
        <v>90572.46</v>
      </c>
    </row>
    <row r="93" spans="1:11">
      <c r="K93" s="43">
        <f>SUM(K91:K92)</f>
        <v>90572.46</v>
      </c>
    </row>
    <row r="97" spans="1:12">
      <c r="A97" s="2" t="s">
        <v>0</v>
      </c>
    </row>
    <row r="98" spans="1:12">
      <c r="A98" s="2" t="s">
        <v>39</v>
      </c>
    </row>
    <row r="100" spans="1:12">
      <c r="A100" s="59" t="s">
        <v>2</v>
      </c>
      <c r="B100" s="59" t="s">
        <v>3</v>
      </c>
      <c r="C100" s="59" t="s">
        <v>4</v>
      </c>
      <c r="D100" s="59" t="s">
        <v>5</v>
      </c>
      <c r="E100" s="59" t="s">
        <v>6</v>
      </c>
      <c r="F100" s="59" t="s">
        <v>7</v>
      </c>
      <c r="G100" s="62" t="s">
        <v>8</v>
      </c>
      <c r="H100" s="63"/>
      <c r="I100" s="63"/>
      <c r="J100" s="64"/>
      <c r="K100" s="59" t="s">
        <v>9</v>
      </c>
      <c r="L100" s="59" t="s">
        <v>10</v>
      </c>
    </row>
    <row r="101" spans="1:12">
      <c r="A101" s="60"/>
      <c r="B101" s="60"/>
      <c r="C101" s="60"/>
      <c r="D101" s="60"/>
      <c r="E101" s="60"/>
      <c r="F101" s="60"/>
      <c r="G101" s="59" t="s">
        <v>11</v>
      </c>
      <c r="H101" s="59" t="s">
        <v>12</v>
      </c>
      <c r="I101" s="59" t="s">
        <v>13</v>
      </c>
      <c r="J101" s="59" t="s">
        <v>14</v>
      </c>
      <c r="K101" s="60"/>
      <c r="L101" s="60"/>
    </row>
    <row r="102" spans="1:1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</row>
    <row r="103" spans="1:12">
      <c r="A103" s="3">
        <v>45310</v>
      </c>
      <c r="B103" s="4">
        <v>18269</v>
      </c>
      <c r="C103" s="5" t="s">
        <v>167</v>
      </c>
      <c r="D103" s="6" t="s">
        <v>168</v>
      </c>
      <c r="E103" s="6">
        <v>57320</v>
      </c>
      <c r="F103" s="7"/>
      <c r="G103" s="8" t="s">
        <v>46</v>
      </c>
      <c r="H103" s="8"/>
      <c r="I103" s="23"/>
      <c r="J103" s="24">
        <v>50000</v>
      </c>
      <c r="K103" s="25">
        <f>J103+F103</f>
        <v>50000</v>
      </c>
      <c r="L103" s="3">
        <v>45309</v>
      </c>
    </row>
    <row r="104" spans="1:12">
      <c r="A104" s="3"/>
      <c r="B104" s="4"/>
      <c r="C104" s="5"/>
      <c r="D104" s="6"/>
      <c r="E104" s="6"/>
      <c r="F104" s="7"/>
      <c r="G104" s="8"/>
      <c r="H104" s="8"/>
      <c r="I104" s="23"/>
      <c r="J104" s="24"/>
      <c r="K104" s="25">
        <f>J104+F104</f>
        <v>0</v>
      </c>
      <c r="L104" s="3"/>
    </row>
    <row r="105" spans="1:12">
      <c r="A105" s="3"/>
      <c r="B105" s="4"/>
      <c r="C105" s="5"/>
      <c r="D105" s="6"/>
      <c r="E105" s="6"/>
      <c r="F105" s="7"/>
      <c r="G105" s="8"/>
      <c r="H105" s="8"/>
      <c r="I105" s="23"/>
      <c r="J105" s="24"/>
      <c r="K105" s="25">
        <f>J105+F105</f>
        <v>0</v>
      </c>
      <c r="L105" s="3"/>
    </row>
    <row r="106" spans="1:12">
      <c r="A106" s="3"/>
      <c r="B106" s="4"/>
      <c r="C106" s="5"/>
      <c r="D106" s="6"/>
      <c r="E106" s="6"/>
      <c r="F106" s="7"/>
      <c r="G106" s="8"/>
      <c r="H106" s="8"/>
      <c r="I106" s="23"/>
      <c r="J106" s="24"/>
      <c r="K106" s="25">
        <f>J106+F106</f>
        <v>0</v>
      </c>
      <c r="L106" s="3"/>
    </row>
    <row r="107" spans="1:12">
      <c r="A107" s="3"/>
      <c r="B107" s="4"/>
      <c r="C107" s="5"/>
      <c r="D107" s="6"/>
      <c r="E107" s="6"/>
      <c r="F107" s="7"/>
      <c r="G107" s="8"/>
      <c r="H107" s="8"/>
      <c r="I107" s="23"/>
      <c r="J107" s="24"/>
      <c r="K107" s="25">
        <f>J107+F107</f>
        <v>0</v>
      </c>
      <c r="L107" s="3"/>
    </row>
    <row r="108" spans="1:12">
      <c r="F108" s="9">
        <f>SUM(F100:F107)</f>
        <v>0</v>
      </c>
      <c r="G108" s="2"/>
      <c r="H108" s="2"/>
      <c r="I108" s="2"/>
      <c r="J108" s="9">
        <f>SUM(J103:J107)</f>
        <v>50000</v>
      </c>
      <c r="K108" s="9">
        <f>SUM(K103:K107)</f>
        <v>50000</v>
      </c>
    </row>
    <row r="109" spans="1:12">
      <c r="I109" s="1" t="s">
        <v>13</v>
      </c>
    </row>
    <row r="112" spans="1:12">
      <c r="A112" s="2" t="s">
        <v>22</v>
      </c>
      <c r="D112" s="2" t="s">
        <v>23</v>
      </c>
    </row>
    <row r="113" spans="1:4">
      <c r="A113" s="2"/>
    </row>
    <row r="114" spans="1:4">
      <c r="A114" s="2"/>
    </row>
    <row r="115" spans="1:4">
      <c r="A115" s="2" t="s">
        <v>25</v>
      </c>
      <c r="D115" s="2" t="s">
        <v>26</v>
      </c>
    </row>
    <row r="116" spans="1:4">
      <c r="A116" s="1" t="s">
        <v>28</v>
      </c>
      <c r="D116" s="1" t="s">
        <v>29</v>
      </c>
    </row>
  </sheetData>
  <mergeCells count="52">
    <mergeCell ref="C6:C8"/>
    <mergeCell ref="C38:C40"/>
    <mergeCell ref="C69:C71"/>
    <mergeCell ref="C100:C102"/>
    <mergeCell ref="A6:A8"/>
    <mergeCell ref="A38:A40"/>
    <mergeCell ref="A69:A71"/>
    <mergeCell ref="A100:A102"/>
    <mergeCell ref="B6:B8"/>
    <mergeCell ref="B38:B40"/>
    <mergeCell ref="B69:B71"/>
    <mergeCell ref="B100:B102"/>
    <mergeCell ref="D6:D8"/>
    <mergeCell ref="D38:D40"/>
    <mergeCell ref="D69:D71"/>
    <mergeCell ref="D100:D102"/>
    <mergeCell ref="E6:E8"/>
    <mergeCell ref="E38:E40"/>
    <mergeCell ref="E69:E71"/>
    <mergeCell ref="E100:E102"/>
    <mergeCell ref="F6:F8"/>
    <mergeCell ref="F38:F40"/>
    <mergeCell ref="F69:F71"/>
    <mergeCell ref="F100:F102"/>
    <mergeCell ref="G7:G8"/>
    <mergeCell ref="G39:G40"/>
    <mergeCell ref="G70:G71"/>
    <mergeCell ref="G101:G102"/>
    <mergeCell ref="G6:J6"/>
    <mergeCell ref="G38:J38"/>
    <mergeCell ref="G69:J69"/>
    <mergeCell ref="G100:J100"/>
    <mergeCell ref="H7:H8"/>
    <mergeCell ref="H39:H40"/>
    <mergeCell ref="H70:H71"/>
    <mergeCell ref="H101:H102"/>
    <mergeCell ref="I7:I8"/>
    <mergeCell ref="I39:I40"/>
    <mergeCell ref="I70:I71"/>
    <mergeCell ref="I101:I102"/>
    <mergeCell ref="L6:L8"/>
    <mergeCell ref="L38:L40"/>
    <mergeCell ref="L69:L71"/>
    <mergeCell ref="L100:L102"/>
    <mergeCell ref="J7:J8"/>
    <mergeCell ref="J39:J40"/>
    <mergeCell ref="J70:J71"/>
    <mergeCell ref="J101:J102"/>
    <mergeCell ref="K6:K8"/>
    <mergeCell ref="K38:K40"/>
    <mergeCell ref="K69:K71"/>
    <mergeCell ref="K100:K102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4:M241"/>
  <sheetViews>
    <sheetView topLeftCell="D180" zoomScale="130" zoomScaleNormal="130" workbookViewId="0">
      <selection activeCell="A150" sqref="A150:L21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4" spans="1:13">
      <c r="A4" s="2" t="s">
        <v>0</v>
      </c>
    </row>
    <row r="5" spans="1:13">
      <c r="A5" s="2" t="s">
        <v>1</v>
      </c>
    </row>
    <row r="7" spans="1:13">
      <c r="A7" s="59" t="s">
        <v>2</v>
      </c>
      <c r="B7" s="59" t="s">
        <v>3</v>
      </c>
      <c r="C7" s="59" t="s">
        <v>4</v>
      </c>
      <c r="D7" s="59" t="s">
        <v>5</v>
      </c>
      <c r="E7" s="59" t="s">
        <v>6</v>
      </c>
      <c r="F7" s="59" t="s">
        <v>7</v>
      </c>
      <c r="G7" s="62" t="s">
        <v>8</v>
      </c>
      <c r="H7" s="63"/>
      <c r="I7" s="63"/>
      <c r="J7" s="64"/>
      <c r="K7" s="59" t="s">
        <v>9</v>
      </c>
      <c r="L7" s="59" t="s">
        <v>10</v>
      </c>
    </row>
    <row r="8" spans="1:13">
      <c r="A8" s="60"/>
      <c r="B8" s="60"/>
      <c r="C8" s="60"/>
      <c r="D8" s="60"/>
      <c r="E8" s="60"/>
      <c r="F8" s="60"/>
      <c r="G8" s="59" t="s">
        <v>11</v>
      </c>
      <c r="H8" s="59" t="s">
        <v>12</v>
      </c>
      <c r="I8" s="59" t="s">
        <v>13</v>
      </c>
      <c r="J8" s="59" t="s">
        <v>14</v>
      </c>
      <c r="K8" s="60"/>
      <c r="L8" s="60"/>
    </row>
    <row r="9" spans="1:1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3">
      <c r="A10" s="3">
        <v>45310</v>
      </c>
      <c r="B10" s="4">
        <v>18116</v>
      </c>
      <c r="C10" s="5" t="s">
        <v>169</v>
      </c>
      <c r="D10" s="6" t="s">
        <v>16</v>
      </c>
      <c r="E10" s="6">
        <v>57324</v>
      </c>
      <c r="F10" s="7"/>
      <c r="G10" s="8" t="s">
        <v>46</v>
      </c>
      <c r="H10" s="8">
        <v>1000027687</v>
      </c>
      <c r="I10" s="23" t="s">
        <v>170</v>
      </c>
      <c r="J10" s="24">
        <v>67033.59</v>
      </c>
      <c r="K10" s="25">
        <f>J10+F10</f>
        <v>67033.59</v>
      </c>
      <c r="L10" s="3">
        <v>45310</v>
      </c>
      <c r="M10" s="1" t="s">
        <v>171</v>
      </c>
    </row>
    <row r="11" spans="1:13">
      <c r="A11" s="3">
        <v>45310</v>
      </c>
      <c r="B11" s="4">
        <v>18116</v>
      </c>
      <c r="C11" s="5" t="s">
        <v>169</v>
      </c>
      <c r="D11" s="6" t="s">
        <v>64</v>
      </c>
      <c r="E11" s="6">
        <v>57324</v>
      </c>
      <c r="F11" s="7"/>
      <c r="G11" s="8" t="s">
        <v>46</v>
      </c>
      <c r="H11" s="8">
        <v>1000027687</v>
      </c>
      <c r="I11" s="23" t="s">
        <v>170</v>
      </c>
      <c r="J11" s="24">
        <v>594.64</v>
      </c>
      <c r="K11" s="25">
        <f t="shared" ref="K11:K13" si="0">J11+F11</f>
        <v>594.64</v>
      </c>
      <c r="L11" s="3">
        <v>45310</v>
      </c>
      <c r="M11" s="1" t="s">
        <v>127</v>
      </c>
    </row>
    <row r="12" spans="1:13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 t="shared" si="0"/>
        <v>0</v>
      </c>
      <c r="L12" s="3"/>
    </row>
    <row r="13" spans="1:13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 t="shared" si="0"/>
        <v>0</v>
      </c>
      <c r="L13" s="3"/>
    </row>
    <row r="14" spans="1:13">
      <c r="F14" s="9">
        <f>SUM(F7:F13)</f>
        <v>0</v>
      </c>
      <c r="G14" s="2"/>
      <c r="H14" s="2"/>
      <c r="I14" s="2"/>
      <c r="J14" s="9">
        <f>SUM(J10:J13)</f>
        <v>67628.23</v>
      </c>
      <c r="K14" s="9">
        <f>SUM(K10:K13)</f>
        <v>67628.23</v>
      </c>
    </row>
    <row r="15" spans="1:13">
      <c r="I15" s="1" t="s">
        <v>13</v>
      </c>
    </row>
    <row r="16" spans="1:13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/>
      <c r="K18" s="39">
        <f t="shared" ref="K18:K28" si="1">J18*I18</f>
        <v>0</v>
      </c>
    </row>
    <row r="19" spans="1:11">
      <c r="A19" s="2"/>
      <c r="G19" s="2"/>
      <c r="I19" s="37">
        <v>500</v>
      </c>
      <c r="J19" s="38"/>
      <c r="K19" s="39">
        <f t="shared" si="1"/>
        <v>0</v>
      </c>
    </row>
    <row r="20" spans="1:11">
      <c r="A20" s="2"/>
      <c r="G20" s="2"/>
      <c r="I20" s="37">
        <v>200</v>
      </c>
      <c r="J20" s="38"/>
      <c r="K20" s="39">
        <f t="shared" si="1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/>
      <c r="K21" s="39">
        <f t="shared" si="1"/>
        <v>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/>
      <c r="K22" s="39">
        <f t="shared" si="1"/>
        <v>0</v>
      </c>
    </row>
    <row r="23" spans="1:11">
      <c r="I23" s="37">
        <v>20</v>
      </c>
      <c r="J23" s="38"/>
      <c r="K23" s="39">
        <f t="shared" si="1"/>
        <v>0</v>
      </c>
    </row>
    <row r="24" spans="1:11">
      <c r="I24" s="37">
        <v>10</v>
      </c>
      <c r="J24" s="38"/>
      <c r="K24" s="39">
        <f t="shared" si="1"/>
        <v>0</v>
      </c>
    </row>
    <row r="25" spans="1:11">
      <c r="I25" s="37">
        <v>5</v>
      </c>
      <c r="J25" s="38"/>
      <c r="K25" s="39">
        <f t="shared" si="1"/>
        <v>0</v>
      </c>
    </row>
    <row r="26" spans="1:11">
      <c r="I26" s="37">
        <v>1</v>
      </c>
      <c r="J26" s="38"/>
      <c r="K26" s="39">
        <f t="shared" si="1"/>
        <v>0</v>
      </c>
    </row>
    <row r="27" spans="1:11">
      <c r="I27" s="37">
        <v>0.25</v>
      </c>
      <c r="J27" s="38"/>
      <c r="K27" s="39">
        <f t="shared" si="1"/>
        <v>0</v>
      </c>
    </row>
    <row r="28" spans="1:11">
      <c r="I28" s="40">
        <v>0.1</v>
      </c>
      <c r="J28" s="38"/>
      <c r="K28" s="39">
        <f t="shared" si="1"/>
        <v>0</v>
      </c>
    </row>
    <row r="29" spans="1:11">
      <c r="I29" s="2" t="s">
        <v>31</v>
      </c>
      <c r="K29" s="41">
        <f>SUM(K18:K28)</f>
        <v>0</v>
      </c>
    </row>
    <row r="30" spans="1:11">
      <c r="I30" s="2" t="s">
        <v>32</v>
      </c>
      <c r="K30" s="42">
        <f>J14</f>
        <v>67628.23</v>
      </c>
    </row>
    <row r="31" spans="1:11">
      <c r="K31" s="43">
        <f>SUM(K29:K30)</f>
        <v>67628.23</v>
      </c>
    </row>
    <row r="39" spans="1:12">
      <c r="A39" s="2" t="s">
        <v>0</v>
      </c>
    </row>
    <row r="40" spans="1:12">
      <c r="A40" s="2" t="s">
        <v>39</v>
      </c>
    </row>
    <row r="42" spans="1:12">
      <c r="A42" s="59" t="s">
        <v>2</v>
      </c>
      <c r="B42" s="59" t="s">
        <v>3</v>
      </c>
      <c r="C42" s="59" t="s">
        <v>4</v>
      </c>
      <c r="D42" s="59" t="s">
        <v>5</v>
      </c>
      <c r="E42" s="59" t="s">
        <v>6</v>
      </c>
      <c r="F42" s="59" t="s">
        <v>7</v>
      </c>
      <c r="G42" s="62" t="s">
        <v>8</v>
      </c>
      <c r="H42" s="63"/>
      <c r="I42" s="63"/>
      <c r="J42" s="64"/>
      <c r="K42" s="59" t="s">
        <v>9</v>
      </c>
      <c r="L42" s="59" t="s">
        <v>10</v>
      </c>
    </row>
    <row r="43" spans="1:12">
      <c r="A43" s="60"/>
      <c r="B43" s="60"/>
      <c r="C43" s="60"/>
      <c r="D43" s="60"/>
      <c r="E43" s="60"/>
      <c r="F43" s="60"/>
      <c r="G43" s="59" t="s">
        <v>11</v>
      </c>
      <c r="H43" s="59" t="s">
        <v>12</v>
      </c>
      <c r="I43" s="59" t="s">
        <v>13</v>
      </c>
      <c r="J43" s="59" t="s">
        <v>14</v>
      </c>
      <c r="K43" s="60"/>
      <c r="L43" s="60"/>
    </row>
    <row r="44" spans="1:1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>
      <c r="A45" s="3">
        <v>45313</v>
      </c>
      <c r="B45" s="4">
        <v>18270</v>
      </c>
      <c r="C45" s="5" t="s">
        <v>172</v>
      </c>
      <c r="D45" s="6" t="s">
        <v>16</v>
      </c>
      <c r="E45" s="6">
        <v>57326</v>
      </c>
      <c r="F45" s="7">
        <v>650</v>
      </c>
      <c r="G45" s="8"/>
      <c r="H45" s="8"/>
      <c r="I45" s="23"/>
      <c r="J45" s="24"/>
      <c r="K45" s="25">
        <f>J45+F45</f>
        <v>650</v>
      </c>
      <c r="L45" s="3">
        <v>45313</v>
      </c>
    </row>
    <row r="46" spans="1:12">
      <c r="A46" s="3"/>
      <c r="B46" s="4"/>
      <c r="C46" s="5"/>
      <c r="D46" s="6"/>
      <c r="E46" s="6"/>
      <c r="F46" s="7"/>
      <c r="G46" s="8"/>
      <c r="H46" s="8"/>
      <c r="I46" s="23"/>
      <c r="J46" s="24"/>
      <c r="K46" s="25">
        <f t="shared" ref="K46:K48" si="2">J46+F46</f>
        <v>0</v>
      </c>
      <c r="L46" s="3"/>
    </row>
    <row r="47" spans="1:12">
      <c r="A47" s="3"/>
      <c r="B47" s="4"/>
      <c r="C47" s="5"/>
      <c r="D47" s="6"/>
      <c r="E47" s="6"/>
      <c r="F47" s="7"/>
      <c r="G47" s="8"/>
      <c r="H47" s="8"/>
      <c r="I47" s="23"/>
      <c r="J47" s="24"/>
      <c r="K47" s="25">
        <f t="shared" si="2"/>
        <v>0</v>
      </c>
      <c r="L47" s="3"/>
    </row>
    <row r="48" spans="1:12">
      <c r="A48" s="3"/>
      <c r="B48" s="4"/>
      <c r="C48" s="5"/>
      <c r="D48" s="6"/>
      <c r="E48" s="6"/>
      <c r="F48" s="7"/>
      <c r="G48" s="8"/>
      <c r="H48" s="8"/>
      <c r="I48" s="23"/>
      <c r="J48" s="24"/>
      <c r="K48" s="25">
        <f t="shared" si="2"/>
        <v>0</v>
      </c>
      <c r="L48" s="3"/>
    </row>
    <row r="49" spans="1:11">
      <c r="F49" s="9">
        <f>SUM(F42:F48)</f>
        <v>650</v>
      </c>
      <c r="G49" s="2"/>
      <c r="H49" s="2"/>
      <c r="I49" s="2"/>
      <c r="J49" s="9">
        <f>SUM(J45:J48)</f>
        <v>0</v>
      </c>
      <c r="K49" s="9">
        <f>SUM(K45:K48)</f>
        <v>650</v>
      </c>
    </row>
    <row r="50" spans="1:11">
      <c r="I50" s="1" t="s">
        <v>13</v>
      </c>
    </row>
    <row r="51" spans="1:11">
      <c r="H51" s="2" t="s">
        <v>19</v>
      </c>
      <c r="J51" s="36" t="s">
        <v>20</v>
      </c>
      <c r="K51" s="36" t="s">
        <v>21</v>
      </c>
    </row>
    <row r="52" spans="1:11">
      <c r="K52" s="2"/>
    </row>
    <row r="53" spans="1:11">
      <c r="A53" s="2" t="s">
        <v>22</v>
      </c>
      <c r="D53" s="2" t="s">
        <v>23</v>
      </c>
      <c r="G53" s="2" t="s">
        <v>24</v>
      </c>
      <c r="I53" s="37">
        <v>1000</v>
      </c>
      <c r="J53" s="38"/>
      <c r="K53" s="39">
        <f t="shared" ref="K53:K63" si="3">J53*I53</f>
        <v>0</v>
      </c>
    </row>
    <row r="54" spans="1:11">
      <c r="A54" s="2"/>
      <c r="G54" s="2"/>
      <c r="I54" s="37">
        <v>500</v>
      </c>
      <c r="J54" s="38">
        <v>1</v>
      </c>
      <c r="K54" s="39">
        <f t="shared" si="3"/>
        <v>500</v>
      </c>
    </row>
    <row r="55" spans="1:11">
      <c r="A55" s="2"/>
      <c r="G55" s="2"/>
      <c r="I55" s="37">
        <v>200</v>
      </c>
      <c r="J55" s="38"/>
      <c r="K55" s="39">
        <f t="shared" si="3"/>
        <v>0</v>
      </c>
    </row>
    <row r="56" spans="1:11">
      <c r="A56" s="2" t="s">
        <v>25</v>
      </c>
      <c r="D56" s="2" t="s">
        <v>26</v>
      </c>
      <c r="G56" s="2" t="s">
        <v>27</v>
      </c>
      <c r="I56" s="37">
        <v>100</v>
      </c>
      <c r="J56" s="38">
        <v>1</v>
      </c>
      <c r="K56" s="39">
        <f t="shared" si="3"/>
        <v>100</v>
      </c>
    </row>
    <row r="57" spans="1:11">
      <c r="A57" s="1" t="s">
        <v>28</v>
      </c>
      <c r="D57" s="1" t="s">
        <v>29</v>
      </c>
      <c r="G57" s="1" t="s">
        <v>30</v>
      </c>
      <c r="I57" s="37">
        <v>50</v>
      </c>
      <c r="J57" s="38">
        <v>1</v>
      </c>
      <c r="K57" s="39">
        <f t="shared" si="3"/>
        <v>50</v>
      </c>
    </row>
    <row r="58" spans="1:11">
      <c r="I58" s="37">
        <v>20</v>
      </c>
      <c r="J58" s="38"/>
      <c r="K58" s="39">
        <f t="shared" si="3"/>
        <v>0</v>
      </c>
    </row>
    <row r="59" spans="1:11">
      <c r="I59" s="37">
        <v>10</v>
      </c>
      <c r="J59" s="38"/>
      <c r="K59" s="39">
        <f t="shared" si="3"/>
        <v>0</v>
      </c>
    </row>
    <row r="60" spans="1:11">
      <c r="I60" s="37">
        <v>5</v>
      </c>
      <c r="J60" s="38"/>
      <c r="K60" s="39">
        <f t="shared" si="3"/>
        <v>0</v>
      </c>
    </row>
    <row r="61" spans="1:11">
      <c r="I61" s="37">
        <v>1</v>
      </c>
      <c r="J61" s="38"/>
      <c r="K61" s="39">
        <f t="shared" si="3"/>
        <v>0</v>
      </c>
    </row>
    <row r="62" spans="1:11">
      <c r="I62" s="37">
        <v>0.25</v>
      </c>
      <c r="J62" s="38"/>
      <c r="K62" s="39">
        <f t="shared" si="3"/>
        <v>0</v>
      </c>
    </row>
    <row r="63" spans="1:11">
      <c r="I63" s="40">
        <v>0.1</v>
      </c>
      <c r="J63" s="38"/>
      <c r="K63" s="39">
        <f t="shared" si="3"/>
        <v>0</v>
      </c>
    </row>
    <row r="64" spans="1:11">
      <c r="I64" s="2" t="s">
        <v>31</v>
      </c>
      <c r="K64" s="41">
        <f>SUM(K53:K63)</f>
        <v>650</v>
      </c>
    </row>
    <row r="65" spans="1:12">
      <c r="I65" s="2" t="s">
        <v>32</v>
      </c>
      <c r="K65" s="42">
        <f>J49</f>
        <v>0</v>
      </c>
    </row>
    <row r="66" spans="1:12">
      <c r="K66" s="43">
        <f>SUM(K64:K65)</f>
        <v>650</v>
      </c>
    </row>
    <row r="69" spans="1:12">
      <c r="A69" s="2" t="s">
        <v>0</v>
      </c>
    </row>
    <row r="70" spans="1:12">
      <c r="A70" s="2" t="s">
        <v>118</v>
      </c>
    </row>
    <row r="72" spans="1:12">
      <c r="A72" s="59" t="s">
        <v>2</v>
      </c>
      <c r="B72" s="59" t="s">
        <v>3</v>
      </c>
      <c r="C72" s="59" t="s">
        <v>4</v>
      </c>
      <c r="D72" s="59" t="s">
        <v>5</v>
      </c>
      <c r="E72" s="59" t="s">
        <v>6</v>
      </c>
      <c r="F72" s="59" t="s">
        <v>7</v>
      </c>
      <c r="G72" s="62" t="s">
        <v>8</v>
      </c>
      <c r="H72" s="63"/>
      <c r="I72" s="63"/>
      <c r="J72" s="64"/>
      <c r="K72" s="59" t="s">
        <v>9</v>
      </c>
      <c r="L72" s="59" t="s">
        <v>10</v>
      </c>
    </row>
    <row r="73" spans="1:12">
      <c r="A73" s="60"/>
      <c r="B73" s="60"/>
      <c r="C73" s="60"/>
      <c r="D73" s="60"/>
      <c r="E73" s="60"/>
      <c r="F73" s="60"/>
      <c r="G73" s="59" t="s">
        <v>11</v>
      </c>
      <c r="H73" s="59" t="s">
        <v>12</v>
      </c>
      <c r="I73" s="59" t="s">
        <v>13</v>
      </c>
      <c r="J73" s="59" t="s">
        <v>14</v>
      </c>
      <c r="K73" s="60"/>
      <c r="L73" s="60"/>
    </row>
    <row r="74" spans="1:1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>
      <c r="A75" s="3">
        <v>45310</v>
      </c>
      <c r="B75" s="4">
        <v>15770</v>
      </c>
      <c r="C75" s="5" t="s">
        <v>173</v>
      </c>
      <c r="D75" s="6" t="s">
        <v>16</v>
      </c>
      <c r="E75" s="6">
        <v>57331</v>
      </c>
      <c r="F75" s="7"/>
      <c r="G75" s="8" t="s">
        <v>46</v>
      </c>
      <c r="H75" s="8">
        <v>1000191148</v>
      </c>
      <c r="I75" s="23" t="s">
        <v>174</v>
      </c>
      <c r="J75" s="24">
        <v>21346.1</v>
      </c>
      <c r="K75" s="25">
        <f>J75+F75</f>
        <v>21346.1</v>
      </c>
      <c r="L75" s="3">
        <v>45313</v>
      </c>
    </row>
    <row r="76" spans="1:12">
      <c r="A76" s="3">
        <v>45310</v>
      </c>
      <c r="B76" s="4">
        <v>15770</v>
      </c>
      <c r="C76" s="5" t="s">
        <v>173</v>
      </c>
      <c r="D76" s="6" t="s">
        <v>73</v>
      </c>
      <c r="E76" s="6">
        <v>57331</v>
      </c>
      <c r="F76" s="7"/>
      <c r="G76" s="8" t="s">
        <v>46</v>
      </c>
      <c r="H76" s="8">
        <v>1000191148</v>
      </c>
      <c r="I76" s="23" t="s">
        <v>174</v>
      </c>
      <c r="J76" s="24">
        <v>100</v>
      </c>
      <c r="K76" s="25">
        <f>J76+F76</f>
        <v>100</v>
      </c>
      <c r="L76" s="3">
        <v>45313</v>
      </c>
    </row>
    <row r="77" spans="1:12">
      <c r="A77" s="3">
        <v>45310</v>
      </c>
      <c r="B77" s="4">
        <v>15769</v>
      </c>
      <c r="C77" s="5" t="s">
        <v>173</v>
      </c>
      <c r="D77" s="6" t="s">
        <v>16</v>
      </c>
      <c r="E77" s="6">
        <v>57320</v>
      </c>
      <c r="F77" s="7"/>
      <c r="G77" s="8" t="s">
        <v>46</v>
      </c>
      <c r="H77" s="8">
        <v>1000191147</v>
      </c>
      <c r="I77" s="23" t="s">
        <v>174</v>
      </c>
      <c r="J77" s="24">
        <v>12972.2</v>
      </c>
      <c r="K77" s="25">
        <f t="shared" ref="K77:K79" si="4">J77+F77</f>
        <v>12972.2</v>
      </c>
      <c r="L77" s="3">
        <v>45313</v>
      </c>
    </row>
    <row r="78" spans="1:12">
      <c r="A78" s="3"/>
      <c r="B78" s="4"/>
      <c r="C78" s="5"/>
      <c r="D78" s="6"/>
      <c r="E78" s="6"/>
      <c r="F78" s="7"/>
      <c r="G78" s="8"/>
      <c r="H78" s="8"/>
      <c r="I78" s="23"/>
      <c r="J78" s="24"/>
      <c r="K78" s="25">
        <f t="shared" si="4"/>
        <v>0</v>
      </c>
      <c r="L78" s="3"/>
    </row>
    <row r="79" spans="1:12">
      <c r="A79" s="3"/>
      <c r="B79" s="4"/>
      <c r="C79" s="5"/>
      <c r="D79" s="6"/>
      <c r="E79" s="6"/>
      <c r="F79" s="7"/>
      <c r="G79" s="8"/>
      <c r="H79" s="8"/>
      <c r="I79" s="23"/>
      <c r="J79" s="24"/>
      <c r="K79" s="25">
        <f t="shared" si="4"/>
        <v>0</v>
      </c>
      <c r="L79" s="3"/>
    </row>
    <row r="80" spans="1:12">
      <c r="F80" s="9">
        <f>SUM(F72:F79)</f>
        <v>0</v>
      </c>
      <c r="G80" s="2"/>
      <c r="H80" s="2"/>
      <c r="I80" s="2"/>
      <c r="J80" s="9">
        <f>SUM(J75:J79)</f>
        <v>34418.300000000003</v>
      </c>
      <c r="K80" s="9">
        <f>SUM(K75:K79)</f>
        <v>34418.300000000003</v>
      </c>
    </row>
    <row r="81" spans="1:11">
      <c r="I81" s="1" t="s">
        <v>13</v>
      </c>
    </row>
    <row r="82" spans="1:11">
      <c r="H82" s="2" t="s">
        <v>19</v>
      </c>
      <c r="J82" s="36" t="s">
        <v>20</v>
      </c>
      <c r="K82" s="36" t="s">
        <v>21</v>
      </c>
    </row>
    <row r="83" spans="1:11">
      <c r="K83" s="2"/>
    </row>
    <row r="84" spans="1:11">
      <c r="A84" s="2" t="s">
        <v>22</v>
      </c>
      <c r="D84" s="2" t="s">
        <v>23</v>
      </c>
      <c r="G84" s="2" t="s">
        <v>24</v>
      </c>
      <c r="I84" s="37">
        <v>1000</v>
      </c>
      <c r="J84" s="38"/>
      <c r="K84" s="39">
        <f t="shared" ref="K84:K94" si="5">J84*I84</f>
        <v>0</v>
      </c>
    </row>
    <row r="85" spans="1:11">
      <c r="A85" s="2"/>
      <c r="G85" s="2"/>
      <c r="I85" s="37">
        <v>500</v>
      </c>
      <c r="J85" s="38"/>
      <c r="K85" s="39">
        <f t="shared" si="5"/>
        <v>0</v>
      </c>
    </row>
    <row r="86" spans="1:11">
      <c r="A86" s="2"/>
      <c r="G86" s="2"/>
      <c r="I86" s="37">
        <v>200</v>
      </c>
      <c r="J86" s="38"/>
      <c r="K86" s="39">
        <f t="shared" si="5"/>
        <v>0</v>
      </c>
    </row>
    <row r="87" spans="1:11">
      <c r="A87" s="2" t="s">
        <v>25</v>
      </c>
      <c r="D87" s="2" t="s">
        <v>26</v>
      </c>
      <c r="G87" s="2" t="s">
        <v>27</v>
      </c>
      <c r="I87" s="37">
        <v>100</v>
      </c>
      <c r="J87" s="38"/>
      <c r="K87" s="39">
        <f t="shared" si="5"/>
        <v>0</v>
      </c>
    </row>
    <row r="88" spans="1:11">
      <c r="A88" s="1" t="s">
        <v>28</v>
      </c>
      <c r="D88" s="1" t="s">
        <v>29</v>
      </c>
      <c r="G88" s="1" t="s">
        <v>30</v>
      </c>
      <c r="I88" s="37">
        <v>50</v>
      </c>
      <c r="J88" s="38"/>
      <c r="K88" s="39">
        <f t="shared" si="5"/>
        <v>0</v>
      </c>
    </row>
    <row r="89" spans="1:11">
      <c r="I89" s="37">
        <v>20</v>
      </c>
      <c r="J89" s="38"/>
      <c r="K89" s="39">
        <f t="shared" si="5"/>
        <v>0</v>
      </c>
    </row>
    <row r="90" spans="1:11">
      <c r="I90" s="37">
        <v>10</v>
      </c>
      <c r="J90" s="38"/>
      <c r="K90" s="39">
        <f t="shared" si="5"/>
        <v>0</v>
      </c>
    </row>
    <row r="91" spans="1:11">
      <c r="I91" s="37">
        <v>5</v>
      </c>
      <c r="J91" s="38"/>
      <c r="K91" s="39">
        <f t="shared" si="5"/>
        <v>0</v>
      </c>
    </row>
    <row r="92" spans="1:11">
      <c r="I92" s="37">
        <v>1</v>
      </c>
      <c r="J92" s="38"/>
      <c r="K92" s="39">
        <f t="shared" si="5"/>
        <v>0</v>
      </c>
    </row>
    <row r="93" spans="1:11">
      <c r="I93" s="37">
        <v>0.25</v>
      </c>
      <c r="J93" s="38"/>
      <c r="K93" s="39">
        <f t="shared" si="5"/>
        <v>0</v>
      </c>
    </row>
    <row r="94" spans="1:11">
      <c r="I94" s="40">
        <v>0.1</v>
      </c>
      <c r="J94" s="38"/>
      <c r="K94" s="39">
        <f t="shared" si="5"/>
        <v>0</v>
      </c>
    </row>
    <row r="95" spans="1:11">
      <c r="I95" s="2" t="s">
        <v>31</v>
      </c>
      <c r="K95" s="41">
        <f>SUM(K84:K94)</f>
        <v>0</v>
      </c>
    </row>
    <row r="96" spans="1:11">
      <c r="I96" s="2" t="s">
        <v>32</v>
      </c>
      <c r="K96" s="42">
        <f>J80</f>
        <v>34418.300000000003</v>
      </c>
    </row>
    <row r="97" spans="1:12">
      <c r="K97" s="43">
        <f>SUM(K95:K96)</f>
        <v>34418.300000000003</v>
      </c>
    </row>
    <row r="101" spans="1:12">
      <c r="A101" s="2" t="s">
        <v>0</v>
      </c>
    </row>
    <row r="102" spans="1:12">
      <c r="A102" s="2" t="s">
        <v>39</v>
      </c>
    </row>
    <row r="104" spans="1:12">
      <c r="A104" s="59" t="s">
        <v>2</v>
      </c>
      <c r="B104" s="59" t="s">
        <v>3</v>
      </c>
      <c r="C104" s="59" t="s">
        <v>4</v>
      </c>
      <c r="D104" s="59" t="s">
        <v>5</v>
      </c>
      <c r="E104" s="59" t="s">
        <v>6</v>
      </c>
      <c r="F104" s="59" t="s">
        <v>7</v>
      </c>
      <c r="G104" s="62" t="s">
        <v>8</v>
      </c>
      <c r="H104" s="63"/>
      <c r="I104" s="63"/>
      <c r="J104" s="64"/>
      <c r="K104" s="59" t="s">
        <v>9</v>
      </c>
      <c r="L104" s="59" t="s">
        <v>10</v>
      </c>
    </row>
    <row r="105" spans="1:12">
      <c r="A105" s="60"/>
      <c r="B105" s="60"/>
      <c r="C105" s="60"/>
      <c r="D105" s="60"/>
      <c r="E105" s="60"/>
      <c r="F105" s="60"/>
      <c r="G105" s="59" t="s">
        <v>11</v>
      </c>
      <c r="H105" s="59" t="s">
        <v>12</v>
      </c>
      <c r="I105" s="59" t="s">
        <v>13</v>
      </c>
      <c r="J105" s="59" t="s">
        <v>14</v>
      </c>
      <c r="K105" s="60"/>
      <c r="L105" s="60"/>
    </row>
    <row r="106" spans="1:1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</row>
    <row r="107" spans="1:12">
      <c r="A107" s="3">
        <v>45313</v>
      </c>
      <c r="B107" s="4">
        <v>18274</v>
      </c>
      <c r="C107" s="5" t="s">
        <v>175</v>
      </c>
      <c r="D107" s="6" t="s">
        <v>16</v>
      </c>
      <c r="E107" s="6">
        <v>56914</v>
      </c>
      <c r="F107" s="7"/>
      <c r="G107" s="8" t="s">
        <v>70</v>
      </c>
      <c r="H107" s="8"/>
      <c r="I107" s="23"/>
      <c r="J107" s="24">
        <v>22186.5</v>
      </c>
      <c r="K107" s="25">
        <f>J107+F107</f>
        <v>22186.5</v>
      </c>
      <c r="L107" s="3">
        <v>45310</v>
      </c>
    </row>
    <row r="108" spans="1:12">
      <c r="A108" s="3">
        <v>45313</v>
      </c>
      <c r="B108" s="4">
        <v>18275</v>
      </c>
      <c r="C108" s="5" t="s">
        <v>176</v>
      </c>
      <c r="D108" s="6" t="s">
        <v>16</v>
      </c>
      <c r="E108" s="6">
        <v>57316</v>
      </c>
      <c r="F108" s="7">
        <v>22200</v>
      </c>
      <c r="G108" s="8"/>
      <c r="H108" s="8"/>
      <c r="I108" s="23"/>
      <c r="J108" s="24"/>
      <c r="K108" s="25">
        <f>J108+F108</f>
        <v>22200</v>
      </c>
      <c r="L108" s="3">
        <v>45310</v>
      </c>
    </row>
    <row r="109" spans="1:12">
      <c r="A109" s="3">
        <v>45313</v>
      </c>
      <c r="B109" s="4">
        <v>18276</v>
      </c>
      <c r="C109" s="5" t="s">
        <v>177</v>
      </c>
      <c r="D109" s="6" t="s">
        <v>16</v>
      </c>
      <c r="E109" s="6">
        <v>57313</v>
      </c>
      <c r="F109" s="7"/>
      <c r="G109" s="8" t="s">
        <v>46</v>
      </c>
      <c r="H109" s="8"/>
      <c r="I109" s="23"/>
      <c r="J109" s="24">
        <v>54496.1</v>
      </c>
      <c r="K109" s="25">
        <f>J109+F109</f>
        <v>54496.1</v>
      </c>
      <c r="L109" s="3">
        <v>45309</v>
      </c>
    </row>
    <row r="110" spans="1:12">
      <c r="A110" s="3">
        <v>45313</v>
      </c>
      <c r="B110" s="4">
        <v>18276</v>
      </c>
      <c r="C110" s="5" t="s">
        <v>177</v>
      </c>
      <c r="D110" s="6" t="s">
        <v>64</v>
      </c>
      <c r="E110" s="6">
        <v>57313</v>
      </c>
      <c r="F110" s="7"/>
      <c r="G110" s="8" t="s">
        <v>46</v>
      </c>
      <c r="H110" s="8"/>
      <c r="I110" s="23"/>
      <c r="J110" s="24">
        <v>600</v>
      </c>
      <c r="K110" s="25">
        <f>J110+F110</f>
        <v>600</v>
      </c>
      <c r="L110" s="3">
        <v>45309</v>
      </c>
    </row>
    <row r="111" spans="1:12">
      <c r="A111" s="3"/>
      <c r="B111" s="4"/>
      <c r="C111" s="5"/>
      <c r="D111" s="6"/>
      <c r="E111" s="6"/>
      <c r="F111" s="7"/>
      <c r="G111" s="8"/>
      <c r="H111" s="8"/>
      <c r="I111" s="23"/>
      <c r="J111" s="24"/>
      <c r="K111" s="25">
        <f>J111+F111</f>
        <v>0</v>
      </c>
      <c r="L111" s="3"/>
    </row>
    <row r="112" spans="1:12">
      <c r="F112" s="9">
        <f>SUM(F104:F111)</f>
        <v>22200</v>
      </c>
      <c r="G112" s="2"/>
      <c r="H112" s="2"/>
      <c r="I112" s="2"/>
      <c r="J112" s="9">
        <f>SUM(J107:J111)</f>
        <v>77282.600000000006</v>
      </c>
      <c r="K112" s="9">
        <f>SUM(K107:K111)</f>
        <v>99482.6</v>
      </c>
    </row>
    <row r="113" spans="1:9">
      <c r="I113" s="1" t="s">
        <v>13</v>
      </c>
    </row>
    <row r="116" spans="1:9">
      <c r="A116" s="2" t="s">
        <v>22</v>
      </c>
      <c r="D116" s="2" t="s">
        <v>23</v>
      </c>
    </row>
    <row r="117" spans="1:9">
      <c r="A117" s="2"/>
    </row>
    <row r="118" spans="1:9">
      <c r="A118" s="2"/>
    </row>
    <row r="119" spans="1:9">
      <c r="A119" s="2" t="s">
        <v>25</v>
      </c>
      <c r="D119" s="2" t="s">
        <v>26</v>
      </c>
    </row>
    <row r="120" spans="1:9">
      <c r="A120" s="1" t="s">
        <v>28</v>
      </c>
      <c r="D120" s="1" t="s">
        <v>29</v>
      </c>
    </row>
    <row r="128" spans="1:9">
      <c r="A128" s="2" t="s">
        <v>0</v>
      </c>
    </row>
    <row r="129" spans="1:12">
      <c r="A129" s="2" t="s">
        <v>39</v>
      </c>
    </row>
    <row r="131" spans="1:12">
      <c r="A131" s="59" t="s">
        <v>2</v>
      </c>
      <c r="B131" s="59" t="s">
        <v>3</v>
      </c>
      <c r="C131" s="59" t="s">
        <v>4</v>
      </c>
      <c r="D131" s="59" t="s">
        <v>5</v>
      </c>
      <c r="E131" s="59" t="s">
        <v>6</v>
      </c>
      <c r="F131" s="59" t="s">
        <v>7</v>
      </c>
      <c r="G131" s="62" t="s">
        <v>8</v>
      </c>
      <c r="H131" s="63"/>
      <c r="I131" s="63"/>
      <c r="J131" s="64"/>
      <c r="K131" s="59" t="s">
        <v>9</v>
      </c>
      <c r="L131" s="59" t="s">
        <v>10</v>
      </c>
    </row>
    <row r="132" spans="1:12">
      <c r="A132" s="60"/>
      <c r="B132" s="60"/>
      <c r="C132" s="60"/>
      <c r="D132" s="60"/>
      <c r="E132" s="60"/>
      <c r="F132" s="60"/>
      <c r="G132" s="59" t="s">
        <v>11</v>
      </c>
      <c r="H132" s="59" t="s">
        <v>12</v>
      </c>
      <c r="I132" s="59" t="s">
        <v>13</v>
      </c>
      <c r="J132" s="59" t="s">
        <v>14</v>
      </c>
      <c r="K132" s="60"/>
      <c r="L132" s="60"/>
    </row>
    <row r="133" spans="1:1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</row>
    <row r="134" spans="1:12">
      <c r="A134" s="3">
        <v>45310</v>
      </c>
      <c r="B134" s="4">
        <v>18271</v>
      </c>
      <c r="C134" s="5" t="s">
        <v>68</v>
      </c>
      <c r="D134" s="6" t="s">
        <v>16</v>
      </c>
      <c r="E134" s="6">
        <v>57328</v>
      </c>
      <c r="F134" s="7">
        <v>6300</v>
      </c>
      <c r="G134" s="8"/>
      <c r="H134" s="8"/>
      <c r="I134" s="23"/>
      <c r="J134" s="24"/>
      <c r="K134" s="25">
        <f>J134+F134</f>
        <v>6300</v>
      </c>
      <c r="L134" s="3">
        <v>45310</v>
      </c>
    </row>
    <row r="135" spans="1:12">
      <c r="A135" s="3">
        <v>45310</v>
      </c>
      <c r="B135" s="4">
        <v>18271</v>
      </c>
      <c r="C135" s="5" t="s">
        <v>68</v>
      </c>
      <c r="D135" s="6" t="s">
        <v>16</v>
      </c>
      <c r="E135" s="6">
        <v>57329</v>
      </c>
      <c r="F135" s="7">
        <v>19006.099999999999</v>
      </c>
      <c r="G135" s="8"/>
      <c r="H135" s="8"/>
      <c r="I135" s="23"/>
      <c r="J135" s="24"/>
      <c r="K135" s="25">
        <f>J135+F135</f>
        <v>19006.099999999999</v>
      </c>
      <c r="L135" s="3">
        <v>45310</v>
      </c>
    </row>
    <row r="136" spans="1:12">
      <c r="A136" s="3"/>
      <c r="B136" s="4"/>
      <c r="C136" s="5"/>
      <c r="D136" s="6"/>
      <c r="E136" s="6"/>
      <c r="F136" s="7"/>
      <c r="G136" s="8"/>
      <c r="H136" s="8"/>
      <c r="I136" s="23"/>
      <c r="J136" s="24"/>
      <c r="K136" s="25">
        <f>J136+F136</f>
        <v>0</v>
      </c>
      <c r="L136" s="3"/>
    </row>
    <row r="137" spans="1:12">
      <c r="A137" s="3"/>
      <c r="B137" s="4"/>
      <c r="C137" s="5"/>
      <c r="D137" s="6"/>
      <c r="E137" s="6"/>
      <c r="F137" s="7"/>
      <c r="G137" s="8"/>
      <c r="H137" s="8"/>
      <c r="I137" s="23"/>
      <c r="J137" s="24"/>
      <c r="K137" s="25">
        <f>J137+F137</f>
        <v>0</v>
      </c>
      <c r="L137" s="3"/>
    </row>
    <row r="138" spans="1:12">
      <c r="A138" s="3"/>
      <c r="B138" s="4"/>
      <c r="C138" s="5"/>
      <c r="D138" s="6"/>
      <c r="E138" s="6"/>
      <c r="F138" s="7"/>
      <c r="G138" s="8"/>
      <c r="H138" s="8"/>
      <c r="I138" s="23"/>
      <c r="J138" s="24"/>
      <c r="K138" s="25">
        <f>J138+F138</f>
        <v>0</v>
      </c>
      <c r="L138" s="3"/>
    </row>
    <row r="139" spans="1:12">
      <c r="F139" s="9">
        <f>SUM(F131:F138)</f>
        <v>25306.1</v>
      </c>
      <c r="G139" s="2"/>
      <c r="H139" s="2"/>
      <c r="I139" s="2"/>
      <c r="J139" s="9">
        <f>SUM(J134:J138)</f>
        <v>0</v>
      </c>
      <c r="K139" s="9">
        <f>SUM(K134:K138)</f>
        <v>25306.1</v>
      </c>
    </row>
    <row r="140" spans="1:12">
      <c r="I140" s="1" t="s">
        <v>13</v>
      </c>
    </row>
    <row r="143" spans="1:12">
      <c r="A143" s="2" t="s">
        <v>22</v>
      </c>
      <c r="D143" s="2" t="s">
        <v>23</v>
      </c>
    </row>
    <row r="144" spans="1:12">
      <c r="A144" s="2"/>
    </row>
    <row r="145" spans="1:12">
      <c r="A145" s="2"/>
    </row>
    <row r="146" spans="1:12">
      <c r="A146" s="2" t="s">
        <v>25</v>
      </c>
      <c r="D146" s="2" t="s">
        <v>26</v>
      </c>
    </row>
    <row r="147" spans="1:12">
      <c r="A147" s="1" t="s">
        <v>28</v>
      </c>
      <c r="D147" s="1" t="s">
        <v>29</v>
      </c>
    </row>
    <row r="150" spans="1:12">
      <c r="A150" s="2" t="s">
        <v>0</v>
      </c>
    </row>
    <row r="151" spans="1:12">
      <c r="A151" s="2" t="s">
        <v>39</v>
      </c>
    </row>
    <row r="153" spans="1:12">
      <c r="A153" s="59" t="s">
        <v>2</v>
      </c>
      <c r="B153" s="59" t="s">
        <v>3</v>
      </c>
      <c r="C153" s="59" t="s">
        <v>4</v>
      </c>
      <c r="D153" s="59" t="s">
        <v>5</v>
      </c>
      <c r="E153" s="59" t="s">
        <v>43</v>
      </c>
      <c r="F153" s="59" t="s">
        <v>7</v>
      </c>
      <c r="G153" s="62" t="s">
        <v>8</v>
      </c>
      <c r="H153" s="63"/>
      <c r="I153" s="63"/>
      <c r="J153" s="64"/>
      <c r="K153" s="59" t="s">
        <v>9</v>
      </c>
      <c r="L153" s="59" t="s">
        <v>10</v>
      </c>
    </row>
    <row r="154" spans="1:12">
      <c r="A154" s="60"/>
      <c r="B154" s="60"/>
      <c r="C154" s="60"/>
      <c r="D154" s="60"/>
      <c r="E154" s="60"/>
      <c r="F154" s="60"/>
      <c r="G154" s="59" t="s">
        <v>11</v>
      </c>
      <c r="H154" s="59" t="s">
        <v>12</v>
      </c>
      <c r="I154" s="59" t="s">
        <v>13</v>
      </c>
      <c r="J154" s="59" t="s">
        <v>14</v>
      </c>
      <c r="K154" s="60"/>
      <c r="L154" s="60"/>
    </row>
    <row r="155" spans="1:1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</row>
    <row r="156" spans="1:12">
      <c r="A156" s="10">
        <v>45313</v>
      </c>
      <c r="B156" s="11">
        <v>18273</v>
      </c>
      <c r="C156" s="12" t="s">
        <v>178</v>
      </c>
      <c r="D156" s="13" t="s">
        <v>45</v>
      </c>
      <c r="E156" s="59">
        <v>184155</v>
      </c>
      <c r="F156" s="14"/>
      <c r="G156" s="15" t="s">
        <v>46</v>
      </c>
      <c r="H156" s="15"/>
      <c r="I156" s="26"/>
      <c r="J156" s="24">
        <v>200</v>
      </c>
      <c r="K156" s="25">
        <f t="shared" ref="K156:K188" si="6">J156+F156</f>
        <v>200</v>
      </c>
      <c r="L156" s="10">
        <v>45306</v>
      </c>
    </row>
    <row r="157" spans="1:12">
      <c r="A157" s="3"/>
      <c r="B157" s="4"/>
      <c r="C157" s="5"/>
      <c r="D157" s="6" t="s">
        <v>47</v>
      </c>
      <c r="E157" s="61"/>
      <c r="F157" s="7"/>
      <c r="G157" s="8" t="s">
        <v>46</v>
      </c>
      <c r="H157" s="8"/>
      <c r="I157" s="23"/>
      <c r="J157" s="24">
        <v>-25.08</v>
      </c>
      <c r="K157" s="25">
        <f t="shared" si="6"/>
        <v>-25.08</v>
      </c>
      <c r="L157" s="3"/>
    </row>
    <row r="158" spans="1:12">
      <c r="A158" s="3"/>
      <c r="B158" s="70" t="s">
        <v>48</v>
      </c>
      <c r="C158" s="71"/>
      <c r="D158" s="71"/>
      <c r="E158" s="71"/>
      <c r="F158" s="71"/>
      <c r="G158" s="71"/>
      <c r="H158" s="71"/>
      <c r="I158" s="72"/>
      <c r="J158" s="27">
        <f>SUM(J156:J157)</f>
        <v>174.92</v>
      </c>
      <c r="K158" s="28">
        <f t="shared" si="6"/>
        <v>174.92</v>
      </c>
      <c r="L158" s="29"/>
    </row>
    <row r="159" spans="1:12">
      <c r="A159" s="10">
        <v>45313</v>
      </c>
      <c r="B159" s="11">
        <v>18273</v>
      </c>
      <c r="C159" s="12" t="s">
        <v>179</v>
      </c>
      <c r="D159" s="13" t="s">
        <v>45</v>
      </c>
      <c r="E159" s="59">
        <v>183784</v>
      </c>
      <c r="F159" s="14"/>
      <c r="G159" s="15" t="s">
        <v>46</v>
      </c>
      <c r="H159" s="15"/>
      <c r="I159" s="26"/>
      <c r="J159" s="24">
        <v>600</v>
      </c>
      <c r="K159" s="25">
        <f t="shared" si="6"/>
        <v>600</v>
      </c>
      <c r="L159" s="10">
        <v>45306</v>
      </c>
    </row>
    <row r="160" spans="1:12">
      <c r="A160" s="3"/>
      <c r="B160" s="4"/>
      <c r="C160" s="5"/>
      <c r="D160" s="6" t="s">
        <v>47</v>
      </c>
      <c r="E160" s="61"/>
      <c r="F160" s="7"/>
      <c r="G160" s="8" t="s">
        <v>46</v>
      </c>
      <c r="H160" s="8"/>
      <c r="I160" s="23"/>
      <c r="J160" s="24">
        <v>-91.05</v>
      </c>
      <c r="K160" s="25">
        <f t="shared" si="6"/>
        <v>-91.05</v>
      </c>
      <c r="L160" s="3"/>
    </row>
    <row r="161" spans="1:12">
      <c r="A161" s="67" t="s">
        <v>48</v>
      </c>
      <c r="B161" s="68"/>
      <c r="C161" s="68"/>
      <c r="D161" s="68"/>
      <c r="E161" s="68"/>
      <c r="F161" s="68"/>
      <c r="G161" s="68"/>
      <c r="H161" s="68"/>
      <c r="I161" s="69"/>
      <c r="J161" s="30">
        <f>SUM(J159:J160)</f>
        <v>508.95</v>
      </c>
      <c r="K161" s="31">
        <f t="shared" si="6"/>
        <v>508.95</v>
      </c>
      <c r="L161" s="3"/>
    </row>
    <row r="162" spans="1:12">
      <c r="A162" s="10">
        <v>45313</v>
      </c>
      <c r="B162" s="11">
        <v>18273</v>
      </c>
      <c r="C162" s="12" t="s">
        <v>180</v>
      </c>
      <c r="D162" s="13" t="s">
        <v>45</v>
      </c>
      <c r="E162" s="59">
        <v>184295</v>
      </c>
      <c r="F162" s="14"/>
      <c r="G162" s="15" t="s">
        <v>46</v>
      </c>
      <c r="H162" s="15"/>
      <c r="I162" s="26"/>
      <c r="J162" s="24">
        <v>200</v>
      </c>
      <c r="K162" s="25">
        <f t="shared" si="6"/>
        <v>200</v>
      </c>
      <c r="L162" s="10">
        <v>45306</v>
      </c>
    </row>
    <row r="163" spans="1:12">
      <c r="A163" s="10"/>
      <c r="B163" s="11"/>
      <c r="C163" s="12"/>
      <c r="D163" s="6" t="s">
        <v>47</v>
      </c>
      <c r="E163" s="61"/>
      <c r="F163" s="7"/>
      <c r="G163" s="8" t="s">
        <v>46</v>
      </c>
      <c r="H163" s="8"/>
      <c r="I163" s="23"/>
      <c r="J163" s="24">
        <v>-30.76</v>
      </c>
      <c r="K163" s="25">
        <f t="shared" si="6"/>
        <v>-30.76</v>
      </c>
      <c r="L163" s="10"/>
    </row>
    <row r="164" spans="1:12">
      <c r="A164" s="67" t="s">
        <v>48</v>
      </c>
      <c r="B164" s="68"/>
      <c r="C164" s="68"/>
      <c r="D164" s="68"/>
      <c r="E164" s="68"/>
      <c r="F164" s="68"/>
      <c r="G164" s="68"/>
      <c r="H164" s="68"/>
      <c r="I164" s="69"/>
      <c r="J164" s="30">
        <f>SUM(J162:J163)</f>
        <v>169.24</v>
      </c>
      <c r="K164" s="31">
        <f t="shared" si="6"/>
        <v>169.24</v>
      </c>
      <c r="L164" s="3"/>
    </row>
    <row r="165" spans="1:12">
      <c r="A165" s="10">
        <v>45313</v>
      </c>
      <c r="B165" s="11">
        <v>18273</v>
      </c>
      <c r="C165" s="12" t="s">
        <v>181</v>
      </c>
      <c r="D165" s="13" t="s">
        <v>45</v>
      </c>
      <c r="E165" s="59">
        <v>184296</v>
      </c>
      <c r="F165" s="14"/>
      <c r="G165" s="15" t="s">
        <v>46</v>
      </c>
      <c r="H165" s="15"/>
      <c r="I165" s="26"/>
      <c r="J165" s="24">
        <v>400</v>
      </c>
      <c r="K165" s="25">
        <f t="shared" si="6"/>
        <v>400</v>
      </c>
      <c r="L165" s="10">
        <v>45306</v>
      </c>
    </row>
    <row r="166" spans="1:12">
      <c r="A166" s="10"/>
      <c r="B166" s="11"/>
      <c r="C166" s="12"/>
      <c r="D166" s="6" t="s">
        <v>47</v>
      </c>
      <c r="E166" s="61"/>
      <c r="F166" s="7"/>
      <c r="G166" s="8" t="s">
        <v>46</v>
      </c>
      <c r="H166" s="8"/>
      <c r="I166" s="23"/>
      <c r="J166" s="24">
        <v>-61.54</v>
      </c>
      <c r="K166" s="25">
        <f t="shared" si="6"/>
        <v>-61.54</v>
      </c>
      <c r="L166" s="10"/>
    </row>
    <row r="167" spans="1:12">
      <c r="A167" s="67" t="s">
        <v>48</v>
      </c>
      <c r="B167" s="68"/>
      <c r="C167" s="68"/>
      <c r="D167" s="68"/>
      <c r="E167" s="68"/>
      <c r="F167" s="68"/>
      <c r="G167" s="68"/>
      <c r="H167" s="68"/>
      <c r="I167" s="69"/>
      <c r="J167" s="30">
        <f>SUM(J165:J166)</f>
        <v>338.46</v>
      </c>
      <c r="K167" s="31">
        <f t="shared" si="6"/>
        <v>338.46</v>
      </c>
      <c r="L167" s="3"/>
    </row>
    <row r="168" spans="1:12">
      <c r="A168" s="10">
        <v>45313</v>
      </c>
      <c r="B168" s="11">
        <v>18273</v>
      </c>
      <c r="C168" s="12" t="s">
        <v>182</v>
      </c>
      <c r="D168" s="13" t="s">
        <v>45</v>
      </c>
      <c r="E168" s="59">
        <v>183967</v>
      </c>
      <c r="F168" s="14"/>
      <c r="G168" s="15" t="s">
        <v>46</v>
      </c>
      <c r="H168" s="15"/>
      <c r="I168" s="26"/>
      <c r="J168" s="24">
        <v>1100</v>
      </c>
      <c r="K168" s="25">
        <f t="shared" si="6"/>
        <v>1100</v>
      </c>
      <c r="L168" s="10">
        <v>45306</v>
      </c>
    </row>
    <row r="169" spans="1:12">
      <c r="A169" s="10"/>
      <c r="B169" s="11"/>
      <c r="C169" s="12"/>
      <c r="D169" s="6" t="s">
        <v>47</v>
      </c>
      <c r="E169" s="61"/>
      <c r="F169" s="7"/>
      <c r="G169" s="8" t="s">
        <v>46</v>
      </c>
      <c r="H169" s="8"/>
      <c r="I169" s="23"/>
      <c r="J169" s="24">
        <v>-138.84</v>
      </c>
      <c r="K169" s="25">
        <f t="shared" si="6"/>
        <v>-138.84</v>
      </c>
      <c r="L169" s="10"/>
    </row>
    <row r="170" spans="1:12">
      <c r="A170" s="67" t="s">
        <v>48</v>
      </c>
      <c r="B170" s="68"/>
      <c r="C170" s="68"/>
      <c r="D170" s="68"/>
      <c r="E170" s="68"/>
      <c r="F170" s="68"/>
      <c r="G170" s="68"/>
      <c r="H170" s="68"/>
      <c r="I170" s="69"/>
      <c r="J170" s="30">
        <f>SUM(J168:J169)</f>
        <v>961.16</v>
      </c>
      <c r="K170" s="31">
        <f t="shared" si="6"/>
        <v>961.16</v>
      </c>
      <c r="L170" s="3"/>
    </row>
    <row r="171" spans="1:12">
      <c r="A171" s="10">
        <v>45313</v>
      </c>
      <c r="B171" s="11">
        <v>18273</v>
      </c>
      <c r="C171" s="12" t="s">
        <v>183</v>
      </c>
      <c r="D171" s="13" t="s">
        <v>45</v>
      </c>
      <c r="E171" s="59">
        <v>183968</v>
      </c>
      <c r="F171" s="14"/>
      <c r="G171" s="15" t="s">
        <v>46</v>
      </c>
      <c r="H171" s="15"/>
      <c r="I171" s="26"/>
      <c r="J171" s="24">
        <v>1100</v>
      </c>
      <c r="K171" s="25">
        <f t="shared" si="6"/>
        <v>1100</v>
      </c>
      <c r="L171" s="10">
        <v>45306</v>
      </c>
    </row>
    <row r="172" spans="1:12">
      <c r="A172" s="10"/>
      <c r="B172" s="11"/>
      <c r="C172" s="12"/>
      <c r="D172" s="6" t="s">
        <v>47</v>
      </c>
      <c r="E172" s="61"/>
      <c r="F172" s="7"/>
      <c r="G172" s="8" t="s">
        <v>46</v>
      </c>
      <c r="H172" s="8"/>
      <c r="I172" s="23"/>
      <c r="J172" s="24">
        <v>-138.84</v>
      </c>
      <c r="K172" s="25">
        <f t="shared" si="6"/>
        <v>-138.84</v>
      </c>
      <c r="L172" s="10"/>
    </row>
    <row r="173" spans="1:12">
      <c r="A173" s="67" t="s">
        <v>48</v>
      </c>
      <c r="B173" s="68"/>
      <c r="C173" s="68"/>
      <c r="D173" s="68"/>
      <c r="E173" s="68"/>
      <c r="F173" s="68"/>
      <c r="G173" s="68"/>
      <c r="H173" s="68"/>
      <c r="I173" s="69"/>
      <c r="J173" s="30">
        <f>SUM(J171:J172)</f>
        <v>961.16</v>
      </c>
      <c r="K173" s="31">
        <f t="shared" si="6"/>
        <v>961.16</v>
      </c>
      <c r="L173" s="3"/>
    </row>
    <row r="174" spans="1:12">
      <c r="A174" s="10">
        <v>45313</v>
      </c>
      <c r="B174" s="11">
        <v>18273</v>
      </c>
      <c r="C174" s="16" t="s">
        <v>179</v>
      </c>
      <c r="D174" s="17" t="s">
        <v>16</v>
      </c>
      <c r="E174" s="65">
        <v>183780</v>
      </c>
      <c r="F174" s="14"/>
      <c r="G174" s="18" t="s">
        <v>46</v>
      </c>
      <c r="H174" s="18"/>
      <c r="I174" s="32"/>
      <c r="J174" s="24">
        <v>800</v>
      </c>
      <c r="K174" s="25">
        <f t="shared" si="6"/>
        <v>800</v>
      </c>
      <c r="L174" s="10">
        <v>45306</v>
      </c>
    </row>
    <row r="175" spans="1:12">
      <c r="A175" s="19"/>
      <c r="B175" s="20"/>
      <c r="C175" s="16"/>
      <c r="D175" s="21" t="s">
        <v>47</v>
      </c>
      <c r="E175" s="66"/>
      <c r="F175" s="7"/>
      <c r="G175" s="22" t="s">
        <v>46</v>
      </c>
      <c r="H175" s="22"/>
      <c r="I175" s="33"/>
      <c r="J175" s="24">
        <v>-121.4</v>
      </c>
      <c r="K175" s="25">
        <f t="shared" si="6"/>
        <v>-121.4</v>
      </c>
      <c r="L175" s="19"/>
    </row>
    <row r="176" spans="1:12">
      <c r="A176" s="67" t="s">
        <v>48</v>
      </c>
      <c r="B176" s="68"/>
      <c r="C176" s="68"/>
      <c r="D176" s="68"/>
      <c r="E176" s="68"/>
      <c r="F176" s="68"/>
      <c r="G176" s="68"/>
      <c r="H176" s="68"/>
      <c r="I176" s="69"/>
      <c r="J176" s="30">
        <f>SUM(J174:J175)</f>
        <v>678.6</v>
      </c>
      <c r="K176" s="31">
        <f t="shared" si="6"/>
        <v>678.6</v>
      </c>
      <c r="L176" s="3"/>
    </row>
    <row r="177" spans="1:12">
      <c r="A177" s="10">
        <v>45313</v>
      </c>
      <c r="B177" s="11">
        <v>18273</v>
      </c>
      <c r="C177" s="12" t="s">
        <v>184</v>
      </c>
      <c r="D177" s="13" t="s">
        <v>45</v>
      </c>
      <c r="E177" s="59">
        <v>183783</v>
      </c>
      <c r="F177" s="14"/>
      <c r="G177" s="15" t="s">
        <v>46</v>
      </c>
      <c r="H177" s="15"/>
      <c r="I177" s="26"/>
      <c r="J177" s="24">
        <v>200</v>
      </c>
      <c r="K177" s="25">
        <f t="shared" si="6"/>
        <v>200</v>
      </c>
      <c r="L177" s="10">
        <v>45306</v>
      </c>
    </row>
    <row r="178" spans="1:12">
      <c r="A178" s="10"/>
      <c r="B178" s="11"/>
      <c r="C178" s="12"/>
      <c r="D178" s="6" t="s">
        <v>47</v>
      </c>
      <c r="E178" s="61"/>
      <c r="F178" s="7"/>
      <c r="G178" s="8" t="s">
        <v>46</v>
      </c>
      <c r="H178" s="8"/>
      <c r="I178" s="23"/>
      <c r="J178" s="24">
        <v>-25.93</v>
      </c>
      <c r="K178" s="25">
        <f t="shared" si="6"/>
        <v>-25.93</v>
      </c>
      <c r="L178" s="10"/>
    </row>
    <row r="179" spans="1:12">
      <c r="A179" s="67" t="s">
        <v>48</v>
      </c>
      <c r="B179" s="68"/>
      <c r="C179" s="68"/>
      <c r="D179" s="68"/>
      <c r="E179" s="68"/>
      <c r="F179" s="68"/>
      <c r="G179" s="68"/>
      <c r="H179" s="68"/>
      <c r="I179" s="69"/>
      <c r="J179" s="30">
        <f>SUM(J177:J178)</f>
        <v>174.07</v>
      </c>
      <c r="K179" s="31">
        <f t="shared" si="6"/>
        <v>174.07</v>
      </c>
      <c r="L179" s="3"/>
    </row>
    <row r="180" spans="1:12">
      <c r="A180" s="10">
        <v>45313</v>
      </c>
      <c r="B180" s="11">
        <v>18273</v>
      </c>
      <c r="C180" s="12" t="s">
        <v>185</v>
      </c>
      <c r="D180" s="13" t="s">
        <v>45</v>
      </c>
      <c r="E180" s="59">
        <v>183778</v>
      </c>
      <c r="F180" s="14"/>
      <c r="G180" s="15" t="s">
        <v>46</v>
      </c>
      <c r="H180" s="15"/>
      <c r="I180" s="26"/>
      <c r="J180" s="24">
        <v>1100</v>
      </c>
      <c r="K180" s="25">
        <f t="shared" si="6"/>
        <v>1100</v>
      </c>
      <c r="L180" s="10">
        <v>45306</v>
      </c>
    </row>
    <row r="181" spans="1:12">
      <c r="A181" s="10"/>
      <c r="B181" s="11"/>
      <c r="C181" s="12"/>
      <c r="D181" s="6" t="s">
        <v>47</v>
      </c>
      <c r="E181" s="61"/>
      <c r="F181" s="7"/>
      <c r="G181" s="8" t="s">
        <v>46</v>
      </c>
      <c r="H181" s="8"/>
      <c r="I181" s="23"/>
      <c r="J181" s="24">
        <v>-166.84</v>
      </c>
      <c r="K181" s="25">
        <f t="shared" si="6"/>
        <v>-166.84</v>
      </c>
      <c r="L181" s="10"/>
    </row>
    <row r="182" spans="1:12">
      <c r="A182" s="67" t="s">
        <v>48</v>
      </c>
      <c r="B182" s="68"/>
      <c r="C182" s="68"/>
      <c r="D182" s="68"/>
      <c r="E182" s="68"/>
      <c r="F182" s="68"/>
      <c r="G182" s="68"/>
      <c r="H182" s="68"/>
      <c r="I182" s="69"/>
      <c r="J182" s="30">
        <f>SUM(J180:J181)</f>
        <v>933.16</v>
      </c>
      <c r="K182" s="31">
        <f t="shared" si="6"/>
        <v>933.16</v>
      </c>
      <c r="L182" s="3"/>
    </row>
    <row r="183" spans="1:12">
      <c r="A183" s="10">
        <v>45313</v>
      </c>
      <c r="B183" s="11">
        <v>18273</v>
      </c>
      <c r="C183" s="12" t="s">
        <v>186</v>
      </c>
      <c r="D183" s="13" t="s">
        <v>45</v>
      </c>
      <c r="E183" s="59">
        <v>183779</v>
      </c>
      <c r="F183" s="14"/>
      <c r="G183" s="15" t="s">
        <v>46</v>
      </c>
      <c r="H183" s="15"/>
      <c r="I183" s="26"/>
      <c r="J183" s="24">
        <v>350</v>
      </c>
      <c r="K183" s="25">
        <f t="shared" si="6"/>
        <v>350</v>
      </c>
      <c r="L183" s="10">
        <v>45306</v>
      </c>
    </row>
    <row r="184" spans="1:12">
      <c r="A184" s="10"/>
      <c r="B184" s="11"/>
      <c r="C184" s="12"/>
      <c r="D184" s="6" t="s">
        <v>47</v>
      </c>
      <c r="E184" s="61"/>
      <c r="F184" s="7"/>
      <c r="G184" s="8" t="s">
        <v>46</v>
      </c>
      <c r="H184" s="8"/>
      <c r="I184" s="23"/>
      <c r="J184" s="24">
        <v>-45.22</v>
      </c>
      <c r="K184" s="25">
        <f t="shared" si="6"/>
        <v>-45.22</v>
      </c>
      <c r="L184" s="10"/>
    </row>
    <row r="185" spans="1:12">
      <c r="A185" s="67" t="s">
        <v>48</v>
      </c>
      <c r="B185" s="68"/>
      <c r="C185" s="68"/>
      <c r="D185" s="68"/>
      <c r="E185" s="68"/>
      <c r="F185" s="68"/>
      <c r="G185" s="68"/>
      <c r="H185" s="68"/>
      <c r="I185" s="69"/>
      <c r="J185" s="30">
        <f>SUM(J183:J184)</f>
        <v>304.77999999999997</v>
      </c>
      <c r="K185" s="31">
        <f t="shared" si="6"/>
        <v>304.77999999999997</v>
      </c>
      <c r="L185" s="10"/>
    </row>
    <row r="186" spans="1:12">
      <c r="A186" s="10">
        <v>45313</v>
      </c>
      <c r="B186" s="11">
        <v>18273</v>
      </c>
      <c r="C186" s="12" t="s">
        <v>187</v>
      </c>
      <c r="D186" s="13" t="s">
        <v>45</v>
      </c>
      <c r="E186" s="59">
        <v>183970</v>
      </c>
      <c r="F186" s="14"/>
      <c r="G186" s="15" t="s">
        <v>46</v>
      </c>
      <c r="H186" s="15"/>
      <c r="I186" s="26"/>
      <c r="J186" s="24">
        <v>350</v>
      </c>
      <c r="K186" s="25">
        <f t="shared" si="6"/>
        <v>350</v>
      </c>
      <c r="L186" s="10">
        <v>45306</v>
      </c>
    </row>
    <row r="187" spans="1:12">
      <c r="A187" s="10"/>
      <c r="B187" s="11"/>
      <c r="C187" s="12"/>
      <c r="D187" s="6" t="s">
        <v>47</v>
      </c>
      <c r="E187" s="61"/>
      <c r="F187" s="7"/>
      <c r="G187" s="8" t="s">
        <v>46</v>
      </c>
      <c r="H187" s="8"/>
      <c r="I187" s="23"/>
      <c r="J187" s="24">
        <v>-53.09</v>
      </c>
      <c r="K187" s="25">
        <f t="shared" si="6"/>
        <v>-53.09</v>
      </c>
      <c r="L187" s="10"/>
    </row>
    <row r="188" spans="1:12">
      <c r="A188" s="67" t="s">
        <v>48</v>
      </c>
      <c r="B188" s="68"/>
      <c r="C188" s="68"/>
      <c r="D188" s="68"/>
      <c r="E188" s="68"/>
      <c r="F188" s="68"/>
      <c r="G188" s="68"/>
      <c r="H188" s="68"/>
      <c r="I188" s="69"/>
      <c r="J188" s="30">
        <f>SUM(J186:J187)</f>
        <v>296.91000000000003</v>
      </c>
      <c r="K188" s="31">
        <f t="shared" si="6"/>
        <v>296.91000000000003</v>
      </c>
      <c r="L188" s="3"/>
    </row>
    <row r="189" spans="1:12">
      <c r="A189" s="10">
        <v>45313</v>
      </c>
      <c r="B189" s="11">
        <v>18273</v>
      </c>
      <c r="C189" s="12" t="s">
        <v>188</v>
      </c>
      <c r="D189" s="13" t="s">
        <v>45</v>
      </c>
      <c r="E189" s="59">
        <v>183843</v>
      </c>
      <c r="F189" s="14"/>
      <c r="G189" s="15" t="s">
        <v>46</v>
      </c>
      <c r="H189" s="15"/>
      <c r="I189" s="26"/>
      <c r="J189" s="24">
        <v>200</v>
      </c>
      <c r="K189" s="25">
        <f t="shared" ref="K189:K194" si="7">J189+F189</f>
        <v>200</v>
      </c>
      <c r="L189" s="10">
        <v>45306</v>
      </c>
    </row>
    <row r="190" spans="1:12">
      <c r="A190" s="10"/>
      <c r="B190" s="11"/>
      <c r="C190" s="12"/>
      <c r="D190" s="6" t="s">
        <v>47</v>
      </c>
      <c r="E190" s="61"/>
      <c r="F190" s="7"/>
      <c r="G190" s="8" t="s">
        <v>46</v>
      </c>
      <c r="H190" s="8"/>
      <c r="I190" s="23"/>
      <c r="J190" s="24">
        <v>-30.76</v>
      </c>
      <c r="K190" s="25">
        <f t="shared" si="7"/>
        <v>-30.76</v>
      </c>
      <c r="L190" s="10"/>
    </row>
    <row r="191" spans="1:12">
      <c r="A191" s="67" t="s">
        <v>48</v>
      </c>
      <c r="B191" s="68"/>
      <c r="C191" s="68"/>
      <c r="D191" s="68"/>
      <c r="E191" s="68"/>
      <c r="F191" s="68"/>
      <c r="G191" s="68"/>
      <c r="H191" s="68"/>
      <c r="I191" s="69"/>
      <c r="J191" s="30">
        <f>SUM(J189:J190)</f>
        <v>169.24</v>
      </c>
      <c r="K191" s="31">
        <f t="shared" si="7"/>
        <v>169.24</v>
      </c>
      <c r="L191" s="3"/>
    </row>
    <row r="192" spans="1:12">
      <c r="A192" s="10">
        <v>45313</v>
      </c>
      <c r="B192" s="11">
        <v>18273</v>
      </c>
      <c r="C192" s="12" t="s">
        <v>189</v>
      </c>
      <c r="D192" s="13" t="s">
        <v>45</v>
      </c>
      <c r="E192" s="59">
        <v>183505</v>
      </c>
      <c r="F192" s="14"/>
      <c r="G192" s="15" t="s">
        <v>46</v>
      </c>
      <c r="H192" s="15"/>
      <c r="I192" s="26"/>
      <c r="J192" s="24">
        <v>200</v>
      </c>
      <c r="K192" s="25">
        <f t="shared" si="7"/>
        <v>200</v>
      </c>
      <c r="L192" s="10">
        <v>45306</v>
      </c>
    </row>
    <row r="193" spans="1:12">
      <c r="A193" s="10"/>
      <c r="B193" s="11"/>
      <c r="C193" s="12"/>
      <c r="D193" s="6" t="s">
        <v>47</v>
      </c>
      <c r="E193" s="61"/>
      <c r="F193" s="7"/>
      <c r="G193" s="8" t="s">
        <v>46</v>
      </c>
      <c r="H193" s="8"/>
      <c r="I193" s="23"/>
      <c r="J193" s="24">
        <v>-31.2</v>
      </c>
      <c r="K193" s="25">
        <f t="shared" si="7"/>
        <v>-31.2</v>
      </c>
      <c r="L193" s="10"/>
    </row>
    <row r="194" spans="1:12">
      <c r="A194" s="67" t="s">
        <v>48</v>
      </c>
      <c r="B194" s="68"/>
      <c r="C194" s="68"/>
      <c r="D194" s="68"/>
      <c r="E194" s="68"/>
      <c r="F194" s="68"/>
      <c r="G194" s="68"/>
      <c r="H194" s="68"/>
      <c r="I194" s="69"/>
      <c r="J194" s="30">
        <f>SUM(J192:J193)</f>
        <v>168.8</v>
      </c>
      <c r="K194" s="31">
        <f t="shared" si="7"/>
        <v>168.8</v>
      </c>
      <c r="L194" s="3"/>
    </row>
    <row r="195" spans="1:12">
      <c r="A195" s="10">
        <v>45313</v>
      </c>
      <c r="B195" s="11">
        <v>18273</v>
      </c>
      <c r="C195" s="12" t="s">
        <v>190</v>
      </c>
      <c r="D195" s="13" t="s">
        <v>45</v>
      </c>
      <c r="E195" s="59">
        <v>183307</v>
      </c>
      <c r="F195" s="14"/>
      <c r="G195" s="15" t="s">
        <v>46</v>
      </c>
      <c r="H195" s="15"/>
      <c r="I195" s="26"/>
      <c r="J195" s="24">
        <v>350</v>
      </c>
      <c r="K195" s="25">
        <f t="shared" ref="K195:K200" si="8">J195+F195</f>
        <v>350</v>
      </c>
      <c r="L195" s="10">
        <v>45306</v>
      </c>
    </row>
    <row r="196" spans="1:12">
      <c r="A196" s="10"/>
      <c r="B196" s="11"/>
      <c r="C196" s="12"/>
      <c r="D196" s="6" t="s">
        <v>47</v>
      </c>
      <c r="E196" s="61"/>
      <c r="F196" s="7"/>
      <c r="G196" s="8" t="s">
        <v>46</v>
      </c>
      <c r="H196" s="8"/>
      <c r="I196" s="23"/>
      <c r="J196" s="24">
        <v>-44.76</v>
      </c>
      <c r="K196" s="25">
        <f t="shared" si="8"/>
        <v>-44.76</v>
      </c>
      <c r="L196" s="10"/>
    </row>
    <row r="197" spans="1:12">
      <c r="A197" s="67" t="s">
        <v>48</v>
      </c>
      <c r="B197" s="68"/>
      <c r="C197" s="68"/>
      <c r="D197" s="68"/>
      <c r="E197" s="68"/>
      <c r="F197" s="68"/>
      <c r="G197" s="68"/>
      <c r="H197" s="68"/>
      <c r="I197" s="69"/>
      <c r="J197" s="30">
        <f>SUM(J195:J196)</f>
        <v>305.24</v>
      </c>
      <c r="K197" s="31">
        <f t="shared" si="8"/>
        <v>305.24</v>
      </c>
      <c r="L197" s="3"/>
    </row>
    <row r="198" spans="1:12">
      <c r="A198" s="10">
        <v>45313</v>
      </c>
      <c r="B198" s="11">
        <v>18273</v>
      </c>
      <c r="C198" s="12" t="s">
        <v>191</v>
      </c>
      <c r="D198" s="13" t="s">
        <v>45</v>
      </c>
      <c r="E198" s="59">
        <v>183304</v>
      </c>
      <c r="F198" s="14"/>
      <c r="G198" s="15" t="s">
        <v>46</v>
      </c>
      <c r="H198" s="15"/>
      <c r="I198" s="26"/>
      <c r="J198" s="24">
        <v>200</v>
      </c>
      <c r="K198" s="25">
        <f t="shared" si="8"/>
        <v>200</v>
      </c>
      <c r="L198" s="10">
        <v>45306</v>
      </c>
    </row>
    <row r="199" spans="1:12">
      <c r="A199" s="10"/>
      <c r="B199" s="11"/>
      <c r="C199" s="12"/>
      <c r="D199" s="6" t="s">
        <v>47</v>
      </c>
      <c r="E199" s="61"/>
      <c r="F199" s="7"/>
      <c r="G199" s="8" t="s">
        <v>46</v>
      </c>
      <c r="H199" s="8"/>
      <c r="I199" s="23"/>
      <c r="J199" s="24">
        <v>-31.2</v>
      </c>
      <c r="K199" s="25">
        <f t="shared" si="8"/>
        <v>-31.2</v>
      </c>
      <c r="L199" s="10"/>
    </row>
    <row r="200" spans="1:12">
      <c r="A200" s="67" t="s">
        <v>48</v>
      </c>
      <c r="B200" s="68"/>
      <c r="C200" s="68"/>
      <c r="D200" s="68"/>
      <c r="E200" s="68"/>
      <c r="F200" s="68"/>
      <c r="G200" s="68"/>
      <c r="H200" s="68"/>
      <c r="I200" s="69"/>
      <c r="J200" s="30">
        <f>SUM(J198:J199)</f>
        <v>168.8</v>
      </c>
      <c r="K200" s="31">
        <f t="shared" si="8"/>
        <v>168.8</v>
      </c>
      <c r="L200" s="3"/>
    </row>
    <row r="201" spans="1:12">
      <c r="A201" s="10">
        <v>45313</v>
      </c>
      <c r="B201" s="11">
        <v>18273</v>
      </c>
      <c r="C201" s="12" t="s">
        <v>100</v>
      </c>
      <c r="D201" s="13" t="s">
        <v>45</v>
      </c>
      <c r="E201" s="59">
        <v>183570</v>
      </c>
      <c r="F201" s="14"/>
      <c r="G201" s="15" t="s">
        <v>46</v>
      </c>
      <c r="H201" s="15"/>
      <c r="I201" s="26"/>
      <c r="J201" s="24">
        <v>350</v>
      </c>
      <c r="K201" s="25">
        <f t="shared" ref="K201:K206" si="9">J201+F201</f>
        <v>350</v>
      </c>
      <c r="L201" s="10">
        <v>45306</v>
      </c>
    </row>
    <row r="202" spans="1:12">
      <c r="A202" s="10"/>
      <c r="B202" s="11"/>
      <c r="C202" s="12"/>
      <c r="D202" s="6" t="s">
        <v>47</v>
      </c>
      <c r="E202" s="61"/>
      <c r="F202" s="7"/>
      <c r="G202" s="8" t="s">
        <v>46</v>
      </c>
      <c r="H202" s="8"/>
      <c r="I202" s="23"/>
      <c r="J202" s="24">
        <v>-53.09</v>
      </c>
      <c r="K202" s="25">
        <f t="shared" si="9"/>
        <v>-53.09</v>
      </c>
      <c r="L202" s="10"/>
    </row>
    <row r="203" spans="1:12">
      <c r="A203" s="67" t="s">
        <v>48</v>
      </c>
      <c r="B203" s="68"/>
      <c r="C203" s="68"/>
      <c r="D203" s="68"/>
      <c r="E203" s="68"/>
      <c r="F203" s="68"/>
      <c r="G203" s="68"/>
      <c r="H203" s="68"/>
      <c r="I203" s="69"/>
      <c r="J203" s="30">
        <f>SUM(J201:J202)</f>
        <v>296.91000000000003</v>
      </c>
      <c r="K203" s="31">
        <f t="shared" si="9"/>
        <v>296.91000000000003</v>
      </c>
      <c r="L203" s="3"/>
    </row>
    <row r="204" spans="1:12">
      <c r="A204" s="10">
        <v>45313</v>
      </c>
      <c r="B204" s="11">
        <v>18273</v>
      </c>
      <c r="C204" s="12" t="s">
        <v>192</v>
      </c>
      <c r="D204" s="13" t="s">
        <v>45</v>
      </c>
      <c r="E204" s="59">
        <v>182739</v>
      </c>
      <c r="F204" s="14"/>
      <c r="G204" s="15" t="s">
        <v>46</v>
      </c>
      <c r="H204" s="15"/>
      <c r="I204" s="26"/>
      <c r="J204" s="24">
        <v>1100</v>
      </c>
      <c r="K204" s="25">
        <f t="shared" si="9"/>
        <v>1100</v>
      </c>
      <c r="L204" s="10">
        <v>45306</v>
      </c>
    </row>
    <row r="205" spans="1:12">
      <c r="A205" s="10"/>
      <c r="B205" s="11"/>
      <c r="C205" s="12"/>
      <c r="D205" s="6" t="s">
        <v>47</v>
      </c>
      <c r="E205" s="61"/>
      <c r="F205" s="7"/>
      <c r="G205" s="8" t="s">
        <v>46</v>
      </c>
      <c r="H205" s="8"/>
      <c r="I205" s="23"/>
      <c r="J205" s="24">
        <v>-141.22</v>
      </c>
      <c r="K205" s="25">
        <f t="shared" si="9"/>
        <v>-141.22</v>
      </c>
      <c r="L205" s="10"/>
    </row>
    <row r="206" spans="1:12">
      <c r="A206" s="67" t="s">
        <v>48</v>
      </c>
      <c r="B206" s="68"/>
      <c r="C206" s="68"/>
      <c r="D206" s="68"/>
      <c r="E206" s="68"/>
      <c r="F206" s="68"/>
      <c r="G206" s="68"/>
      <c r="H206" s="68"/>
      <c r="I206" s="69"/>
      <c r="J206" s="30">
        <f>SUM(J204:J205)</f>
        <v>958.78</v>
      </c>
      <c r="K206" s="31">
        <f t="shared" si="9"/>
        <v>958.78</v>
      </c>
      <c r="L206" s="3"/>
    </row>
    <row r="207" spans="1:12">
      <c r="A207" s="10">
        <v>45313</v>
      </c>
      <c r="B207" s="11">
        <v>18273</v>
      </c>
      <c r="C207" s="12" t="s">
        <v>193</v>
      </c>
      <c r="D207" s="13" t="s">
        <v>45</v>
      </c>
      <c r="E207" s="59">
        <v>182886</v>
      </c>
      <c r="F207" s="14"/>
      <c r="G207" s="15" t="s">
        <v>46</v>
      </c>
      <c r="H207" s="15"/>
      <c r="I207" s="26"/>
      <c r="J207" s="24">
        <v>1100</v>
      </c>
      <c r="K207" s="25">
        <f t="shared" ref="K207:K212" si="10">J207+F207</f>
        <v>1100</v>
      </c>
      <c r="L207" s="10">
        <v>45306</v>
      </c>
    </row>
    <row r="208" spans="1:12">
      <c r="A208" s="10"/>
      <c r="B208" s="11"/>
      <c r="C208" s="12"/>
      <c r="D208" s="6" t="s">
        <v>47</v>
      </c>
      <c r="E208" s="61"/>
      <c r="F208" s="7"/>
      <c r="G208" s="8" t="s">
        <v>46</v>
      </c>
      <c r="H208" s="8"/>
      <c r="I208" s="23"/>
      <c r="J208" s="24">
        <v>-138.84</v>
      </c>
      <c r="K208" s="25">
        <f t="shared" si="10"/>
        <v>-138.84</v>
      </c>
      <c r="L208" s="10"/>
    </row>
    <row r="209" spans="1:12">
      <c r="A209" s="67" t="s">
        <v>48</v>
      </c>
      <c r="B209" s="68"/>
      <c r="C209" s="68"/>
      <c r="D209" s="68"/>
      <c r="E209" s="68"/>
      <c r="F209" s="68"/>
      <c r="G209" s="68"/>
      <c r="H209" s="68"/>
      <c r="I209" s="69"/>
      <c r="J209" s="30">
        <f>SUM(J207:J208)</f>
        <v>961.16</v>
      </c>
      <c r="K209" s="31">
        <f t="shared" si="10"/>
        <v>961.16</v>
      </c>
      <c r="L209" s="3"/>
    </row>
    <row r="210" spans="1:12">
      <c r="A210" s="10">
        <v>45313</v>
      </c>
      <c r="B210" s="11">
        <v>18273</v>
      </c>
      <c r="C210" s="12" t="s">
        <v>194</v>
      </c>
      <c r="D210" s="13" t="s">
        <v>45</v>
      </c>
      <c r="E210" s="59">
        <v>183300</v>
      </c>
      <c r="F210" s="14"/>
      <c r="G210" s="15" t="s">
        <v>46</v>
      </c>
      <c r="H210" s="15"/>
      <c r="I210" s="26"/>
      <c r="J210" s="24">
        <v>1100</v>
      </c>
      <c r="K210" s="25">
        <f t="shared" si="10"/>
        <v>1100</v>
      </c>
      <c r="L210" s="10">
        <v>45306</v>
      </c>
    </row>
    <row r="211" spans="1:12">
      <c r="A211" s="10"/>
      <c r="B211" s="11"/>
      <c r="C211" s="12"/>
      <c r="D211" s="6" t="s">
        <v>47</v>
      </c>
      <c r="E211" s="61"/>
      <c r="F211" s="7"/>
      <c r="G211" s="8" t="s">
        <v>46</v>
      </c>
      <c r="H211" s="8"/>
      <c r="I211" s="23"/>
      <c r="J211" s="24">
        <v>-166.84</v>
      </c>
      <c r="K211" s="25">
        <f t="shared" si="10"/>
        <v>-166.84</v>
      </c>
      <c r="L211" s="10"/>
    </row>
    <row r="212" spans="1:12">
      <c r="A212" s="67" t="s">
        <v>48</v>
      </c>
      <c r="B212" s="68"/>
      <c r="C212" s="68"/>
      <c r="D212" s="68"/>
      <c r="E212" s="68"/>
      <c r="F212" s="68"/>
      <c r="G212" s="68"/>
      <c r="H212" s="68"/>
      <c r="I212" s="69"/>
      <c r="J212" s="30">
        <f>SUM(J210:J211)</f>
        <v>933.16</v>
      </c>
      <c r="K212" s="31">
        <f t="shared" si="10"/>
        <v>933.16</v>
      </c>
      <c r="L212" s="3"/>
    </row>
    <row r="213" spans="1:12">
      <c r="A213" s="2"/>
    </row>
    <row r="214" spans="1:12">
      <c r="I214" s="34" t="s">
        <v>59</v>
      </c>
      <c r="J214" s="35">
        <f>SUM(J212,J209,J206,J203,J200,J197,J194,J191,J188,J185,J182,J179,J176,J173,J170,J167,J164,J161,J158)</f>
        <v>9463.5</v>
      </c>
    </row>
    <row r="215" spans="1:12">
      <c r="A215" s="2" t="s">
        <v>22</v>
      </c>
      <c r="D215" s="2" t="s">
        <v>23</v>
      </c>
      <c r="I215" s="1" t="s">
        <v>195</v>
      </c>
      <c r="J215" s="1">
        <v>-329</v>
      </c>
    </row>
    <row r="216" spans="1:12">
      <c r="A216" s="2"/>
      <c r="I216" s="1" t="s">
        <v>196</v>
      </c>
      <c r="J216" s="1">
        <v>-67</v>
      </c>
    </row>
    <row r="217" spans="1:12">
      <c r="A217" s="2"/>
      <c r="I217" s="2" t="s">
        <v>48</v>
      </c>
      <c r="J217" s="35">
        <f>SUM(J214:J216)</f>
        <v>9067.5</v>
      </c>
    </row>
    <row r="218" spans="1:12">
      <c r="A218" s="2" t="s">
        <v>25</v>
      </c>
      <c r="D218" s="2" t="s">
        <v>26</v>
      </c>
    </row>
    <row r="219" spans="1:12">
      <c r="A219" s="1" t="s">
        <v>28</v>
      </c>
      <c r="D219" s="1" t="s">
        <v>29</v>
      </c>
    </row>
    <row r="222" spans="1:12">
      <c r="A222" s="2" t="s">
        <v>0</v>
      </c>
    </row>
    <row r="223" spans="1:12">
      <c r="A223" s="2" t="s">
        <v>39</v>
      </c>
    </row>
    <row r="225" spans="1:13">
      <c r="A225" s="59" t="s">
        <v>2</v>
      </c>
      <c r="B225" s="59" t="s">
        <v>3</v>
      </c>
      <c r="C225" s="59" t="s">
        <v>4</v>
      </c>
      <c r="D225" s="59" t="s">
        <v>5</v>
      </c>
      <c r="E225" s="59" t="s">
        <v>6</v>
      </c>
      <c r="F225" s="59" t="s">
        <v>7</v>
      </c>
      <c r="G225" s="62" t="s">
        <v>8</v>
      </c>
      <c r="H225" s="63"/>
      <c r="I225" s="63"/>
      <c r="J225" s="64"/>
      <c r="K225" s="59" t="s">
        <v>9</v>
      </c>
      <c r="L225" s="59" t="s">
        <v>10</v>
      </c>
    </row>
    <row r="226" spans="1:13">
      <c r="A226" s="60"/>
      <c r="B226" s="60"/>
      <c r="C226" s="60"/>
      <c r="D226" s="60"/>
      <c r="E226" s="60"/>
      <c r="F226" s="60"/>
      <c r="G226" s="59" t="s">
        <v>11</v>
      </c>
      <c r="H226" s="59" t="s">
        <v>12</v>
      </c>
      <c r="I226" s="59" t="s">
        <v>13</v>
      </c>
      <c r="J226" s="59" t="s">
        <v>14</v>
      </c>
      <c r="K226" s="60"/>
      <c r="L226" s="60"/>
    </row>
    <row r="227" spans="1:13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</row>
    <row r="228" spans="1:13">
      <c r="A228" s="3">
        <v>45313</v>
      </c>
      <c r="B228" s="4">
        <v>18272</v>
      </c>
      <c r="C228" s="5" t="s">
        <v>197</v>
      </c>
      <c r="D228" s="6" t="s">
        <v>16</v>
      </c>
      <c r="E228" s="6">
        <v>57333</v>
      </c>
      <c r="F228" s="7"/>
      <c r="G228" s="8" t="s">
        <v>198</v>
      </c>
      <c r="H228" s="8"/>
      <c r="I228" s="23"/>
      <c r="J228" s="24">
        <v>28112.83</v>
      </c>
      <c r="K228" s="25">
        <f>J228+F228</f>
        <v>28112.83</v>
      </c>
      <c r="L228" s="3">
        <v>45306</v>
      </c>
      <c r="M228" s="1" t="s">
        <v>199</v>
      </c>
    </row>
    <row r="229" spans="1:13">
      <c r="A229" s="3">
        <v>45313</v>
      </c>
      <c r="B229" s="4">
        <v>18272</v>
      </c>
      <c r="C229" s="5" t="s">
        <v>197</v>
      </c>
      <c r="D229" s="6" t="s">
        <v>64</v>
      </c>
      <c r="E229" s="6">
        <v>57333</v>
      </c>
      <c r="F229" s="7"/>
      <c r="G229" s="8" t="s">
        <v>198</v>
      </c>
      <c r="H229" s="8"/>
      <c r="I229" s="23"/>
      <c r="J229" s="24">
        <v>594.64</v>
      </c>
      <c r="K229" s="25">
        <f>J229+F229</f>
        <v>594.64</v>
      </c>
      <c r="L229" s="3">
        <v>45306</v>
      </c>
      <c r="M229" s="1" t="s">
        <v>127</v>
      </c>
    </row>
    <row r="230" spans="1:13">
      <c r="A230" s="3">
        <v>45313</v>
      </c>
      <c r="B230" s="4">
        <v>18272</v>
      </c>
      <c r="C230" s="5" t="s">
        <v>197</v>
      </c>
      <c r="D230" s="6" t="s">
        <v>86</v>
      </c>
      <c r="E230" s="6">
        <v>57333</v>
      </c>
      <c r="F230" s="7"/>
      <c r="G230" s="8" t="s">
        <v>198</v>
      </c>
      <c r="H230" s="8"/>
      <c r="I230" s="23"/>
      <c r="J230" s="24">
        <v>8126.79</v>
      </c>
      <c r="K230" s="25">
        <f>J230+F230</f>
        <v>8126.79</v>
      </c>
      <c r="L230" s="3">
        <v>45306</v>
      </c>
      <c r="M230" s="1" t="s">
        <v>200</v>
      </c>
    </row>
    <row r="231" spans="1:13">
      <c r="A231" s="3">
        <v>45313</v>
      </c>
      <c r="B231" s="4">
        <v>18272</v>
      </c>
      <c r="C231" s="5" t="s">
        <v>197</v>
      </c>
      <c r="D231" s="6" t="s">
        <v>73</v>
      </c>
      <c r="E231" s="6">
        <v>57333</v>
      </c>
      <c r="F231" s="7"/>
      <c r="G231" s="8" t="s">
        <v>198</v>
      </c>
      <c r="H231" s="8"/>
      <c r="I231" s="23"/>
      <c r="J231" s="24">
        <v>4290.25</v>
      </c>
      <c r="K231" s="25">
        <f>J231+F231</f>
        <v>4290.25</v>
      </c>
      <c r="L231" s="3">
        <v>45306</v>
      </c>
    </row>
    <row r="232" spans="1:13">
      <c r="A232" s="3"/>
      <c r="B232" s="4"/>
      <c r="C232" s="5"/>
      <c r="D232" s="6"/>
      <c r="E232" s="6"/>
      <c r="F232" s="7"/>
      <c r="G232" s="8"/>
      <c r="H232" s="8"/>
      <c r="I232" s="23"/>
      <c r="J232" s="24"/>
      <c r="K232" s="25">
        <f>J232+F232</f>
        <v>0</v>
      </c>
      <c r="L232" s="3"/>
    </row>
    <row r="233" spans="1:13">
      <c r="F233" s="9">
        <f>SUM(F225:F232)</f>
        <v>0</v>
      </c>
      <c r="G233" s="2"/>
      <c r="H233" s="2"/>
      <c r="I233" s="2"/>
      <c r="J233" s="9">
        <f>SUM(J228:J232)</f>
        <v>41124.51</v>
      </c>
      <c r="K233" s="9">
        <f>SUM(K228:K232)</f>
        <v>41124.51</v>
      </c>
    </row>
    <row r="234" spans="1:13">
      <c r="I234" s="1" t="s">
        <v>13</v>
      </c>
    </row>
    <row r="237" spans="1:13">
      <c r="A237" s="2" t="s">
        <v>22</v>
      </c>
      <c r="D237" s="2" t="s">
        <v>23</v>
      </c>
    </row>
    <row r="238" spans="1:13">
      <c r="A238" s="2"/>
    </row>
    <row r="239" spans="1:13">
      <c r="A239" s="2"/>
    </row>
    <row r="240" spans="1:13">
      <c r="A240" s="2" t="s">
        <v>25</v>
      </c>
      <c r="D240" s="2" t="s">
        <v>26</v>
      </c>
    </row>
    <row r="241" spans="1:4">
      <c r="A241" s="1" t="s">
        <v>28</v>
      </c>
      <c r="D241" s="1" t="s">
        <v>29</v>
      </c>
    </row>
  </sheetData>
  <mergeCells count="129">
    <mergeCell ref="C7:C9"/>
    <mergeCell ref="C42:C44"/>
    <mergeCell ref="A167:I167"/>
    <mergeCell ref="A170:I170"/>
    <mergeCell ref="A173:I173"/>
    <mergeCell ref="A176:I176"/>
    <mergeCell ref="A179:I179"/>
    <mergeCell ref="A182:I182"/>
    <mergeCell ref="A185:I185"/>
    <mergeCell ref="G7:J7"/>
    <mergeCell ref="G42:J42"/>
    <mergeCell ref="G72:J72"/>
    <mergeCell ref="G104:J104"/>
    <mergeCell ref="G131:J131"/>
    <mergeCell ref="G153:J153"/>
    <mergeCell ref="B158:I158"/>
    <mergeCell ref="A161:I161"/>
    <mergeCell ref="A164:I164"/>
    <mergeCell ref="C72:C74"/>
    <mergeCell ref="C104:C106"/>
    <mergeCell ref="C131:C133"/>
    <mergeCell ref="C153:C155"/>
    <mergeCell ref="G8:G9"/>
    <mergeCell ref="G43:G44"/>
    <mergeCell ref="A42:A44"/>
    <mergeCell ref="A72:A74"/>
    <mergeCell ref="A104:A106"/>
    <mergeCell ref="A131:A133"/>
    <mergeCell ref="A153:A155"/>
    <mergeCell ref="A225:A227"/>
    <mergeCell ref="B7:B9"/>
    <mergeCell ref="B42:B44"/>
    <mergeCell ref="B72:B74"/>
    <mergeCell ref="B104:B106"/>
    <mergeCell ref="B131:B133"/>
    <mergeCell ref="B153:B155"/>
    <mergeCell ref="B225:B227"/>
    <mergeCell ref="A188:I188"/>
    <mergeCell ref="A191:I191"/>
    <mergeCell ref="E186:E187"/>
    <mergeCell ref="E189:E190"/>
    <mergeCell ref="G73:G74"/>
    <mergeCell ref="G105:G106"/>
    <mergeCell ref="G132:G133"/>
    <mergeCell ref="G154:G155"/>
    <mergeCell ref="C225:C227"/>
    <mergeCell ref="D7:D9"/>
    <mergeCell ref="D42:D44"/>
    <mergeCell ref="D72:D74"/>
    <mergeCell ref="D104:D106"/>
    <mergeCell ref="D131:D133"/>
    <mergeCell ref="D153:D155"/>
    <mergeCell ref="D225:D227"/>
    <mergeCell ref="E7:E9"/>
    <mergeCell ref="E42:E44"/>
    <mergeCell ref="E72:E74"/>
    <mergeCell ref="E104:E106"/>
    <mergeCell ref="E131:E133"/>
    <mergeCell ref="E153:E155"/>
    <mergeCell ref="E156:E157"/>
    <mergeCell ref="E159:E160"/>
    <mergeCell ref="E162:E163"/>
    <mergeCell ref="E165:E166"/>
    <mergeCell ref="E168:E169"/>
    <mergeCell ref="E171:E172"/>
    <mergeCell ref="E174:E175"/>
    <mergeCell ref="E177:E178"/>
    <mergeCell ref="E180:E181"/>
    <mergeCell ref="E183:E184"/>
    <mergeCell ref="E192:E193"/>
    <mergeCell ref="E195:E196"/>
    <mergeCell ref="E198:E199"/>
    <mergeCell ref="E201:E202"/>
    <mergeCell ref="E204:E205"/>
    <mergeCell ref="E207:E208"/>
    <mergeCell ref="E210:E211"/>
    <mergeCell ref="E225:E227"/>
    <mergeCell ref="F7:F9"/>
    <mergeCell ref="F42:F44"/>
    <mergeCell ref="F72:F74"/>
    <mergeCell ref="F104:F106"/>
    <mergeCell ref="F131:F133"/>
    <mergeCell ref="F153:F155"/>
    <mergeCell ref="F225:F227"/>
    <mergeCell ref="A194:I194"/>
    <mergeCell ref="A197:I197"/>
    <mergeCell ref="A200:I200"/>
    <mergeCell ref="A203:I203"/>
    <mergeCell ref="A206:I206"/>
    <mergeCell ref="A209:I209"/>
    <mergeCell ref="A212:I212"/>
    <mergeCell ref="G225:J225"/>
    <mergeCell ref="A7:A9"/>
    <mergeCell ref="G226:G227"/>
    <mergeCell ref="H8:H9"/>
    <mergeCell ref="H43:H44"/>
    <mergeCell ref="H73:H74"/>
    <mergeCell ref="H105:H106"/>
    <mergeCell ref="H132:H133"/>
    <mergeCell ref="H154:H155"/>
    <mergeCell ref="H226:H227"/>
    <mergeCell ref="I8:I9"/>
    <mergeCell ref="I43:I44"/>
    <mergeCell ref="I73:I74"/>
    <mergeCell ref="I105:I106"/>
    <mergeCell ref="I132:I133"/>
    <mergeCell ref="I154:I155"/>
    <mergeCell ref="I226:I227"/>
    <mergeCell ref="L7:L9"/>
    <mergeCell ref="L42:L44"/>
    <mergeCell ref="L72:L74"/>
    <mergeCell ref="L104:L106"/>
    <mergeCell ref="L131:L133"/>
    <mergeCell ref="L153:L155"/>
    <mergeCell ref="L225:L227"/>
    <mergeCell ref="J154:J155"/>
    <mergeCell ref="J226:J227"/>
    <mergeCell ref="K7:K9"/>
    <mergeCell ref="K42:K44"/>
    <mergeCell ref="K72:K74"/>
    <mergeCell ref="K104:K106"/>
    <mergeCell ref="K131:K133"/>
    <mergeCell ref="K153:K155"/>
    <mergeCell ref="K225:K227"/>
    <mergeCell ref="J8:J9"/>
    <mergeCell ref="J43:J44"/>
    <mergeCell ref="J73:J74"/>
    <mergeCell ref="J105:J106"/>
    <mergeCell ref="J132:J133"/>
  </mergeCells>
  <pageMargins left="0.23622047244094499" right="0.23622047244094499" top="0.74803149606299202" bottom="0.74803149606299202" header="0.31496062992126" footer="0.31496062992126"/>
  <pageSetup scale="75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L55"/>
  <sheetViews>
    <sheetView topLeftCell="B49" zoomScale="130" zoomScaleNormal="130" workbookViewId="0">
      <selection activeCell="E79" sqref="E7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45313</v>
      </c>
      <c r="B8" s="4">
        <v>18277</v>
      </c>
      <c r="C8" s="5" t="s">
        <v>201</v>
      </c>
      <c r="D8" s="6" t="s">
        <v>16</v>
      </c>
      <c r="E8" s="6"/>
      <c r="F8" s="7">
        <v>22872</v>
      </c>
      <c r="G8" s="8"/>
      <c r="H8" s="8"/>
      <c r="I8" s="23"/>
      <c r="J8" s="24"/>
      <c r="K8" s="25">
        <f>J8+F8</f>
        <v>22872</v>
      </c>
      <c r="L8" s="3">
        <v>45314</v>
      </c>
    </row>
    <row r="9" spans="1:12">
      <c r="A9" s="3">
        <v>45313</v>
      </c>
      <c r="B9" s="4">
        <v>18278</v>
      </c>
      <c r="C9" s="5" t="s">
        <v>202</v>
      </c>
      <c r="D9" s="6" t="s">
        <v>16</v>
      </c>
      <c r="E9" s="6">
        <v>57330</v>
      </c>
      <c r="F9" s="7">
        <v>20692.099999999999</v>
      </c>
      <c r="G9" s="8"/>
      <c r="H9" s="8"/>
      <c r="I9" s="23"/>
      <c r="J9" s="24"/>
      <c r="K9" s="25">
        <f t="shared" ref="K9:K11" si="0">J9+F9</f>
        <v>20692.099999999999</v>
      </c>
      <c r="L9" s="3">
        <v>45314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 t="shared" si="0"/>
        <v>0</v>
      </c>
      <c r="L11" s="3"/>
    </row>
    <row r="12" spans="1:12">
      <c r="F12" s="9">
        <f>SUM(F5:F11)</f>
        <v>43564.1</v>
      </c>
      <c r="G12" s="2"/>
      <c r="H12" s="2"/>
      <c r="I12" s="2"/>
      <c r="J12" s="9">
        <f>SUM(J8:J11)</f>
        <v>0</v>
      </c>
      <c r="K12" s="9">
        <f>SUM(K8:K11)</f>
        <v>43564.1</v>
      </c>
    </row>
    <row r="13" spans="1:12">
      <c r="I13" s="1" t="s">
        <v>13</v>
      </c>
    </row>
    <row r="14" spans="1:12">
      <c r="H14" s="2" t="s">
        <v>19</v>
      </c>
      <c r="J14" s="36" t="s">
        <v>20</v>
      </c>
      <c r="K14" s="36" t="s">
        <v>21</v>
      </c>
    </row>
    <row r="15" spans="1:12">
      <c r="K15" s="2"/>
    </row>
    <row r="16" spans="1:12">
      <c r="A16" s="2" t="s">
        <v>22</v>
      </c>
      <c r="D16" s="2" t="s">
        <v>23</v>
      </c>
      <c r="G16" s="2" t="s">
        <v>24</v>
      </c>
      <c r="I16" s="37">
        <v>1000</v>
      </c>
      <c r="J16" s="38">
        <v>43</v>
      </c>
      <c r="K16" s="39">
        <f t="shared" ref="K16:K26" si="1">J16*I16</f>
        <v>43000</v>
      </c>
    </row>
    <row r="17" spans="1:11">
      <c r="A17" s="2"/>
      <c r="G17" s="2"/>
      <c r="I17" s="37">
        <v>500</v>
      </c>
      <c r="J17" s="38">
        <v>1</v>
      </c>
      <c r="K17" s="39">
        <f t="shared" si="1"/>
        <v>500</v>
      </c>
    </row>
    <row r="18" spans="1:11">
      <c r="A18" s="2"/>
      <c r="G18" s="2"/>
      <c r="I18" s="37">
        <v>200</v>
      </c>
      <c r="J18" s="38"/>
      <c r="K18" s="39">
        <f t="shared" si="1"/>
        <v>0</v>
      </c>
    </row>
    <row r="19" spans="1:11">
      <c r="A19" s="2" t="s">
        <v>25</v>
      </c>
      <c r="D19" s="2" t="s">
        <v>26</v>
      </c>
      <c r="G19" s="2" t="s">
        <v>27</v>
      </c>
      <c r="I19" s="37">
        <v>100</v>
      </c>
      <c r="J19" s="38"/>
      <c r="K19" s="39">
        <f t="shared" si="1"/>
        <v>0</v>
      </c>
    </row>
    <row r="20" spans="1:11">
      <c r="A20" s="1" t="s">
        <v>28</v>
      </c>
      <c r="D20" s="1" t="s">
        <v>29</v>
      </c>
      <c r="G20" s="1" t="s">
        <v>30</v>
      </c>
      <c r="I20" s="37">
        <v>50</v>
      </c>
      <c r="J20" s="38">
        <v>1</v>
      </c>
      <c r="K20" s="39">
        <f t="shared" si="1"/>
        <v>50</v>
      </c>
    </row>
    <row r="21" spans="1:11">
      <c r="I21" s="37">
        <v>20</v>
      </c>
      <c r="J21" s="38">
        <v>2</v>
      </c>
      <c r="K21" s="39">
        <f t="shared" si="1"/>
        <v>40</v>
      </c>
    </row>
    <row r="22" spans="1:11">
      <c r="I22" s="37">
        <v>10</v>
      </c>
      <c r="J22" s="38"/>
      <c r="K22" s="39">
        <f t="shared" si="1"/>
        <v>0</v>
      </c>
    </row>
    <row r="23" spans="1:11">
      <c r="I23" s="37">
        <v>5</v>
      </c>
      <c r="J23" s="38"/>
      <c r="K23" s="39">
        <f t="shared" si="1"/>
        <v>0</v>
      </c>
    </row>
    <row r="24" spans="1:11">
      <c r="I24" s="37">
        <v>1</v>
      </c>
      <c r="J24" s="38">
        <v>4</v>
      </c>
      <c r="K24" s="39">
        <f t="shared" si="1"/>
        <v>4</v>
      </c>
    </row>
    <row r="25" spans="1:11">
      <c r="I25" s="37">
        <v>0.25</v>
      </c>
      <c r="J25" s="38"/>
      <c r="K25" s="39">
        <f t="shared" si="1"/>
        <v>0</v>
      </c>
    </row>
    <row r="26" spans="1:11">
      <c r="I26" s="40">
        <v>0.1</v>
      </c>
      <c r="J26" s="38">
        <v>1</v>
      </c>
      <c r="K26" s="39">
        <f t="shared" si="1"/>
        <v>0.1</v>
      </c>
    </row>
    <row r="27" spans="1:11">
      <c r="I27" s="2" t="s">
        <v>31</v>
      </c>
      <c r="K27" s="41">
        <f>SUM(K16:K26)</f>
        <v>43594.1</v>
      </c>
    </row>
    <row r="28" spans="1:11">
      <c r="I28" s="2" t="s">
        <v>32</v>
      </c>
      <c r="K28" s="42">
        <f>J12</f>
        <v>0</v>
      </c>
    </row>
    <row r="29" spans="1:11">
      <c r="K29" s="43">
        <f>SUM(K27:K28)</f>
        <v>43594.1</v>
      </c>
    </row>
    <row r="35" spans="1:12">
      <c r="A35" s="2" t="s">
        <v>0</v>
      </c>
    </row>
    <row r="36" spans="1:12">
      <c r="A36" s="2" t="s">
        <v>39</v>
      </c>
    </row>
    <row r="38" spans="1:12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2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3">
        <v>45314</v>
      </c>
      <c r="B41" s="4">
        <v>18279</v>
      </c>
      <c r="C41" s="5" t="s">
        <v>203</v>
      </c>
      <c r="D41" s="6" t="s">
        <v>16</v>
      </c>
      <c r="E41" s="6">
        <v>56687</v>
      </c>
      <c r="F41" s="7"/>
      <c r="G41" s="8" t="s">
        <v>46</v>
      </c>
      <c r="H41" s="8"/>
      <c r="I41" s="23"/>
      <c r="J41" s="24">
        <v>20800</v>
      </c>
      <c r="K41" s="25">
        <f>J41+F41</f>
        <v>20800</v>
      </c>
      <c r="L41" s="3">
        <v>45320</v>
      </c>
    </row>
    <row r="42" spans="1:12">
      <c r="A42" s="3">
        <v>45314</v>
      </c>
      <c r="B42" s="4">
        <v>18280</v>
      </c>
      <c r="C42" s="5" t="s">
        <v>204</v>
      </c>
      <c r="D42" s="6" t="s">
        <v>16</v>
      </c>
      <c r="E42" s="6">
        <v>57344</v>
      </c>
      <c r="F42" s="7"/>
      <c r="G42" s="8" t="s">
        <v>46</v>
      </c>
      <c r="H42" s="8"/>
      <c r="I42" s="23"/>
      <c r="J42" s="24">
        <v>19942.5</v>
      </c>
      <c r="K42" s="25">
        <f>J42+F42</f>
        <v>19942.5</v>
      </c>
      <c r="L42" s="3">
        <v>45313</v>
      </c>
    </row>
    <row r="43" spans="1:12">
      <c r="A43" s="3">
        <v>45314</v>
      </c>
      <c r="B43" s="4">
        <v>18280</v>
      </c>
      <c r="C43" s="5" t="s">
        <v>204</v>
      </c>
      <c r="D43" s="6" t="s">
        <v>64</v>
      </c>
      <c r="E43" s="6">
        <v>57344</v>
      </c>
      <c r="F43" s="7"/>
      <c r="G43" s="8" t="s">
        <v>46</v>
      </c>
      <c r="H43" s="8"/>
      <c r="I43" s="23"/>
      <c r="J43" s="24">
        <v>1000</v>
      </c>
      <c r="K43" s="25">
        <f>J43+F43</f>
        <v>1000</v>
      </c>
      <c r="L43" s="3">
        <v>45313</v>
      </c>
    </row>
    <row r="44" spans="1:12">
      <c r="A44" s="3">
        <v>45314</v>
      </c>
      <c r="B44" s="4">
        <v>18281</v>
      </c>
      <c r="C44" s="5" t="s">
        <v>205</v>
      </c>
      <c r="D44" s="6" t="s">
        <v>16</v>
      </c>
      <c r="E44" s="6">
        <v>57341</v>
      </c>
      <c r="F44" s="7">
        <v>37226</v>
      </c>
      <c r="G44" s="8"/>
      <c r="H44" s="8"/>
      <c r="I44" s="23"/>
      <c r="J44" s="24"/>
      <c r="K44" s="25">
        <f t="shared" ref="K44:K46" si="2">J44+F44</f>
        <v>37226</v>
      </c>
      <c r="L44" s="3">
        <v>45320</v>
      </c>
    </row>
    <row r="45" spans="1:12">
      <c r="A45" s="3">
        <v>45314</v>
      </c>
      <c r="B45" s="4">
        <v>18281</v>
      </c>
      <c r="C45" s="5" t="s">
        <v>205</v>
      </c>
      <c r="D45" s="6" t="s">
        <v>64</v>
      </c>
      <c r="E45" s="6">
        <v>57341</v>
      </c>
      <c r="F45" s="7">
        <v>600</v>
      </c>
      <c r="G45" s="8"/>
      <c r="H45" s="8"/>
      <c r="I45" s="23"/>
      <c r="J45" s="24"/>
      <c r="K45" s="25">
        <f t="shared" si="2"/>
        <v>600</v>
      </c>
      <c r="L45" s="3">
        <v>45320</v>
      </c>
    </row>
    <row r="46" spans="1:12">
      <c r="A46" s="3">
        <v>45314</v>
      </c>
      <c r="B46" s="4">
        <v>18282</v>
      </c>
      <c r="C46" s="5" t="s">
        <v>206</v>
      </c>
      <c r="D46" s="6" t="s">
        <v>16</v>
      </c>
      <c r="E46" s="6">
        <v>57340</v>
      </c>
      <c r="F46" s="7">
        <v>47780.2</v>
      </c>
      <c r="G46" s="8"/>
      <c r="H46" s="8"/>
      <c r="I46" s="23"/>
      <c r="J46" s="24"/>
      <c r="K46" s="25">
        <f t="shared" si="2"/>
        <v>47780.2</v>
      </c>
      <c r="L46" s="3">
        <v>45310</v>
      </c>
    </row>
    <row r="47" spans="1:12">
      <c r="F47" s="9">
        <f>SUM(F38:F46)</f>
        <v>85606.2</v>
      </c>
      <c r="G47" s="2"/>
      <c r="H47" s="2"/>
      <c r="I47" s="2"/>
      <c r="J47" s="9">
        <f>SUM(J41:J46)</f>
        <v>41742.5</v>
      </c>
      <c r="K47" s="9">
        <f>SUM(K41:K46)</f>
        <v>127348.7</v>
      </c>
    </row>
    <row r="48" spans="1:12">
      <c r="I48" s="1" t="s">
        <v>13</v>
      </c>
    </row>
    <row r="51" spans="1:4">
      <c r="A51" s="2" t="s">
        <v>22</v>
      </c>
      <c r="D51" s="2" t="s">
        <v>23</v>
      </c>
    </row>
    <row r="52" spans="1:4">
      <c r="A52" s="2"/>
    </row>
    <row r="53" spans="1:4">
      <c r="A53" s="2"/>
    </row>
    <row r="54" spans="1:4">
      <c r="A54" s="2" t="s">
        <v>25</v>
      </c>
      <c r="D54" s="2" t="s">
        <v>26</v>
      </c>
    </row>
    <row r="55" spans="1:4">
      <c r="A55" s="1" t="s">
        <v>28</v>
      </c>
      <c r="D55" s="1" t="s">
        <v>29</v>
      </c>
    </row>
  </sheetData>
  <mergeCells count="26">
    <mergeCell ref="D5:D7"/>
    <mergeCell ref="D38:D40"/>
    <mergeCell ref="E5:E7"/>
    <mergeCell ref="E38:E40"/>
    <mergeCell ref="F5:F7"/>
    <mergeCell ref="F38:F40"/>
    <mergeCell ref="A5:A7"/>
    <mergeCell ref="A38:A40"/>
    <mergeCell ref="B5:B7"/>
    <mergeCell ref="B38:B40"/>
    <mergeCell ref="C5:C7"/>
    <mergeCell ref="C38:C40"/>
    <mergeCell ref="K5:K7"/>
    <mergeCell ref="K38:K40"/>
    <mergeCell ref="L5:L7"/>
    <mergeCell ref="L38:L40"/>
    <mergeCell ref="H6:H7"/>
    <mergeCell ref="H39:H40"/>
    <mergeCell ref="I6:I7"/>
    <mergeCell ref="I39:I40"/>
    <mergeCell ref="J6:J7"/>
    <mergeCell ref="J39:J40"/>
    <mergeCell ref="G5:J5"/>
    <mergeCell ref="G38:J38"/>
    <mergeCell ref="G6:G7"/>
    <mergeCell ref="G39:G40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M93"/>
  <sheetViews>
    <sheetView topLeftCell="A22" zoomScale="130" zoomScaleNormal="130" workbookViewId="0">
      <selection activeCell="D37" sqref="D37:D3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3">
      <c r="A2" s="2" t="s">
        <v>0</v>
      </c>
    </row>
    <row r="3" spans="1:13">
      <c r="A3" s="2" t="s">
        <v>39</v>
      </c>
    </row>
    <row r="5" spans="1:13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3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>
      <c r="A8" s="3">
        <v>45314</v>
      </c>
      <c r="B8" s="4">
        <v>18283</v>
      </c>
      <c r="C8" s="5" t="s">
        <v>207</v>
      </c>
      <c r="D8" s="6" t="s">
        <v>16</v>
      </c>
      <c r="E8" s="6">
        <v>57338</v>
      </c>
      <c r="F8" s="7">
        <v>19006.099999999999</v>
      </c>
      <c r="G8" s="8"/>
      <c r="H8" s="8"/>
      <c r="I8" s="23"/>
      <c r="J8" s="24"/>
      <c r="K8" s="25">
        <f>J8+F8</f>
        <v>19006.099999999999</v>
      </c>
      <c r="L8" s="3">
        <v>45316</v>
      </c>
    </row>
    <row r="9" spans="1:13">
      <c r="A9" s="3">
        <v>45314</v>
      </c>
      <c r="B9" s="4">
        <v>18284</v>
      </c>
      <c r="C9" s="5" t="s">
        <v>207</v>
      </c>
      <c r="D9" s="6" t="s">
        <v>42</v>
      </c>
      <c r="E9" s="6">
        <v>57342</v>
      </c>
      <c r="F9" s="7">
        <v>138424.4</v>
      </c>
      <c r="G9" s="8"/>
      <c r="H9" s="8"/>
      <c r="I9" s="23"/>
      <c r="J9" s="24"/>
      <c r="K9" s="25">
        <f t="shared" ref="K9:K12" si="0">J9+F9</f>
        <v>138424.4</v>
      </c>
      <c r="L9" s="3">
        <v>45316</v>
      </c>
    </row>
    <row r="10" spans="1:13">
      <c r="A10" s="3">
        <v>45315</v>
      </c>
      <c r="B10" s="4">
        <v>18285</v>
      </c>
      <c r="C10" s="5" t="s">
        <v>208</v>
      </c>
      <c r="D10" s="6" t="s">
        <v>16</v>
      </c>
      <c r="E10" s="6">
        <v>57055</v>
      </c>
      <c r="F10" s="7"/>
      <c r="G10" s="8" t="s">
        <v>164</v>
      </c>
      <c r="H10" s="8">
        <v>3122273147</v>
      </c>
      <c r="I10" s="23" t="s">
        <v>209</v>
      </c>
      <c r="J10" s="24">
        <v>116403.52</v>
      </c>
      <c r="K10" s="25">
        <f t="shared" si="0"/>
        <v>116403.52</v>
      </c>
      <c r="L10" s="3">
        <v>45316</v>
      </c>
      <c r="M10" s="1" t="s">
        <v>210</v>
      </c>
    </row>
    <row r="11" spans="1:13">
      <c r="A11" s="3">
        <v>45315</v>
      </c>
      <c r="B11" s="4">
        <v>18285</v>
      </c>
      <c r="C11" s="5" t="s">
        <v>208</v>
      </c>
      <c r="D11" s="6" t="s">
        <v>64</v>
      </c>
      <c r="E11" s="6">
        <v>57055</v>
      </c>
      <c r="F11" s="7"/>
      <c r="G11" s="8" t="s">
        <v>164</v>
      </c>
      <c r="H11" s="8">
        <v>3122273147</v>
      </c>
      <c r="I11" s="23" t="s">
        <v>209</v>
      </c>
      <c r="J11" s="24">
        <v>600</v>
      </c>
      <c r="K11" s="25">
        <f t="shared" si="0"/>
        <v>600</v>
      </c>
      <c r="L11" s="3">
        <v>45316</v>
      </c>
    </row>
    <row r="12" spans="1:13">
      <c r="A12" s="3">
        <v>45315</v>
      </c>
      <c r="B12" s="4">
        <v>18286</v>
      </c>
      <c r="C12" s="5" t="s">
        <v>211</v>
      </c>
      <c r="D12" s="6" t="s">
        <v>42</v>
      </c>
      <c r="E12" s="6">
        <v>57345</v>
      </c>
      <c r="F12" s="7">
        <v>1100</v>
      </c>
      <c r="G12" s="8"/>
      <c r="H12" s="8"/>
      <c r="I12" s="23"/>
      <c r="J12" s="24"/>
      <c r="K12" s="25">
        <f t="shared" si="0"/>
        <v>1100</v>
      </c>
      <c r="L12" s="3">
        <v>45316</v>
      </c>
    </row>
    <row r="13" spans="1:13">
      <c r="F13" s="9">
        <f>SUM(F5:F12)</f>
        <v>158530.5</v>
      </c>
      <c r="G13" s="2"/>
      <c r="H13" s="2"/>
      <c r="I13" s="2"/>
      <c r="J13" s="9">
        <f>SUM(J8:J12)</f>
        <v>117003.52</v>
      </c>
      <c r="K13" s="9">
        <f>SUM(K8:K12)</f>
        <v>275534.02</v>
      </c>
    </row>
    <row r="14" spans="1:13">
      <c r="I14" s="1" t="s">
        <v>13</v>
      </c>
    </row>
    <row r="15" spans="1:13">
      <c r="H15" s="2" t="s">
        <v>19</v>
      </c>
      <c r="J15" s="36" t="s">
        <v>20</v>
      </c>
      <c r="K15" s="36" t="s">
        <v>21</v>
      </c>
    </row>
    <row r="16" spans="1:13">
      <c r="K16" s="2"/>
    </row>
    <row r="17" spans="1:11">
      <c r="A17" s="2" t="s">
        <v>22</v>
      </c>
      <c r="D17" s="2" t="s">
        <v>23</v>
      </c>
      <c r="G17" s="2" t="s">
        <v>24</v>
      </c>
      <c r="I17" s="37">
        <v>1000</v>
      </c>
      <c r="J17" s="38">
        <v>158</v>
      </c>
      <c r="K17" s="39">
        <f t="shared" ref="K17:K27" si="1">J17*I17</f>
        <v>158000</v>
      </c>
    </row>
    <row r="18" spans="1:11">
      <c r="A18" s="2"/>
      <c r="G18" s="2"/>
      <c r="I18" s="37">
        <v>500</v>
      </c>
      <c r="J18" s="38">
        <v>1</v>
      </c>
      <c r="K18" s="39">
        <f t="shared" si="1"/>
        <v>500</v>
      </c>
    </row>
    <row r="19" spans="1:11">
      <c r="A19" s="2"/>
      <c r="G19" s="2"/>
      <c r="I19" s="37">
        <v>200</v>
      </c>
      <c r="J19" s="38"/>
      <c r="K19" s="39">
        <f t="shared" si="1"/>
        <v>0</v>
      </c>
    </row>
    <row r="20" spans="1:11">
      <c r="A20" s="2" t="s">
        <v>25</v>
      </c>
      <c r="D20" s="2" t="s">
        <v>26</v>
      </c>
      <c r="G20" s="2" t="s">
        <v>27</v>
      </c>
      <c r="I20" s="37">
        <v>100</v>
      </c>
      <c r="J20" s="38"/>
      <c r="K20" s="39">
        <f t="shared" si="1"/>
        <v>0</v>
      </c>
    </row>
    <row r="21" spans="1:11">
      <c r="A21" s="1" t="s">
        <v>28</v>
      </c>
      <c r="D21" s="1" t="s">
        <v>29</v>
      </c>
      <c r="G21" s="1" t="s">
        <v>30</v>
      </c>
      <c r="I21" s="37">
        <v>50</v>
      </c>
      <c r="J21" s="38"/>
      <c r="K21" s="39">
        <f t="shared" si="1"/>
        <v>0</v>
      </c>
    </row>
    <row r="22" spans="1:11">
      <c r="I22" s="37">
        <v>20</v>
      </c>
      <c r="J22" s="38">
        <v>1</v>
      </c>
      <c r="K22" s="39">
        <f t="shared" si="1"/>
        <v>20</v>
      </c>
    </row>
    <row r="23" spans="1:11">
      <c r="I23" s="37">
        <v>10</v>
      </c>
      <c r="J23" s="38">
        <v>1</v>
      </c>
      <c r="K23" s="39">
        <f t="shared" si="1"/>
        <v>10</v>
      </c>
    </row>
    <row r="24" spans="1:11">
      <c r="I24" s="37">
        <v>5</v>
      </c>
      <c r="J24" s="38"/>
      <c r="K24" s="39">
        <f t="shared" si="1"/>
        <v>0</v>
      </c>
    </row>
    <row r="25" spans="1:11">
      <c r="I25" s="37">
        <v>1</v>
      </c>
      <c r="J25" s="38"/>
      <c r="K25" s="39">
        <f t="shared" si="1"/>
        <v>0</v>
      </c>
    </row>
    <row r="26" spans="1:11">
      <c r="I26" s="37">
        <v>0.25</v>
      </c>
      <c r="J26" s="38">
        <v>2</v>
      </c>
      <c r="K26" s="39">
        <f t="shared" si="1"/>
        <v>0.5</v>
      </c>
    </row>
    <row r="27" spans="1:11">
      <c r="I27" s="40">
        <v>0.1</v>
      </c>
      <c r="J27" s="38"/>
      <c r="K27" s="39">
        <f t="shared" si="1"/>
        <v>0</v>
      </c>
    </row>
    <row r="28" spans="1:11">
      <c r="I28" s="2" t="s">
        <v>31</v>
      </c>
      <c r="K28" s="41">
        <f>SUM(K17:K27)</f>
        <v>158530.5</v>
      </c>
    </row>
    <row r="29" spans="1:11">
      <c r="I29" s="2" t="s">
        <v>32</v>
      </c>
      <c r="K29" s="42">
        <f>J13</f>
        <v>117003.52</v>
      </c>
    </row>
    <row r="30" spans="1:11">
      <c r="K30" s="43">
        <f>SUM(K28:K29)</f>
        <v>275534.02</v>
      </c>
    </row>
    <row r="34" spans="1:12">
      <c r="A34" s="2" t="s">
        <v>0</v>
      </c>
    </row>
    <row r="35" spans="1:12">
      <c r="A35" s="2" t="s">
        <v>1</v>
      </c>
    </row>
    <row r="37" spans="1:12">
      <c r="A37" s="59" t="s">
        <v>2</v>
      </c>
      <c r="B37" s="59" t="s">
        <v>3</v>
      </c>
      <c r="C37" s="59" t="s">
        <v>4</v>
      </c>
      <c r="D37" s="59" t="s">
        <v>5</v>
      </c>
      <c r="E37" s="59" t="s">
        <v>6</v>
      </c>
      <c r="F37" s="59" t="s">
        <v>7</v>
      </c>
      <c r="G37" s="62" t="s">
        <v>8</v>
      </c>
      <c r="H37" s="63"/>
      <c r="I37" s="63"/>
      <c r="J37" s="64"/>
      <c r="K37" s="59" t="s">
        <v>9</v>
      </c>
      <c r="L37" s="59" t="s">
        <v>10</v>
      </c>
    </row>
    <row r="38" spans="1:12">
      <c r="A38" s="60"/>
      <c r="B38" s="60"/>
      <c r="C38" s="60"/>
      <c r="D38" s="60"/>
      <c r="E38" s="60"/>
      <c r="F38" s="60"/>
      <c r="G38" s="59" t="s">
        <v>11</v>
      </c>
      <c r="H38" s="59" t="s">
        <v>12</v>
      </c>
      <c r="I38" s="59" t="s">
        <v>13</v>
      </c>
      <c r="J38" s="59" t="s">
        <v>14</v>
      </c>
      <c r="K38" s="60"/>
      <c r="L38" s="60"/>
    </row>
    <row r="39" spans="1:1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>
      <c r="A40" s="3">
        <v>45315</v>
      </c>
      <c r="B40" s="4">
        <v>18117</v>
      </c>
      <c r="C40" s="5" t="s">
        <v>212</v>
      </c>
      <c r="D40" s="6" t="s">
        <v>16</v>
      </c>
      <c r="E40" s="6">
        <v>57337</v>
      </c>
      <c r="F40" s="7"/>
      <c r="G40" s="8" t="s">
        <v>70</v>
      </c>
      <c r="H40" s="8">
        <v>226351</v>
      </c>
      <c r="I40" s="23" t="s">
        <v>213</v>
      </c>
      <c r="J40" s="24">
        <v>34414.1</v>
      </c>
      <c r="K40" s="25">
        <f>J40+F40</f>
        <v>34414.1</v>
      </c>
      <c r="L40" s="3">
        <v>45316</v>
      </c>
    </row>
    <row r="41" spans="1:12">
      <c r="A41" s="3">
        <v>45315</v>
      </c>
      <c r="B41" s="4">
        <v>18329</v>
      </c>
      <c r="C41" s="5" t="s">
        <v>212</v>
      </c>
      <c r="D41" s="6" t="s">
        <v>16</v>
      </c>
      <c r="E41" s="6">
        <v>57335</v>
      </c>
      <c r="F41" s="7"/>
      <c r="G41" s="8" t="s">
        <v>70</v>
      </c>
      <c r="H41" s="8">
        <v>226351</v>
      </c>
      <c r="I41" s="23" t="s">
        <v>213</v>
      </c>
      <c r="J41" s="24">
        <v>49802.1</v>
      </c>
      <c r="K41" s="25">
        <f t="shared" ref="K41:K44" si="2">J41+F41</f>
        <v>49802.1</v>
      </c>
      <c r="L41" s="3">
        <v>45316</v>
      </c>
    </row>
    <row r="42" spans="1:12">
      <c r="A42" s="3"/>
      <c r="B42" s="4"/>
      <c r="C42" s="5"/>
      <c r="D42" s="6"/>
      <c r="E42" s="6"/>
      <c r="F42" s="7"/>
      <c r="G42" s="8"/>
      <c r="H42" s="8"/>
      <c r="I42" s="23"/>
      <c r="J42" s="24"/>
      <c r="K42" s="25">
        <f t="shared" si="2"/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 t="shared" si="2"/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2"/>
        <v>0</v>
      </c>
      <c r="L44" s="3"/>
    </row>
    <row r="45" spans="1:12">
      <c r="F45" s="9">
        <f>SUM(F37:F44)</f>
        <v>0</v>
      </c>
      <c r="G45" s="2"/>
      <c r="H45" s="2"/>
      <c r="I45" s="2"/>
      <c r="J45" s="9">
        <f>SUM(J40:J44)</f>
        <v>84216.2</v>
      </c>
      <c r="K45" s="9">
        <f>SUM(K40:K44)</f>
        <v>84216.2</v>
      </c>
    </row>
    <row r="46" spans="1:12">
      <c r="I46" s="1" t="s">
        <v>13</v>
      </c>
    </row>
    <row r="47" spans="1:12">
      <c r="H47" s="2" t="s">
        <v>19</v>
      </c>
      <c r="J47" s="36" t="s">
        <v>20</v>
      </c>
      <c r="K47" s="36" t="s">
        <v>21</v>
      </c>
    </row>
    <row r="48" spans="1:12">
      <c r="K48" s="2"/>
    </row>
    <row r="49" spans="1:11">
      <c r="A49" s="2" t="s">
        <v>22</v>
      </c>
      <c r="D49" s="2" t="s">
        <v>23</v>
      </c>
      <c r="G49" s="2" t="s">
        <v>24</v>
      </c>
      <c r="I49" s="37">
        <v>1000</v>
      </c>
      <c r="J49" s="38"/>
      <c r="K49" s="39">
        <f t="shared" ref="K49:K59" si="3">J49*I49</f>
        <v>0</v>
      </c>
    </row>
    <row r="50" spans="1:11">
      <c r="A50" s="2"/>
      <c r="G50" s="2"/>
      <c r="I50" s="37">
        <v>500</v>
      </c>
      <c r="J50" s="38"/>
      <c r="K50" s="39">
        <f t="shared" si="3"/>
        <v>0</v>
      </c>
    </row>
    <row r="51" spans="1:11">
      <c r="A51" s="2"/>
      <c r="G51" s="2"/>
      <c r="I51" s="37">
        <v>200</v>
      </c>
      <c r="J51" s="38"/>
      <c r="K51" s="39">
        <f t="shared" si="3"/>
        <v>0</v>
      </c>
    </row>
    <row r="52" spans="1:11">
      <c r="A52" s="2" t="s">
        <v>25</v>
      </c>
      <c r="D52" s="2" t="s">
        <v>26</v>
      </c>
      <c r="G52" s="2" t="s">
        <v>27</v>
      </c>
      <c r="I52" s="37">
        <v>100</v>
      </c>
      <c r="J52" s="38"/>
      <c r="K52" s="39">
        <f t="shared" si="3"/>
        <v>0</v>
      </c>
    </row>
    <row r="53" spans="1:11">
      <c r="A53" s="1" t="s">
        <v>28</v>
      </c>
      <c r="D53" s="1" t="s">
        <v>29</v>
      </c>
      <c r="G53" s="1" t="s">
        <v>30</v>
      </c>
      <c r="I53" s="37">
        <v>50</v>
      </c>
      <c r="J53" s="38"/>
      <c r="K53" s="39">
        <f t="shared" si="3"/>
        <v>0</v>
      </c>
    </row>
    <row r="54" spans="1:11">
      <c r="I54" s="37">
        <v>20</v>
      </c>
      <c r="J54" s="38"/>
      <c r="K54" s="39">
        <f t="shared" si="3"/>
        <v>0</v>
      </c>
    </row>
    <row r="55" spans="1:11">
      <c r="I55" s="37">
        <v>10</v>
      </c>
      <c r="J55" s="38"/>
      <c r="K55" s="39">
        <f t="shared" si="3"/>
        <v>0</v>
      </c>
    </row>
    <row r="56" spans="1:11">
      <c r="I56" s="37">
        <v>5</v>
      </c>
      <c r="J56" s="38"/>
      <c r="K56" s="39">
        <f t="shared" si="3"/>
        <v>0</v>
      </c>
    </row>
    <row r="57" spans="1:11">
      <c r="I57" s="37">
        <v>1</v>
      </c>
      <c r="J57" s="38"/>
      <c r="K57" s="39">
        <f t="shared" si="3"/>
        <v>0</v>
      </c>
    </row>
    <row r="58" spans="1:11">
      <c r="I58" s="37">
        <v>0.25</v>
      </c>
      <c r="J58" s="38"/>
      <c r="K58" s="39">
        <f t="shared" si="3"/>
        <v>0</v>
      </c>
    </row>
    <row r="59" spans="1:11">
      <c r="I59" s="40">
        <v>0.1</v>
      </c>
      <c r="J59" s="38"/>
      <c r="K59" s="39">
        <f t="shared" si="3"/>
        <v>0</v>
      </c>
    </row>
    <row r="60" spans="1:11">
      <c r="I60" s="2" t="s">
        <v>31</v>
      </c>
      <c r="K60" s="41">
        <f>SUM(K49:K59)</f>
        <v>0</v>
      </c>
    </row>
    <row r="61" spans="1:11">
      <c r="I61" s="2" t="s">
        <v>32</v>
      </c>
      <c r="K61" s="42">
        <f>J45</f>
        <v>84216.2</v>
      </c>
    </row>
    <row r="62" spans="1:11">
      <c r="K62" s="43">
        <f>SUM(K60:K61)</f>
        <v>84216.2</v>
      </c>
    </row>
    <row r="65" spans="1:12">
      <c r="A65" s="2" t="s">
        <v>0</v>
      </c>
    </row>
    <row r="66" spans="1:12">
      <c r="A66" s="2" t="s">
        <v>39</v>
      </c>
    </row>
    <row r="68" spans="1:12">
      <c r="A68" s="59" t="s">
        <v>2</v>
      </c>
      <c r="B68" s="59" t="s">
        <v>3</v>
      </c>
      <c r="C68" s="59" t="s">
        <v>4</v>
      </c>
      <c r="D68" s="59" t="s">
        <v>5</v>
      </c>
      <c r="E68" s="59" t="s">
        <v>6</v>
      </c>
      <c r="F68" s="59" t="s">
        <v>7</v>
      </c>
      <c r="G68" s="62" t="s">
        <v>8</v>
      </c>
      <c r="H68" s="63"/>
      <c r="I68" s="63"/>
      <c r="J68" s="64"/>
      <c r="K68" s="59" t="s">
        <v>9</v>
      </c>
      <c r="L68" s="59" t="s">
        <v>10</v>
      </c>
    </row>
    <row r="69" spans="1:12">
      <c r="A69" s="60"/>
      <c r="B69" s="60"/>
      <c r="C69" s="60"/>
      <c r="D69" s="60"/>
      <c r="E69" s="60"/>
      <c r="F69" s="60"/>
      <c r="G69" s="59" t="s">
        <v>11</v>
      </c>
      <c r="H69" s="59" t="s">
        <v>12</v>
      </c>
      <c r="I69" s="59" t="s">
        <v>13</v>
      </c>
      <c r="J69" s="59" t="s">
        <v>14</v>
      </c>
      <c r="K69" s="60"/>
      <c r="L69" s="60"/>
    </row>
    <row r="70" spans="1:1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>
      <c r="A71" s="3">
        <v>45316</v>
      </c>
      <c r="B71" s="4">
        <v>18288</v>
      </c>
      <c r="C71" s="5" t="s">
        <v>214</v>
      </c>
      <c r="D71" s="6" t="s">
        <v>16</v>
      </c>
      <c r="E71" s="6">
        <v>57327</v>
      </c>
      <c r="F71" s="7">
        <v>650</v>
      </c>
      <c r="G71" s="8"/>
      <c r="H71" s="8"/>
      <c r="I71" s="23"/>
      <c r="J71" s="24"/>
      <c r="K71" s="25">
        <f>J71+F71</f>
        <v>650</v>
      </c>
      <c r="L71" s="3">
        <v>45314</v>
      </c>
    </row>
    <row r="72" spans="1:12">
      <c r="A72" s="3">
        <v>45316</v>
      </c>
      <c r="B72" s="4">
        <v>18289</v>
      </c>
      <c r="C72" s="5" t="s">
        <v>215</v>
      </c>
      <c r="D72" s="6" t="s">
        <v>16</v>
      </c>
      <c r="E72" s="6">
        <v>56684</v>
      </c>
      <c r="F72" s="7">
        <v>14800</v>
      </c>
      <c r="G72" s="8"/>
      <c r="H72" s="8"/>
      <c r="I72" s="23"/>
      <c r="J72" s="24"/>
      <c r="K72" s="25">
        <f>J72+F72</f>
        <v>14800</v>
      </c>
      <c r="L72" s="3">
        <v>45312</v>
      </c>
    </row>
    <row r="73" spans="1:12" ht="9" customHeight="1">
      <c r="A73" s="3">
        <v>45316</v>
      </c>
      <c r="B73" s="4">
        <v>18289</v>
      </c>
      <c r="C73" s="5" t="s">
        <v>215</v>
      </c>
      <c r="D73" s="6" t="s">
        <v>216</v>
      </c>
      <c r="E73" s="6">
        <v>56684</v>
      </c>
      <c r="F73" s="7">
        <v>600</v>
      </c>
      <c r="G73" s="8"/>
      <c r="H73" s="8"/>
      <c r="I73" s="23"/>
      <c r="J73" s="24"/>
      <c r="K73" s="25">
        <f>J73+F73</f>
        <v>600</v>
      </c>
      <c r="L73" s="3">
        <v>45312</v>
      </c>
    </row>
    <row r="74" spans="1:12">
      <c r="A74" s="3">
        <v>45316</v>
      </c>
      <c r="B74" s="4">
        <v>18290</v>
      </c>
      <c r="C74" s="5" t="s">
        <v>217</v>
      </c>
      <c r="D74" s="6" t="s">
        <v>168</v>
      </c>
      <c r="E74" s="6">
        <v>57270</v>
      </c>
      <c r="F74" s="7"/>
      <c r="G74" s="8" t="s">
        <v>70</v>
      </c>
      <c r="H74" s="8"/>
      <c r="I74" s="23"/>
      <c r="J74" s="24">
        <v>50000</v>
      </c>
      <c r="K74" s="25">
        <f t="shared" ref="K74:K84" si="4">J74+F74</f>
        <v>50000</v>
      </c>
      <c r="L74" s="3">
        <v>45315</v>
      </c>
    </row>
    <row r="75" spans="1:12">
      <c r="A75" s="3">
        <v>45316</v>
      </c>
      <c r="B75" s="4">
        <v>18291</v>
      </c>
      <c r="C75" s="5" t="s">
        <v>218</v>
      </c>
      <c r="D75" s="6" t="s">
        <v>16</v>
      </c>
      <c r="E75" s="6">
        <v>57053</v>
      </c>
      <c r="F75" s="7"/>
      <c r="G75" s="8" t="s">
        <v>46</v>
      </c>
      <c r="H75" s="8"/>
      <c r="I75" s="23"/>
      <c r="J75" s="24">
        <v>44582.2</v>
      </c>
      <c r="K75" s="25">
        <f t="shared" si="4"/>
        <v>44582.2</v>
      </c>
      <c r="L75" s="3">
        <v>45314</v>
      </c>
    </row>
    <row r="76" spans="1:12">
      <c r="A76" s="3">
        <v>45316</v>
      </c>
      <c r="B76" s="4">
        <v>18292</v>
      </c>
      <c r="C76" s="5" t="s">
        <v>145</v>
      </c>
      <c r="D76" s="6" t="s">
        <v>16</v>
      </c>
      <c r="E76" s="6">
        <v>57052</v>
      </c>
      <c r="F76" s="7"/>
      <c r="G76" s="8" t="s">
        <v>70</v>
      </c>
      <c r="H76" s="8"/>
      <c r="I76" s="23"/>
      <c r="J76" s="24">
        <v>5614.85</v>
      </c>
      <c r="K76" s="25">
        <f t="shared" ref="K76:K79" si="5">J76+F76</f>
        <v>5614.85</v>
      </c>
      <c r="L76" s="3">
        <v>45312</v>
      </c>
    </row>
    <row r="77" spans="1:12">
      <c r="A77" s="3">
        <v>45316</v>
      </c>
      <c r="B77" s="4">
        <v>18292</v>
      </c>
      <c r="C77" s="5" t="s">
        <v>145</v>
      </c>
      <c r="D77" s="6" t="s">
        <v>16</v>
      </c>
      <c r="E77" s="6">
        <v>57052</v>
      </c>
      <c r="F77" s="7"/>
      <c r="G77" s="8" t="s">
        <v>70</v>
      </c>
      <c r="H77" s="8"/>
      <c r="I77" s="23"/>
      <c r="J77" s="24">
        <v>600</v>
      </c>
      <c r="K77" s="25">
        <f t="shared" si="5"/>
        <v>600</v>
      </c>
      <c r="L77" s="3">
        <v>45314</v>
      </c>
    </row>
    <row r="78" spans="1:12">
      <c r="A78" s="3">
        <v>45316</v>
      </c>
      <c r="B78" s="4">
        <v>18293</v>
      </c>
      <c r="C78" s="5" t="s">
        <v>219</v>
      </c>
      <c r="D78" s="6" t="s">
        <v>16</v>
      </c>
      <c r="E78" s="6">
        <v>57350</v>
      </c>
      <c r="F78" s="7"/>
      <c r="G78" s="8" t="s">
        <v>70</v>
      </c>
      <c r="H78" s="8"/>
      <c r="I78" s="23"/>
      <c r="J78" s="24">
        <v>21346.1</v>
      </c>
      <c r="K78" s="25">
        <f t="shared" si="5"/>
        <v>21346.1</v>
      </c>
      <c r="L78" s="3">
        <v>45315</v>
      </c>
    </row>
    <row r="79" spans="1:12">
      <c r="A79" s="3">
        <v>45316</v>
      </c>
      <c r="B79" s="4">
        <v>18293</v>
      </c>
      <c r="C79" s="5" t="s">
        <v>219</v>
      </c>
      <c r="D79" s="6" t="s">
        <v>64</v>
      </c>
      <c r="E79" s="6">
        <v>57350</v>
      </c>
      <c r="F79" s="7"/>
      <c r="G79" s="8" t="s">
        <v>70</v>
      </c>
      <c r="H79" s="8"/>
      <c r="I79" s="23"/>
      <c r="J79" s="24">
        <v>600</v>
      </c>
      <c r="K79" s="25">
        <f t="shared" si="5"/>
        <v>600</v>
      </c>
      <c r="L79" s="3">
        <v>45315</v>
      </c>
    </row>
    <row r="80" spans="1:12">
      <c r="A80" s="3">
        <v>45316</v>
      </c>
      <c r="B80" s="4">
        <v>18294</v>
      </c>
      <c r="C80" s="5" t="s">
        <v>220</v>
      </c>
      <c r="D80" s="6" t="s">
        <v>16</v>
      </c>
      <c r="E80" s="6">
        <v>57314</v>
      </c>
      <c r="F80" s="7">
        <v>110141.2</v>
      </c>
      <c r="G80" s="8"/>
      <c r="H80" s="8"/>
      <c r="I80" s="23"/>
      <c r="J80" s="24"/>
      <c r="K80" s="25">
        <f t="shared" si="4"/>
        <v>110141.2</v>
      </c>
      <c r="L80" s="3">
        <v>45315</v>
      </c>
    </row>
    <row r="81" spans="1:12">
      <c r="A81" s="3">
        <v>45316</v>
      </c>
      <c r="B81" s="4">
        <v>18294</v>
      </c>
      <c r="C81" s="5" t="s">
        <v>220</v>
      </c>
      <c r="D81" s="6" t="s">
        <v>216</v>
      </c>
      <c r="E81" s="6">
        <v>57314</v>
      </c>
      <c r="F81" s="7">
        <v>858.8</v>
      </c>
      <c r="G81" s="8"/>
      <c r="H81" s="8"/>
      <c r="I81" s="23"/>
      <c r="J81" s="24"/>
      <c r="K81" s="25">
        <f t="shared" si="4"/>
        <v>858.8</v>
      </c>
      <c r="L81" s="3">
        <v>45315</v>
      </c>
    </row>
    <row r="82" spans="1:12">
      <c r="A82" s="3">
        <v>45314</v>
      </c>
      <c r="B82" s="4">
        <v>18295</v>
      </c>
      <c r="C82" s="5" t="s">
        <v>221</v>
      </c>
      <c r="D82" s="6" t="s">
        <v>122</v>
      </c>
      <c r="E82" s="6"/>
      <c r="F82" s="7"/>
      <c r="G82" s="8" t="s">
        <v>70</v>
      </c>
      <c r="H82" s="8"/>
      <c r="I82" s="23"/>
      <c r="J82" s="24">
        <v>1200</v>
      </c>
      <c r="K82" s="25">
        <f t="shared" si="4"/>
        <v>1200</v>
      </c>
      <c r="L82" s="3">
        <v>45314</v>
      </c>
    </row>
    <row r="83" spans="1:12">
      <c r="A83" s="3">
        <v>45314</v>
      </c>
      <c r="B83" s="4">
        <v>18296</v>
      </c>
      <c r="C83" s="5" t="s">
        <v>222</v>
      </c>
      <c r="D83" s="6" t="s">
        <v>16</v>
      </c>
      <c r="E83" s="6">
        <v>57057</v>
      </c>
      <c r="F83" s="7">
        <v>54496.1</v>
      </c>
      <c r="G83" s="8"/>
      <c r="H83" s="8"/>
      <c r="I83" s="23"/>
      <c r="J83" s="24"/>
      <c r="K83" s="25">
        <f t="shared" si="4"/>
        <v>54496.1</v>
      </c>
      <c r="L83" s="3">
        <v>45316</v>
      </c>
    </row>
    <row r="84" spans="1:12">
      <c r="A84" s="3"/>
      <c r="B84" s="4"/>
      <c r="C84" s="5"/>
      <c r="D84" s="6"/>
      <c r="E84" s="6"/>
      <c r="F84" s="7"/>
      <c r="G84" s="8"/>
      <c r="H84" s="8"/>
      <c r="I84" s="23"/>
      <c r="J84" s="24"/>
      <c r="K84" s="25">
        <f t="shared" si="4"/>
        <v>0</v>
      </c>
      <c r="L84" s="3"/>
    </row>
    <row r="85" spans="1:12">
      <c r="F85" s="9">
        <f>SUM(F68:F84)</f>
        <v>181546.1</v>
      </c>
      <c r="G85" s="2"/>
      <c r="H85" s="2"/>
      <c r="I85" s="2"/>
      <c r="J85" s="9">
        <f>SUM(J71:J84)</f>
        <v>123943.15</v>
      </c>
      <c r="K85" s="9">
        <f>SUM(K71:K84)</f>
        <v>305489.25</v>
      </c>
    </row>
    <row r="86" spans="1:12">
      <c r="I86" s="1" t="s">
        <v>13</v>
      </c>
    </row>
    <row r="89" spans="1:12">
      <c r="A89" s="2" t="s">
        <v>22</v>
      </c>
      <c r="D89" s="2" t="s">
        <v>23</v>
      </c>
    </row>
    <row r="90" spans="1:12">
      <c r="A90" s="2"/>
    </row>
    <row r="91" spans="1:12">
      <c r="A91" s="2"/>
    </row>
    <row r="92" spans="1:12">
      <c r="A92" s="2" t="s">
        <v>25</v>
      </c>
      <c r="D92" s="2" t="s">
        <v>26</v>
      </c>
    </row>
    <row r="93" spans="1:12">
      <c r="A93" s="1" t="s">
        <v>28</v>
      </c>
      <c r="D93" s="1" t="s">
        <v>29</v>
      </c>
    </row>
  </sheetData>
  <mergeCells count="39">
    <mergeCell ref="G5:J5"/>
    <mergeCell ref="G37:J37"/>
    <mergeCell ref="G68:J68"/>
    <mergeCell ref="A5:A7"/>
    <mergeCell ref="A37:A39"/>
    <mergeCell ref="A68:A70"/>
    <mergeCell ref="B5:B7"/>
    <mergeCell ref="B37:B39"/>
    <mergeCell ref="B68:B70"/>
    <mergeCell ref="C5:C7"/>
    <mergeCell ref="C37:C39"/>
    <mergeCell ref="C68:C70"/>
    <mergeCell ref="D5:D7"/>
    <mergeCell ref="D37:D39"/>
    <mergeCell ref="D68:D70"/>
    <mergeCell ref="E5:E7"/>
    <mergeCell ref="E37:E39"/>
    <mergeCell ref="E68:E70"/>
    <mergeCell ref="F5:F7"/>
    <mergeCell ref="F37:F39"/>
    <mergeCell ref="F68:F70"/>
    <mergeCell ref="G6:G7"/>
    <mergeCell ref="G38:G39"/>
    <mergeCell ref="G69:G70"/>
    <mergeCell ref="H6:H7"/>
    <mergeCell ref="H38:H39"/>
    <mergeCell ref="H69:H70"/>
    <mergeCell ref="I6:I7"/>
    <mergeCell ref="I38:I39"/>
    <mergeCell ref="I69:I70"/>
    <mergeCell ref="J6:J7"/>
    <mergeCell ref="J38:J39"/>
    <mergeCell ref="J69:J70"/>
    <mergeCell ref="K5:K7"/>
    <mergeCell ref="K37:K39"/>
    <mergeCell ref="K68:K70"/>
    <mergeCell ref="L5:L7"/>
    <mergeCell ref="L37:L39"/>
    <mergeCell ref="L68:L70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L83"/>
  <sheetViews>
    <sheetView topLeftCell="A65" zoomScale="130" zoomScaleNormal="130" workbookViewId="0">
      <selection activeCell="A66" sqref="A66:M86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45316</v>
      </c>
      <c r="B8" s="4">
        <v>18287</v>
      </c>
      <c r="C8" s="5" t="s">
        <v>223</v>
      </c>
      <c r="D8" s="6" t="s">
        <v>16</v>
      </c>
      <c r="E8" s="6">
        <v>57054</v>
      </c>
      <c r="F8" s="7"/>
      <c r="G8" s="8" t="s">
        <v>164</v>
      </c>
      <c r="H8" s="8">
        <v>683878863</v>
      </c>
      <c r="I8" s="23" t="s">
        <v>224</v>
      </c>
      <c r="J8" s="24">
        <v>12450</v>
      </c>
      <c r="K8" s="25">
        <f>J8+F8</f>
        <v>12450</v>
      </c>
      <c r="L8" s="3">
        <v>45317</v>
      </c>
    </row>
    <row r="9" spans="1:12">
      <c r="A9" s="3"/>
      <c r="B9" s="4"/>
      <c r="C9" s="5"/>
      <c r="D9" s="6"/>
      <c r="E9" s="6"/>
      <c r="F9" s="7"/>
      <c r="G9" s="8"/>
      <c r="H9" s="8"/>
      <c r="I9" s="23"/>
      <c r="J9" s="24"/>
      <c r="K9" s="25">
        <f t="shared" ref="K9:K12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 t="shared" si="0"/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 t="shared" si="0"/>
        <v>0</v>
      </c>
      <c r="L12" s="3"/>
    </row>
    <row r="13" spans="1:12">
      <c r="F13" s="9">
        <f>SUM(F5:F12)</f>
        <v>0</v>
      </c>
      <c r="G13" s="2"/>
      <c r="H13" s="2"/>
      <c r="I13" s="2"/>
      <c r="J13" s="9">
        <f>SUM(J8:J12)</f>
        <v>12450</v>
      </c>
      <c r="K13" s="9">
        <f>SUM(K8:K12)</f>
        <v>12450</v>
      </c>
    </row>
    <row r="14" spans="1:12">
      <c r="I14" s="1" t="s">
        <v>13</v>
      </c>
    </row>
    <row r="15" spans="1:12">
      <c r="H15" s="2" t="s">
        <v>19</v>
      </c>
      <c r="J15" s="36" t="s">
        <v>20</v>
      </c>
      <c r="K15" s="36" t="s">
        <v>21</v>
      </c>
    </row>
    <row r="16" spans="1:12">
      <c r="K16" s="2"/>
    </row>
    <row r="17" spans="1:11">
      <c r="A17" s="2" t="s">
        <v>22</v>
      </c>
      <c r="D17" s="2" t="s">
        <v>23</v>
      </c>
      <c r="G17" s="2" t="s">
        <v>24</v>
      </c>
      <c r="I17" s="37">
        <v>1000</v>
      </c>
      <c r="J17" s="38"/>
      <c r="K17" s="39">
        <f t="shared" ref="K17:K27" si="1">J17*I17</f>
        <v>0</v>
      </c>
    </row>
    <row r="18" spans="1:11">
      <c r="A18" s="2"/>
      <c r="G18" s="2"/>
      <c r="I18" s="37">
        <v>500</v>
      </c>
      <c r="J18" s="38"/>
      <c r="K18" s="39">
        <f t="shared" si="1"/>
        <v>0</v>
      </c>
    </row>
    <row r="19" spans="1:11">
      <c r="A19" s="2"/>
      <c r="G19" s="2"/>
      <c r="I19" s="37">
        <v>200</v>
      </c>
      <c r="J19" s="38"/>
      <c r="K19" s="39">
        <f t="shared" si="1"/>
        <v>0</v>
      </c>
    </row>
    <row r="20" spans="1:11">
      <c r="A20" s="2" t="s">
        <v>25</v>
      </c>
      <c r="D20" s="2" t="s">
        <v>26</v>
      </c>
      <c r="G20" s="2" t="s">
        <v>27</v>
      </c>
      <c r="I20" s="37">
        <v>100</v>
      </c>
      <c r="J20" s="38"/>
      <c r="K20" s="39">
        <f t="shared" si="1"/>
        <v>0</v>
      </c>
    </row>
    <row r="21" spans="1:11">
      <c r="A21" s="1" t="s">
        <v>28</v>
      </c>
      <c r="D21" s="1" t="s">
        <v>29</v>
      </c>
      <c r="G21" s="1" t="s">
        <v>30</v>
      </c>
      <c r="I21" s="37">
        <v>50</v>
      </c>
      <c r="J21" s="38"/>
      <c r="K21" s="39">
        <f t="shared" si="1"/>
        <v>0</v>
      </c>
    </row>
    <row r="22" spans="1:11">
      <c r="I22" s="37">
        <v>20</v>
      </c>
      <c r="J22" s="38"/>
      <c r="K22" s="39">
        <f t="shared" si="1"/>
        <v>0</v>
      </c>
    </row>
    <row r="23" spans="1:11">
      <c r="I23" s="37">
        <v>10</v>
      </c>
      <c r="J23" s="38"/>
      <c r="K23" s="39">
        <f t="shared" si="1"/>
        <v>0</v>
      </c>
    </row>
    <row r="24" spans="1:11">
      <c r="I24" s="37">
        <v>5</v>
      </c>
      <c r="J24" s="38"/>
      <c r="K24" s="39">
        <f t="shared" si="1"/>
        <v>0</v>
      </c>
    </row>
    <row r="25" spans="1:11">
      <c r="I25" s="37">
        <v>1</v>
      </c>
      <c r="J25" s="38"/>
      <c r="K25" s="39">
        <f t="shared" si="1"/>
        <v>0</v>
      </c>
    </row>
    <row r="26" spans="1:11">
      <c r="I26" s="37">
        <v>0.25</v>
      </c>
      <c r="J26" s="38"/>
      <c r="K26" s="39">
        <f t="shared" si="1"/>
        <v>0</v>
      </c>
    </row>
    <row r="27" spans="1:11">
      <c r="I27" s="40">
        <v>0.1</v>
      </c>
      <c r="J27" s="38"/>
      <c r="K27" s="39">
        <f t="shared" si="1"/>
        <v>0</v>
      </c>
    </row>
    <row r="28" spans="1:11">
      <c r="I28" s="2" t="s">
        <v>31</v>
      </c>
      <c r="K28" s="41">
        <f>SUM(K17:K27)</f>
        <v>0</v>
      </c>
    </row>
    <row r="29" spans="1:11">
      <c r="I29" s="2" t="s">
        <v>32</v>
      </c>
      <c r="K29" s="42">
        <f>J13</f>
        <v>12450</v>
      </c>
    </row>
    <row r="30" spans="1:11">
      <c r="K30" s="43">
        <f>SUM(K28:K29)</f>
        <v>12450</v>
      </c>
    </row>
    <row r="35" spans="1:12">
      <c r="A35" s="2" t="s">
        <v>0</v>
      </c>
    </row>
    <row r="36" spans="1:12">
      <c r="A36" s="2" t="s">
        <v>118</v>
      </c>
    </row>
    <row r="38" spans="1:12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2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3">
        <v>45316</v>
      </c>
      <c r="B41" s="4">
        <v>15771</v>
      </c>
      <c r="C41" s="5" t="s">
        <v>225</v>
      </c>
      <c r="D41" s="6" t="s">
        <v>16</v>
      </c>
      <c r="E41" s="6">
        <v>57332</v>
      </c>
      <c r="F41" s="7">
        <v>5300</v>
      </c>
      <c r="G41" s="8"/>
      <c r="H41" s="8"/>
      <c r="I41" s="23"/>
      <c r="J41" s="24"/>
      <c r="K41" s="25">
        <f>J41+F41</f>
        <v>5300</v>
      </c>
      <c r="L41" s="3">
        <v>45317</v>
      </c>
    </row>
    <row r="42" spans="1:12">
      <c r="A42" s="3">
        <v>45316</v>
      </c>
      <c r="B42" s="4">
        <v>15772</v>
      </c>
      <c r="C42" s="5" t="s">
        <v>226</v>
      </c>
      <c r="D42" s="6" t="s">
        <v>16</v>
      </c>
      <c r="E42" s="6">
        <v>57339</v>
      </c>
      <c r="F42" s="7">
        <v>6371.25</v>
      </c>
      <c r="G42" s="8"/>
      <c r="H42" s="8"/>
      <c r="I42" s="23"/>
      <c r="J42" s="24"/>
      <c r="K42" s="25">
        <f t="shared" ref="K42:K45" si="2">J42+F42</f>
        <v>6371.25</v>
      </c>
      <c r="L42" s="3">
        <v>45317</v>
      </c>
    </row>
    <row r="43" spans="1:12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 t="shared" si="2"/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2"/>
        <v>0</v>
      </c>
      <c r="L44" s="3"/>
    </row>
    <row r="45" spans="1:12">
      <c r="A45" s="3"/>
      <c r="B45" s="4"/>
      <c r="C45" s="5"/>
      <c r="D45" s="6"/>
      <c r="E45" s="6"/>
      <c r="F45" s="7"/>
      <c r="G45" s="8"/>
      <c r="H45" s="8"/>
      <c r="I45" s="23"/>
      <c r="J45" s="24"/>
      <c r="K45" s="25">
        <f t="shared" si="2"/>
        <v>0</v>
      </c>
      <c r="L45" s="3"/>
    </row>
    <row r="46" spans="1:12">
      <c r="F46" s="9">
        <f>SUM(F38:F45)</f>
        <v>11671.25</v>
      </c>
      <c r="G46" s="2"/>
      <c r="H46" s="2"/>
      <c r="I46" s="2"/>
      <c r="J46" s="9">
        <f>SUM(J41:J45)</f>
        <v>0</v>
      </c>
      <c r="K46" s="9">
        <f>SUM(K41:K45)</f>
        <v>11671.25</v>
      </c>
    </row>
    <row r="47" spans="1:12">
      <c r="I47" s="1" t="s">
        <v>13</v>
      </c>
    </row>
    <row r="48" spans="1:12">
      <c r="H48" s="2" t="s">
        <v>19</v>
      </c>
      <c r="J48" s="36" t="s">
        <v>20</v>
      </c>
      <c r="K48" s="36" t="s">
        <v>21</v>
      </c>
    </row>
    <row r="49" spans="1:11">
      <c r="K49" s="2"/>
    </row>
    <row r="50" spans="1:11">
      <c r="A50" s="2" t="s">
        <v>22</v>
      </c>
      <c r="D50" s="2" t="s">
        <v>23</v>
      </c>
      <c r="G50" s="2" t="s">
        <v>24</v>
      </c>
      <c r="I50" s="37">
        <v>1000</v>
      </c>
      <c r="J50" s="38">
        <v>11</v>
      </c>
      <c r="K50" s="39">
        <f t="shared" ref="K50:K60" si="3">J50*I50</f>
        <v>11000</v>
      </c>
    </row>
    <row r="51" spans="1:11">
      <c r="A51" s="2"/>
      <c r="G51" s="2"/>
      <c r="I51" s="37">
        <v>500</v>
      </c>
      <c r="J51" s="38">
        <v>1</v>
      </c>
      <c r="K51" s="39">
        <f t="shared" si="3"/>
        <v>500</v>
      </c>
    </row>
    <row r="52" spans="1:11">
      <c r="A52" s="2"/>
      <c r="G52" s="2"/>
      <c r="I52" s="37">
        <v>200</v>
      </c>
      <c r="J52" s="38"/>
      <c r="K52" s="39">
        <f t="shared" si="3"/>
        <v>0</v>
      </c>
    </row>
    <row r="53" spans="1:11">
      <c r="A53" s="2" t="s">
        <v>25</v>
      </c>
      <c r="D53" s="2" t="s">
        <v>26</v>
      </c>
      <c r="G53" s="2" t="s">
        <v>27</v>
      </c>
      <c r="I53" s="37">
        <v>100</v>
      </c>
      <c r="J53" s="38">
        <v>1</v>
      </c>
      <c r="K53" s="39">
        <f t="shared" si="3"/>
        <v>100</v>
      </c>
    </row>
    <row r="54" spans="1:11">
      <c r="A54" s="1" t="s">
        <v>28</v>
      </c>
      <c r="D54" s="1" t="s">
        <v>29</v>
      </c>
      <c r="G54" s="1" t="s">
        <v>30</v>
      </c>
      <c r="I54" s="37">
        <v>50</v>
      </c>
      <c r="J54" s="38">
        <v>1</v>
      </c>
      <c r="K54" s="39">
        <f t="shared" si="3"/>
        <v>50</v>
      </c>
    </row>
    <row r="55" spans="1:11">
      <c r="I55" s="37">
        <v>20</v>
      </c>
      <c r="J55" s="38">
        <v>1</v>
      </c>
      <c r="K55" s="39">
        <f t="shared" si="3"/>
        <v>20</v>
      </c>
    </row>
    <row r="56" spans="1:11">
      <c r="I56" s="37">
        <v>10</v>
      </c>
      <c r="J56" s="38"/>
      <c r="K56" s="39">
        <f t="shared" si="3"/>
        <v>0</v>
      </c>
    </row>
    <row r="57" spans="1:11">
      <c r="I57" s="37">
        <v>5</v>
      </c>
      <c r="J57" s="38"/>
      <c r="K57" s="39">
        <f t="shared" si="3"/>
        <v>0</v>
      </c>
    </row>
    <row r="58" spans="1:11">
      <c r="I58" s="37">
        <v>1</v>
      </c>
      <c r="J58" s="38">
        <v>1</v>
      </c>
      <c r="K58" s="39">
        <f t="shared" si="3"/>
        <v>1</v>
      </c>
    </row>
    <row r="59" spans="1:11">
      <c r="I59" s="37">
        <v>0.25</v>
      </c>
      <c r="J59" s="38">
        <v>1</v>
      </c>
      <c r="K59" s="39">
        <f t="shared" si="3"/>
        <v>0.25</v>
      </c>
    </row>
    <row r="60" spans="1:11">
      <c r="I60" s="40">
        <v>0.1</v>
      </c>
      <c r="J60" s="38"/>
      <c r="K60" s="39">
        <f t="shared" si="3"/>
        <v>0</v>
      </c>
    </row>
    <row r="61" spans="1:11">
      <c r="I61" s="2" t="s">
        <v>31</v>
      </c>
      <c r="K61" s="41">
        <f>SUM(K50:K60)</f>
        <v>11671.25</v>
      </c>
    </row>
    <row r="62" spans="1:11">
      <c r="I62" s="2" t="s">
        <v>32</v>
      </c>
      <c r="K62" s="42">
        <f>J46</f>
        <v>0</v>
      </c>
    </row>
    <row r="63" spans="1:11">
      <c r="K63" s="43">
        <f>SUM(K61:K62)</f>
        <v>11671.25</v>
      </c>
    </row>
    <row r="66" spans="1:12">
      <c r="A66" s="2" t="s">
        <v>0</v>
      </c>
    </row>
    <row r="67" spans="1:12">
      <c r="A67" s="2" t="s">
        <v>39</v>
      </c>
    </row>
    <row r="69" spans="1:12">
      <c r="A69" s="59" t="s">
        <v>2</v>
      </c>
      <c r="B69" s="59" t="s">
        <v>3</v>
      </c>
      <c r="C69" s="59" t="s">
        <v>4</v>
      </c>
      <c r="D69" s="59" t="s">
        <v>5</v>
      </c>
      <c r="E69" s="59" t="s">
        <v>6</v>
      </c>
      <c r="F69" s="59" t="s">
        <v>7</v>
      </c>
      <c r="G69" s="62" t="s">
        <v>8</v>
      </c>
      <c r="H69" s="63"/>
      <c r="I69" s="63"/>
      <c r="J69" s="64"/>
      <c r="K69" s="59" t="s">
        <v>9</v>
      </c>
      <c r="L69" s="59" t="s">
        <v>10</v>
      </c>
    </row>
    <row r="70" spans="1:12">
      <c r="A70" s="60"/>
      <c r="B70" s="60"/>
      <c r="C70" s="60"/>
      <c r="D70" s="60"/>
      <c r="E70" s="60"/>
      <c r="F70" s="60"/>
      <c r="G70" s="59" t="s">
        <v>11</v>
      </c>
      <c r="H70" s="59" t="s">
        <v>12</v>
      </c>
      <c r="I70" s="59" t="s">
        <v>13</v>
      </c>
      <c r="J70" s="59" t="s">
        <v>14</v>
      </c>
      <c r="K70" s="60"/>
      <c r="L70" s="60"/>
    </row>
    <row r="71" spans="1:1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>
      <c r="A72" s="3">
        <v>45317</v>
      </c>
      <c r="B72" s="4">
        <v>18297</v>
      </c>
      <c r="C72" s="5" t="s">
        <v>227</v>
      </c>
      <c r="D72" s="6" t="s">
        <v>16</v>
      </c>
      <c r="E72" s="6">
        <v>57058</v>
      </c>
      <c r="F72" s="7"/>
      <c r="G72" s="8" t="s">
        <v>70</v>
      </c>
      <c r="H72" s="8"/>
      <c r="I72" s="23"/>
      <c r="J72" s="24">
        <v>44400</v>
      </c>
      <c r="K72" s="25">
        <f>J72+F72</f>
        <v>44400</v>
      </c>
      <c r="L72" s="3">
        <v>45316</v>
      </c>
    </row>
    <row r="73" spans="1:12">
      <c r="A73" s="3"/>
      <c r="B73" s="4"/>
      <c r="C73" s="5"/>
      <c r="D73" s="6"/>
      <c r="E73" s="6"/>
      <c r="F73" s="7"/>
      <c r="G73" s="8"/>
      <c r="H73" s="8"/>
      <c r="I73" s="23"/>
      <c r="J73" s="24"/>
      <c r="K73" s="25">
        <f t="shared" ref="K73:K74" si="4">J73+F73</f>
        <v>0</v>
      </c>
      <c r="L73" s="3"/>
    </row>
    <row r="74" spans="1:12">
      <c r="A74" s="3"/>
      <c r="B74" s="4"/>
      <c r="C74" s="5"/>
      <c r="D74" s="6"/>
      <c r="E74" s="6"/>
      <c r="F74" s="7"/>
      <c r="G74" s="8"/>
      <c r="H74" s="8"/>
      <c r="I74" s="23"/>
      <c r="J74" s="24"/>
      <c r="K74" s="25">
        <f t="shared" si="4"/>
        <v>0</v>
      </c>
      <c r="L74" s="3"/>
    </row>
    <row r="75" spans="1:12">
      <c r="F75" s="9">
        <f>SUM(F69:F74)</f>
        <v>0</v>
      </c>
      <c r="G75" s="2"/>
      <c r="H75" s="2"/>
      <c r="I75" s="2"/>
      <c r="J75" s="9">
        <f>SUM(J72:J74)</f>
        <v>44400</v>
      </c>
      <c r="K75" s="9">
        <f>SUM(K72:K74)</f>
        <v>44400</v>
      </c>
    </row>
    <row r="76" spans="1:12">
      <c r="I76" s="1" t="s">
        <v>13</v>
      </c>
    </row>
    <row r="79" spans="1:12">
      <c r="A79" s="2" t="s">
        <v>22</v>
      </c>
      <c r="D79" s="2" t="s">
        <v>23</v>
      </c>
    </row>
    <row r="80" spans="1:12">
      <c r="A80" s="2"/>
    </row>
    <row r="81" spans="1:4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</sheetData>
  <mergeCells count="39">
    <mergeCell ref="G5:J5"/>
    <mergeCell ref="G38:J38"/>
    <mergeCell ref="G69:J69"/>
    <mergeCell ref="A5:A7"/>
    <mergeCell ref="A38:A40"/>
    <mergeCell ref="A69:A71"/>
    <mergeCell ref="B5:B7"/>
    <mergeCell ref="B38:B40"/>
    <mergeCell ref="B69:B71"/>
    <mergeCell ref="C5:C7"/>
    <mergeCell ref="C38:C40"/>
    <mergeCell ref="C69:C71"/>
    <mergeCell ref="D5:D7"/>
    <mergeCell ref="D38:D40"/>
    <mergeCell ref="D69:D71"/>
    <mergeCell ref="E5:E7"/>
    <mergeCell ref="E38:E40"/>
    <mergeCell ref="E69:E71"/>
    <mergeCell ref="F5:F7"/>
    <mergeCell ref="F38:F40"/>
    <mergeCell ref="F69:F71"/>
    <mergeCell ref="G6:G7"/>
    <mergeCell ref="G39:G40"/>
    <mergeCell ref="G70:G71"/>
    <mergeCell ref="H6:H7"/>
    <mergeCell ref="H39:H40"/>
    <mergeCell ref="H70:H71"/>
    <mergeCell ref="I6:I7"/>
    <mergeCell ref="I39:I40"/>
    <mergeCell ref="I70:I71"/>
    <mergeCell ref="J6:J7"/>
    <mergeCell ref="J39:J40"/>
    <mergeCell ref="J70:J71"/>
    <mergeCell ref="K5:K7"/>
    <mergeCell ref="K38:K40"/>
    <mergeCell ref="K69:K71"/>
    <mergeCell ref="L5:L7"/>
    <mergeCell ref="L38:L40"/>
    <mergeCell ref="L69:L71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M85"/>
  <sheetViews>
    <sheetView topLeftCell="A62" zoomScale="130" zoomScaleNormal="130" workbookViewId="0">
      <selection activeCell="F93" sqref="F93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45317</v>
      </c>
      <c r="B8" s="4">
        <v>18118</v>
      </c>
      <c r="C8" s="5" t="s">
        <v>228</v>
      </c>
      <c r="D8" s="6" t="s">
        <v>16</v>
      </c>
      <c r="E8" s="6">
        <v>57319</v>
      </c>
      <c r="F8" s="7">
        <v>80000</v>
      </c>
      <c r="G8" s="8"/>
      <c r="H8" s="8"/>
      <c r="I8" s="23"/>
      <c r="J8" s="24"/>
      <c r="K8" s="25">
        <f>J8+F8</f>
        <v>80000</v>
      </c>
      <c r="L8" s="3">
        <v>45320</v>
      </c>
    </row>
    <row r="9" spans="1:12">
      <c r="A9" s="3"/>
      <c r="B9" s="4"/>
      <c r="C9" s="5"/>
      <c r="D9" s="6"/>
      <c r="E9" s="6"/>
      <c r="F9" s="7"/>
      <c r="G9" s="8"/>
      <c r="H9" s="8"/>
      <c r="I9" s="23"/>
      <c r="J9" s="24"/>
      <c r="K9" s="25">
        <f t="shared" ref="K9:K12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 t="shared" si="0"/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 t="shared" si="0"/>
        <v>0</v>
      </c>
      <c r="L12" s="3"/>
    </row>
    <row r="13" spans="1:12">
      <c r="F13" s="9">
        <f>SUM(F5:F12)</f>
        <v>80000</v>
      </c>
      <c r="G13" s="2"/>
      <c r="H13" s="2"/>
      <c r="I13" s="2"/>
      <c r="J13" s="9">
        <f>SUM(J8:J12)</f>
        <v>0</v>
      </c>
      <c r="K13" s="9">
        <f>SUM(K8:K12)</f>
        <v>80000</v>
      </c>
    </row>
    <row r="14" spans="1:12">
      <c r="I14" s="1" t="s">
        <v>13</v>
      </c>
    </row>
    <row r="15" spans="1:12">
      <c r="H15" s="2" t="s">
        <v>19</v>
      </c>
      <c r="J15" s="36" t="s">
        <v>20</v>
      </c>
      <c r="K15" s="36" t="s">
        <v>21</v>
      </c>
    </row>
    <row r="16" spans="1:12">
      <c r="K16" s="2"/>
    </row>
    <row r="17" spans="1:11">
      <c r="A17" s="2" t="s">
        <v>22</v>
      </c>
      <c r="D17" s="2" t="s">
        <v>23</v>
      </c>
      <c r="G17" s="2" t="s">
        <v>24</v>
      </c>
      <c r="I17" s="37">
        <v>1000</v>
      </c>
      <c r="J17" s="38">
        <v>80</v>
      </c>
      <c r="K17" s="39">
        <f t="shared" ref="K17:K27" si="1">J17*I17</f>
        <v>80000</v>
      </c>
    </row>
    <row r="18" spans="1:11">
      <c r="A18" s="2"/>
      <c r="G18" s="2"/>
      <c r="I18" s="37">
        <v>500</v>
      </c>
      <c r="J18" s="38"/>
      <c r="K18" s="39">
        <f t="shared" si="1"/>
        <v>0</v>
      </c>
    </row>
    <row r="19" spans="1:11">
      <c r="A19" s="2"/>
      <c r="G19" s="2"/>
      <c r="I19" s="37">
        <v>200</v>
      </c>
      <c r="J19" s="38"/>
      <c r="K19" s="39">
        <f t="shared" si="1"/>
        <v>0</v>
      </c>
    </row>
    <row r="20" spans="1:11">
      <c r="A20" s="2" t="s">
        <v>25</v>
      </c>
      <c r="D20" s="2" t="s">
        <v>26</v>
      </c>
      <c r="G20" s="2" t="s">
        <v>27</v>
      </c>
      <c r="I20" s="37">
        <v>100</v>
      </c>
      <c r="J20" s="38"/>
      <c r="K20" s="39">
        <f t="shared" si="1"/>
        <v>0</v>
      </c>
    </row>
    <row r="21" spans="1:11">
      <c r="A21" s="1" t="s">
        <v>28</v>
      </c>
      <c r="D21" s="1" t="s">
        <v>29</v>
      </c>
      <c r="G21" s="1" t="s">
        <v>30</v>
      </c>
      <c r="I21" s="37">
        <v>50</v>
      </c>
      <c r="J21" s="38"/>
      <c r="K21" s="39">
        <f t="shared" si="1"/>
        <v>0</v>
      </c>
    </row>
    <row r="22" spans="1:11">
      <c r="I22" s="37">
        <v>20</v>
      </c>
      <c r="J22" s="38"/>
      <c r="K22" s="39">
        <f t="shared" si="1"/>
        <v>0</v>
      </c>
    </row>
    <row r="23" spans="1:11">
      <c r="I23" s="37">
        <v>10</v>
      </c>
      <c r="J23" s="38"/>
      <c r="K23" s="39">
        <f t="shared" si="1"/>
        <v>0</v>
      </c>
    </row>
    <row r="24" spans="1:11">
      <c r="I24" s="37">
        <v>5</v>
      </c>
      <c r="J24" s="38"/>
      <c r="K24" s="39">
        <f t="shared" si="1"/>
        <v>0</v>
      </c>
    </row>
    <row r="25" spans="1:11">
      <c r="I25" s="37">
        <v>1</v>
      </c>
      <c r="J25" s="38"/>
      <c r="K25" s="39">
        <f t="shared" si="1"/>
        <v>0</v>
      </c>
    </row>
    <row r="26" spans="1:11">
      <c r="I26" s="37">
        <v>0.25</v>
      </c>
      <c r="J26" s="38"/>
      <c r="K26" s="39">
        <f t="shared" si="1"/>
        <v>0</v>
      </c>
    </row>
    <row r="27" spans="1:11">
      <c r="I27" s="40">
        <v>0.1</v>
      </c>
      <c r="J27" s="38"/>
      <c r="K27" s="39">
        <f t="shared" si="1"/>
        <v>0</v>
      </c>
    </row>
    <row r="28" spans="1:11">
      <c r="I28" s="2" t="s">
        <v>31</v>
      </c>
      <c r="K28" s="41">
        <f>SUM(K17:K27)</f>
        <v>80000</v>
      </c>
    </row>
    <row r="29" spans="1:11">
      <c r="I29" s="2" t="s">
        <v>32</v>
      </c>
      <c r="K29" s="42">
        <f>J13</f>
        <v>0</v>
      </c>
    </row>
    <row r="30" spans="1:11">
      <c r="K30" s="43">
        <f>SUM(K28:K29)</f>
        <v>80000</v>
      </c>
    </row>
    <row r="35" spans="1:13">
      <c r="A35" s="2" t="s">
        <v>0</v>
      </c>
    </row>
    <row r="36" spans="1:13">
      <c r="A36" s="2" t="s">
        <v>1</v>
      </c>
    </row>
    <row r="38" spans="1:13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3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3">
      <c r="A41" s="3">
        <v>45317</v>
      </c>
      <c r="B41" s="4">
        <v>18119</v>
      </c>
      <c r="C41" s="5" t="s">
        <v>80</v>
      </c>
      <c r="D41" s="6" t="s">
        <v>16</v>
      </c>
      <c r="E41" s="6">
        <v>56737</v>
      </c>
      <c r="F41" s="7"/>
      <c r="G41" s="8" t="s">
        <v>82</v>
      </c>
      <c r="H41" s="8">
        <v>329699</v>
      </c>
      <c r="I41" s="23">
        <v>45119</v>
      </c>
      <c r="J41" s="24">
        <v>31220.83</v>
      </c>
      <c r="K41" s="25">
        <f>J41+F41</f>
        <v>31220.83</v>
      </c>
      <c r="L41" s="3">
        <v>45320</v>
      </c>
      <c r="M41" s="1" t="s">
        <v>229</v>
      </c>
    </row>
    <row r="42" spans="1:13">
      <c r="A42" s="3"/>
      <c r="B42" s="4"/>
      <c r="C42" s="5"/>
      <c r="D42" s="6"/>
      <c r="E42" s="6"/>
      <c r="F42" s="7"/>
      <c r="G42" s="8"/>
      <c r="H42" s="8"/>
      <c r="I42" s="23"/>
      <c r="J42" s="24"/>
      <c r="K42" s="25">
        <f t="shared" ref="K42:K45" si="2">J42+F42</f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 t="shared" si="2"/>
        <v>0</v>
      </c>
      <c r="L43" s="3"/>
    </row>
    <row r="44" spans="1:13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2"/>
        <v>0</v>
      </c>
      <c r="L44" s="3"/>
    </row>
    <row r="45" spans="1:13">
      <c r="A45" s="3"/>
      <c r="B45" s="4"/>
      <c r="C45" s="5"/>
      <c r="D45" s="6"/>
      <c r="E45" s="6"/>
      <c r="F45" s="7"/>
      <c r="G45" s="8"/>
      <c r="H45" s="8"/>
      <c r="I45" s="23"/>
      <c r="J45" s="24"/>
      <c r="K45" s="25">
        <f t="shared" si="2"/>
        <v>0</v>
      </c>
      <c r="L45" s="3"/>
    </row>
    <row r="46" spans="1:13">
      <c r="F46" s="9">
        <f>SUM(F38:F45)</f>
        <v>0</v>
      </c>
      <c r="G46" s="2"/>
      <c r="H46" s="2"/>
      <c r="I46" s="2"/>
      <c r="J46" s="9">
        <f>SUM(J41:J45)</f>
        <v>31220.83</v>
      </c>
      <c r="K46" s="9">
        <f>SUM(K41:K45)</f>
        <v>31220.83</v>
      </c>
    </row>
    <row r="47" spans="1:13">
      <c r="I47" s="1" t="s">
        <v>13</v>
      </c>
    </row>
    <row r="48" spans="1:13">
      <c r="H48" s="2" t="s">
        <v>19</v>
      </c>
      <c r="J48" s="36" t="s">
        <v>20</v>
      </c>
      <c r="K48" s="36" t="s">
        <v>21</v>
      </c>
    </row>
    <row r="49" spans="1:11">
      <c r="K49" s="2"/>
    </row>
    <row r="50" spans="1:11">
      <c r="A50" s="2" t="s">
        <v>22</v>
      </c>
      <c r="D50" s="2" t="s">
        <v>23</v>
      </c>
      <c r="G50" s="2" t="s">
        <v>24</v>
      </c>
      <c r="I50" s="37">
        <v>1000</v>
      </c>
      <c r="J50" s="38"/>
      <c r="K50" s="39">
        <f t="shared" ref="K50:K60" si="3">J50*I50</f>
        <v>0</v>
      </c>
    </row>
    <row r="51" spans="1:11">
      <c r="A51" s="2"/>
      <c r="G51" s="2"/>
      <c r="I51" s="37">
        <v>500</v>
      </c>
      <c r="J51" s="38"/>
      <c r="K51" s="39">
        <f t="shared" si="3"/>
        <v>0</v>
      </c>
    </row>
    <row r="52" spans="1:11">
      <c r="A52" s="2"/>
      <c r="G52" s="2"/>
      <c r="I52" s="37">
        <v>200</v>
      </c>
      <c r="J52" s="38"/>
      <c r="K52" s="39">
        <f t="shared" si="3"/>
        <v>0</v>
      </c>
    </row>
    <row r="53" spans="1:11">
      <c r="A53" s="2" t="s">
        <v>25</v>
      </c>
      <c r="D53" s="2" t="s">
        <v>26</v>
      </c>
      <c r="G53" s="2" t="s">
        <v>27</v>
      </c>
      <c r="I53" s="37">
        <v>100</v>
      </c>
      <c r="J53" s="38"/>
      <c r="K53" s="39">
        <f t="shared" si="3"/>
        <v>0</v>
      </c>
    </row>
    <row r="54" spans="1:11">
      <c r="A54" s="1" t="s">
        <v>28</v>
      </c>
      <c r="D54" s="1" t="s">
        <v>29</v>
      </c>
      <c r="G54" s="1" t="s">
        <v>30</v>
      </c>
      <c r="I54" s="37">
        <v>50</v>
      </c>
      <c r="J54" s="38"/>
      <c r="K54" s="39">
        <f t="shared" si="3"/>
        <v>0</v>
      </c>
    </row>
    <row r="55" spans="1:11">
      <c r="I55" s="37">
        <v>20</v>
      </c>
      <c r="J55" s="38"/>
      <c r="K55" s="39">
        <f t="shared" si="3"/>
        <v>0</v>
      </c>
    </row>
    <row r="56" spans="1:11">
      <c r="I56" s="37">
        <v>10</v>
      </c>
      <c r="J56" s="38"/>
      <c r="K56" s="39">
        <f t="shared" si="3"/>
        <v>0</v>
      </c>
    </row>
    <row r="57" spans="1:11">
      <c r="I57" s="37">
        <v>5</v>
      </c>
      <c r="J57" s="38"/>
      <c r="K57" s="39">
        <f t="shared" si="3"/>
        <v>0</v>
      </c>
    </row>
    <row r="58" spans="1:11">
      <c r="I58" s="37">
        <v>1</v>
      </c>
      <c r="J58" s="38"/>
      <c r="K58" s="39">
        <f t="shared" si="3"/>
        <v>0</v>
      </c>
    </row>
    <row r="59" spans="1:11">
      <c r="I59" s="37">
        <v>0.25</v>
      </c>
      <c r="J59" s="38"/>
      <c r="K59" s="39">
        <f t="shared" si="3"/>
        <v>0</v>
      </c>
    </row>
    <row r="60" spans="1:11">
      <c r="I60" s="40">
        <v>0.1</v>
      </c>
      <c r="J60" s="38"/>
      <c r="K60" s="39">
        <f t="shared" si="3"/>
        <v>0</v>
      </c>
    </row>
    <row r="61" spans="1:11">
      <c r="I61" s="2" t="s">
        <v>31</v>
      </c>
      <c r="K61" s="41">
        <f>SUM(K50:K60)</f>
        <v>0</v>
      </c>
    </row>
    <row r="62" spans="1:11">
      <c r="I62" s="2" t="s">
        <v>32</v>
      </c>
      <c r="K62" s="42">
        <f>J46</f>
        <v>31220.83</v>
      </c>
    </row>
    <row r="63" spans="1:11">
      <c r="K63" s="43">
        <f>SUM(K61:K62)</f>
        <v>31220.83</v>
      </c>
    </row>
    <row r="68" spans="1:13">
      <c r="A68" s="2" t="s">
        <v>0</v>
      </c>
    </row>
    <row r="69" spans="1:13">
      <c r="A69" s="2" t="s">
        <v>39</v>
      </c>
    </row>
    <row r="71" spans="1:13">
      <c r="A71" s="59" t="s">
        <v>2</v>
      </c>
      <c r="B71" s="59" t="s">
        <v>3</v>
      </c>
      <c r="C71" s="59" t="s">
        <v>4</v>
      </c>
      <c r="D71" s="59" t="s">
        <v>5</v>
      </c>
      <c r="E71" s="59" t="s">
        <v>6</v>
      </c>
      <c r="F71" s="59" t="s">
        <v>7</v>
      </c>
      <c r="G71" s="62" t="s">
        <v>8</v>
      </c>
      <c r="H71" s="63"/>
      <c r="I71" s="63"/>
      <c r="J71" s="64"/>
      <c r="K71" s="59" t="s">
        <v>9</v>
      </c>
      <c r="L71" s="59" t="s">
        <v>10</v>
      </c>
    </row>
    <row r="72" spans="1:13">
      <c r="A72" s="60"/>
      <c r="B72" s="60"/>
      <c r="C72" s="60"/>
      <c r="D72" s="60"/>
      <c r="E72" s="60"/>
      <c r="F72" s="60"/>
      <c r="G72" s="59" t="s">
        <v>11</v>
      </c>
      <c r="H72" s="59" t="s">
        <v>12</v>
      </c>
      <c r="I72" s="59" t="s">
        <v>13</v>
      </c>
      <c r="J72" s="59" t="s">
        <v>14</v>
      </c>
      <c r="K72" s="60"/>
      <c r="L72" s="60"/>
    </row>
    <row r="73" spans="1:1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3">
      <c r="A74" s="3">
        <v>45320</v>
      </c>
      <c r="B74" s="4">
        <v>18298</v>
      </c>
      <c r="C74" s="5" t="s">
        <v>68</v>
      </c>
      <c r="D74" s="6" t="s">
        <v>16</v>
      </c>
      <c r="E74" s="6">
        <v>57059</v>
      </c>
      <c r="F74" s="7">
        <v>15600</v>
      </c>
      <c r="G74" s="8"/>
      <c r="H74" s="8"/>
      <c r="I74" s="23"/>
      <c r="J74" s="24"/>
      <c r="K74" s="25">
        <f>J74+F74</f>
        <v>15600</v>
      </c>
      <c r="L74" s="3">
        <v>45316</v>
      </c>
    </row>
    <row r="75" spans="1:13">
      <c r="A75" s="3">
        <v>45320</v>
      </c>
      <c r="B75" s="4">
        <v>18299</v>
      </c>
      <c r="C75" s="5" t="s">
        <v>230</v>
      </c>
      <c r="D75" s="6" t="s">
        <v>16</v>
      </c>
      <c r="E75" s="6">
        <v>57311</v>
      </c>
      <c r="F75" s="7"/>
      <c r="G75" s="8" t="s">
        <v>70</v>
      </c>
      <c r="H75" s="8"/>
      <c r="I75" s="23"/>
      <c r="J75" s="24">
        <v>32884</v>
      </c>
      <c r="K75" s="25">
        <f t="shared" ref="K75:K76" si="4">J75+F75</f>
        <v>32884</v>
      </c>
      <c r="L75" s="3">
        <v>45316</v>
      </c>
      <c r="M75" s="1" t="s">
        <v>231</v>
      </c>
    </row>
    <row r="76" spans="1:13">
      <c r="A76" s="3">
        <v>45320</v>
      </c>
      <c r="B76" s="4">
        <v>18300</v>
      </c>
      <c r="C76" s="5" t="s">
        <v>232</v>
      </c>
      <c r="D76" s="6" t="s">
        <v>86</v>
      </c>
      <c r="E76" s="6"/>
      <c r="F76" s="7"/>
      <c r="G76" s="8" t="s">
        <v>46</v>
      </c>
      <c r="H76" s="8"/>
      <c r="I76" s="23"/>
      <c r="J76" s="24">
        <v>2400</v>
      </c>
      <c r="K76" s="25">
        <f t="shared" si="4"/>
        <v>2400</v>
      </c>
      <c r="L76" s="3">
        <v>45318</v>
      </c>
    </row>
    <row r="77" spans="1:13">
      <c r="F77" s="9">
        <f>SUM(F71:F76)</f>
        <v>15600</v>
      </c>
      <c r="G77" s="2"/>
      <c r="H77" s="2"/>
      <c r="I77" s="2"/>
      <c r="J77" s="9">
        <f>SUM(J74:J76)</f>
        <v>35284</v>
      </c>
      <c r="K77" s="9">
        <f>SUM(K74:K76)</f>
        <v>50884</v>
      </c>
    </row>
    <row r="78" spans="1:13">
      <c r="I78" s="1" t="s">
        <v>13</v>
      </c>
    </row>
    <row r="81" spans="1:4">
      <c r="A81" s="2" t="s">
        <v>22</v>
      </c>
      <c r="D81" s="2" t="s">
        <v>23</v>
      </c>
    </row>
    <row r="82" spans="1:4">
      <c r="A82" s="2"/>
    </row>
    <row r="83" spans="1:4">
      <c r="A83" s="2"/>
    </row>
    <row r="84" spans="1:4">
      <c r="A84" s="2" t="s">
        <v>25</v>
      </c>
      <c r="D84" s="2" t="s">
        <v>26</v>
      </c>
    </row>
    <row r="85" spans="1:4">
      <c r="A85" s="1" t="s">
        <v>28</v>
      </c>
      <c r="D85" s="1" t="s">
        <v>29</v>
      </c>
    </row>
  </sheetData>
  <mergeCells count="39">
    <mergeCell ref="G5:J5"/>
    <mergeCell ref="G38:J38"/>
    <mergeCell ref="G71:J71"/>
    <mergeCell ref="A5:A7"/>
    <mergeCell ref="A38:A40"/>
    <mergeCell ref="A71:A73"/>
    <mergeCell ref="B5:B7"/>
    <mergeCell ref="B38:B40"/>
    <mergeCell ref="B71:B73"/>
    <mergeCell ref="C5:C7"/>
    <mergeCell ref="C38:C40"/>
    <mergeCell ref="C71:C73"/>
    <mergeCell ref="D5:D7"/>
    <mergeCell ref="D38:D40"/>
    <mergeCell ref="D71:D73"/>
    <mergeCell ref="E5:E7"/>
    <mergeCell ref="E38:E40"/>
    <mergeCell ref="E71:E73"/>
    <mergeCell ref="F5:F7"/>
    <mergeCell ref="F38:F40"/>
    <mergeCell ref="F71:F73"/>
    <mergeCell ref="G6:G7"/>
    <mergeCell ref="G39:G40"/>
    <mergeCell ref="G72:G73"/>
    <mergeCell ref="H6:H7"/>
    <mergeCell ref="H39:H40"/>
    <mergeCell ref="H72:H73"/>
    <mergeCell ref="I6:I7"/>
    <mergeCell ref="I39:I40"/>
    <mergeCell ref="I72:I73"/>
    <mergeCell ref="J6:J7"/>
    <mergeCell ref="J39:J40"/>
    <mergeCell ref="J72:J73"/>
    <mergeCell ref="K5:K7"/>
    <mergeCell ref="K38:K40"/>
    <mergeCell ref="K71:K73"/>
    <mergeCell ref="L5:L7"/>
    <mergeCell ref="L38:L40"/>
    <mergeCell ref="L71:L73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2:L90"/>
  <sheetViews>
    <sheetView topLeftCell="D61" zoomScale="140" zoomScaleNormal="140" workbookViewId="0">
      <selection activeCell="M67" sqref="M67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45320</v>
      </c>
      <c r="B8" s="4">
        <v>18301</v>
      </c>
      <c r="C8" s="5" t="s">
        <v>233</v>
      </c>
      <c r="D8" s="6" t="s">
        <v>16</v>
      </c>
      <c r="E8" s="6">
        <v>57070</v>
      </c>
      <c r="F8" s="7"/>
      <c r="G8" s="8" t="s">
        <v>70</v>
      </c>
      <c r="H8" s="8">
        <v>1728711</v>
      </c>
      <c r="I8" s="23" t="s">
        <v>234</v>
      </c>
      <c r="J8" s="24">
        <v>72886.3</v>
      </c>
      <c r="K8" s="25">
        <f>J8+F8</f>
        <v>72886.3</v>
      </c>
      <c r="L8" s="3">
        <v>45321</v>
      </c>
    </row>
    <row r="9" spans="1:12">
      <c r="A9" s="3">
        <v>45320</v>
      </c>
      <c r="B9" s="4">
        <v>18301</v>
      </c>
      <c r="C9" s="5" t="s">
        <v>233</v>
      </c>
      <c r="D9" s="6" t="s">
        <v>64</v>
      </c>
      <c r="E9" s="6">
        <v>57070</v>
      </c>
      <c r="F9" s="7"/>
      <c r="G9" s="8" t="s">
        <v>70</v>
      </c>
      <c r="H9" s="8">
        <v>1728711</v>
      </c>
      <c r="I9" s="23" t="s">
        <v>234</v>
      </c>
      <c r="J9" s="24">
        <v>600</v>
      </c>
      <c r="K9" s="25">
        <f t="shared" ref="K9:K12" si="0">J9+F9</f>
        <v>600</v>
      </c>
      <c r="L9" s="3">
        <v>45321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 t="shared" si="0"/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 t="shared" si="0"/>
        <v>0</v>
      </c>
      <c r="L12" s="3"/>
    </row>
    <row r="13" spans="1:12">
      <c r="F13" s="9">
        <f>SUM(F5:F12)</f>
        <v>0</v>
      </c>
      <c r="G13" s="2"/>
      <c r="H13" s="2"/>
      <c r="I13" s="2"/>
      <c r="J13" s="9">
        <f>SUM(J8:J12)</f>
        <v>73486.3</v>
      </c>
      <c r="K13" s="9">
        <f>SUM(K8:K12)</f>
        <v>73486.3</v>
      </c>
    </row>
    <row r="14" spans="1:12">
      <c r="I14" s="1" t="s">
        <v>13</v>
      </c>
    </row>
    <row r="15" spans="1:12">
      <c r="H15" s="2" t="s">
        <v>19</v>
      </c>
      <c r="J15" s="36" t="s">
        <v>20</v>
      </c>
      <c r="K15" s="36" t="s">
        <v>21</v>
      </c>
    </row>
    <row r="16" spans="1:12">
      <c r="K16" s="2"/>
    </row>
    <row r="17" spans="1:11">
      <c r="A17" s="2" t="s">
        <v>22</v>
      </c>
      <c r="D17" s="2" t="s">
        <v>23</v>
      </c>
      <c r="G17" s="2" t="s">
        <v>24</v>
      </c>
      <c r="I17" s="37">
        <v>1000</v>
      </c>
      <c r="J17" s="38"/>
      <c r="K17" s="39">
        <f t="shared" ref="K17:K27" si="1">J17*I17</f>
        <v>0</v>
      </c>
    </row>
    <row r="18" spans="1:11">
      <c r="A18" s="2"/>
      <c r="G18" s="2"/>
      <c r="I18" s="37">
        <v>500</v>
      </c>
      <c r="J18" s="38"/>
      <c r="K18" s="39">
        <f t="shared" si="1"/>
        <v>0</v>
      </c>
    </row>
    <row r="19" spans="1:11">
      <c r="A19" s="2"/>
      <c r="G19" s="2"/>
      <c r="I19" s="37">
        <v>200</v>
      </c>
      <c r="J19" s="38"/>
      <c r="K19" s="39">
        <f t="shared" si="1"/>
        <v>0</v>
      </c>
    </row>
    <row r="20" spans="1:11">
      <c r="A20" s="2" t="s">
        <v>25</v>
      </c>
      <c r="D20" s="2" t="s">
        <v>26</v>
      </c>
      <c r="G20" s="2" t="s">
        <v>27</v>
      </c>
      <c r="I20" s="37">
        <v>100</v>
      </c>
      <c r="J20" s="38"/>
      <c r="K20" s="39">
        <f t="shared" si="1"/>
        <v>0</v>
      </c>
    </row>
    <row r="21" spans="1:11">
      <c r="A21" s="1" t="s">
        <v>28</v>
      </c>
      <c r="D21" s="1" t="s">
        <v>29</v>
      </c>
      <c r="G21" s="1" t="s">
        <v>30</v>
      </c>
      <c r="I21" s="37">
        <v>50</v>
      </c>
      <c r="J21" s="38"/>
      <c r="K21" s="39">
        <f t="shared" si="1"/>
        <v>0</v>
      </c>
    </row>
    <row r="22" spans="1:11">
      <c r="I22" s="37">
        <v>20</v>
      </c>
      <c r="J22" s="38"/>
      <c r="K22" s="39">
        <f t="shared" si="1"/>
        <v>0</v>
      </c>
    </row>
    <row r="23" spans="1:11">
      <c r="I23" s="37">
        <v>10</v>
      </c>
      <c r="J23" s="38"/>
      <c r="K23" s="39">
        <f t="shared" si="1"/>
        <v>0</v>
      </c>
    </row>
    <row r="24" spans="1:11">
      <c r="I24" s="37">
        <v>5</v>
      </c>
      <c r="J24" s="38"/>
      <c r="K24" s="39">
        <f t="shared" si="1"/>
        <v>0</v>
      </c>
    </row>
    <row r="25" spans="1:11">
      <c r="I25" s="37">
        <v>1</v>
      </c>
      <c r="J25" s="38"/>
      <c r="K25" s="39">
        <f t="shared" si="1"/>
        <v>0</v>
      </c>
    </row>
    <row r="26" spans="1:11">
      <c r="I26" s="37">
        <v>0.25</v>
      </c>
      <c r="J26" s="38"/>
      <c r="K26" s="39">
        <f t="shared" si="1"/>
        <v>0</v>
      </c>
    </row>
    <row r="27" spans="1:11">
      <c r="I27" s="40">
        <v>0.1</v>
      </c>
      <c r="J27" s="38"/>
      <c r="K27" s="39">
        <f t="shared" si="1"/>
        <v>0</v>
      </c>
    </row>
    <row r="28" spans="1:11">
      <c r="I28" s="2" t="s">
        <v>31</v>
      </c>
      <c r="K28" s="41">
        <f>SUM(K17:K27)</f>
        <v>0</v>
      </c>
    </row>
    <row r="29" spans="1:11">
      <c r="I29" s="2" t="s">
        <v>32</v>
      </c>
      <c r="K29" s="42">
        <f>J13</f>
        <v>73486.3</v>
      </c>
    </row>
    <row r="30" spans="1:11">
      <c r="K30" s="43">
        <f>SUM(K28:K29)</f>
        <v>73486.3</v>
      </c>
    </row>
    <row r="32" spans="1:11">
      <c r="A32" s="2" t="s">
        <v>0</v>
      </c>
    </row>
    <row r="33" spans="1:12">
      <c r="A33" s="2" t="s">
        <v>39</v>
      </c>
    </row>
    <row r="35" spans="1:12">
      <c r="A35" s="59" t="s">
        <v>2</v>
      </c>
      <c r="B35" s="59" t="s">
        <v>3</v>
      </c>
      <c r="C35" s="59" t="s">
        <v>4</v>
      </c>
      <c r="D35" s="59" t="s">
        <v>5</v>
      </c>
      <c r="E35" s="59" t="s">
        <v>6</v>
      </c>
      <c r="F35" s="59" t="s">
        <v>7</v>
      </c>
      <c r="G35" s="62" t="s">
        <v>8</v>
      </c>
      <c r="H35" s="63"/>
      <c r="I35" s="63"/>
      <c r="J35" s="64"/>
      <c r="K35" s="59" t="s">
        <v>9</v>
      </c>
      <c r="L35" s="59" t="s">
        <v>10</v>
      </c>
    </row>
    <row r="36" spans="1:12">
      <c r="A36" s="60"/>
      <c r="B36" s="60"/>
      <c r="C36" s="60"/>
      <c r="D36" s="60"/>
      <c r="E36" s="60"/>
      <c r="F36" s="60"/>
      <c r="G36" s="59" t="s">
        <v>11</v>
      </c>
      <c r="H36" s="59" t="s">
        <v>12</v>
      </c>
      <c r="I36" s="59" t="s">
        <v>13</v>
      </c>
      <c r="J36" s="59" t="s">
        <v>14</v>
      </c>
      <c r="K36" s="60"/>
      <c r="L36" s="60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3">
        <v>45321</v>
      </c>
      <c r="B38" s="4">
        <v>18302</v>
      </c>
      <c r="C38" s="5" t="s">
        <v>235</v>
      </c>
      <c r="D38" s="6" t="s">
        <v>16</v>
      </c>
      <c r="E38" s="6">
        <v>57068</v>
      </c>
      <c r="F38" s="7"/>
      <c r="G38" s="8" t="s">
        <v>70</v>
      </c>
      <c r="H38" s="8"/>
      <c r="I38" s="23"/>
      <c r="J38" s="24">
        <v>11520.1</v>
      </c>
      <c r="K38" s="25">
        <f>J38+F38</f>
        <v>11520.1</v>
      </c>
      <c r="L38" s="3">
        <v>45320</v>
      </c>
    </row>
    <row r="39" spans="1:12">
      <c r="A39" s="3">
        <v>45321</v>
      </c>
      <c r="B39" s="4">
        <v>18303</v>
      </c>
      <c r="C39" s="5" t="s">
        <v>236</v>
      </c>
      <c r="D39" s="6" t="s">
        <v>16</v>
      </c>
      <c r="E39" s="6">
        <v>57270</v>
      </c>
      <c r="F39" s="7"/>
      <c r="G39" s="8" t="s">
        <v>70</v>
      </c>
      <c r="H39" s="8"/>
      <c r="I39" s="23"/>
      <c r="J39" s="24">
        <v>21359.1</v>
      </c>
      <c r="K39" s="25">
        <f t="shared" ref="K39:K40" si="2">J39+F39</f>
        <v>21359.1</v>
      </c>
      <c r="L39" s="3">
        <v>45320</v>
      </c>
    </row>
    <row r="40" spans="1:12">
      <c r="A40" s="3">
        <v>45321</v>
      </c>
      <c r="B40" s="4">
        <v>18303</v>
      </c>
      <c r="C40" s="5" t="s">
        <v>236</v>
      </c>
      <c r="D40" s="6" t="s">
        <v>16</v>
      </c>
      <c r="E40" s="6">
        <v>57270</v>
      </c>
      <c r="F40" s="7"/>
      <c r="G40" s="8" t="s">
        <v>70</v>
      </c>
      <c r="H40" s="8"/>
      <c r="I40" s="23"/>
      <c r="J40" s="24">
        <v>28640.9</v>
      </c>
      <c r="K40" s="25">
        <f t="shared" si="2"/>
        <v>28640.9</v>
      </c>
      <c r="L40" s="3">
        <v>45320</v>
      </c>
    </row>
    <row r="41" spans="1:12">
      <c r="F41" s="9">
        <f>SUM(F35:F40)</f>
        <v>0</v>
      </c>
      <c r="G41" s="2"/>
      <c r="H41" s="2"/>
      <c r="I41" s="2"/>
      <c r="J41" s="9">
        <f>SUM(J38:J40)</f>
        <v>61520.1</v>
      </c>
      <c r="K41" s="9">
        <f>SUM(K38:K40)</f>
        <v>61520.1</v>
      </c>
    </row>
    <row r="42" spans="1:12">
      <c r="I42" s="1" t="s">
        <v>13</v>
      </c>
    </row>
    <row r="45" spans="1:12">
      <c r="A45" s="2" t="s">
        <v>22</v>
      </c>
      <c r="D45" s="2" t="s">
        <v>23</v>
      </c>
    </row>
    <row r="46" spans="1:12">
      <c r="A46" s="2"/>
    </row>
    <row r="47" spans="1:12">
      <c r="A47" s="2"/>
    </row>
    <row r="48" spans="1:12">
      <c r="A48" s="2" t="s">
        <v>25</v>
      </c>
      <c r="D48" s="2" t="s">
        <v>26</v>
      </c>
    </row>
    <row r="49" spans="1:12">
      <c r="A49" s="1" t="s">
        <v>28</v>
      </c>
      <c r="D49" s="1" t="s">
        <v>29</v>
      </c>
    </row>
    <row r="54" spans="1:12">
      <c r="A54" s="2" t="s">
        <v>0</v>
      </c>
    </row>
    <row r="55" spans="1:12">
      <c r="A55" s="2" t="s">
        <v>39</v>
      </c>
    </row>
    <row r="57" spans="1:12">
      <c r="A57" s="59" t="s">
        <v>2</v>
      </c>
      <c r="B57" s="59" t="s">
        <v>3</v>
      </c>
      <c r="C57" s="59" t="s">
        <v>4</v>
      </c>
      <c r="D57" s="59" t="s">
        <v>5</v>
      </c>
      <c r="E57" s="59" t="s">
        <v>43</v>
      </c>
      <c r="F57" s="59" t="s">
        <v>7</v>
      </c>
      <c r="G57" s="62" t="s">
        <v>8</v>
      </c>
      <c r="H57" s="63"/>
      <c r="I57" s="63"/>
      <c r="J57" s="64"/>
      <c r="K57" s="59" t="s">
        <v>9</v>
      </c>
      <c r="L57" s="59" t="s">
        <v>10</v>
      </c>
    </row>
    <row r="58" spans="1:12">
      <c r="A58" s="60"/>
      <c r="B58" s="60"/>
      <c r="C58" s="60"/>
      <c r="D58" s="60"/>
      <c r="E58" s="60"/>
      <c r="F58" s="60"/>
      <c r="G58" s="59" t="s">
        <v>11</v>
      </c>
      <c r="H58" s="59" t="s">
        <v>12</v>
      </c>
      <c r="I58" s="59" t="s">
        <v>13</v>
      </c>
      <c r="J58" s="59" t="s">
        <v>14</v>
      </c>
      <c r="K58" s="60"/>
      <c r="L58" s="60"/>
    </row>
    <row r="59" spans="1:1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>
      <c r="A60" s="10">
        <v>45321</v>
      </c>
      <c r="B60" s="11">
        <v>18304</v>
      </c>
      <c r="C60" s="12" t="s">
        <v>237</v>
      </c>
      <c r="D60" s="13" t="s">
        <v>45</v>
      </c>
      <c r="E60" s="59">
        <v>184953</v>
      </c>
      <c r="F60" s="14"/>
      <c r="G60" s="15" t="s">
        <v>46</v>
      </c>
      <c r="H60" s="15"/>
      <c r="I60" s="26"/>
      <c r="J60" s="24">
        <v>2990</v>
      </c>
      <c r="K60" s="25">
        <f t="shared" ref="K60:K83" si="3">J60+F60</f>
        <v>2990</v>
      </c>
      <c r="L60" s="10">
        <v>45313</v>
      </c>
    </row>
    <row r="61" spans="1:12">
      <c r="A61" s="3"/>
      <c r="B61" s="4"/>
      <c r="C61" s="5"/>
      <c r="D61" s="6" t="s">
        <v>47</v>
      </c>
      <c r="E61" s="61"/>
      <c r="F61" s="7"/>
      <c r="G61" s="8" t="s">
        <v>46</v>
      </c>
      <c r="H61" s="8"/>
      <c r="I61" s="23"/>
      <c r="J61" s="24">
        <v>-302.5</v>
      </c>
      <c r="K61" s="25">
        <f t="shared" si="3"/>
        <v>-302.5</v>
      </c>
      <c r="L61" s="3"/>
    </row>
    <row r="62" spans="1:12">
      <c r="A62" s="3"/>
      <c r="B62" s="70" t="s">
        <v>48</v>
      </c>
      <c r="C62" s="71"/>
      <c r="D62" s="71"/>
      <c r="E62" s="71"/>
      <c r="F62" s="71"/>
      <c r="G62" s="71"/>
      <c r="H62" s="71"/>
      <c r="I62" s="72"/>
      <c r="J62" s="27">
        <f>SUM(J60:J61)</f>
        <v>2687.5</v>
      </c>
      <c r="K62" s="28">
        <f t="shared" si="3"/>
        <v>2687.5</v>
      </c>
      <c r="L62" s="29"/>
    </row>
    <row r="63" spans="1:12">
      <c r="A63" s="10">
        <v>45321</v>
      </c>
      <c r="B63" s="11">
        <v>18304</v>
      </c>
      <c r="C63" s="12" t="s">
        <v>238</v>
      </c>
      <c r="D63" s="13" t="s">
        <v>45</v>
      </c>
      <c r="E63" s="59">
        <v>184939</v>
      </c>
      <c r="F63" s="14"/>
      <c r="G63" s="15" t="s">
        <v>46</v>
      </c>
      <c r="H63" s="15"/>
      <c r="I63" s="26"/>
      <c r="J63" s="24">
        <v>1100</v>
      </c>
      <c r="K63" s="25">
        <f t="shared" si="3"/>
        <v>1100</v>
      </c>
      <c r="L63" s="10">
        <v>45313</v>
      </c>
    </row>
    <row r="64" spans="1:12">
      <c r="A64" s="3"/>
      <c r="B64" s="4"/>
      <c r="C64" s="5"/>
      <c r="D64" s="6" t="s">
        <v>47</v>
      </c>
      <c r="E64" s="61"/>
      <c r="F64" s="7"/>
      <c r="G64" s="8" t="s">
        <v>46</v>
      </c>
      <c r="H64" s="8"/>
      <c r="I64" s="23"/>
      <c r="J64" s="24">
        <v>-138.84</v>
      </c>
      <c r="K64" s="25">
        <f t="shared" si="3"/>
        <v>-138.84</v>
      </c>
      <c r="L64" s="3"/>
    </row>
    <row r="65" spans="1:12">
      <c r="A65" s="67" t="s">
        <v>48</v>
      </c>
      <c r="B65" s="68"/>
      <c r="C65" s="68"/>
      <c r="D65" s="68"/>
      <c r="E65" s="68"/>
      <c r="F65" s="68"/>
      <c r="G65" s="68"/>
      <c r="H65" s="68"/>
      <c r="I65" s="69"/>
      <c r="J65" s="30">
        <f>SUM(J63:J64)</f>
        <v>961.16</v>
      </c>
      <c r="K65" s="31">
        <f t="shared" si="3"/>
        <v>961.16</v>
      </c>
      <c r="L65" s="3"/>
    </row>
    <row r="66" spans="1:12">
      <c r="A66" s="10">
        <v>45321</v>
      </c>
      <c r="B66" s="11">
        <v>18304</v>
      </c>
      <c r="C66" s="12" t="s">
        <v>239</v>
      </c>
      <c r="D66" s="13" t="s">
        <v>45</v>
      </c>
      <c r="E66" s="59">
        <v>184696</v>
      </c>
      <c r="F66" s="14"/>
      <c r="G66" s="15" t="s">
        <v>46</v>
      </c>
      <c r="H66" s="15"/>
      <c r="I66" s="26"/>
      <c r="J66" s="24">
        <v>1100</v>
      </c>
      <c r="K66" s="25">
        <f t="shared" si="3"/>
        <v>1100</v>
      </c>
      <c r="L66" s="10">
        <v>45313</v>
      </c>
    </row>
    <row r="67" spans="1:12">
      <c r="A67" s="10"/>
      <c r="B67" s="11"/>
      <c r="C67" s="12"/>
      <c r="D67" s="6" t="s">
        <v>47</v>
      </c>
      <c r="E67" s="61"/>
      <c r="F67" s="7"/>
      <c r="G67" s="8" t="s">
        <v>46</v>
      </c>
      <c r="H67" s="8"/>
      <c r="I67" s="23"/>
      <c r="J67" s="24">
        <v>-137.99</v>
      </c>
      <c r="K67" s="25">
        <f t="shared" si="3"/>
        <v>-137.99</v>
      </c>
      <c r="L67" s="10"/>
    </row>
    <row r="68" spans="1:12">
      <c r="A68" s="67" t="s">
        <v>48</v>
      </c>
      <c r="B68" s="68"/>
      <c r="C68" s="68"/>
      <c r="D68" s="68"/>
      <c r="E68" s="68"/>
      <c r="F68" s="68"/>
      <c r="G68" s="68"/>
      <c r="H68" s="68"/>
      <c r="I68" s="69"/>
      <c r="J68" s="30">
        <f>SUM(J66:J67)</f>
        <v>962.01</v>
      </c>
      <c r="K68" s="31">
        <f t="shared" si="3"/>
        <v>962.01</v>
      </c>
      <c r="L68" s="3"/>
    </row>
    <row r="69" spans="1:12">
      <c r="A69" s="10">
        <v>45321</v>
      </c>
      <c r="B69" s="11">
        <v>18304</v>
      </c>
      <c r="C69" s="12" t="s">
        <v>240</v>
      </c>
      <c r="D69" s="13" t="s">
        <v>45</v>
      </c>
      <c r="E69" s="59">
        <v>184694</v>
      </c>
      <c r="F69" s="14"/>
      <c r="G69" s="15" t="s">
        <v>46</v>
      </c>
      <c r="H69" s="15"/>
      <c r="I69" s="26"/>
      <c r="J69" s="24">
        <v>750</v>
      </c>
      <c r="K69" s="25">
        <f t="shared" si="3"/>
        <v>750</v>
      </c>
      <c r="L69" s="10">
        <v>45313</v>
      </c>
    </row>
    <row r="70" spans="1:12">
      <c r="A70" s="10"/>
      <c r="B70" s="11"/>
      <c r="C70" s="12"/>
      <c r="D70" s="6" t="s">
        <v>47</v>
      </c>
      <c r="E70" s="61"/>
      <c r="F70" s="7"/>
      <c r="G70" s="8" t="s">
        <v>46</v>
      </c>
      <c r="H70" s="8"/>
      <c r="I70" s="23"/>
      <c r="J70" s="24">
        <v>-113.79</v>
      </c>
      <c r="K70" s="25">
        <f t="shared" si="3"/>
        <v>-113.79</v>
      </c>
      <c r="L70" s="10"/>
    </row>
    <row r="71" spans="1:12">
      <c r="A71" s="67" t="s">
        <v>48</v>
      </c>
      <c r="B71" s="68"/>
      <c r="C71" s="68"/>
      <c r="D71" s="68"/>
      <c r="E71" s="68"/>
      <c r="F71" s="68"/>
      <c r="G71" s="68"/>
      <c r="H71" s="68"/>
      <c r="I71" s="69"/>
      <c r="J71" s="30">
        <f>SUM(J69:J70)</f>
        <v>636.21</v>
      </c>
      <c r="K71" s="31">
        <f t="shared" si="3"/>
        <v>636.21</v>
      </c>
      <c r="L71" s="3"/>
    </row>
    <row r="72" spans="1:12">
      <c r="A72" s="10">
        <v>45321</v>
      </c>
      <c r="B72" s="11">
        <v>18304</v>
      </c>
      <c r="C72" s="12" t="s">
        <v>241</v>
      </c>
      <c r="D72" s="13" t="s">
        <v>45</v>
      </c>
      <c r="E72" s="59">
        <v>184693</v>
      </c>
      <c r="F72" s="14"/>
      <c r="G72" s="15" t="s">
        <v>46</v>
      </c>
      <c r="H72" s="15"/>
      <c r="I72" s="26"/>
      <c r="J72" s="24">
        <v>200</v>
      </c>
      <c r="K72" s="25">
        <f t="shared" si="3"/>
        <v>200</v>
      </c>
      <c r="L72" s="10">
        <v>45313</v>
      </c>
    </row>
    <row r="73" spans="1:12">
      <c r="A73" s="10"/>
      <c r="B73" s="11"/>
      <c r="C73" s="12"/>
      <c r="D73" s="6" t="s">
        <v>47</v>
      </c>
      <c r="E73" s="61"/>
      <c r="F73" s="7"/>
      <c r="G73" s="8" t="s">
        <v>46</v>
      </c>
      <c r="H73" s="8"/>
      <c r="I73" s="23"/>
      <c r="J73" s="24">
        <v>-30.35</v>
      </c>
      <c r="K73" s="25">
        <f t="shared" si="3"/>
        <v>-30.35</v>
      </c>
      <c r="L73" s="10"/>
    </row>
    <row r="74" spans="1:12">
      <c r="A74" s="67" t="s">
        <v>48</v>
      </c>
      <c r="B74" s="68"/>
      <c r="C74" s="68"/>
      <c r="D74" s="68"/>
      <c r="E74" s="68"/>
      <c r="F74" s="68"/>
      <c r="G74" s="68"/>
      <c r="H74" s="68"/>
      <c r="I74" s="69"/>
      <c r="J74" s="30">
        <f>SUM(J72:J73)</f>
        <v>169.65</v>
      </c>
      <c r="K74" s="31">
        <f t="shared" si="3"/>
        <v>169.65</v>
      </c>
      <c r="L74" s="3"/>
    </row>
    <row r="75" spans="1:12">
      <c r="A75" s="10">
        <v>45321</v>
      </c>
      <c r="B75" s="11">
        <v>18304</v>
      </c>
      <c r="C75" s="12" t="s">
        <v>242</v>
      </c>
      <c r="D75" s="13" t="s">
        <v>45</v>
      </c>
      <c r="E75" s="59">
        <v>184426</v>
      </c>
      <c r="F75" s="14"/>
      <c r="G75" s="15" t="s">
        <v>46</v>
      </c>
      <c r="H75" s="15"/>
      <c r="I75" s="26"/>
      <c r="J75" s="24">
        <v>1100</v>
      </c>
      <c r="K75" s="25">
        <f t="shared" si="3"/>
        <v>1100</v>
      </c>
      <c r="L75" s="10">
        <v>45313</v>
      </c>
    </row>
    <row r="76" spans="1:12">
      <c r="A76" s="10"/>
      <c r="B76" s="11"/>
      <c r="C76" s="12"/>
      <c r="D76" s="6" t="s">
        <v>47</v>
      </c>
      <c r="E76" s="61"/>
      <c r="F76" s="7"/>
      <c r="G76" s="8" t="s">
        <v>46</v>
      </c>
      <c r="H76" s="8"/>
      <c r="I76" s="23"/>
      <c r="J76" s="24">
        <v>-137.99</v>
      </c>
      <c r="K76" s="25">
        <f t="shared" si="3"/>
        <v>-137.99</v>
      </c>
      <c r="L76" s="10"/>
    </row>
    <row r="77" spans="1:12">
      <c r="A77" s="67" t="s">
        <v>48</v>
      </c>
      <c r="B77" s="68"/>
      <c r="C77" s="68"/>
      <c r="D77" s="68"/>
      <c r="E77" s="68"/>
      <c r="F77" s="68"/>
      <c r="G77" s="68"/>
      <c r="H77" s="68"/>
      <c r="I77" s="69"/>
      <c r="J77" s="30">
        <f>SUM(J75:J76)</f>
        <v>962.01</v>
      </c>
      <c r="K77" s="31">
        <f t="shared" si="3"/>
        <v>962.01</v>
      </c>
      <c r="L77" s="3"/>
    </row>
    <row r="78" spans="1:12">
      <c r="A78" s="10">
        <v>45321</v>
      </c>
      <c r="B78" s="11">
        <v>18304</v>
      </c>
      <c r="C78" s="16" t="s">
        <v>243</v>
      </c>
      <c r="D78" s="17" t="s">
        <v>16</v>
      </c>
      <c r="E78" s="65">
        <v>184193</v>
      </c>
      <c r="F78" s="14"/>
      <c r="G78" s="18" t="s">
        <v>46</v>
      </c>
      <c r="H78" s="18"/>
      <c r="I78" s="32"/>
      <c r="J78" s="24">
        <v>200</v>
      </c>
      <c r="K78" s="25">
        <f t="shared" si="3"/>
        <v>200</v>
      </c>
      <c r="L78" s="10">
        <v>45313</v>
      </c>
    </row>
    <row r="79" spans="1:12">
      <c r="A79" s="19"/>
      <c r="B79" s="20"/>
      <c r="C79" s="16"/>
      <c r="D79" s="21" t="s">
        <v>47</v>
      </c>
      <c r="E79" s="66"/>
      <c r="F79" s="7"/>
      <c r="G79" s="22" t="s">
        <v>46</v>
      </c>
      <c r="H79" s="22"/>
      <c r="I79" s="33"/>
      <c r="J79" s="24">
        <v>-30.35</v>
      </c>
      <c r="K79" s="25">
        <f t="shared" si="3"/>
        <v>-30.35</v>
      </c>
      <c r="L79" s="19"/>
    </row>
    <row r="80" spans="1:12">
      <c r="A80" s="67" t="s">
        <v>48</v>
      </c>
      <c r="B80" s="68"/>
      <c r="C80" s="68"/>
      <c r="D80" s="68"/>
      <c r="E80" s="68"/>
      <c r="F80" s="68"/>
      <c r="G80" s="68"/>
      <c r="H80" s="68"/>
      <c r="I80" s="69"/>
      <c r="J80" s="30">
        <f>SUM(J78:J79)</f>
        <v>169.65</v>
      </c>
      <c r="K80" s="31">
        <f t="shared" si="3"/>
        <v>169.65</v>
      </c>
      <c r="L80" s="3"/>
    </row>
    <row r="81" spans="1:12">
      <c r="A81" s="10">
        <v>45321</v>
      </c>
      <c r="B81" s="11">
        <v>18304</v>
      </c>
      <c r="C81" s="12" t="s">
        <v>244</v>
      </c>
      <c r="D81" s="13" t="s">
        <v>45</v>
      </c>
      <c r="E81" s="59">
        <v>183969</v>
      </c>
      <c r="F81" s="14"/>
      <c r="G81" s="15" t="s">
        <v>46</v>
      </c>
      <c r="H81" s="15"/>
      <c r="I81" s="26"/>
      <c r="J81" s="24">
        <v>350</v>
      </c>
      <c r="K81" s="25">
        <f t="shared" si="3"/>
        <v>350</v>
      </c>
      <c r="L81" s="10">
        <v>45313</v>
      </c>
    </row>
    <row r="82" spans="1:12">
      <c r="A82" s="10"/>
      <c r="B82" s="11"/>
      <c r="C82" s="12"/>
      <c r="D82" s="6" t="s">
        <v>47</v>
      </c>
      <c r="E82" s="61"/>
      <c r="F82" s="7"/>
      <c r="G82" s="8" t="s">
        <v>46</v>
      </c>
      <c r="H82" s="8"/>
      <c r="I82" s="23"/>
      <c r="J82" s="24">
        <v>-44.76</v>
      </c>
      <c r="K82" s="25">
        <f t="shared" si="3"/>
        <v>-44.76</v>
      </c>
      <c r="L82" s="10"/>
    </row>
    <row r="83" spans="1:12">
      <c r="A83" s="67" t="s">
        <v>48</v>
      </c>
      <c r="B83" s="68"/>
      <c r="C83" s="68"/>
      <c r="D83" s="68"/>
      <c r="E83" s="68"/>
      <c r="F83" s="68"/>
      <c r="G83" s="68"/>
      <c r="H83" s="68"/>
      <c r="I83" s="69"/>
      <c r="J83" s="30">
        <f>SUM(J81:J82)</f>
        <v>305.24</v>
      </c>
      <c r="K83" s="31">
        <f t="shared" si="3"/>
        <v>305.24</v>
      </c>
      <c r="L83" s="3"/>
    </row>
    <row r="84" spans="1:12">
      <c r="A84" s="2"/>
    </row>
    <row r="85" spans="1:12">
      <c r="I85" s="34" t="s">
        <v>59</v>
      </c>
      <c r="J85" s="35">
        <f>SUM(,J83,J80,J77,J74,J71,J68,J65,J62)</f>
        <v>6853.43</v>
      </c>
    </row>
    <row r="86" spans="1:12">
      <c r="A86" s="2" t="s">
        <v>22</v>
      </c>
      <c r="D86" s="2" t="s">
        <v>23</v>
      </c>
    </row>
    <row r="87" spans="1:12">
      <c r="A87" s="2"/>
    </row>
    <row r="88" spans="1:12">
      <c r="A88" s="2"/>
    </row>
    <row r="89" spans="1:12">
      <c r="A89" s="2" t="s">
        <v>25</v>
      </c>
      <c r="D89" s="2" t="s">
        <v>26</v>
      </c>
    </row>
    <row r="90" spans="1:12">
      <c r="A90" s="1" t="s">
        <v>28</v>
      </c>
      <c r="D90" s="1" t="s">
        <v>29</v>
      </c>
    </row>
  </sheetData>
  <mergeCells count="55">
    <mergeCell ref="J58:J59"/>
    <mergeCell ref="A80:I80"/>
    <mergeCell ref="G5:J5"/>
    <mergeCell ref="G35:J35"/>
    <mergeCell ref="G57:J57"/>
    <mergeCell ref="B62:I62"/>
    <mergeCell ref="A65:I65"/>
    <mergeCell ref="E60:E61"/>
    <mergeCell ref="E63:E64"/>
    <mergeCell ref="H6:H7"/>
    <mergeCell ref="H36:H37"/>
    <mergeCell ref="H58:H59"/>
    <mergeCell ref="I6:I7"/>
    <mergeCell ref="I36:I37"/>
    <mergeCell ref="I58:I59"/>
    <mergeCell ref="J6:J7"/>
    <mergeCell ref="J36:J37"/>
    <mergeCell ref="A83:I83"/>
    <mergeCell ref="A5:A7"/>
    <mergeCell ref="A35:A37"/>
    <mergeCell ref="A57:A59"/>
    <mergeCell ref="B5:B7"/>
    <mergeCell ref="B35:B37"/>
    <mergeCell ref="B57:B59"/>
    <mergeCell ref="C5:C7"/>
    <mergeCell ref="C35:C37"/>
    <mergeCell ref="C57:C59"/>
    <mergeCell ref="D5:D7"/>
    <mergeCell ref="D35:D37"/>
    <mergeCell ref="D57:D59"/>
    <mergeCell ref="E5:E7"/>
    <mergeCell ref="E35:E37"/>
    <mergeCell ref="E57:E59"/>
    <mergeCell ref="E81:E82"/>
    <mergeCell ref="F5:F7"/>
    <mergeCell ref="F35:F37"/>
    <mergeCell ref="F57:F59"/>
    <mergeCell ref="G6:G7"/>
    <mergeCell ref="G36:G37"/>
    <mergeCell ref="G58:G59"/>
    <mergeCell ref="E66:E67"/>
    <mergeCell ref="E69:E70"/>
    <mergeCell ref="E72:E73"/>
    <mergeCell ref="E75:E76"/>
    <mergeCell ref="E78:E79"/>
    <mergeCell ref="A68:I68"/>
    <mergeCell ref="A71:I71"/>
    <mergeCell ref="A74:I74"/>
    <mergeCell ref="A77:I77"/>
    <mergeCell ref="K5:K7"/>
    <mergeCell ref="K35:K37"/>
    <mergeCell ref="K57:K59"/>
    <mergeCell ref="L5:L7"/>
    <mergeCell ref="L35:L37"/>
    <mergeCell ref="L57:L59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76"/>
  <sheetViews>
    <sheetView topLeftCell="C48" zoomScale="130" zoomScaleNormal="130" workbookViewId="0">
      <selection activeCell="A31" sqref="A31:L76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45293</v>
      </c>
      <c r="B8" s="4">
        <v>17800</v>
      </c>
      <c r="C8" s="5" t="s">
        <v>40</v>
      </c>
      <c r="D8" s="6" t="s">
        <v>16</v>
      </c>
      <c r="E8" s="6">
        <v>57263</v>
      </c>
      <c r="F8" s="7">
        <v>1100</v>
      </c>
      <c r="G8" s="8"/>
      <c r="H8" s="8"/>
      <c r="I8" s="23"/>
      <c r="J8" s="24"/>
      <c r="K8" s="25">
        <f>J8+F8</f>
        <v>1100</v>
      </c>
      <c r="L8" s="3">
        <v>45294</v>
      </c>
    </row>
    <row r="9" spans="1:12">
      <c r="A9" s="3">
        <v>45294</v>
      </c>
      <c r="B9" s="4">
        <v>18007</v>
      </c>
      <c r="C9" s="5" t="s">
        <v>41</v>
      </c>
      <c r="D9" s="6" t="s">
        <v>42</v>
      </c>
      <c r="E9" s="6">
        <v>56705</v>
      </c>
      <c r="F9" s="7">
        <v>900</v>
      </c>
      <c r="G9" s="8"/>
      <c r="H9" s="8"/>
      <c r="I9" s="23"/>
      <c r="J9" s="24"/>
      <c r="K9" s="25">
        <f>J9+F9</f>
        <v>900</v>
      </c>
      <c r="L9" s="3">
        <v>45294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</f>
        <v>0</v>
      </c>
      <c r="L10" s="3"/>
    </row>
    <row r="11" spans="1:12">
      <c r="F11" s="9">
        <f>SUM(F5:F10)</f>
        <v>2000</v>
      </c>
      <c r="G11" s="2"/>
      <c r="H11" s="2"/>
      <c r="I11" s="2"/>
      <c r="J11" s="9">
        <f>SUM(J8:J10)</f>
        <v>0</v>
      </c>
      <c r="K11" s="9">
        <f>SUM(K8:K10)</f>
        <v>2000</v>
      </c>
    </row>
    <row r="12" spans="1:12">
      <c r="I12" s="1" t="s">
        <v>13</v>
      </c>
    </row>
    <row r="13" spans="1:12">
      <c r="H13" s="2" t="s">
        <v>19</v>
      </c>
      <c r="J13" s="36" t="s">
        <v>20</v>
      </c>
      <c r="K13" s="36" t="s">
        <v>21</v>
      </c>
    </row>
    <row r="14" spans="1:12">
      <c r="K14" s="2"/>
    </row>
    <row r="15" spans="1:12">
      <c r="A15" s="2" t="s">
        <v>22</v>
      </c>
      <c r="D15" s="2" t="s">
        <v>23</v>
      </c>
      <c r="G15" s="2" t="s">
        <v>24</v>
      </c>
      <c r="I15" s="37">
        <v>1000</v>
      </c>
      <c r="J15" s="38">
        <v>2</v>
      </c>
      <c r="K15" s="39">
        <f t="shared" ref="K15:K25" si="0">J15*I15</f>
        <v>2000</v>
      </c>
    </row>
    <row r="16" spans="1:12">
      <c r="A16" s="2"/>
      <c r="G16" s="2"/>
      <c r="I16" s="37">
        <v>500</v>
      </c>
      <c r="J16" s="38"/>
      <c r="K16" s="39">
        <f t="shared" si="0"/>
        <v>0</v>
      </c>
    </row>
    <row r="17" spans="1:11">
      <c r="A17" s="2"/>
      <c r="G17" s="2"/>
      <c r="I17" s="37">
        <v>200</v>
      </c>
      <c r="J17" s="38"/>
      <c r="K17" s="39">
        <f t="shared" si="0"/>
        <v>0</v>
      </c>
    </row>
    <row r="18" spans="1:11">
      <c r="A18" s="2" t="s">
        <v>25</v>
      </c>
      <c r="D18" s="2" t="s">
        <v>26</v>
      </c>
      <c r="G18" s="2" t="s">
        <v>27</v>
      </c>
      <c r="I18" s="37">
        <v>100</v>
      </c>
      <c r="J18" s="38"/>
      <c r="K18" s="39">
        <f t="shared" si="0"/>
        <v>0</v>
      </c>
    </row>
    <row r="19" spans="1:11">
      <c r="A19" s="1" t="s">
        <v>28</v>
      </c>
      <c r="D19" s="1" t="s">
        <v>29</v>
      </c>
      <c r="G19" s="1" t="s">
        <v>30</v>
      </c>
      <c r="I19" s="37">
        <v>50</v>
      </c>
      <c r="J19" s="38"/>
      <c r="K19" s="39">
        <f t="shared" si="0"/>
        <v>0</v>
      </c>
    </row>
    <row r="20" spans="1:11">
      <c r="I20" s="37">
        <v>20</v>
      </c>
      <c r="J20" s="38"/>
      <c r="K20" s="39">
        <f t="shared" si="0"/>
        <v>0</v>
      </c>
    </row>
    <row r="21" spans="1:11">
      <c r="I21" s="37">
        <v>10</v>
      </c>
      <c r="J21" s="38"/>
      <c r="K21" s="39">
        <f t="shared" si="0"/>
        <v>0</v>
      </c>
    </row>
    <row r="22" spans="1:11">
      <c r="I22" s="37">
        <v>5</v>
      </c>
      <c r="J22" s="38"/>
      <c r="K22" s="39">
        <f t="shared" si="0"/>
        <v>0</v>
      </c>
    </row>
    <row r="23" spans="1:11">
      <c r="I23" s="37">
        <v>1</v>
      </c>
      <c r="J23" s="38"/>
      <c r="K23" s="39">
        <f t="shared" si="0"/>
        <v>0</v>
      </c>
    </row>
    <row r="24" spans="1:11">
      <c r="I24" s="37">
        <v>0.25</v>
      </c>
      <c r="J24" s="38"/>
      <c r="K24" s="39">
        <f t="shared" si="0"/>
        <v>0</v>
      </c>
    </row>
    <row r="25" spans="1:11">
      <c r="I25" s="40">
        <v>0.1</v>
      </c>
      <c r="J25" s="38"/>
      <c r="K25" s="39">
        <f t="shared" si="0"/>
        <v>0</v>
      </c>
    </row>
    <row r="26" spans="1:11">
      <c r="I26" s="2" t="s">
        <v>31</v>
      </c>
      <c r="K26" s="41">
        <f>SUM(K15:K25)</f>
        <v>2000</v>
      </c>
    </row>
    <row r="27" spans="1:11">
      <c r="I27" s="2" t="s">
        <v>32</v>
      </c>
      <c r="K27" s="42">
        <f>J11</f>
        <v>0</v>
      </c>
    </row>
    <row r="28" spans="1:11">
      <c r="K28" s="43">
        <f>SUM(K26:K27)</f>
        <v>2000</v>
      </c>
    </row>
    <row r="31" spans="1:11">
      <c r="A31" s="2" t="s">
        <v>0</v>
      </c>
    </row>
    <row r="32" spans="1:11">
      <c r="A32" s="2" t="s">
        <v>39</v>
      </c>
    </row>
    <row r="34" spans="1:12">
      <c r="A34" s="59" t="s">
        <v>2</v>
      </c>
      <c r="B34" s="59" t="s">
        <v>3</v>
      </c>
      <c r="C34" s="59" t="s">
        <v>4</v>
      </c>
      <c r="D34" s="59" t="s">
        <v>5</v>
      </c>
      <c r="E34" s="59" t="s">
        <v>43</v>
      </c>
      <c r="F34" s="59" t="s">
        <v>7</v>
      </c>
      <c r="G34" s="62" t="s">
        <v>8</v>
      </c>
      <c r="H34" s="63"/>
      <c r="I34" s="63"/>
      <c r="J34" s="64"/>
      <c r="K34" s="59" t="s">
        <v>9</v>
      </c>
      <c r="L34" s="59" t="s">
        <v>10</v>
      </c>
    </row>
    <row r="35" spans="1:12">
      <c r="A35" s="60"/>
      <c r="B35" s="60"/>
      <c r="C35" s="60"/>
      <c r="D35" s="60"/>
      <c r="E35" s="60"/>
      <c r="F35" s="60"/>
      <c r="G35" s="59" t="s">
        <v>11</v>
      </c>
      <c r="H35" s="59" t="s">
        <v>12</v>
      </c>
      <c r="I35" s="59" t="s">
        <v>13</v>
      </c>
      <c r="J35" s="59" t="s">
        <v>14</v>
      </c>
      <c r="K35" s="60"/>
      <c r="L35" s="60"/>
    </row>
    <row r="36" spans="1:1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>
      <c r="A37" s="10">
        <v>45294</v>
      </c>
      <c r="B37" s="11">
        <v>18010</v>
      </c>
      <c r="C37" s="12" t="s">
        <v>44</v>
      </c>
      <c r="D37" s="13" t="s">
        <v>45</v>
      </c>
      <c r="E37" s="59">
        <v>182560</v>
      </c>
      <c r="F37" s="14"/>
      <c r="G37" s="15" t="s">
        <v>46</v>
      </c>
      <c r="H37" s="15"/>
      <c r="I37" s="26"/>
      <c r="J37" s="24">
        <v>200</v>
      </c>
      <c r="K37" s="25">
        <f t="shared" ref="K37:K69" si="1">J37+F37</f>
        <v>200</v>
      </c>
      <c r="L37" s="10">
        <v>45293</v>
      </c>
    </row>
    <row r="38" spans="1:12">
      <c r="A38" s="3"/>
      <c r="B38" s="4"/>
      <c r="C38" s="5"/>
      <c r="D38" s="6" t="s">
        <v>47</v>
      </c>
      <c r="E38" s="61"/>
      <c r="F38" s="7"/>
      <c r="G38" s="8" t="s">
        <v>46</v>
      </c>
      <c r="H38" s="8"/>
      <c r="I38" s="23"/>
      <c r="J38" s="24">
        <v>-30.35</v>
      </c>
      <c r="K38" s="25">
        <f t="shared" si="1"/>
        <v>-30.35</v>
      </c>
      <c r="L38" s="3"/>
    </row>
    <row r="39" spans="1:12">
      <c r="A39" s="3"/>
      <c r="B39" s="70" t="s">
        <v>48</v>
      </c>
      <c r="C39" s="71"/>
      <c r="D39" s="71"/>
      <c r="E39" s="71"/>
      <c r="F39" s="71"/>
      <c r="G39" s="71"/>
      <c r="H39" s="71"/>
      <c r="I39" s="72"/>
      <c r="J39" s="27">
        <f>SUM(J37:J38)</f>
        <v>169.65</v>
      </c>
      <c r="K39" s="28">
        <f t="shared" si="1"/>
        <v>169.65</v>
      </c>
      <c r="L39" s="29"/>
    </row>
    <row r="40" spans="1:12">
      <c r="A40" s="10">
        <v>45294</v>
      </c>
      <c r="B40" s="11">
        <v>18010</v>
      </c>
      <c r="C40" s="12" t="s">
        <v>49</v>
      </c>
      <c r="D40" s="13" t="s">
        <v>45</v>
      </c>
      <c r="E40" s="59">
        <v>182555</v>
      </c>
      <c r="F40" s="14"/>
      <c r="G40" s="15" t="s">
        <v>46</v>
      </c>
      <c r="H40" s="15"/>
      <c r="I40" s="26"/>
      <c r="J40" s="24">
        <v>200</v>
      </c>
      <c r="K40" s="25">
        <f t="shared" si="1"/>
        <v>200</v>
      </c>
      <c r="L40" s="10">
        <v>45293</v>
      </c>
    </row>
    <row r="41" spans="1:12">
      <c r="A41" s="3"/>
      <c r="B41" s="4"/>
      <c r="C41" s="5"/>
      <c r="D41" s="6" t="s">
        <v>47</v>
      </c>
      <c r="E41" s="61"/>
      <c r="F41" s="7"/>
      <c r="G41" s="8" t="s">
        <v>46</v>
      </c>
      <c r="H41" s="8"/>
      <c r="I41" s="23"/>
      <c r="J41" s="24">
        <v>-25.93</v>
      </c>
      <c r="K41" s="25">
        <f t="shared" si="1"/>
        <v>-25.93</v>
      </c>
      <c r="L41" s="3"/>
    </row>
    <row r="42" spans="1:12">
      <c r="A42" s="67" t="s">
        <v>48</v>
      </c>
      <c r="B42" s="68"/>
      <c r="C42" s="68"/>
      <c r="D42" s="68"/>
      <c r="E42" s="68"/>
      <c r="F42" s="68"/>
      <c r="G42" s="68"/>
      <c r="H42" s="68"/>
      <c r="I42" s="69"/>
      <c r="J42" s="30">
        <f>SUM(J40:J41)</f>
        <v>174.07</v>
      </c>
      <c r="K42" s="31">
        <f t="shared" si="1"/>
        <v>174.07</v>
      </c>
      <c r="L42" s="3"/>
    </row>
    <row r="43" spans="1:12">
      <c r="A43" s="10">
        <v>45294</v>
      </c>
      <c r="B43" s="11">
        <v>18010</v>
      </c>
      <c r="C43" s="12" t="s">
        <v>50</v>
      </c>
      <c r="D43" s="13" t="s">
        <v>45</v>
      </c>
      <c r="E43" s="59">
        <v>182558</v>
      </c>
      <c r="F43" s="14"/>
      <c r="G43" s="15" t="s">
        <v>46</v>
      </c>
      <c r="H43" s="15"/>
      <c r="I43" s="26"/>
      <c r="J43" s="24">
        <v>400</v>
      </c>
      <c r="K43" s="25">
        <f t="shared" si="1"/>
        <v>400</v>
      </c>
      <c r="L43" s="10">
        <v>45293</v>
      </c>
    </row>
    <row r="44" spans="1:12">
      <c r="A44" s="10"/>
      <c r="B44" s="11"/>
      <c r="C44" s="12"/>
      <c r="D44" s="6" t="s">
        <v>47</v>
      </c>
      <c r="E44" s="61"/>
      <c r="F44" s="7"/>
      <c r="G44" s="8" t="s">
        <v>46</v>
      </c>
      <c r="H44" s="8"/>
      <c r="I44" s="23"/>
      <c r="J44" s="24">
        <v>-51.02</v>
      </c>
      <c r="K44" s="25">
        <f t="shared" si="1"/>
        <v>-51.02</v>
      </c>
      <c r="L44" s="10"/>
    </row>
    <row r="45" spans="1:12">
      <c r="A45" s="67" t="s">
        <v>48</v>
      </c>
      <c r="B45" s="68"/>
      <c r="C45" s="68"/>
      <c r="D45" s="68"/>
      <c r="E45" s="68"/>
      <c r="F45" s="68"/>
      <c r="G45" s="68"/>
      <c r="H45" s="68"/>
      <c r="I45" s="69"/>
      <c r="J45" s="30">
        <f>SUM(J43:J44)</f>
        <v>348.98</v>
      </c>
      <c r="K45" s="31">
        <f t="shared" si="1"/>
        <v>348.98</v>
      </c>
      <c r="L45" s="3"/>
    </row>
    <row r="46" spans="1:12">
      <c r="A46" s="10">
        <v>45294</v>
      </c>
      <c r="B46" s="11">
        <v>18010</v>
      </c>
      <c r="C46" s="12" t="s">
        <v>51</v>
      </c>
      <c r="D46" s="13" t="s">
        <v>45</v>
      </c>
      <c r="E46" s="59">
        <v>182785</v>
      </c>
      <c r="F46" s="14"/>
      <c r="G46" s="15" t="s">
        <v>46</v>
      </c>
      <c r="H46" s="15"/>
      <c r="I46" s="26"/>
      <c r="J46" s="24">
        <v>200</v>
      </c>
      <c r="K46" s="25">
        <f t="shared" si="1"/>
        <v>200</v>
      </c>
      <c r="L46" s="10">
        <v>45293</v>
      </c>
    </row>
    <row r="47" spans="1:12">
      <c r="A47" s="10"/>
      <c r="B47" s="11"/>
      <c r="C47" s="12"/>
      <c r="D47" s="6" t="s">
        <v>47</v>
      </c>
      <c r="E47" s="61"/>
      <c r="F47" s="7"/>
      <c r="G47" s="8" t="s">
        <v>46</v>
      </c>
      <c r="H47" s="8"/>
      <c r="I47" s="23"/>
      <c r="J47" s="24">
        <v>-30.75</v>
      </c>
      <c r="K47" s="25">
        <f t="shared" si="1"/>
        <v>-30.75</v>
      </c>
      <c r="L47" s="10"/>
    </row>
    <row r="48" spans="1:12">
      <c r="A48" s="67" t="s">
        <v>48</v>
      </c>
      <c r="B48" s="68"/>
      <c r="C48" s="68"/>
      <c r="D48" s="68"/>
      <c r="E48" s="68"/>
      <c r="F48" s="68"/>
      <c r="G48" s="68"/>
      <c r="H48" s="68"/>
      <c r="I48" s="69"/>
      <c r="J48" s="30">
        <f>SUM(J46:J47)</f>
        <v>169.25</v>
      </c>
      <c r="K48" s="31">
        <f t="shared" si="1"/>
        <v>169.25</v>
      </c>
      <c r="L48" s="3"/>
    </row>
    <row r="49" spans="1:12">
      <c r="A49" s="10">
        <v>45294</v>
      </c>
      <c r="B49" s="11">
        <v>18010</v>
      </c>
      <c r="C49" s="12" t="s">
        <v>52</v>
      </c>
      <c r="D49" s="13" t="s">
        <v>45</v>
      </c>
      <c r="E49" s="59">
        <v>182595</v>
      </c>
      <c r="F49" s="14"/>
      <c r="G49" s="15" t="s">
        <v>46</v>
      </c>
      <c r="H49" s="15"/>
      <c r="I49" s="26"/>
      <c r="J49" s="24">
        <v>3300</v>
      </c>
      <c r="K49" s="25">
        <f t="shared" si="1"/>
        <v>3300</v>
      </c>
      <c r="L49" s="10">
        <v>45293</v>
      </c>
    </row>
    <row r="50" spans="1:12">
      <c r="A50" s="10"/>
      <c r="B50" s="11"/>
      <c r="C50" s="12"/>
      <c r="D50" s="6" t="s">
        <v>47</v>
      </c>
      <c r="E50" s="61"/>
      <c r="F50" s="7"/>
      <c r="G50" s="8" t="s">
        <v>46</v>
      </c>
      <c r="H50" s="8"/>
      <c r="I50" s="23"/>
      <c r="J50" s="24">
        <v>-413.97</v>
      </c>
      <c r="K50" s="25">
        <f t="shared" si="1"/>
        <v>-413.97</v>
      </c>
      <c r="L50" s="10"/>
    </row>
    <row r="51" spans="1:12">
      <c r="A51" s="67" t="s">
        <v>48</v>
      </c>
      <c r="B51" s="68"/>
      <c r="C51" s="68"/>
      <c r="D51" s="68"/>
      <c r="E51" s="68"/>
      <c r="F51" s="68"/>
      <c r="G51" s="68"/>
      <c r="H51" s="68"/>
      <c r="I51" s="69"/>
      <c r="J51" s="30">
        <f>SUM(J49:J50)</f>
        <v>2886.03</v>
      </c>
      <c r="K51" s="31">
        <f t="shared" si="1"/>
        <v>2886.03</v>
      </c>
      <c r="L51" s="3"/>
    </row>
    <row r="52" spans="1:12">
      <c r="A52" s="10">
        <v>45294</v>
      </c>
      <c r="B52" s="11">
        <v>18010</v>
      </c>
      <c r="C52" s="12" t="s">
        <v>53</v>
      </c>
      <c r="D52" s="13" t="s">
        <v>45</v>
      </c>
      <c r="E52" s="59">
        <v>182521</v>
      </c>
      <c r="F52" s="14"/>
      <c r="G52" s="15" t="s">
        <v>46</v>
      </c>
      <c r="H52" s="15"/>
      <c r="I52" s="26"/>
      <c r="J52" s="24">
        <v>1100</v>
      </c>
      <c r="K52" s="25">
        <f t="shared" si="1"/>
        <v>1100</v>
      </c>
      <c r="L52" s="10">
        <v>45293</v>
      </c>
    </row>
    <row r="53" spans="1:12">
      <c r="A53" s="10"/>
      <c r="B53" s="11"/>
      <c r="C53" s="12"/>
      <c r="D53" s="6" t="s">
        <v>47</v>
      </c>
      <c r="E53" s="61"/>
      <c r="F53" s="7"/>
      <c r="G53" s="8" t="s">
        <v>46</v>
      </c>
      <c r="H53" s="8"/>
      <c r="I53" s="23"/>
      <c r="J53" s="24">
        <v>-152.83000000000001</v>
      </c>
      <c r="K53" s="25">
        <f t="shared" si="1"/>
        <v>-152.83000000000001</v>
      </c>
      <c r="L53" s="10"/>
    </row>
    <row r="54" spans="1:12">
      <c r="A54" s="67" t="s">
        <v>48</v>
      </c>
      <c r="B54" s="68"/>
      <c r="C54" s="68"/>
      <c r="D54" s="68"/>
      <c r="E54" s="68"/>
      <c r="F54" s="68"/>
      <c r="G54" s="68"/>
      <c r="H54" s="68"/>
      <c r="I54" s="69"/>
      <c r="J54" s="30">
        <f>SUM(J52:J53)</f>
        <v>947.17</v>
      </c>
      <c r="K54" s="31">
        <f t="shared" si="1"/>
        <v>947.17</v>
      </c>
      <c r="L54" s="3"/>
    </row>
    <row r="55" spans="1:12" s="58" customFormat="1">
      <c r="A55" s="10">
        <v>45294</v>
      </c>
      <c r="B55" s="11">
        <v>18010</v>
      </c>
      <c r="C55" s="16" t="s">
        <v>54</v>
      </c>
      <c r="D55" s="17" t="s">
        <v>16</v>
      </c>
      <c r="E55" s="65">
        <v>182561</v>
      </c>
      <c r="F55" s="14"/>
      <c r="G55" s="18" t="s">
        <v>46</v>
      </c>
      <c r="H55" s="18"/>
      <c r="I55" s="32"/>
      <c r="J55" s="24">
        <v>200</v>
      </c>
      <c r="K55" s="25">
        <f t="shared" si="1"/>
        <v>200</v>
      </c>
      <c r="L55" s="10">
        <v>45293</v>
      </c>
    </row>
    <row r="56" spans="1:12" s="58" customFormat="1">
      <c r="A56" s="19"/>
      <c r="B56" s="20"/>
      <c r="C56" s="16"/>
      <c r="D56" s="21" t="s">
        <v>47</v>
      </c>
      <c r="E56" s="66"/>
      <c r="F56" s="7"/>
      <c r="G56" s="22" t="s">
        <v>46</v>
      </c>
      <c r="H56" s="22"/>
      <c r="I56" s="33"/>
      <c r="J56" s="24">
        <v>-31.97</v>
      </c>
      <c r="K56" s="25">
        <f t="shared" si="1"/>
        <v>-31.97</v>
      </c>
      <c r="L56" s="19"/>
    </row>
    <row r="57" spans="1:12">
      <c r="A57" s="67" t="s">
        <v>48</v>
      </c>
      <c r="B57" s="68"/>
      <c r="C57" s="68"/>
      <c r="D57" s="68"/>
      <c r="E57" s="68"/>
      <c r="F57" s="68"/>
      <c r="G57" s="68"/>
      <c r="H57" s="68"/>
      <c r="I57" s="69"/>
      <c r="J57" s="30">
        <f>SUM(J55:J56)</f>
        <v>168.03</v>
      </c>
      <c r="K57" s="31">
        <f t="shared" si="1"/>
        <v>168.03</v>
      </c>
      <c r="L57" s="3"/>
    </row>
    <row r="58" spans="1:12">
      <c r="A58" s="10">
        <v>45294</v>
      </c>
      <c r="B58" s="11">
        <v>18010</v>
      </c>
      <c r="C58" s="12" t="s">
        <v>55</v>
      </c>
      <c r="D58" s="13" t="s">
        <v>45</v>
      </c>
      <c r="E58" s="59">
        <v>182510</v>
      </c>
      <c r="F58" s="14"/>
      <c r="G58" s="15" t="s">
        <v>46</v>
      </c>
      <c r="H58" s="15"/>
      <c r="I58" s="26"/>
      <c r="J58" s="24">
        <v>2990</v>
      </c>
      <c r="K58" s="25">
        <f t="shared" si="1"/>
        <v>2990</v>
      </c>
      <c r="L58" s="10">
        <v>45293</v>
      </c>
    </row>
    <row r="59" spans="1:12">
      <c r="A59" s="10"/>
      <c r="B59" s="11"/>
      <c r="C59" s="12"/>
      <c r="D59" s="6" t="s">
        <v>47</v>
      </c>
      <c r="E59" s="61"/>
      <c r="F59" s="7"/>
      <c r="G59" s="8" t="s">
        <v>46</v>
      </c>
      <c r="H59" s="8"/>
      <c r="I59" s="23"/>
      <c r="J59" s="24">
        <v>-301.60000000000002</v>
      </c>
      <c r="K59" s="25">
        <f t="shared" si="1"/>
        <v>-301.60000000000002</v>
      </c>
      <c r="L59" s="10"/>
    </row>
    <row r="60" spans="1:12">
      <c r="A60" s="67" t="s">
        <v>48</v>
      </c>
      <c r="B60" s="68"/>
      <c r="C60" s="68"/>
      <c r="D60" s="68"/>
      <c r="E60" s="68"/>
      <c r="F60" s="68"/>
      <c r="G60" s="68"/>
      <c r="H60" s="68"/>
      <c r="I60" s="69"/>
      <c r="J60" s="30">
        <f>SUM(J58:J59)</f>
        <v>2688.4</v>
      </c>
      <c r="K60" s="31">
        <f t="shared" si="1"/>
        <v>2688.4</v>
      </c>
      <c r="L60" s="3"/>
    </row>
    <row r="61" spans="1:12">
      <c r="A61" s="10">
        <v>45294</v>
      </c>
      <c r="B61" s="11">
        <v>18010</v>
      </c>
      <c r="C61" s="12" t="s">
        <v>56</v>
      </c>
      <c r="D61" s="13" t="s">
        <v>45</v>
      </c>
      <c r="E61" s="59">
        <v>182450</v>
      </c>
      <c r="F61" s="14"/>
      <c r="G61" s="15" t="s">
        <v>46</v>
      </c>
      <c r="H61" s="15"/>
      <c r="I61" s="26"/>
      <c r="J61" s="24">
        <v>1100</v>
      </c>
      <c r="K61" s="25">
        <f t="shared" si="1"/>
        <v>1100</v>
      </c>
      <c r="L61" s="10">
        <v>45293</v>
      </c>
    </row>
    <row r="62" spans="1:12">
      <c r="A62" s="10"/>
      <c r="B62" s="11"/>
      <c r="C62" s="12"/>
      <c r="D62" s="6" t="s">
        <v>47</v>
      </c>
      <c r="E62" s="61"/>
      <c r="F62" s="7"/>
      <c r="G62" s="8" t="s">
        <v>46</v>
      </c>
      <c r="H62" s="8"/>
      <c r="I62" s="23"/>
      <c r="J62" s="24">
        <v>-151.97999999999999</v>
      </c>
      <c r="K62" s="25">
        <f t="shared" si="1"/>
        <v>-151.97999999999999</v>
      </c>
      <c r="L62" s="10"/>
    </row>
    <row r="63" spans="1:12">
      <c r="A63" s="67" t="s">
        <v>48</v>
      </c>
      <c r="B63" s="68"/>
      <c r="C63" s="68"/>
      <c r="D63" s="68"/>
      <c r="E63" s="68"/>
      <c r="F63" s="68"/>
      <c r="G63" s="68"/>
      <c r="H63" s="68"/>
      <c r="I63" s="69"/>
      <c r="J63" s="30">
        <f>SUM(J61:J62)</f>
        <v>948.02</v>
      </c>
      <c r="K63" s="31">
        <f t="shared" si="1"/>
        <v>948.02</v>
      </c>
      <c r="L63" s="3"/>
    </row>
    <row r="64" spans="1:12">
      <c r="A64" s="10">
        <v>45294</v>
      </c>
      <c r="B64" s="11">
        <v>18010</v>
      </c>
      <c r="C64" s="12" t="s">
        <v>57</v>
      </c>
      <c r="D64" s="13" t="s">
        <v>45</v>
      </c>
      <c r="E64" s="59">
        <v>182375</v>
      </c>
      <c r="F64" s="14"/>
      <c r="G64" s="15" t="s">
        <v>46</v>
      </c>
      <c r="H64" s="15"/>
      <c r="I64" s="26"/>
      <c r="J64" s="24">
        <v>1100</v>
      </c>
      <c r="K64" s="25">
        <f t="shared" si="1"/>
        <v>1100</v>
      </c>
      <c r="L64" s="10">
        <v>45293</v>
      </c>
    </row>
    <row r="65" spans="1:12">
      <c r="A65" s="10"/>
      <c r="B65" s="11"/>
      <c r="C65" s="12"/>
      <c r="D65" s="6" t="s">
        <v>47</v>
      </c>
      <c r="E65" s="61"/>
      <c r="F65" s="7"/>
      <c r="G65" s="8" t="s">
        <v>46</v>
      </c>
      <c r="H65" s="8"/>
      <c r="I65" s="23"/>
      <c r="J65" s="24">
        <v>-137.99</v>
      </c>
      <c r="K65" s="25">
        <f t="shared" si="1"/>
        <v>-137.99</v>
      </c>
      <c r="L65" s="10"/>
    </row>
    <row r="66" spans="1:12">
      <c r="A66" s="67" t="s">
        <v>48</v>
      </c>
      <c r="B66" s="68"/>
      <c r="C66" s="68"/>
      <c r="D66" s="68"/>
      <c r="E66" s="68"/>
      <c r="F66" s="68"/>
      <c r="G66" s="68"/>
      <c r="H66" s="68"/>
      <c r="I66" s="69"/>
      <c r="J66" s="30">
        <f>SUM(J64:J65)</f>
        <v>962.01</v>
      </c>
      <c r="K66" s="31">
        <f t="shared" si="1"/>
        <v>962.01</v>
      </c>
      <c r="L66" s="10"/>
    </row>
    <row r="67" spans="1:12">
      <c r="A67" s="10">
        <v>45294</v>
      </c>
      <c r="B67" s="11">
        <v>18010</v>
      </c>
      <c r="C67" s="12" t="s">
        <v>58</v>
      </c>
      <c r="D67" s="13" t="s">
        <v>45</v>
      </c>
      <c r="E67" s="59">
        <v>182377</v>
      </c>
      <c r="F67" s="14"/>
      <c r="G67" s="15" t="s">
        <v>46</v>
      </c>
      <c r="H67" s="15"/>
      <c r="I67" s="26"/>
      <c r="J67" s="24">
        <v>400</v>
      </c>
      <c r="K67" s="25">
        <f t="shared" si="1"/>
        <v>400</v>
      </c>
      <c r="L67" s="10">
        <v>45293</v>
      </c>
    </row>
    <row r="68" spans="1:12">
      <c r="A68" s="10"/>
      <c r="B68" s="11"/>
      <c r="C68" s="12"/>
      <c r="D68" s="6" t="s">
        <v>47</v>
      </c>
      <c r="E68" s="61"/>
      <c r="F68" s="7"/>
      <c r="G68" s="8" t="s">
        <v>46</v>
      </c>
      <c r="H68" s="8"/>
      <c r="I68" s="23"/>
      <c r="J68" s="24">
        <v>-65.760000000000005</v>
      </c>
      <c r="K68" s="25">
        <f t="shared" si="1"/>
        <v>-65.760000000000005</v>
      </c>
      <c r="L68" s="10"/>
    </row>
    <row r="69" spans="1:12">
      <c r="A69" s="67" t="s">
        <v>48</v>
      </c>
      <c r="B69" s="68"/>
      <c r="C69" s="68"/>
      <c r="D69" s="68"/>
      <c r="E69" s="68"/>
      <c r="F69" s="68"/>
      <c r="G69" s="68"/>
      <c r="H69" s="68"/>
      <c r="I69" s="69"/>
      <c r="J69" s="30">
        <f>SUM(J67:J68)</f>
        <v>334.24</v>
      </c>
      <c r="K69" s="31">
        <f t="shared" si="1"/>
        <v>334.24</v>
      </c>
      <c r="L69" s="3"/>
    </row>
    <row r="71" spans="1:12">
      <c r="A71" s="2"/>
    </row>
    <row r="72" spans="1:12">
      <c r="A72" s="2" t="s">
        <v>22</v>
      </c>
      <c r="D72" s="2" t="s">
        <v>23</v>
      </c>
      <c r="I72" s="34" t="s">
        <v>59</v>
      </c>
      <c r="J72" s="35">
        <f>SUM(J69,J66,J63,J60,J57,J54,J51,J48,J45,J42,J39)</f>
        <v>9795.85</v>
      </c>
    </row>
    <row r="73" spans="1:12">
      <c r="A73" s="2"/>
    </row>
    <row r="74" spans="1:12">
      <c r="A74" s="2"/>
    </row>
    <row r="75" spans="1:12">
      <c r="A75" s="2" t="s">
        <v>25</v>
      </c>
      <c r="D75" s="2" t="s">
        <v>26</v>
      </c>
    </row>
    <row r="76" spans="1:12">
      <c r="A76" s="1" t="s">
        <v>28</v>
      </c>
      <c r="D76" s="1" t="s">
        <v>29</v>
      </c>
    </row>
  </sheetData>
  <mergeCells count="48">
    <mergeCell ref="A69:I69"/>
    <mergeCell ref="A5:A7"/>
    <mergeCell ref="A34:A36"/>
    <mergeCell ref="B5:B7"/>
    <mergeCell ref="B34:B36"/>
    <mergeCell ref="C5:C7"/>
    <mergeCell ref="C34:C36"/>
    <mergeCell ref="D5:D7"/>
    <mergeCell ref="D34:D36"/>
    <mergeCell ref="E5:E7"/>
    <mergeCell ref="E34:E36"/>
    <mergeCell ref="E37:E38"/>
    <mergeCell ref="E40:E41"/>
    <mergeCell ref="E43:E44"/>
    <mergeCell ref="A48:I48"/>
    <mergeCell ref="A51:I51"/>
    <mergeCell ref="E64:E65"/>
    <mergeCell ref="E67:E68"/>
    <mergeCell ref="F5:F7"/>
    <mergeCell ref="F34:F36"/>
    <mergeCell ref="E46:E47"/>
    <mergeCell ref="E49:E50"/>
    <mergeCell ref="E52:E53"/>
    <mergeCell ref="E55:E56"/>
    <mergeCell ref="E58:E59"/>
    <mergeCell ref="A63:I63"/>
    <mergeCell ref="A66:I66"/>
    <mergeCell ref="A54:I54"/>
    <mergeCell ref="A57:I57"/>
    <mergeCell ref="A60:I60"/>
    <mergeCell ref="G5:J5"/>
    <mergeCell ref="G34:J34"/>
    <mergeCell ref="K5:K7"/>
    <mergeCell ref="K34:K36"/>
    <mergeCell ref="L5:L7"/>
    <mergeCell ref="L34:L36"/>
    <mergeCell ref="E61:E62"/>
    <mergeCell ref="B39:I39"/>
    <mergeCell ref="A42:I42"/>
    <mergeCell ref="A45:I45"/>
    <mergeCell ref="G6:G7"/>
    <mergeCell ref="G35:G36"/>
    <mergeCell ref="H6:H7"/>
    <mergeCell ref="H35:H36"/>
    <mergeCell ref="I6:I7"/>
    <mergeCell ref="I35:I36"/>
    <mergeCell ref="J6:J7"/>
    <mergeCell ref="J35:J36"/>
  </mergeCells>
  <pageMargins left="0.25" right="0.25" top="0.75" bottom="0.75" header="0.3" footer="0.3"/>
  <pageSetup scale="90" orientation="landscape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2:L99"/>
  <sheetViews>
    <sheetView tabSelected="1" topLeftCell="B75" zoomScale="130" zoomScaleNormal="130" workbookViewId="0">
      <selection activeCell="L88" sqref="L88:L8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45322</v>
      </c>
      <c r="B8" s="4">
        <v>18305</v>
      </c>
      <c r="C8" s="5" t="s">
        <v>236</v>
      </c>
      <c r="D8" s="6" t="s">
        <v>16</v>
      </c>
      <c r="E8" s="6">
        <v>57291</v>
      </c>
      <c r="F8" s="7"/>
      <c r="G8" s="8" t="s">
        <v>70</v>
      </c>
      <c r="H8" s="8"/>
      <c r="I8" s="23"/>
      <c r="J8" s="24">
        <v>10289.6</v>
      </c>
      <c r="K8" s="25">
        <f>J8+F8</f>
        <v>10289.6</v>
      </c>
      <c r="L8" s="3">
        <v>45321</v>
      </c>
    </row>
    <row r="9" spans="1:12">
      <c r="A9" s="3">
        <v>45322</v>
      </c>
      <c r="B9" s="4">
        <v>18305</v>
      </c>
      <c r="C9" s="5" t="s">
        <v>236</v>
      </c>
      <c r="D9" s="6" t="s">
        <v>16</v>
      </c>
      <c r="E9" s="6">
        <v>57287</v>
      </c>
      <c r="F9" s="7"/>
      <c r="G9" s="8" t="s">
        <v>70</v>
      </c>
      <c r="H9" s="8"/>
      <c r="I9" s="23"/>
      <c r="J9" s="24">
        <v>8750</v>
      </c>
      <c r="K9" s="25">
        <f>J9+F9</f>
        <v>8750</v>
      </c>
      <c r="L9" s="3">
        <v>45321</v>
      </c>
    </row>
    <row r="10" spans="1:12">
      <c r="A10" s="3">
        <v>45322</v>
      </c>
      <c r="B10" s="4">
        <v>18305</v>
      </c>
      <c r="C10" s="5" t="s">
        <v>236</v>
      </c>
      <c r="D10" s="6" t="s">
        <v>216</v>
      </c>
      <c r="E10" s="6">
        <v>57287</v>
      </c>
      <c r="F10" s="7"/>
      <c r="G10" s="8" t="s">
        <v>70</v>
      </c>
      <c r="H10" s="8"/>
      <c r="I10" s="23"/>
      <c r="J10" s="24">
        <v>0.4</v>
      </c>
      <c r="K10" s="25">
        <f>J10+F10</f>
        <v>0.4</v>
      </c>
      <c r="L10" s="3">
        <v>45321</v>
      </c>
    </row>
    <row r="11" spans="1:12">
      <c r="A11" s="3">
        <v>45322</v>
      </c>
      <c r="B11" s="4">
        <v>18306</v>
      </c>
      <c r="C11" s="5" t="s">
        <v>245</v>
      </c>
      <c r="D11" s="6" t="s">
        <v>16</v>
      </c>
      <c r="E11" s="6">
        <v>56691</v>
      </c>
      <c r="F11" s="7"/>
      <c r="G11" s="8" t="s">
        <v>46</v>
      </c>
      <c r="H11" s="8"/>
      <c r="I11" s="23"/>
      <c r="J11" s="24">
        <v>16100</v>
      </c>
      <c r="K11" s="25">
        <f t="shared" ref="K11:K21" si="0">J11+F11</f>
        <v>16100</v>
      </c>
      <c r="L11" s="3">
        <v>45320</v>
      </c>
    </row>
    <row r="12" spans="1:12">
      <c r="A12" s="3">
        <v>45322</v>
      </c>
      <c r="B12" s="4">
        <v>18307</v>
      </c>
      <c r="C12" s="5" t="s">
        <v>246</v>
      </c>
      <c r="D12" s="6" t="s">
        <v>16</v>
      </c>
      <c r="E12" s="6">
        <v>56692</v>
      </c>
      <c r="F12" s="7">
        <v>4600</v>
      </c>
      <c r="G12" s="8"/>
      <c r="H12" s="8"/>
      <c r="I12" s="23"/>
      <c r="J12" s="24"/>
      <c r="K12" s="25">
        <f t="shared" si="0"/>
        <v>4600</v>
      </c>
      <c r="L12" s="3">
        <v>45321</v>
      </c>
    </row>
    <row r="13" spans="1:12">
      <c r="A13" s="3">
        <v>45322</v>
      </c>
      <c r="B13" s="4">
        <v>18308</v>
      </c>
      <c r="C13" s="5" t="s">
        <v>247</v>
      </c>
      <c r="D13" s="6" t="s">
        <v>42</v>
      </c>
      <c r="E13" s="6">
        <v>57061</v>
      </c>
      <c r="F13" s="7">
        <v>5200</v>
      </c>
      <c r="G13" s="8"/>
      <c r="H13" s="8"/>
      <c r="I13" s="23"/>
      <c r="J13" s="24"/>
      <c r="K13" s="25">
        <f t="shared" si="0"/>
        <v>5200</v>
      </c>
      <c r="L13" s="3">
        <v>45321</v>
      </c>
    </row>
    <row r="14" spans="1:12">
      <c r="A14" s="3">
        <v>45322</v>
      </c>
      <c r="B14" s="4">
        <v>18309</v>
      </c>
      <c r="C14" s="5" t="s">
        <v>248</v>
      </c>
      <c r="D14" s="6" t="s">
        <v>16</v>
      </c>
      <c r="E14" s="6">
        <v>56690</v>
      </c>
      <c r="F14" s="7">
        <v>600</v>
      </c>
      <c r="G14" s="8"/>
      <c r="H14" s="8"/>
      <c r="I14" s="23"/>
      <c r="J14" s="24"/>
      <c r="K14" s="25">
        <f t="shared" si="0"/>
        <v>600</v>
      </c>
      <c r="L14" s="3">
        <v>45321</v>
      </c>
    </row>
    <row r="15" spans="1:12">
      <c r="A15" s="3">
        <v>45322</v>
      </c>
      <c r="B15" s="4">
        <v>18310</v>
      </c>
      <c r="C15" s="5" t="s">
        <v>249</v>
      </c>
      <c r="D15" s="6" t="s">
        <v>16</v>
      </c>
      <c r="E15" s="6">
        <v>57063</v>
      </c>
      <c r="F15" s="7">
        <v>23782.2</v>
      </c>
      <c r="G15" s="8"/>
      <c r="H15" s="8"/>
      <c r="I15" s="23"/>
      <c r="J15" s="24"/>
      <c r="K15" s="25">
        <f t="shared" si="0"/>
        <v>23782.2</v>
      </c>
      <c r="L15" s="3">
        <v>45321</v>
      </c>
    </row>
    <row r="16" spans="1:12">
      <c r="A16" s="3">
        <v>45322</v>
      </c>
      <c r="B16" s="4">
        <v>18311</v>
      </c>
      <c r="C16" s="5" t="s">
        <v>248</v>
      </c>
      <c r="D16" s="6" t="s">
        <v>16</v>
      </c>
      <c r="E16" s="6">
        <v>56688</v>
      </c>
      <c r="F16" s="7">
        <v>9850</v>
      </c>
      <c r="G16" s="8"/>
      <c r="H16" s="8"/>
      <c r="I16" s="23"/>
      <c r="J16" s="24"/>
      <c r="K16" s="25">
        <f t="shared" si="0"/>
        <v>9850</v>
      </c>
      <c r="L16" s="3">
        <v>45321</v>
      </c>
    </row>
    <row r="17" spans="1:12">
      <c r="A17" s="3">
        <v>45322</v>
      </c>
      <c r="B17" s="4">
        <v>18318</v>
      </c>
      <c r="C17" s="5" t="s">
        <v>250</v>
      </c>
      <c r="D17" s="6" t="s">
        <v>16</v>
      </c>
      <c r="E17" s="6">
        <v>56854</v>
      </c>
      <c r="F17" s="7"/>
      <c r="G17" s="8" t="s">
        <v>70</v>
      </c>
      <c r="H17" s="8"/>
      <c r="I17" s="23"/>
      <c r="J17" s="24">
        <v>31502.1</v>
      </c>
      <c r="K17" s="25">
        <f t="shared" si="0"/>
        <v>31502.1</v>
      </c>
      <c r="L17" s="3">
        <v>45322</v>
      </c>
    </row>
    <row r="18" spans="1:12">
      <c r="A18" s="3">
        <v>45322</v>
      </c>
      <c r="B18" s="4">
        <v>18320</v>
      </c>
      <c r="C18" s="5" t="s">
        <v>251</v>
      </c>
      <c r="D18" s="6" t="s">
        <v>64</v>
      </c>
      <c r="E18" s="6"/>
      <c r="F18" s="7">
        <v>1000</v>
      </c>
      <c r="G18" s="8"/>
      <c r="H18" s="8"/>
      <c r="I18" s="23"/>
      <c r="J18" s="24"/>
      <c r="K18" s="25">
        <f t="shared" si="0"/>
        <v>1000</v>
      </c>
      <c r="L18" s="3">
        <v>45322</v>
      </c>
    </row>
    <row r="19" spans="1:12">
      <c r="A19" s="3">
        <v>45322</v>
      </c>
      <c r="B19" s="4">
        <v>18321</v>
      </c>
      <c r="C19" s="5" t="s">
        <v>252</v>
      </c>
      <c r="D19" s="6" t="s">
        <v>16</v>
      </c>
      <c r="E19" s="6">
        <v>57065</v>
      </c>
      <c r="F19" s="7">
        <v>55832.4</v>
      </c>
      <c r="G19" s="8"/>
      <c r="H19" s="8"/>
      <c r="I19" s="23"/>
      <c r="J19" s="24"/>
      <c r="K19" s="25">
        <f t="shared" si="0"/>
        <v>55832.4</v>
      </c>
      <c r="L19" s="3">
        <v>45322</v>
      </c>
    </row>
    <row r="20" spans="1:12">
      <c r="A20" s="3"/>
      <c r="B20" s="4"/>
      <c r="C20" s="5"/>
      <c r="D20" s="6"/>
      <c r="E20" s="6"/>
      <c r="F20" s="7"/>
      <c r="G20" s="8"/>
      <c r="H20" s="8"/>
      <c r="I20" s="23"/>
      <c r="J20" s="24"/>
      <c r="K20" s="25">
        <f t="shared" si="0"/>
        <v>0</v>
      </c>
      <c r="L20" s="3"/>
    </row>
    <row r="21" spans="1:12">
      <c r="A21" s="3"/>
      <c r="B21" s="4"/>
      <c r="C21" s="5"/>
      <c r="D21" s="6"/>
      <c r="E21" s="6"/>
      <c r="F21" s="7"/>
      <c r="G21" s="8"/>
      <c r="H21" s="8"/>
      <c r="I21" s="23"/>
      <c r="J21" s="24"/>
      <c r="K21" s="25">
        <f t="shared" si="0"/>
        <v>0</v>
      </c>
      <c r="L21" s="3"/>
    </row>
    <row r="22" spans="1:12">
      <c r="F22" s="9">
        <f>SUM(F5:F21)</f>
        <v>100864.6</v>
      </c>
      <c r="G22" s="2"/>
      <c r="H22" s="2"/>
      <c r="I22" s="2"/>
      <c r="J22" s="9">
        <f>SUM(J8:J21)</f>
        <v>66642.100000000006</v>
      </c>
      <c r="K22" s="9">
        <f>SUM(K8:K21)</f>
        <v>167506.70000000001</v>
      </c>
    </row>
    <row r="23" spans="1:12">
      <c r="I23" s="1" t="s">
        <v>13</v>
      </c>
    </row>
    <row r="26" spans="1:12">
      <c r="A26" s="2" t="s">
        <v>22</v>
      </c>
      <c r="D26" s="2" t="s">
        <v>23</v>
      </c>
    </row>
    <row r="27" spans="1:12">
      <c r="A27" s="2"/>
    </row>
    <row r="28" spans="1:12">
      <c r="A28" s="2"/>
    </row>
    <row r="29" spans="1:12">
      <c r="A29" s="2" t="s">
        <v>25</v>
      </c>
      <c r="D29" s="2" t="s">
        <v>26</v>
      </c>
    </row>
    <row r="30" spans="1:12">
      <c r="A30" s="1" t="s">
        <v>28</v>
      </c>
      <c r="D30" s="1" t="s">
        <v>29</v>
      </c>
    </row>
    <row r="37" spans="1:12">
      <c r="A37" s="2" t="s">
        <v>0</v>
      </c>
    </row>
    <row r="38" spans="1:12">
      <c r="A38" s="2" t="s">
        <v>39</v>
      </c>
    </row>
    <row r="40" spans="1:12">
      <c r="A40" s="59" t="s">
        <v>2</v>
      </c>
      <c r="B40" s="59" t="s">
        <v>3</v>
      </c>
      <c r="C40" s="59" t="s">
        <v>4</v>
      </c>
      <c r="D40" s="59" t="s">
        <v>5</v>
      </c>
      <c r="E40" s="59" t="s">
        <v>43</v>
      </c>
      <c r="F40" s="59" t="s">
        <v>7</v>
      </c>
      <c r="G40" s="62" t="s">
        <v>8</v>
      </c>
      <c r="H40" s="63"/>
      <c r="I40" s="63"/>
      <c r="J40" s="64"/>
      <c r="K40" s="59" t="s">
        <v>9</v>
      </c>
      <c r="L40" s="59" t="s">
        <v>10</v>
      </c>
    </row>
    <row r="41" spans="1:12">
      <c r="A41" s="60"/>
      <c r="B41" s="60"/>
      <c r="C41" s="60"/>
      <c r="D41" s="60"/>
      <c r="E41" s="60"/>
      <c r="F41" s="60"/>
      <c r="G41" s="59" t="s">
        <v>11</v>
      </c>
      <c r="H41" s="59" t="s">
        <v>12</v>
      </c>
      <c r="I41" s="59" t="s">
        <v>13</v>
      </c>
      <c r="J41" s="59" t="s">
        <v>14</v>
      </c>
      <c r="K41" s="60"/>
      <c r="L41" s="60"/>
    </row>
    <row r="42" spans="1:1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>
      <c r="A43" s="10">
        <v>45322</v>
      </c>
      <c r="B43" s="11">
        <v>18322</v>
      </c>
      <c r="C43" s="12" t="s">
        <v>253</v>
      </c>
      <c r="D43" s="13" t="s">
        <v>45</v>
      </c>
      <c r="E43" s="59">
        <v>185349</v>
      </c>
      <c r="F43" s="14"/>
      <c r="G43" s="15" t="s">
        <v>46</v>
      </c>
      <c r="H43" s="15"/>
      <c r="I43" s="26"/>
      <c r="J43" s="24">
        <v>1100</v>
      </c>
      <c r="K43" s="25">
        <f t="shared" ref="K43:K69" si="1">J43+F43</f>
        <v>1100</v>
      </c>
      <c r="L43" s="10">
        <v>45320</v>
      </c>
    </row>
    <row r="44" spans="1:12">
      <c r="A44" s="3"/>
      <c r="B44" s="4"/>
      <c r="C44" s="5"/>
      <c r="D44" s="6" t="s">
        <v>47</v>
      </c>
      <c r="E44" s="61"/>
      <c r="F44" s="7"/>
      <c r="G44" s="8" t="s">
        <v>46</v>
      </c>
      <c r="H44" s="8"/>
      <c r="I44" s="23"/>
      <c r="J44" s="24">
        <v>-141.22</v>
      </c>
      <c r="K44" s="25">
        <f t="shared" si="1"/>
        <v>-141.22</v>
      </c>
      <c r="L44" s="3"/>
    </row>
    <row r="45" spans="1:12">
      <c r="A45" s="3"/>
      <c r="B45" s="70" t="s">
        <v>48</v>
      </c>
      <c r="C45" s="71"/>
      <c r="D45" s="71"/>
      <c r="E45" s="71"/>
      <c r="F45" s="71"/>
      <c r="G45" s="71"/>
      <c r="H45" s="71"/>
      <c r="I45" s="72"/>
      <c r="J45" s="27">
        <f>SUM(J43:J44)</f>
        <v>958.78</v>
      </c>
      <c r="K45" s="28">
        <f t="shared" si="1"/>
        <v>958.78</v>
      </c>
      <c r="L45" s="29"/>
    </row>
    <row r="46" spans="1:12">
      <c r="A46" s="10">
        <v>45322</v>
      </c>
      <c r="B46" s="11">
        <v>18322</v>
      </c>
      <c r="C46" s="12" t="s">
        <v>254</v>
      </c>
      <c r="D46" s="13" t="s">
        <v>45</v>
      </c>
      <c r="E46" s="59">
        <v>185437</v>
      </c>
      <c r="F46" s="14"/>
      <c r="G46" s="15" t="s">
        <v>46</v>
      </c>
      <c r="H46" s="15"/>
      <c r="I46" s="26"/>
      <c r="J46" s="24">
        <v>200</v>
      </c>
      <c r="K46" s="25">
        <f t="shared" si="1"/>
        <v>200</v>
      </c>
      <c r="L46" s="10">
        <v>45320</v>
      </c>
    </row>
    <row r="47" spans="1:12">
      <c r="A47" s="3"/>
      <c r="B47" s="4"/>
      <c r="C47" s="5"/>
      <c r="D47" s="6" t="s">
        <v>47</v>
      </c>
      <c r="E47" s="61"/>
      <c r="F47" s="7"/>
      <c r="G47" s="8" t="s">
        <v>46</v>
      </c>
      <c r="H47" s="8"/>
      <c r="I47" s="23"/>
      <c r="J47" s="24">
        <v>-30.76</v>
      </c>
      <c r="K47" s="25">
        <f t="shared" si="1"/>
        <v>-30.76</v>
      </c>
      <c r="L47" s="3"/>
    </row>
    <row r="48" spans="1:12">
      <c r="A48" s="67" t="s">
        <v>48</v>
      </c>
      <c r="B48" s="68"/>
      <c r="C48" s="68"/>
      <c r="D48" s="68"/>
      <c r="E48" s="68"/>
      <c r="F48" s="68"/>
      <c r="G48" s="68"/>
      <c r="H48" s="68"/>
      <c r="I48" s="69"/>
      <c r="J48" s="30">
        <f>SUM(J46:J47)</f>
        <v>169.24</v>
      </c>
      <c r="K48" s="31">
        <f t="shared" si="1"/>
        <v>169.24</v>
      </c>
      <c r="L48" s="3"/>
    </row>
    <row r="49" spans="1:12">
      <c r="A49" s="10">
        <v>45322</v>
      </c>
      <c r="B49" s="11">
        <v>18322</v>
      </c>
      <c r="C49" s="12" t="s">
        <v>255</v>
      </c>
      <c r="D49" s="13" t="s">
        <v>45</v>
      </c>
      <c r="E49" s="59">
        <v>185685</v>
      </c>
      <c r="F49" s="14"/>
      <c r="G49" s="15" t="s">
        <v>46</v>
      </c>
      <c r="H49" s="15"/>
      <c r="I49" s="26"/>
      <c r="J49" s="24">
        <v>350</v>
      </c>
      <c r="K49" s="25">
        <f t="shared" si="1"/>
        <v>350</v>
      </c>
      <c r="L49" s="10">
        <v>45320</v>
      </c>
    </row>
    <row r="50" spans="1:12">
      <c r="A50" s="10"/>
      <c r="B50" s="11"/>
      <c r="C50" s="12"/>
      <c r="D50" s="6" t="s">
        <v>47</v>
      </c>
      <c r="E50" s="61"/>
      <c r="F50" s="7"/>
      <c r="G50" s="8" t="s">
        <v>46</v>
      </c>
      <c r="H50" s="8"/>
      <c r="I50" s="23"/>
      <c r="J50" s="24">
        <v>-44.76</v>
      </c>
      <c r="K50" s="25">
        <f t="shared" si="1"/>
        <v>-44.76</v>
      </c>
      <c r="L50" s="10"/>
    </row>
    <row r="51" spans="1:12">
      <c r="A51" s="67" t="s">
        <v>48</v>
      </c>
      <c r="B51" s="68"/>
      <c r="C51" s="68"/>
      <c r="D51" s="68"/>
      <c r="E51" s="68"/>
      <c r="F51" s="68"/>
      <c r="G51" s="68"/>
      <c r="H51" s="68"/>
      <c r="I51" s="69"/>
      <c r="J51" s="30">
        <f>SUM(J49:J50)</f>
        <v>305.24</v>
      </c>
      <c r="K51" s="31">
        <f t="shared" si="1"/>
        <v>305.24</v>
      </c>
      <c r="L51" s="3"/>
    </row>
    <row r="52" spans="1:12">
      <c r="A52" s="10">
        <v>45322</v>
      </c>
      <c r="B52" s="11">
        <v>18322</v>
      </c>
      <c r="C52" s="12" t="s">
        <v>256</v>
      </c>
      <c r="D52" s="13" t="s">
        <v>45</v>
      </c>
      <c r="E52" s="59">
        <v>185353</v>
      </c>
      <c r="F52" s="14"/>
      <c r="G52" s="15" t="s">
        <v>46</v>
      </c>
      <c r="H52" s="15"/>
      <c r="I52" s="26"/>
      <c r="J52" s="24">
        <v>1100</v>
      </c>
      <c r="K52" s="25">
        <f t="shared" si="1"/>
        <v>1100</v>
      </c>
      <c r="L52" s="10">
        <v>45320</v>
      </c>
    </row>
    <row r="53" spans="1:12">
      <c r="A53" s="10"/>
      <c r="B53" s="11"/>
      <c r="C53" s="12"/>
      <c r="D53" s="6" t="s">
        <v>47</v>
      </c>
      <c r="E53" s="61"/>
      <c r="F53" s="7"/>
      <c r="G53" s="8" t="s">
        <v>46</v>
      </c>
      <c r="H53" s="8"/>
      <c r="I53" s="23"/>
      <c r="J53" s="24">
        <v>-155.47</v>
      </c>
      <c r="K53" s="25">
        <f t="shared" si="1"/>
        <v>-155.47</v>
      </c>
      <c r="L53" s="10"/>
    </row>
    <row r="54" spans="1:12">
      <c r="A54" s="67" t="s">
        <v>48</v>
      </c>
      <c r="B54" s="68"/>
      <c r="C54" s="68"/>
      <c r="D54" s="68"/>
      <c r="E54" s="68"/>
      <c r="F54" s="68"/>
      <c r="G54" s="68"/>
      <c r="H54" s="68"/>
      <c r="I54" s="69"/>
      <c r="J54" s="30">
        <f>SUM(J52:J53)</f>
        <v>944.53</v>
      </c>
      <c r="K54" s="31">
        <f t="shared" si="1"/>
        <v>944.53</v>
      </c>
      <c r="L54" s="3"/>
    </row>
    <row r="55" spans="1:12">
      <c r="A55" s="10">
        <v>45322</v>
      </c>
      <c r="B55" s="11">
        <v>18322</v>
      </c>
      <c r="C55" s="12" t="s">
        <v>257</v>
      </c>
      <c r="D55" s="13" t="s">
        <v>45</v>
      </c>
      <c r="E55" s="59">
        <v>185350</v>
      </c>
      <c r="F55" s="14"/>
      <c r="G55" s="15" t="s">
        <v>46</v>
      </c>
      <c r="H55" s="15"/>
      <c r="I55" s="26"/>
      <c r="J55" s="24">
        <v>1100</v>
      </c>
      <c r="K55" s="25">
        <f t="shared" si="1"/>
        <v>1100</v>
      </c>
      <c r="L55" s="10">
        <v>45320</v>
      </c>
    </row>
    <row r="56" spans="1:12">
      <c r="A56" s="10"/>
      <c r="B56" s="11"/>
      <c r="C56" s="12"/>
      <c r="D56" s="6" t="s">
        <v>47</v>
      </c>
      <c r="E56" s="61"/>
      <c r="F56" s="7"/>
      <c r="G56" s="8" t="s">
        <v>46</v>
      </c>
      <c r="H56" s="8"/>
      <c r="I56" s="23"/>
      <c r="J56" s="24">
        <v>-140.79</v>
      </c>
      <c r="K56" s="25">
        <f t="shared" si="1"/>
        <v>-140.79</v>
      </c>
      <c r="L56" s="10"/>
    </row>
    <row r="57" spans="1:12">
      <c r="A57" s="67" t="s">
        <v>48</v>
      </c>
      <c r="B57" s="68"/>
      <c r="C57" s="68"/>
      <c r="D57" s="68"/>
      <c r="E57" s="68"/>
      <c r="F57" s="68"/>
      <c r="G57" s="68"/>
      <c r="H57" s="68"/>
      <c r="I57" s="69"/>
      <c r="J57" s="30">
        <f>SUM(J55:J56)</f>
        <v>959.21</v>
      </c>
      <c r="K57" s="31">
        <f t="shared" si="1"/>
        <v>959.21</v>
      </c>
      <c r="L57" s="3"/>
    </row>
    <row r="58" spans="1:12">
      <c r="A58" s="10">
        <v>45322</v>
      </c>
      <c r="B58" s="11">
        <v>18322</v>
      </c>
      <c r="C58" s="12" t="s">
        <v>258</v>
      </c>
      <c r="D58" s="13" t="s">
        <v>45</v>
      </c>
      <c r="E58" s="59">
        <v>185358</v>
      </c>
      <c r="F58" s="14"/>
      <c r="G58" s="15" t="s">
        <v>46</v>
      </c>
      <c r="H58" s="15"/>
      <c r="I58" s="26"/>
      <c r="J58" s="24">
        <v>200</v>
      </c>
      <c r="K58" s="25">
        <f t="shared" si="1"/>
        <v>200</v>
      </c>
      <c r="L58" s="10">
        <v>45320</v>
      </c>
    </row>
    <row r="59" spans="1:12">
      <c r="A59" s="10"/>
      <c r="B59" s="11"/>
      <c r="C59" s="12"/>
      <c r="D59" s="6" t="s">
        <v>47</v>
      </c>
      <c r="E59" s="61"/>
      <c r="F59" s="7"/>
      <c r="G59" s="8" t="s">
        <v>46</v>
      </c>
      <c r="H59" s="8"/>
      <c r="I59" s="23"/>
      <c r="J59" s="24">
        <v>-30.36</v>
      </c>
      <c r="K59" s="25">
        <f t="shared" si="1"/>
        <v>-30.36</v>
      </c>
      <c r="L59" s="10"/>
    </row>
    <row r="60" spans="1:12">
      <c r="A60" s="67" t="s">
        <v>48</v>
      </c>
      <c r="B60" s="68"/>
      <c r="C60" s="68"/>
      <c r="D60" s="68"/>
      <c r="E60" s="68"/>
      <c r="F60" s="68"/>
      <c r="G60" s="68"/>
      <c r="H60" s="68"/>
      <c r="I60" s="69"/>
      <c r="J60" s="30">
        <f>SUM(J58:J59)</f>
        <v>169.64</v>
      </c>
      <c r="K60" s="31">
        <f t="shared" si="1"/>
        <v>169.64</v>
      </c>
      <c r="L60" s="3"/>
    </row>
    <row r="61" spans="1:12">
      <c r="A61" s="10">
        <v>45322</v>
      </c>
      <c r="B61" s="11">
        <v>18322</v>
      </c>
      <c r="C61" s="16" t="s">
        <v>259</v>
      </c>
      <c r="D61" s="17" t="s">
        <v>16</v>
      </c>
      <c r="E61" s="65">
        <v>185042</v>
      </c>
      <c r="F61" s="14"/>
      <c r="G61" s="18" t="s">
        <v>46</v>
      </c>
      <c r="H61" s="18"/>
      <c r="I61" s="32"/>
      <c r="J61" s="24">
        <v>1100</v>
      </c>
      <c r="K61" s="25">
        <f t="shared" si="1"/>
        <v>1100</v>
      </c>
      <c r="L61" s="10">
        <v>45320</v>
      </c>
    </row>
    <row r="62" spans="1:12">
      <c r="A62" s="19"/>
      <c r="B62" s="20"/>
      <c r="C62" s="16"/>
      <c r="D62" s="21" t="s">
        <v>47</v>
      </c>
      <c r="E62" s="66"/>
      <c r="F62" s="7"/>
      <c r="G62" s="22" t="s">
        <v>46</v>
      </c>
      <c r="H62" s="22"/>
      <c r="I62" s="33"/>
      <c r="J62" s="24">
        <v>-139.44999999999999</v>
      </c>
      <c r="K62" s="25">
        <f t="shared" si="1"/>
        <v>-139.44999999999999</v>
      </c>
      <c r="L62" s="19"/>
    </row>
    <row r="63" spans="1:12">
      <c r="A63" s="67" t="s">
        <v>48</v>
      </c>
      <c r="B63" s="68"/>
      <c r="C63" s="68"/>
      <c r="D63" s="68"/>
      <c r="E63" s="68"/>
      <c r="F63" s="68"/>
      <c r="G63" s="68"/>
      <c r="H63" s="68"/>
      <c r="I63" s="69"/>
      <c r="J63" s="30">
        <f>SUM(J61:J62)</f>
        <v>960.55</v>
      </c>
      <c r="K63" s="31">
        <f t="shared" si="1"/>
        <v>960.55</v>
      </c>
      <c r="L63" s="3"/>
    </row>
    <row r="64" spans="1:12">
      <c r="A64" s="10">
        <v>45322</v>
      </c>
      <c r="B64" s="11">
        <v>18322</v>
      </c>
      <c r="C64" s="12" t="s">
        <v>260</v>
      </c>
      <c r="D64" s="13" t="s">
        <v>45</v>
      </c>
      <c r="E64" s="59">
        <v>185355</v>
      </c>
      <c r="F64" s="14"/>
      <c r="G64" s="15" t="s">
        <v>46</v>
      </c>
      <c r="H64" s="15"/>
      <c r="I64" s="26"/>
      <c r="J64" s="24">
        <v>200</v>
      </c>
      <c r="K64" s="25">
        <f t="shared" si="1"/>
        <v>200</v>
      </c>
      <c r="L64" s="10">
        <v>45320</v>
      </c>
    </row>
    <row r="65" spans="1:12">
      <c r="A65" s="10"/>
      <c r="B65" s="11"/>
      <c r="C65" s="12"/>
      <c r="D65" s="6" t="s">
        <v>47</v>
      </c>
      <c r="E65" s="61"/>
      <c r="F65" s="7"/>
      <c r="G65" s="8" t="s">
        <v>46</v>
      </c>
      <c r="H65" s="8"/>
      <c r="I65" s="23"/>
      <c r="J65" s="24">
        <v>-25.93</v>
      </c>
      <c r="K65" s="25">
        <f t="shared" si="1"/>
        <v>-25.93</v>
      </c>
      <c r="L65" s="10"/>
    </row>
    <row r="66" spans="1:12">
      <c r="A66" s="67" t="s">
        <v>48</v>
      </c>
      <c r="B66" s="68"/>
      <c r="C66" s="68"/>
      <c r="D66" s="68"/>
      <c r="E66" s="68"/>
      <c r="F66" s="68"/>
      <c r="G66" s="68"/>
      <c r="H66" s="68"/>
      <c r="I66" s="69"/>
      <c r="J66" s="30">
        <f>SUM(J64:J65)</f>
        <v>174.07</v>
      </c>
      <c r="K66" s="31">
        <f t="shared" si="1"/>
        <v>174.07</v>
      </c>
      <c r="L66" s="3"/>
    </row>
    <row r="67" spans="1:12">
      <c r="A67" s="10">
        <v>45322</v>
      </c>
      <c r="B67" s="11">
        <v>18322</v>
      </c>
      <c r="C67" s="12" t="s">
        <v>261</v>
      </c>
      <c r="D67" s="13" t="s">
        <v>45</v>
      </c>
      <c r="E67" s="59">
        <v>185138</v>
      </c>
      <c r="F67" s="14"/>
      <c r="G67" s="15" t="s">
        <v>46</v>
      </c>
      <c r="H67" s="15"/>
      <c r="I67" s="26"/>
      <c r="J67" s="24">
        <v>200</v>
      </c>
      <c r="K67" s="25">
        <f t="shared" si="1"/>
        <v>200</v>
      </c>
      <c r="L67" s="10">
        <v>45320</v>
      </c>
    </row>
    <row r="68" spans="1:12">
      <c r="A68" s="10"/>
      <c r="B68" s="11"/>
      <c r="C68" s="12"/>
      <c r="D68" s="6" t="s">
        <v>47</v>
      </c>
      <c r="E68" s="61"/>
      <c r="F68" s="7"/>
      <c r="G68" s="8" t="s">
        <v>46</v>
      </c>
      <c r="H68" s="8"/>
      <c r="I68" s="23"/>
      <c r="J68" s="24">
        <v>-30.35</v>
      </c>
      <c r="K68" s="25">
        <f t="shared" si="1"/>
        <v>-30.35</v>
      </c>
      <c r="L68" s="10"/>
    </row>
    <row r="69" spans="1:12">
      <c r="A69" s="67" t="s">
        <v>48</v>
      </c>
      <c r="B69" s="68"/>
      <c r="C69" s="68"/>
      <c r="D69" s="68"/>
      <c r="E69" s="68"/>
      <c r="F69" s="68"/>
      <c r="G69" s="68"/>
      <c r="H69" s="68"/>
      <c r="I69" s="69"/>
      <c r="J69" s="30">
        <f>SUM(J67:J68)</f>
        <v>169.65</v>
      </c>
      <c r="K69" s="31">
        <f t="shared" si="1"/>
        <v>169.65</v>
      </c>
      <c r="L69" s="3"/>
    </row>
    <row r="70" spans="1:12">
      <c r="A70" s="2"/>
    </row>
    <row r="71" spans="1:12">
      <c r="I71" s="34" t="s">
        <v>59</v>
      </c>
      <c r="J71" s="35">
        <f>SUM(J69,J66,J63,J60,J57,J54,J51,J48,J45)</f>
        <v>4810.91</v>
      </c>
    </row>
    <row r="72" spans="1:12">
      <c r="A72" s="2" t="s">
        <v>22</v>
      </c>
      <c r="D72" s="2" t="s">
        <v>23</v>
      </c>
    </row>
    <row r="73" spans="1:12">
      <c r="A73" s="2"/>
    </row>
    <row r="74" spans="1:12">
      <c r="A74" s="2"/>
    </row>
    <row r="75" spans="1:12">
      <c r="A75" s="2" t="s">
        <v>25</v>
      </c>
      <c r="D75" s="2" t="s">
        <v>26</v>
      </c>
    </row>
    <row r="76" spans="1:12">
      <c r="A76" s="1" t="s">
        <v>28</v>
      </c>
      <c r="D76" s="1" t="s">
        <v>29</v>
      </c>
    </row>
    <row r="81" spans="1:12">
      <c r="A81" s="2" t="s">
        <v>0</v>
      </c>
    </row>
    <row r="82" spans="1:12">
      <c r="A82" s="2" t="s">
        <v>39</v>
      </c>
    </row>
    <row r="84" spans="1:12">
      <c r="A84" s="59" t="s">
        <v>2</v>
      </c>
      <c r="B84" s="59" t="s">
        <v>3</v>
      </c>
      <c r="C84" s="59" t="s">
        <v>4</v>
      </c>
      <c r="D84" s="59" t="s">
        <v>5</v>
      </c>
      <c r="E84" s="59" t="s">
        <v>6</v>
      </c>
      <c r="F84" s="59" t="s">
        <v>7</v>
      </c>
      <c r="G84" s="62" t="s">
        <v>8</v>
      </c>
      <c r="H84" s="63"/>
      <c r="I84" s="63"/>
      <c r="J84" s="64"/>
      <c r="K84" s="59" t="s">
        <v>9</v>
      </c>
      <c r="L84" s="59" t="s">
        <v>10</v>
      </c>
    </row>
    <row r="85" spans="1:12">
      <c r="A85" s="60"/>
      <c r="B85" s="60"/>
      <c r="C85" s="60"/>
      <c r="D85" s="60"/>
      <c r="E85" s="60"/>
      <c r="F85" s="60"/>
      <c r="G85" s="59" t="s">
        <v>11</v>
      </c>
      <c r="H85" s="59" t="s">
        <v>12</v>
      </c>
      <c r="I85" s="59" t="s">
        <v>13</v>
      </c>
      <c r="J85" s="59" t="s">
        <v>14</v>
      </c>
      <c r="K85" s="60"/>
      <c r="L85" s="60"/>
    </row>
    <row r="86" spans="1:1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>
      <c r="A87" s="3">
        <v>45322</v>
      </c>
      <c r="B87" s="4">
        <v>18323</v>
      </c>
      <c r="C87" s="5" t="s">
        <v>262</v>
      </c>
      <c r="D87" s="6" t="s">
        <v>16</v>
      </c>
      <c r="E87" s="6">
        <v>57228</v>
      </c>
      <c r="F87" s="7">
        <v>54182.1</v>
      </c>
      <c r="G87" s="8"/>
      <c r="H87" s="8"/>
      <c r="I87" s="23"/>
      <c r="J87" s="24"/>
      <c r="K87" s="25">
        <f>J87+F87</f>
        <v>54182.1</v>
      </c>
      <c r="L87" s="3">
        <v>45320</v>
      </c>
    </row>
    <row r="88" spans="1:12">
      <c r="A88" s="3">
        <v>45322</v>
      </c>
      <c r="B88" s="4">
        <v>18323</v>
      </c>
      <c r="C88" s="5" t="s">
        <v>262</v>
      </c>
      <c r="D88" s="6" t="s">
        <v>16</v>
      </c>
      <c r="E88" s="6">
        <v>57231</v>
      </c>
      <c r="F88" s="7">
        <v>114284.5</v>
      </c>
      <c r="G88" s="8"/>
      <c r="H88" s="8"/>
      <c r="I88" s="23"/>
      <c r="J88" s="24"/>
      <c r="K88" s="25">
        <f>J88+F88</f>
        <v>114284.5</v>
      </c>
      <c r="L88" s="3">
        <v>45320</v>
      </c>
    </row>
    <row r="89" spans="1:12">
      <c r="A89" s="3">
        <v>45322</v>
      </c>
      <c r="B89" s="4">
        <v>18323</v>
      </c>
      <c r="C89" s="5" t="s">
        <v>262</v>
      </c>
      <c r="D89" s="6" t="s">
        <v>96</v>
      </c>
      <c r="E89" s="6">
        <v>57228</v>
      </c>
      <c r="F89" s="7">
        <v>15533.4</v>
      </c>
      <c r="G89" s="8"/>
      <c r="H89" s="8"/>
      <c r="I89" s="23"/>
      <c r="J89" s="24"/>
      <c r="K89" s="25">
        <f>J89+F89</f>
        <v>15533.4</v>
      </c>
      <c r="L89" s="3">
        <v>45320</v>
      </c>
    </row>
    <row r="90" spans="1:12">
      <c r="A90" s="3"/>
      <c r="B90" s="4"/>
      <c r="C90" s="5"/>
      <c r="D90" s="6"/>
      <c r="E90" s="6"/>
      <c r="F90" s="7"/>
      <c r="G90" s="8"/>
      <c r="H90" s="8"/>
      <c r="I90" s="23"/>
      <c r="J90" s="24"/>
      <c r="K90" s="25">
        <f t="shared" ref="K90" si="2">J90+F90</f>
        <v>0</v>
      </c>
      <c r="L90" s="3"/>
    </row>
    <row r="91" spans="1:12">
      <c r="F91" s="9">
        <f>SUM(F84:F90)</f>
        <v>184000</v>
      </c>
      <c r="G91" s="2"/>
      <c r="H91" s="2"/>
      <c r="I91" s="2"/>
      <c r="J91" s="9">
        <f>SUM(J87:J90)</f>
        <v>0</v>
      </c>
      <c r="K91" s="9">
        <f>SUM(K87:K90)</f>
        <v>184000</v>
      </c>
    </row>
    <row r="92" spans="1:12">
      <c r="I92" s="1" t="s">
        <v>13</v>
      </c>
    </row>
    <row r="95" spans="1:12">
      <c r="A95" s="2" t="s">
        <v>22</v>
      </c>
      <c r="D95" s="2" t="s">
        <v>23</v>
      </c>
    </row>
    <row r="96" spans="1:12">
      <c r="A96" s="2"/>
    </row>
    <row r="97" spans="1:4">
      <c r="A97" s="2"/>
    </row>
    <row r="98" spans="1:4">
      <c r="A98" s="2" t="s">
        <v>25</v>
      </c>
      <c r="D98" s="2" t="s">
        <v>26</v>
      </c>
    </row>
    <row r="99" spans="1:4">
      <c r="A99" s="1" t="s">
        <v>28</v>
      </c>
      <c r="D99" s="1" t="s">
        <v>29</v>
      </c>
    </row>
  </sheetData>
  <mergeCells count="57">
    <mergeCell ref="E46:E47"/>
    <mergeCell ref="E49:E50"/>
    <mergeCell ref="G6:G7"/>
    <mergeCell ref="G41:G42"/>
    <mergeCell ref="J6:J7"/>
    <mergeCell ref="J41:J42"/>
    <mergeCell ref="D5:D7"/>
    <mergeCell ref="D40:D42"/>
    <mergeCell ref="D84:D86"/>
    <mergeCell ref="E5:E7"/>
    <mergeCell ref="E40:E42"/>
    <mergeCell ref="A54:I54"/>
    <mergeCell ref="A57:I57"/>
    <mergeCell ref="A60:I60"/>
    <mergeCell ref="A63:I63"/>
    <mergeCell ref="A66:I66"/>
    <mergeCell ref="G5:J5"/>
    <mergeCell ref="G40:J40"/>
    <mergeCell ref="B45:I45"/>
    <mergeCell ref="A48:I48"/>
    <mergeCell ref="A51:I51"/>
    <mergeCell ref="E43:E44"/>
    <mergeCell ref="B40:B42"/>
    <mergeCell ref="B84:B86"/>
    <mergeCell ref="C5:C7"/>
    <mergeCell ref="C40:C42"/>
    <mergeCell ref="C84:C86"/>
    <mergeCell ref="E67:E68"/>
    <mergeCell ref="E84:E86"/>
    <mergeCell ref="F5:F7"/>
    <mergeCell ref="F40:F42"/>
    <mergeCell ref="F84:F86"/>
    <mergeCell ref="E52:E53"/>
    <mergeCell ref="E55:E56"/>
    <mergeCell ref="E58:E59"/>
    <mergeCell ref="E61:E62"/>
    <mergeCell ref="E64:E65"/>
    <mergeCell ref="A69:I69"/>
    <mergeCell ref="G84:J84"/>
    <mergeCell ref="A5:A7"/>
    <mergeCell ref="A40:A42"/>
    <mergeCell ref="A84:A86"/>
    <mergeCell ref="B5:B7"/>
    <mergeCell ref="G85:G86"/>
    <mergeCell ref="H6:H7"/>
    <mergeCell ref="H41:H42"/>
    <mergeCell ref="H85:H86"/>
    <mergeCell ref="I6:I7"/>
    <mergeCell ref="I41:I42"/>
    <mergeCell ref="I85:I86"/>
    <mergeCell ref="J85:J86"/>
    <mergeCell ref="K5:K7"/>
    <mergeCell ref="K40:K42"/>
    <mergeCell ref="K84:K86"/>
    <mergeCell ref="L5:L7"/>
    <mergeCell ref="L40:L42"/>
    <mergeCell ref="L84:L86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8"/>
  <sheetViews>
    <sheetView topLeftCell="A65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3">
      <c r="A2" s="2" t="s">
        <v>0</v>
      </c>
    </row>
    <row r="3" spans="1:13">
      <c r="A3" s="2" t="s">
        <v>39</v>
      </c>
    </row>
    <row r="5" spans="1:13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3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>
      <c r="A8" s="3">
        <v>45295</v>
      </c>
      <c r="B8" s="4">
        <v>18020</v>
      </c>
      <c r="C8" s="5" t="s">
        <v>60</v>
      </c>
      <c r="D8" s="6" t="s">
        <v>16</v>
      </c>
      <c r="E8" s="6">
        <v>57269</v>
      </c>
      <c r="F8" s="7"/>
      <c r="G8" s="8" t="s">
        <v>61</v>
      </c>
      <c r="H8" s="8">
        <v>3122273127</v>
      </c>
      <c r="I8" s="23" t="s">
        <v>62</v>
      </c>
      <c r="J8" s="24">
        <v>116403.52</v>
      </c>
      <c r="K8" s="25">
        <f>J8+F8</f>
        <v>116403.52</v>
      </c>
      <c r="L8" s="3">
        <v>45296</v>
      </c>
      <c r="M8" s="1" t="s">
        <v>63</v>
      </c>
    </row>
    <row r="9" spans="1:13">
      <c r="A9" s="3">
        <v>45295</v>
      </c>
      <c r="B9" s="4">
        <v>18020</v>
      </c>
      <c r="C9" s="5" t="s">
        <v>60</v>
      </c>
      <c r="D9" s="6" t="s">
        <v>64</v>
      </c>
      <c r="E9" s="6">
        <v>57269</v>
      </c>
      <c r="F9" s="7"/>
      <c r="G9" s="8" t="s">
        <v>61</v>
      </c>
      <c r="H9" s="8">
        <v>3122273127</v>
      </c>
      <c r="I9" s="23" t="s">
        <v>62</v>
      </c>
      <c r="J9" s="24">
        <v>600</v>
      </c>
      <c r="K9" s="25">
        <f>J9+F9</f>
        <v>600</v>
      </c>
      <c r="L9" s="3">
        <v>45296</v>
      </c>
    </row>
    <row r="10" spans="1:13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</f>
        <v>0</v>
      </c>
      <c r="L10" s="3"/>
    </row>
    <row r="11" spans="1:13">
      <c r="F11" s="9">
        <f>SUM(F5:F10)</f>
        <v>0</v>
      </c>
      <c r="G11" s="2"/>
      <c r="H11" s="2"/>
      <c r="I11" s="2"/>
      <c r="J11" s="9">
        <f>SUM(J8:J10)</f>
        <v>117003.52</v>
      </c>
      <c r="K11" s="9">
        <f>SUM(K8:K10)</f>
        <v>117003.52</v>
      </c>
    </row>
    <row r="12" spans="1:13">
      <c r="I12" s="1" t="s">
        <v>13</v>
      </c>
    </row>
    <row r="13" spans="1:13">
      <c r="H13" s="2" t="s">
        <v>19</v>
      </c>
      <c r="J13" s="36" t="s">
        <v>20</v>
      </c>
      <c r="K13" s="36" t="s">
        <v>21</v>
      </c>
    </row>
    <row r="14" spans="1:13">
      <c r="K14" s="2"/>
    </row>
    <row r="15" spans="1:13">
      <c r="A15" s="2" t="s">
        <v>22</v>
      </c>
      <c r="D15" s="2" t="s">
        <v>23</v>
      </c>
      <c r="G15" s="2" t="s">
        <v>24</v>
      </c>
      <c r="I15" s="37">
        <v>1000</v>
      </c>
      <c r="J15" s="38"/>
      <c r="K15" s="39">
        <f t="shared" ref="K15:K25" si="0">J15*I15</f>
        <v>0</v>
      </c>
    </row>
    <row r="16" spans="1:13">
      <c r="A16" s="2"/>
      <c r="G16" s="2"/>
      <c r="I16" s="37">
        <v>500</v>
      </c>
      <c r="J16" s="38"/>
      <c r="K16" s="39">
        <f t="shared" si="0"/>
        <v>0</v>
      </c>
    </row>
    <row r="17" spans="1:11">
      <c r="A17" s="2"/>
      <c r="G17" s="2"/>
      <c r="I17" s="37">
        <v>200</v>
      </c>
      <c r="J17" s="38"/>
      <c r="K17" s="39">
        <f t="shared" si="0"/>
        <v>0</v>
      </c>
    </row>
    <row r="18" spans="1:11">
      <c r="A18" s="2" t="s">
        <v>25</v>
      </c>
      <c r="D18" s="2" t="s">
        <v>26</v>
      </c>
      <c r="G18" s="2" t="s">
        <v>27</v>
      </c>
      <c r="I18" s="37">
        <v>100</v>
      </c>
      <c r="J18" s="38"/>
      <c r="K18" s="39">
        <f t="shared" si="0"/>
        <v>0</v>
      </c>
    </row>
    <row r="19" spans="1:11">
      <c r="A19" s="1" t="s">
        <v>28</v>
      </c>
      <c r="D19" s="1" t="s">
        <v>29</v>
      </c>
      <c r="G19" s="1" t="s">
        <v>30</v>
      </c>
      <c r="I19" s="37">
        <v>50</v>
      </c>
      <c r="J19" s="38"/>
      <c r="K19" s="39">
        <f t="shared" si="0"/>
        <v>0</v>
      </c>
    </row>
    <row r="20" spans="1:11">
      <c r="I20" s="37">
        <v>20</v>
      </c>
      <c r="J20" s="38"/>
      <c r="K20" s="39">
        <f t="shared" si="0"/>
        <v>0</v>
      </c>
    </row>
    <row r="21" spans="1:11">
      <c r="I21" s="37">
        <v>10</v>
      </c>
      <c r="J21" s="38"/>
      <c r="K21" s="39">
        <f t="shared" si="0"/>
        <v>0</v>
      </c>
    </row>
    <row r="22" spans="1:11">
      <c r="I22" s="37">
        <v>5</v>
      </c>
      <c r="J22" s="38"/>
      <c r="K22" s="39">
        <f t="shared" si="0"/>
        <v>0</v>
      </c>
    </row>
    <row r="23" spans="1:11">
      <c r="I23" s="37">
        <v>1</v>
      </c>
      <c r="J23" s="38"/>
      <c r="K23" s="39">
        <f t="shared" si="0"/>
        <v>0</v>
      </c>
    </row>
    <row r="24" spans="1:11">
      <c r="I24" s="37">
        <v>0.25</v>
      </c>
      <c r="J24" s="38"/>
      <c r="K24" s="39">
        <f t="shared" si="0"/>
        <v>0</v>
      </c>
    </row>
    <row r="25" spans="1:11">
      <c r="I25" s="40">
        <v>0.1</v>
      </c>
      <c r="J25" s="38"/>
      <c r="K25" s="39">
        <f t="shared" si="0"/>
        <v>0</v>
      </c>
    </row>
    <row r="26" spans="1:11">
      <c r="I26" s="2" t="s">
        <v>31</v>
      </c>
      <c r="K26" s="41">
        <f>SUM(K15:K25)</f>
        <v>0</v>
      </c>
    </row>
    <row r="27" spans="1:11">
      <c r="I27" s="2" t="s">
        <v>32</v>
      </c>
      <c r="K27" s="42">
        <f>J11</f>
        <v>117003.52</v>
      </c>
    </row>
    <row r="28" spans="1:11">
      <c r="K28" s="43">
        <f>SUM(K26:K27)</f>
        <v>117003.52</v>
      </c>
    </row>
    <row r="32" spans="1:11">
      <c r="A32" s="2" t="s">
        <v>0</v>
      </c>
    </row>
    <row r="33" spans="1:13">
      <c r="A33" s="2" t="s">
        <v>1</v>
      </c>
    </row>
    <row r="35" spans="1:13">
      <c r="A35" s="59" t="s">
        <v>2</v>
      </c>
      <c r="B35" s="59" t="s">
        <v>3</v>
      </c>
      <c r="C35" s="59" t="s">
        <v>4</v>
      </c>
      <c r="D35" s="59" t="s">
        <v>5</v>
      </c>
      <c r="E35" s="59" t="s">
        <v>6</v>
      </c>
      <c r="F35" s="59" t="s">
        <v>7</v>
      </c>
      <c r="G35" s="62" t="s">
        <v>8</v>
      </c>
      <c r="H35" s="63"/>
      <c r="I35" s="63"/>
      <c r="J35" s="64"/>
      <c r="K35" s="59" t="s">
        <v>9</v>
      </c>
      <c r="L35" s="59" t="s">
        <v>10</v>
      </c>
    </row>
    <row r="36" spans="1:13">
      <c r="A36" s="60"/>
      <c r="B36" s="60"/>
      <c r="C36" s="60"/>
      <c r="D36" s="60"/>
      <c r="E36" s="60"/>
      <c r="F36" s="60"/>
      <c r="G36" s="59" t="s">
        <v>11</v>
      </c>
      <c r="H36" s="59" t="s">
        <v>12</v>
      </c>
      <c r="I36" s="59" t="s">
        <v>13</v>
      </c>
      <c r="J36" s="59" t="s">
        <v>14</v>
      </c>
      <c r="K36" s="60"/>
      <c r="L36" s="60"/>
    </row>
    <row r="37" spans="1:1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3">
      <c r="A38" s="3">
        <v>45295</v>
      </c>
      <c r="B38" s="4">
        <v>18108</v>
      </c>
      <c r="C38" s="5" t="s">
        <v>65</v>
      </c>
      <c r="D38" s="6" t="s">
        <v>16</v>
      </c>
      <c r="E38" s="6">
        <v>55998</v>
      </c>
      <c r="F38" s="7"/>
      <c r="G38" s="8" t="s">
        <v>46</v>
      </c>
      <c r="H38" s="8">
        <v>1000048027</v>
      </c>
      <c r="I38" s="23" t="s">
        <v>66</v>
      </c>
      <c r="J38" s="24">
        <v>23676.799999999999</v>
      </c>
      <c r="K38" s="25">
        <f>J38+F38</f>
        <v>23676.799999999999</v>
      </c>
      <c r="L38" s="3">
        <v>45296</v>
      </c>
      <c r="M38" s="1" t="s">
        <v>67</v>
      </c>
    </row>
    <row r="39" spans="1:13">
      <c r="A39" s="3"/>
      <c r="B39" s="4"/>
      <c r="C39" s="5"/>
      <c r="D39" s="6"/>
      <c r="E39" s="6"/>
      <c r="F39" s="7"/>
      <c r="G39" s="8"/>
      <c r="H39" s="8"/>
      <c r="I39" s="23"/>
      <c r="J39" s="24"/>
      <c r="K39" s="25">
        <f>J39+F39</f>
        <v>0</v>
      </c>
      <c r="L39" s="3"/>
    </row>
    <row r="40" spans="1:13">
      <c r="A40" s="3"/>
      <c r="B40" s="4"/>
      <c r="C40" s="5"/>
      <c r="D40" s="6"/>
      <c r="E40" s="6"/>
      <c r="F40" s="7"/>
      <c r="G40" s="8"/>
      <c r="H40" s="8"/>
      <c r="I40" s="23"/>
      <c r="J40" s="24"/>
      <c r="K40" s="25">
        <f>J40</f>
        <v>0</v>
      </c>
      <c r="L40" s="3"/>
    </row>
    <row r="41" spans="1:13">
      <c r="F41" s="9">
        <f>SUM(F35:F40)</f>
        <v>0</v>
      </c>
      <c r="G41" s="2"/>
      <c r="H41" s="2"/>
      <c r="I41" s="2"/>
      <c r="J41" s="9">
        <f>SUM(J38:J40)</f>
        <v>23676.799999999999</v>
      </c>
      <c r="K41" s="9">
        <f>SUM(K38:K40)</f>
        <v>23676.799999999999</v>
      </c>
    </row>
    <row r="42" spans="1:13">
      <c r="I42" s="1" t="s">
        <v>13</v>
      </c>
    </row>
    <row r="43" spans="1:13">
      <c r="H43" s="2" t="s">
        <v>19</v>
      </c>
      <c r="J43" s="36" t="s">
        <v>20</v>
      </c>
      <c r="K43" s="36" t="s">
        <v>21</v>
      </c>
    </row>
    <row r="44" spans="1:13">
      <c r="K44" s="2"/>
    </row>
    <row r="45" spans="1:13">
      <c r="A45" s="2" t="s">
        <v>22</v>
      </c>
      <c r="D45" s="2" t="s">
        <v>23</v>
      </c>
      <c r="G45" s="2" t="s">
        <v>24</v>
      </c>
      <c r="I45" s="37">
        <v>1000</v>
      </c>
      <c r="J45" s="38"/>
      <c r="K45" s="39">
        <f t="shared" ref="K45:K55" si="1">J45*I45</f>
        <v>0</v>
      </c>
    </row>
    <row r="46" spans="1:13">
      <c r="A46" s="2"/>
      <c r="G46" s="2"/>
      <c r="I46" s="37">
        <v>500</v>
      </c>
      <c r="J46" s="38"/>
      <c r="K46" s="39">
        <f t="shared" si="1"/>
        <v>0</v>
      </c>
    </row>
    <row r="47" spans="1:13">
      <c r="A47" s="2"/>
      <c r="G47" s="2"/>
      <c r="I47" s="37">
        <v>200</v>
      </c>
      <c r="J47" s="38"/>
      <c r="K47" s="39">
        <f t="shared" si="1"/>
        <v>0</v>
      </c>
    </row>
    <row r="48" spans="1:13">
      <c r="A48" s="2" t="s">
        <v>25</v>
      </c>
      <c r="D48" s="2" t="s">
        <v>26</v>
      </c>
      <c r="G48" s="2" t="s">
        <v>27</v>
      </c>
      <c r="I48" s="37">
        <v>100</v>
      </c>
      <c r="J48" s="38"/>
      <c r="K48" s="39">
        <f t="shared" si="1"/>
        <v>0</v>
      </c>
    </row>
    <row r="49" spans="1:11">
      <c r="A49" s="1" t="s">
        <v>28</v>
      </c>
      <c r="D49" s="1" t="s">
        <v>29</v>
      </c>
      <c r="G49" s="1" t="s">
        <v>30</v>
      </c>
      <c r="I49" s="37">
        <v>50</v>
      </c>
      <c r="J49" s="38"/>
      <c r="K49" s="39">
        <f t="shared" si="1"/>
        <v>0</v>
      </c>
    </row>
    <row r="50" spans="1:11">
      <c r="I50" s="37">
        <v>20</v>
      </c>
      <c r="J50" s="38"/>
      <c r="K50" s="39">
        <f t="shared" si="1"/>
        <v>0</v>
      </c>
    </row>
    <row r="51" spans="1:11">
      <c r="I51" s="37">
        <v>10</v>
      </c>
      <c r="J51" s="38"/>
      <c r="K51" s="39">
        <f t="shared" si="1"/>
        <v>0</v>
      </c>
    </row>
    <row r="52" spans="1:11">
      <c r="I52" s="37">
        <v>5</v>
      </c>
      <c r="J52" s="38"/>
      <c r="K52" s="39">
        <f t="shared" si="1"/>
        <v>0</v>
      </c>
    </row>
    <row r="53" spans="1:11">
      <c r="I53" s="37">
        <v>1</v>
      </c>
      <c r="J53" s="38"/>
      <c r="K53" s="39">
        <f t="shared" si="1"/>
        <v>0</v>
      </c>
    </row>
    <row r="54" spans="1:11">
      <c r="I54" s="37">
        <v>0.25</v>
      </c>
      <c r="J54" s="38"/>
      <c r="K54" s="39">
        <f t="shared" si="1"/>
        <v>0</v>
      </c>
    </row>
    <row r="55" spans="1:11">
      <c r="I55" s="40">
        <v>0.1</v>
      </c>
      <c r="J55" s="38"/>
      <c r="K55" s="39">
        <f t="shared" si="1"/>
        <v>0</v>
      </c>
    </row>
    <row r="56" spans="1:11">
      <c r="I56" s="2" t="s">
        <v>31</v>
      </c>
      <c r="K56" s="41">
        <f>SUM(K45:K55)</f>
        <v>0</v>
      </c>
    </row>
    <row r="57" spans="1:11">
      <c r="I57" s="2" t="s">
        <v>32</v>
      </c>
      <c r="K57" s="42">
        <f>J41</f>
        <v>23676.799999999999</v>
      </c>
    </row>
    <row r="58" spans="1:11">
      <c r="K58" s="43">
        <f>SUM(K56:K57)</f>
        <v>23676.799999999999</v>
      </c>
    </row>
    <row r="62" spans="1:11">
      <c r="A62" s="2" t="s">
        <v>0</v>
      </c>
    </row>
    <row r="63" spans="1:11">
      <c r="A63" s="2" t="s">
        <v>39</v>
      </c>
    </row>
    <row r="65" spans="1:13">
      <c r="A65" s="59" t="s">
        <v>2</v>
      </c>
      <c r="B65" s="59" t="s">
        <v>3</v>
      </c>
      <c r="C65" s="59" t="s">
        <v>4</v>
      </c>
      <c r="D65" s="59" t="s">
        <v>5</v>
      </c>
      <c r="E65" s="59" t="s">
        <v>6</v>
      </c>
      <c r="F65" s="59" t="s">
        <v>7</v>
      </c>
      <c r="G65" s="62" t="s">
        <v>8</v>
      </c>
      <c r="H65" s="63"/>
      <c r="I65" s="63"/>
      <c r="J65" s="64"/>
      <c r="K65" s="59" t="s">
        <v>9</v>
      </c>
      <c r="L65" s="59" t="s">
        <v>10</v>
      </c>
    </row>
    <row r="66" spans="1:13">
      <c r="A66" s="60"/>
      <c r="B66" s="60"/>
      <c r="C66" s="60"/>
      <c r="D66" s="60"/>
      <c r="E66" s="60"/>
      <c r="F66" s="60"/>
      <c r="G66" s="59" t="s">
        <v>11</v>
      </c>
      <c r="H66" s="59" t="s">
        <v>12</v>
      </c>
      <c r="I66" s="59" t="s">
        <v>13</v>
      </c>
      <c r="J66" s="59" t="s">
        <v>14</v>
      </c>
      <c r="K66" s="60"/>
      <c r="L66" s="60"/>
    </row>
    <row r="67" spans="1:13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3">
      <c r="A68" s="3">
        <v>45296</v>
      </c>
      <c r="B68" s="4">
        <v>18024</v>
      </c>
      <c r="C68" s="5" t="s">
        <v>68</v>
      </c>
      <c r="D68" s="6" t="s">
        <v>16</v>
      </c>
      <c r="E68" s="6">
        <v>57264</v>
      </c>
      <c r="F68" s="7">
        <v>57602.1</v>
      </c>
      <c r="G68" s="8"/>
      <c r="H68" s="8"/>
      <c r="I68" s="23"/>
      <c r="J68" s="24"/>
      <c r="K68" s="25">
        <f>J68+F68</f>
        <v>57602.1</v>
      </c>
      <c r="L68" s="3">
        <v>45294</v>
      </c>
    </row>
    <row r="69" spans="1:13">
      <c r="A69" s="3">
        <v>45296</v>
      </c>
      <c r="B69" s="4">
        <v>18025</v>
      </c>
      <c r="C69" s="5" t="s">
        <v>69</v>
      </c>
      <c r="D69" s="6" t="s">
        <v>16</v>
      </c>
      <c r="E69" s="6">
        <v>57265</v>
      </c>
      <c r="F69" s="7"/>
      <c r="G69" s="8" t="s">
        <v>70</v>
      </c>
      <c r="H69" s="8"/>
      <c r="I69" s="23"/>
      <c r="J69" s="24">
        <v>23676.799999999999</v>
      </c>
      <c r="K69" s="25">
        <f t="shared" ref="K69:K77" si="2">J69+F69</f>
        <v>23676.799999999999</v>
      </c>
      <c r="L69" s="3">
        <v>45655</v>
      </c>
      <c r="M69" s="1" t="s">
        <v>67</v>
      </c>
    </row>
    <row r="70" spans="1:13">
      <c r="A70" s="3">
        <v>45296</v>
      </c>
      <c r="B70" s="4">
        <v>18025</v>
      </c>
      <c r="C70" s="5" t="s">
        <v>69</v>
      </c>
      <c r="D70" s="6" t="s">
        <v>64</v>
      </c>
      <c r="E70" s="6">
        <v>57265</v>
      </c>
      <c r="F70" s="7"/>
      <c r="G70" s="8" t="s">
        <v>70</v>
      </c>
      <c r="H70" s="8"/>
      <c r="I70" s="23"/>
      <c r="J70" s="24">
        <v>600</v>
      </c>
      <c r="K70" s="25">
        <f t="shared" si="2"/>
        <v>600</v>
      </c>
      <c r="L70" s="3">
        <v>45655</v>
      </c>
    </row>
    <row r="71" spans="1:13">
      <c r="A71" s="3">
        <v>45296</v>
      </c>
      <c r="B71" s="4">
        <v>18026</v>
      </c>
      <c r="C71" s="5" t="s">
        <v>71</v>
      </c>
      <c r="D71" s="6" t="s">
        <v>16</v>
      </c>
      <c r="E71" s="6">
        <v>57275</v>
      </c>
      <c r="F71" s="7"/>
      <c r="G71" s="8" t="s">
        <v>70</v>
      </c>
      <c r="H71" s="8"/>
      <c r="I71" s="23"/>
      <c r="J71" s="24">
        <v>19300</v>
      </c>
      <c r="K71" s="25">
        <f t="shared" si="2"/>
        <v>19300</v>
      </c>
      <c r="L71" s="3">
        <v>45295</v>
      </c>
    </row>
    <row r="72" spans="1:13">
      <c r="A72" s="3">
        <v>45296</v>
      </c>
      <c r="B72" s="4">
        <v>18028</v>
      </c>
      <c r="C72" s="5" t="s">
        <v>72</v>
      </c>
      <c r="D72" s="6" t="s">
        <v>16</v>
      </c>
      <c r="E72" s="6">
        <v>57276</v>
      </c>
      <c r="F72" s="7">
        <v>47074.3</v>
      </c>
      <c r="G72" s="8"/>
      <c r="H72" s="8"/>
      <c r="I72" s="23"/>
      <c r="J72" s="24"/>
      <c r="K72" s="25">
        <f t="shared" si="2"/>
        <v>47074.3</v>
      </c>
      <c r="L72" s="3">
        <v>45296</v>
      </c>
    </row>
    <row r="73" spans="1:13">
      <c r="A73" s="3">
        <v>45296</v>
      </c>
      <c r="B73" s="4">
        <v>18028</v>
      </c>
      <c r="C73" s="5" t="s">
        <v>72</v>
      </c>
      <c r="D73" s="6" t="s">
        <v>64</v>
      </c>
      <c r="E73" s="6">
        <v>57276</v>
      </c>
      <c r="F73" s="7">
        <v>600</v>
      </c>
      <c r="G73" s="8"/>
      <c r="H73" s="8"/>
      <c r="I73" s="23"/>
      <c r="J73" s="24"/>
      <c r="K73" s="25">
        <f t="shared" si="2"/>
        <v>600</v>
      </c>
      <c r="L73" s="3">
        <v>45296</v>
      </c>
    </row>
    <row r="74" spans="1:13">
      <c r="A74" s="3">
        <v>45296</v>
      </c>
      <c r="B74" s="4">
        <v>18028</v>
      </c>
      <c r="C74" s="5" t="s">
        <v>72</v>
      </c>
      <c r="D74" s="6" t="s">
        <v>73</v>
      </c>
      <c r="E74" s="6">
        <v>57276</v>
      </c>
      <c r="F74" s="7">
        <v>0.7</v>
      </c>
      <c r="G74" s="8"/>
      <c r="H74" s="8"/>
      <c r="I74" s="23"/>
      <c r="J74" s="24"/>
      <c r="K74" s="25">
        <f t="shared" si="2"/>
        <v>0.7</v>
      </c>
      <c r="L74" s="3">
        <v>45296</v>
      </c>
    </row>
    <row r="75" spans="1:13">
      <c r="A75" s="3">
        <v>45296</v>
      </c>
      <c r="B75" s="4">
        <v>18029</v>
      </c>
      <c r="C75" s="5" t="s">
        <v>74</v>
      </c>
      <c r="D75" s="6" t="s">
        <v>16</v>
      </c>
      <c r="E75" s="6">
        <v>57277</v>
      </c>
      <c r="F75" s="7"/>
      <c r="G75" s="8" t="s">
        <v>46</v>
      </c>
      <c r="H75" s="8"/>
      <c r="I75" s="23"/>
      <c r="J75" s="24">
        <v>43022.2</v>
      </c>
      <c r="K75" s="25">
        <f t="shared" si="2"/>
        <v>43022.2</v>
      </c>
      <c r="L75" s="3">
        <v>45296</v>
      </c>
    </row>
    <row r="76" spans="1:13">
      <c r="A76" s="3">
        <v>45296</v>
      </c>
      <c r="B76" s="4">
        <v>18029</v>
      </c>
      <c r="C76" s="5" t="s">
        <v>74</v>
      </c>
      <c r="D76" s="6" t="s">
        <v>64</v>
      </c>
      <c r="E76" s="6">
        <v>57277</v>
      </c>
      <c r="F76" s="7"/>
      <c r="G76" s="8" t="s">
        <v>46</v>
      </c>
      <c r="H76" s="8"/>
      <c r="I76" s="23"/>
      <c r="J76" s="24">
        <v>600</v>
      </c>
      <c r="K76" s="25">
        <f t="shared" si="2"/>
        <v>600</v>
      </c>
      <c r="L76" s="3">
        <v>45296</v>
      </c>
    </row>
    <row r="77" spans="1:13">
      <c r="A77" s="3">
        <v>45296</v>
      </c>
      <c r="B77" s="4">
        <v>18030</v>
      </c>
      <c r="C77" s="5" t="s">
        <v>75</v>
      </c>
      <c r="D77" s="6" t="s">
        <v>16</v>
      </c>
      <c r="E77" s="6">
        <v>57278</v>
      </c>
      <c r="F77" s="7">
        <v>31720</v>
      </c>
      <c r="G77" s="8"/>
      <c r="H77" s="8"/>
      <c r="I77" s="23"/>
      <c r="J77" s="24"/>
      <c r="K77" s="25">
        <f t="shared" si="2"/>
        <v>31720</v>
      </c>
      <c r="L77" s="3">
        <v>45296</v>
      </c>
    </row>
    <row r="78" spans="1:13">
      <c r="A78" s="3"/>
      <c r="B78" s="4"/>
      <c r="C78" s="5"/>
      <c r="D78" s="6"/>
      <c r="E78" s="6"/>
      <c r="F78" s="7"/>
      <c r="G78" s="8"/>
      <c r="H78" s="8"/>
      <c r="I78" s="23"/>
      <c r="J78" s="24"/>
      <c r="K78" s="25">
        <f>J78</f>
        <v>0</v>
      </c>
      <c r="L78" s="3"/>
    </row>
    <row r="79" spans="1:13">
      <c r="A79" s="3"/>
      <c r="B79" s="4"/>
      <c r="C79" s="5"/>
      <c r="D79" s="6"/>
      <c r="E79" s="6"/>
      <c r="F79" s="7"/>
      <c r="G79" s="8"/>
      <c r="H79" s="8"/>
      <c r="I79" s="23"/>
      <c r="J79" s="24"/>
      <c r="K79" s="25">
        <f>J79</f>
        <v>0</v>
      </c>
      <c r="L79" s="3"/>
    </row>
    <row r="80" spans="1:13">
      <c r="F80" s="9">
        <f>SUM(F65:F79)</f>
        <v>136997.1</v>
      </c>
      <c r="G80" s="2"/>
      <c r="H80" s="2"/>
      <c r="I80" s="2"/>
      <c r="J80" s="9">
        <f>SUM(J68:J79)</f>
        <v>87199</v>
      </c>
      <c r="K80" s="9">
        <f>SUM(K68:K79)</f>
        <v>224196.1</v>
      </c>
    </row>
    <row r="81" spans="1:9">
      <c r="I81" s="1" t="s">
        <v>13</v>
      </c>
    </row>
    <row r="84" spans="1:9">
      <c r="A84" s="2" t="s">
        <v>22</v>
      </c>
      <c r="D84" s="2" t="s">
        <v>23</v>
      </c>
    </row>
    <row r="85" spans="1:9">
      <c r="A85" s="2"/>
    </row>
    <row r="86" spans="1:9">
      <c r="A86" s="2"/>
    </row>
    <row r="87" spans="1:9">
      <c r="A87" s="2" t="s">
        <v>25</v>
      </c>
      <c r="D87" s="2" t="s">
        <v>26</v>
      </c>
    </row>
    <row r="88" spans="1:9">
      <c r="A88" s="1" t="s">
        <v>28</v>
      </c>
      <c r="D88" s="1" t="s">
        <v>29</v>
      </c>
    </row>
  </sheetData>
  <mergeCells count="39">
    <mergeCell ref="G5:J5"/>
    <mergeCell ref="G35:J35"/>
    <mergeCell ref="G65:J65"/>
    <mergeCell ref="A5:A7"/>
    <mergeCell ref="A35:A37"/>
    <mergeCell ref="A65:A67"/>
    <mergeCell ref="B5:B7"/>
    <mergeCell ref="B35:B37"/>
    <mergeCell ref="B65:B67"/>
    <mergeCell ref="C5:C7"/>
    <mergeCell ref="C35:C37"/>
    <mergeCell ref="C65:C67"/>
    <mergeCell ref="D5:D7"/>
    <mergeCell ref="D35:D37"/>
    <mergeCell ref="D65:D67"/>
    <mergeCell ref="E5:E7"/>
    <mergeCell ref="E35:E37"/>
    <mergeCell ref="E65:E67"/>
    <mergeCell ref="F5:F7"/>
    <mergeCell ref="F35:F37"/>
    <mergeCell ref="F65:F67"/>
    <mergeCell ref="G6:G7"/>
    <mergeCell ref="G36:G37"/>
    <mergeCell ref="G66:G67"/>
    <mergeCell ref="H6:H7"/>
    <mergeCell ref="H36:H37"/>
    <mergeCell ref="H66:H67"/>
    <mergeCell ref="I6:I7"/>
    <mergeCell ref="I36:I37"/>
    <mergeCell ref="I66:I67"/>
    <mergeCell ref="J6:J7"/>
    <mergeCell ref="J36:J37"/>
    <mergeCell ref="J66:J67"/>
    <mergeCell ref="K5:K7"/>
    <mergeCell ref="K35:K37"/>
    <mergeCell ref="K65:K67"/>
    <mergeCell ref="L5:L7"/>
    <mergeCell ref="L35:L37"/>
    <mergeCell ref="L65:L67"/>
  </mergeCells>
  <pageMargins left="0.23622047244094499" right="0.23622047244094499" top="0.74803149606299202" bottom="0.74803149606299202" header="0.31496062992126" footer="0.31496062992126"/>
  <pageSetup scale="8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M83"/>
  <sheetViews>
    <sheetView topLeftCell="A23" zoomScale="130" zoomScaleNormal="130" workbookViewId="0">
      <selection activeCell="F51" sqref="F51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2">
      <c r="A2" s="2" t="s">
        <v>0</v>
      </c>
    </row>
    <row r="3" spans="1:12">
      <c r="A3" s="2" t="s">
        <v>39</v>
      </c>
    </row>
    <row r="5" spans="1:12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2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>
      <c r="A8" s="3">
        <v>45296</v>
      </c>
      <c r="B8" s="4">
        <v>18027</v>
      </c>
      <c r="C8" s="5" t="s">
        <v>76</v>
      </c>
      <c r="D8" s="6" t="s">
        <v>16</v>
      </c>
      <c r="E8" s="6">
        <v>57267</v>
      </c>
      <c r="F8" s="7">
        <v>1100</v>
      </c>
      <c r="G8" s="8"/>
      <c r="H8" s="8"/>
      <c r="I8" s="23"/>
      <c r="J8" s="24"/>
      <c r="K8" s="25">
        <f>J8+F8</f>
        <v>1100</v>
      </c>
      <c r="L8" s="3">
        <v>45299</v>
      </c>
    </row>
    <row r="9" spans="1:12">
      <c r="A9" s="3"/>
      <c r="B9" s="4"/>
      <c r="C9" s="5"/>
      <c r="D9" s="6"/>
      <c r="E9" s="6"/>
      <c r="F9" s="7"/>
      <c r="G9" s="8"/>
      <c r="H9" s="8"/>
      <c r="I9" s="23"/>
      <c r="J9" s="24"/>
      <c r="K9" s="25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</f>
        <v>0</v>
      </c>
      <c r="L10" s="3"/>
    </row>
    <row r="11" spans="1:12">
      <c r="F11" s="9">
        <f>SUM(F5:F10)</f>
        <v>1100</v>
      </c>
      <c r="G11" s="2"/>
      <c r="H11" s="2"/>
      <c r="I11" s="2"/>
      <c r="J11" s="9">
        <f>SUM(J8:J10)</f>
        <v>0</v>
      </c>
      <c r="K11" s="9">
        <f>SUM(K8:K10)</f>
        <v>1100</v>
      </c>
    </row>
    <row r="12" spans="1:12">
      <c r="I12" s="1" t="s">
        <v>13</v>
      </c>
    </row>
    <row r="13" spans="1:12">
      <c r="H13" s="2" t="s">
        <v>19</v>
      </c>
      <c r="J13" s="36" t="s">
        <v>20</v>
      </c>
      <c r="K13" s="36" t="s">
        <v>21</v>
      </c>
    </row>
    <row r="14" spans="1:12">
      <c r="K14" s="2"/>
    </row>
    <row r="15" spans="1:12">
      <c r="A15" s="2" t="s">
        <v>22</v>
      </c>
      <c r="D15" s="2" t="s">
        <v>23</v>
      </c>
      <c r="G15" s="2" t="s">
        <v>24</v>
      </c>
      <c r="I15" s="37">
        <v>1000</v>
      </c>
      <c r="J15" s="38">
        <v>1</v>
      </c>
      <c r="K15" s="39">
        <f t="shared" ref="K15:K25" si="0">J15*I15</f>
        <v>1000</v>
      </c>
    </row>
    <row r="16" spans="1:12">
      <c r="A16" s="2"/>
      <c r="G16" s="2"/>
      <c r="I16" s="37">
        <v>500</v>
      </c>
      <c r="J16" s="38"/>
      <c r="K16" s="39">
        <f t="shared" si="0"/>
        <v>0</v>
      </c>
    </row>
    <row r="17" spans="1:11">
      <c r="A17" s="2"/>
      <c r="G17" s="2"/>
      <c r="I17" s="37">
        <v>200</v>
      </c>
      <c r="J17" s="38"/>
      <c r="K17" s="39">
        <f t="shared" si="0"/>
        <v>0</v>
      </c>
    </row>
    <row r="18" spans="1:11">
      <c r="A18" s="2" t="s">
        <v>25</v>
      </c>
      <c r="D18" s="2" t="s">
        <v>26</v>
      </c>
      <c r="G18" s="2" t="s">
        <v>27</v>
      </c>
      <c r="I18" s="37">
        <v>100</v>
      </c>
      <c r="J18" s="38">
        <v>1</v>
      </c>
      <c r="K18" s="39">
        <f t="shared" si="0"/>
        <v>100</v>
      </c>
    </row>
    <row r="19" spans="1:11">
      <c r="A19" s="1" t="s">
        <v>28</v>
      </c>
      <c r="D19" s="1" t="s">
        <v>29</v>
      </c>
      <c r="G19" s="1" t="s">
        <v>30</v>
      </c>
      <c r="I19" s="37">
        <v>50</v>
      </c>
      <c r="J19" s="38"/>
      <c r="K19" s="39">
        <f t="shared" si="0"/>
        <v>0</v>
      </c>
    </row>
    <row r="20" spans="1:11">
      <c r="I20" s="37">
        <v>20</v>
      </c>
      <c r="J20" s="38"/>
      <c r="K20" s="39">
        <f t="shared" si="0"/>
        <v>0</v>
      </c>
    </row>
    <row r="21" spans="1:11">
      <c r="I21" s="37">
        <v>10</v>
      </c>
      <c r="J21" s="38"/>
      <c r="K21" s="39">
        <f t="shared" si="0"/>
        <v>0</v>
      </c>
    </row>
    <row r="22" spans="1:11">
      <c r="I22" s="37">
        <v>5</v>
      </c>
      <c r="J22" s="38"/>
      <c r="K22" s="39">
        <f t="shared" si="0"/>
        <v>0</v>
      </c>
    </row>
    <row r="23" spans="1:11">
      <c r="I23" s="37">
        <v>1</v>
      </c>
      <c r="J23" s="38"/>
      <c r="K23" s="39">
        <f t="shared" si="0"/>
        <v>0</v>
      </c>
    </row>
    <row r="24" spans="1:11">
      <c r="I24" s="37">
        <v>0.25</v>
      </c>
      <c r="J24" s="38"/>
      <c r="K24" s="39">
        <f t="shared" si="0"/>
        <v>0</v>
      </c>
    </row>
    <row r="25" spans="1:11">
      <c r="I25" s="40">
        <v>0.1</v>
      </c>
      <c r="J25" s="38"/>
      <c r="K25" s="39">
        <f t="shared" si="0"/>
        <v>0</v>
      </c>
    </row>
    <row r="26" spans="1:11">
      <c r="I26" s="2" t="s">
        <v>31</v>
      </c>
      <c r="K26" s="41">
        <f>SUM(K15:K25)</f>
        <v>1100</v>
      </c>
    </row>
    <row r="27" spans="1:11">
      <c r="I27" s="2" t="s">
        <v>32</v>
      </c>
      <c r="K27" s="42">
        <f>J11</f>
        <v>0</v>
      </c>
    </row>
    <row r="28" spans="1:11">
      <c r="K28" s="43">
        <f>SUM(K26:K27)</f>
        <v>1100</v>
      </c>
    </row>
    <row r="32" spans="1:11">
      <c r="A32" s="2" t="s">
        <v>0</v>
      </c>
    </row>
    <row r="33" spans="1:13">
      <c r="A33" s="2" t="s">
        <v>1</v>
      </c>
    </row>
    <row r="35" spans="1:13">
      <c r="A35" s="59" t="s">
        <v>2</v>
      </c>
      <c r="B35" s="59" t="s">
        <v>3</v>
      </c>
      <c r="C35" s="59" t="s">
        <v>4</v>
      </c>
      <c r="D35" s="59" t="s">
        <v>5</v>
      </c>
      <c r="E35" s="59" t="s">
        <v>6</v>
      </c>
      <c r="F35" s="59" t="s">
        <v>7</v>
      </c>
      <c r="G35" s="62" t="s">
        <v>8</v>
      </c>
      <c r="H35" s="63"/>
      <c r="I35" s="63"/>
      <c r="J35" s="64"/>
      <c r="K35" s="59" t="s">
        <v>9</v>
      </c>
      <c r="L35" s="59" t="s">
        <v>10</v>
      </c>
    </row>
    <row r="36" spans="1:13">
      <c r="A36" s="60"/>
      <c r="B36" s="60"/>
      <c r="C36" s="60"/>
      <c r="D36" s="60"/>
      <c r="E36" s="60"/>
      <c r="F36" s="60"/>
      <c r="G36" s="59" t="s">
        <v>11</v>
      </c>
      <c r="H36" s="59" t="s">
        <v>12</v>
      </c>
      <c r="I36" s="59" t="s">
        <v>13</v>
      </c>
      <c r="J36" s="59" t="s">
        <v>14</v>
      </c>
      <c r="K36" s="60"/>
      <c r="L36" s="60"/>
    </row>
    <row r="37" spans="1:1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3">
      <c r="A38" s="3">
        <v>45296</v>
      </c>
      <c r="B38" s="4">
        <v>18109</v>
      </c>
      <c r="C38" s="5" t="s">
        <v>77</v>
      </c>
      <c r="D38" s="6" t="s">
        <v>16</v>
      </c>
      <c r="E38" s="6"/>
      <c r="F38" s="7"/>
      <c r="G38" s="8" t="s">
        <v>70</v>
      </c>
      <c r="H38" s="8">
        <v>62292</v>
      </c>
      <c r="I38" s="23" t="s">
        <v>78</v>
      </c>
      <c r="J38" s="24">
        <v>22100.89</v>
      </c>
      <c r="K38" s="25">
        <f>J38+F38</f>
        <v>22100.89</v>
      </c>
      <c r="L38" s="3">
        <v>45299</v>
      </c>
      <c r="M38" s="1" t="s">
        <v>79</v>
      </c>
    </row>
    <row r="39" spans="1:13">
      <c r="A39" s="3">
        <v>45296</v>
      </c>
      <c r="B39" s="4">
        <v>18110</v>
      </c>
      <c r="C39" s="5" t="s">
        <v>77</v>
      </c>
      <c r="D39" s="6" t="s">
        <v>16</v>
      </c>
      <c r="E39" s="6"/>
      <c r="F39" s="7"/>
      <c r="G39" s="8" t="s">
        <v>70</v>
      </c>
      <c r="H39" s="8">
        <v>62293</v>
      </c>
      <c r="I39" s="23" t="s">
        <v>78</v>
      </c>
      <c r="J39" s="24">
        <v>22100.89</v>
      </c>
      <c r="K39" s="25">
        <f>J39+F39</f>
        <v>22100.89</v>
      </c>
      <c r="L39" s="3">
        <v>45299</v>
      </c>
      <c r="M39" s="1" t="s">
        <v>79</v>
      </c>
    </row>
    <row r="40" spans="1:13">
      <c r="A40" s="3">
        <v>45296</v>
      </c>
      <c r="B40" s="4">
        <v>18111</v>
      </c>
      <c r="C40" s="5" t="s">
        <v>80</v>
      </c>
      <c r="D40" s="6" t="s">
        <v>81</v>
      </c>
      <c r="E40" s="6"/>
      <c r="F40" s="7"/>
      <c r="G40" s="8" t="s">
        <v>82</v>
      </c>
      <c r="H40" s="8">
        <v>329556</v>
      </c>
      <c r="I40" s="23" t="s">
        <v>83</v>
      </c>
      <c r="J40" s="24">
        <v>21988.41</v>
      </c>
      <c r="K40" s="25">
        <f>J40</f>
        <v>21988.41</v>
      </c>
      <c r="L40" s="3">
        <v>45299</v>
      </c>
      <c r="M40" s="1" t="s">
        <v>84</v>
      </c>
    </row>
    <row r="41" spans="1:13">
      <c r="A41" s="3">
        <v>45296</v>
      </c>
      <c r="B41" s="4">
        <v>18111</v>
      </c>
      <c r="C41" s="5" t="s">
        <v>80</v>
      </c>
      <c r="D41" s="6" t="s">
        <v>64</v>
      </c>
      <c r="E41" s="6"/>
      <c r="F41" s="7"/>
      <c r="G41" s="8" t="s">
        <v>82</v>
      </c>
      <c r="H41" s="8">
        <v>329556</v>
      </c>
      <c r="I41" s="23" t="s">
        <v>83</v>
      </c>
      <c r="J41" s="24">
        <v>589.29</v>
      </c>
      <c r="K41" s="25">
        <f>J41</f>
        <v>589.29</v>
      </c>
      <c r="L41" s="3">
        <v>45299</v>
      </c>
      <c r="M41" s="1" t="s">
        <v>85</v>
      </c>
    </row>
    <row r="42" spans="1:13">
      <c r="A42" s="3">
        <v>45296</v>
      </c>
      <c r="B42" s="4">
        <v>18111</v>
      </c>
      <c r="C42" s="5" t="s">
        <v>80</v>
      </c>
      <c r="D42" s="6" t="s">
        <v>86</v>
      </c>
      <c r="E42" s="6"/>
      <c r="F42" s="7"/>
      <c r="G42" s="8" t="s">
        <v>82</v>
      </c>
      <c r="H42" s="8">
        <v>329556</v>
      </c>
      <c r="I42" s="23" t="s">
        <v>83</v>
      </c>
      <c r="J42" s="24">
        <v>15321.43</v>
      </c>
      <c r="K42" s="25">
        <f>J42</f>
        <v>15321.43</v>
      </c>
      <c r="L42" s="3">
        <v>45299</v>
      </c>
      <c r="M42" s="1" t="s">
        <v>87</v>
      </c>
    </row>
    <row r="43" spans="1:13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>J43</f>
        <v>0</v>
      </c>
      <c r="L43" s="3"/>
    </row>
    <row r="44" spans="1:13">
      <c r="F44" s="9">
        <f>SUM(F35:F43)</f>
        <v>0</v>
      </c>
      <c r="G44" s="2"/>
      <c r="H44" s="2"/>
      <c r="I44" s="2"/>
      <c r="J44" s="9">
        <f>SUM(J38:J43)</f>
        <v>82100.91</v>
      </c>
      <c r="K44" s="9">
        <f>SUM(K38:K43)</f>
        <v>82100.91</v>
      </c>
    </row>
    <row r="45" spans="1:13">
      <c r="I45" s="1" t="s">
        <v>13</v>
      </c>
    </row>
    <row r="46" spans="1:13">
      <c r="H46" s="2" t="s">
        <v>19</v>
      </c>
      <c r="J46" s="36" t="s">
        <v>20</v>
      </c>
      <c r="K46" s="36" t="s">
        <v>21</v>
      </c>
    </row>
    <row r="47" spans="1:13">
      <c r="K47" s="2"/>
    </row>
    <row r="48" spans="1:13">
      <c r="A48" s="2" t="s">
        <v>22</v>
      </c>
      <c r="D48" s="2" t="s">
        <v>23</v>
      </c>
      <c r="G48" s="2" t="s">
        <v>24</v>
      </c>
      <c r="I48" s="37">
        <v>1000</v>
      </c>
      <c r="J48" s="38"/>
      <c r="K48" s="39">
        <f t="shared" ref="K48:K58" si="1">J48*I48</f>
        <v>0</v>
      </c>
    </row>
    <row r="49" spans="1:11">
      <c r="A49" s="2"/>
      <c r="G49" s="2"/>
      <c r="I49" s="37">
        <v>500</v>
      </c>
      <c r="J49" s="38"/>
      <c r="K49" s="39">
        <f t="shared" si="1"/>
        <v>0</v>
      </c>
    </row>
    <row r="50" spans="1:11">
      <c r="A50" s="2"/>
      <c r="G50" s="2"/>
      <c r="I50" s="37">
        <v>200</v>
      </c>
      <c r="J50" s="38"/>
      <c r="K50" s="39">
        <f t="shared" si="1"/>
        <v>0</v>
      </c>
    </row>
    <row r="51" spans="1:11">
      <c r="A51" s="2" t="s">
        <v>25</v>
      </c>
      <c r="D51" s="2" t="s">
        <v>26</v>
      </c>
      <c r="G51" s="2" t="s">
        <v>27</v>
      </c>
      <c r="I51" s="37">
        <v>100</v>
      </c>
      <c r="J51" s="38"/>
      <c r="K51" s="39">
        <f t="shared" si="1"/>
        <v>0</v>
      </c>
    </row>
    <row r="52" spans="1:11">
      <c r="A52" s="1" t="s">
        <v>28</v>
      </c>
      <c r="D52" s="1" t="s">
        <v>29</v>
      </c>
      <c r="G52" s="1" t="s">
        <v>30</v>
      </c>
      <c r="I52" s="37">
        <v>50</v>
      </c>
      <c r="J52" s="38"/>
      <c r="K52" s="39">
        <f t="shared" si="1"/>
        <v>0</v>
      </c>
    </row>
    <row r="53" spans="1:11">
      <c r="I53" s="37">
        <v>20</v>
      </c>
      <c r="J53" s="38"/>
      <c r="K53" s="39">
        <f t="shared" si="1"/>
        <v>0</v>
      </c>
    </row>
    <row r="54" spans="1:11">
      <c r="I54" s="37">
        <v>10</v>
      </c>
      <c r="J54" s="38"/>
      <c r="K54" s="39">
        <f t="shared" si="1"/>
        <v>0</v>
      </c>
    </row>
    <row r="55" spans="1:11">
      <c r="I55" s="37">
        <v>5</v>
      </c>
      <c r="J55" s="38"/>
      <c r="K55" s="39">
        <f t="shared" si="1"/>
        <v>0</v>
      </c>
    </row>
    <row r="56" spans="1:11">
      <c r="I56" s="37">
        <v>1</v>
      </c>
      <c r="J56" s="38"/>
      <c r="K56" s="39">
        <f t="shared" si="1"/>
        <v>0</v>
      </c>
    </row>
    <row r="57" spans="1:11">
      <c r="I57" s="37">
        <v>0.25</v>
      </c>
      <c r="J57" s="38"/>
      <c r="K57" s="39">
        <f t="shared" si="1"/>
        <v>0</v>
      </c>
    </row>
    <row r="58" spans="1:11">
      <c r="I58" s="40">
        <v>0.1</v>
      </c>
      <c r="J58" s="38"/>
      <c r="K58" s="39">
        <f t="shared" si="1"/>
        <v>0</v>
      </c>
    </row>
    <row r="59" spans="1:11">
      <c r="I59" s="2" t="s">
        <v>31</v>
      </c>
      <c r="K59" s="41">
        <f>SUM(K48:K58)</f>
        <v>0</v>
      </c>
    </row>
    <row r="60" spans="1:11">
      <c r="I60" s="2" t="s">
        <v>32</v>
      </c>
      <c r="K60" s="42">
        <f>J44</f>
        <v>82100.91</v>
      </c>
    </row>
    <row r="61" spans="1:11">
      <c r="K61" s="43">
        <f>SUM(K59:K60)</f>
        <v>82100.91</v>
      </c>
    </row>
    <row r="66" spans="1:12">
      <c r="A66" s="2" t="s">
        <v>0</v>
      </c>
    </row>
    <row r="67" spans="1:12">
      <c r="A67" s="2" t="s">
        <v>39</v>
      </c>
    </row>
    <row r="69" spans="1:12">
      <c r="A69" s="59" t="s">
        <v>2</v>
      </c>
      <c r="B69" s="59" t="s">
        <v>3</v>
      </c>
      <c r="C69" s="59" t="s">
        <v>4</v>
      </c>
      <c r="D69" s="59" t="s">
        <v>5</v>
      </c>
      <c r="E69" s="59" t="s">
        <v>6</v>
      </c>
      <c r="F69" s="59" t="s">
        <v>7</v>
      </c>
      <c r="G69" s="62" t="s">
        <v>8</v>
      </c>
      <c r="H69" s="63"/>
      <c r="I69" s="63"/>
      <c r="J69" s="64"/>
      <c r="K69" s="59" t="s">
        <v>9</v>
      </c>
      <c r="L69" s="59" t="s">
        <v>10</v>
      </c>
    </row>
    <row r="70" spans="1:12">
      <c r="A70" s="60"/>
      <c r="B70" s="60"/>
      <c r="C70" s="60"/>
      <c r="D70" s="60"/>
      <c r="E70" s="60"/>
      <c r="F70" s="60"/>
      <c r="G70" s="59" t="s">
        <v>11</v>
      </c>
      <c r="H70" s="59" t="s">
        <v>12</v>
      </c>
      <c r="I70" s="59" t="s">
        <v>13</v>
      </c>
      <c r="J70" s="59" t="s">
        <v>14</v>
      </c>
      <c r="K70" s="60"/>
      <c r="L70" s="60"/>
    </row>
    <row r="71" spans="1:1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>
      <c r="A72" s="3">
        <v>45299</v>
      </c>
      <c r="B72" s="4">
        <v>18031</v>
      </c>
      <c r="C72" s="5" t="s">
        <v>88</v>
      </c>
      <c r="D72" s="6" t="s">
        <v>16</v>
      </c>
      <c r="E72" s="6">
        <v>57273</v>
      </c>
      <c r="F72" s="7"/>
      <c r="G72" s="8" t="s">
        <v>46</v>
      </c>
      <c r="H72" s="8"/>
      <c r="I72" s="23"/>
      <c r="J72" s="24">
        <v>31502.1</v>
      </c>
      <c r="K72" s="25">
        <f>J72+F72</f>
        <v>31502.1</v>
      </c>
      <c r="L72" s="3">
        <v>45295</v>
      </c>
    </row>
    <row r="73" spans="1:12">
      <c r="A73" s="3"/>
      <c r="B73" s="4"/>
      <c r="C73" s="5"/>
      <c r="D73" s="6"/>
      <c r="E73" s="6"/>
      <c r="F73" s="7"/>
      <c r="G73" s="8"/>
      <c r="H73" s="8"/>
      <c r="I73" s="23"/>
      <c r="J73" s="24"/>
      <c r="K73" s="25">
        <f>J73</f>
        <v>0</v>
      </c>
      <c r="L73" s="3"/>
    </row>
    <row r="74" spans="1:12">
      <c r="A74" s="3"/>
      <c r="B74" s="4"/>
      <c r="C74" s="5"/>
      <c r="D74" s="6"/>
      <c r="E74" s="6"/>
      <c r="F74" s="7"/>
      <c r="G74" s="8"/>
      <c r="H74" s="8"/>
      <c r="I74" s="23"/>
      <c r="J74" s="24"/>
      <c r="K74" s="25">
        <f>J74</f>
        <v>0</v>
      </c>
      <c r="L74" s="3"/>
    </row>
    <row r="75" spans="1:12">
      <c r="F75" s="9">
        <f>SUM(F69:F74)</f>
        <v>0</v>
      </c>
      <c r="G75" s="2"/>
      <c r="H75" s="2"/>
      <c r="I75" s="2"/>
      <c r="J75" s="9">
        <f>SUM(J72:J74)</f>
        <v>31502.1</v>
      </c>
      <c r="K75" s="9">
        <f>SUM(K72:K74)</f>
        <v>31502.1</v>
      </c>
    </row>
    <row r="76" spans="1:12">
      <c r="I76" s="1" t="s">
        <v>13</v>
      </c>
    </row>
    <row r="79" spans="1:12">
      <c r="A79" s="2" t="s">
        <v>22</v>
      </c>
      <c r="D79" s="2" t="s">
        <v>23</v>
      </c>
    </row>
    <row r="80" spans="1:12">
      <c r="A80" s="2"/>
    </row>
    <row r="81" spans="1:4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</sheetData>
  <mergeCells count="39">
    <mergeCell ref="G5:J5"/>
    <mergeCell ref="G35:J35"/>
    <mergeCell ref="G69:J69"/>
    <mergeCell ref="A5:A7"/>
    <mergeCell ref="A35:A37"/>
    <mergeCell ref="A69:A71"/>
    <mergeCell ref="B5:B7"/>
    <mergeCell ref="B35:B37"/>
    <mergeCell ref="B69:B71"/>
    <mergeCell ref="C5:C7"/>
    <mergeCell ref="C35:C37"/>
    <mergeCell ref="C69:C71"/>
    <mergeCell ref="D5:D7"/>
    <mergeCell ref="D35:D37"/>
    <mergeCell ref="D69:D71"/>
    <mergeCell ref="E5:E7"/>
    <mergeCell ref="E35:E37"/>
    <mergeCell ref="E69:E71"/>
    <mergeCell ref="F5:F7"/>
    <mergeCell ref="F35:F37"/>
    <mergeCell ref="F69:F71"/>
    <mergeCell ref="G6:G7"/>
    <mergeCell ref="G36:G37"/>
    <mergeCell ref="G70:G71"/>
    <mergeCell ref="H6:H7"/>
    <mergeCell ref="H36:H37"/>
    <mergeCell ref="H70:H71"/>
    <mergeCell ref="I6:I7"/>
    <mergeCell ref="I36:I37"/>
    <mergeCell ref="I70:I71"/>
    <mergeCell ref="J6:J7"/>
    <mergeCell ref="J36:J37"/>
    <mergeCell ref="J70:J71"/>
    <mergeCell ref="K5:K7"/>
    <mergeCell ref="K35:K37"/>
    <mergeCell ref="K69:K71"/>
    <mergeCell ref="L5:L7"/>
    <mergeCell ref="L35:L37"/>
    <mergeCell ref="L69:L71"/>
  </mergeCells>
  <pageMargins left="0.23622047244094499" right="0.23622047244094499" top="0.74803149606299202" bottom="0.74803149606299202" header="0.31496062992126" footer="0.31496062992126"/>
  <pageSetup scale="90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M80"/>
  <sheetViews>
    <sheetView topLeftCell="B47" zoomScale="130" zoomScaleNormal="130" workbookViewId="0">
      <selection activeCell="E47" sqref="E47:E48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3">
      <c r="A2" s="2" t="s">
        <v>0</v>
      </c>
    </row>
    <row r="3" spans="1:13">
      <c r="A3" s="2" t="s">
        <v>39</v>
      </c>
    </row>
    <row r="5" spans="1:13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3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>
      <c r="A8" s="3">
        <v>45300</v>
      </c>
      <c r="B8" s="4">
        <v>18034</v>
      </c>
      <c r="C8" s="5" t="s">
        <v>89</v>
      </c>
      <c r="D8" s="6" t="s">
        <v>16</v>
      </c>
      <c r="E8" s="6">
        <v>56888</v>
      </c>
      <c r="F8" s="7">
        <v>550</v>
      </c>
      <c r="G8" s="8"/>
      <c r="H8" s="8"/>
      <c r="I8" s="23"/>
      <c r="J8" s="24"/>
      <c r="K8" s="25">
        <f>J8+F8</f>
        <v>550</v>
      </c>
      <c r="L8" s="3">
        <v>45630</v>
      </c>
    </row>
    <row r="9" spans="1:13">
      <c r="A9" s="3">
        <v>45300</v>
      </c>
      <c r="B9" s="4">
        <v>18035</v>
      </c>
      <c r="C9" s="5" t="s">
        <v>90</v>
      </c>
      <c r="D9" s="6" t="s">
        <v>16</v>
      </c>
      <c r="E9" s="6">
        <v>56973</v>
      </c>
      <c r="F9" s="7"/>
      <c r="G9" s="8" t="s">
        <v>70</v>
      </c>
      <c r="H9" s="8"/>
      <c r="I9" s="23"/>
      <c r="J9" s="24">
        <v>18613</v>
      </c>
      <c r="K9" s="25">
        <f t="shared" ref="K9:K17" si="0">J9+F9</f>
        <v>18613</v>
      </c>
      <c r="L9" s="3">
        <v>45644</v>
      </c>
    </row>
    <row r="10" spans="1:13">
      <c r="A10" s="3">
        <v>45300</v>
      </c>
      <c r="B10" s="4">
        <v>18035</v>
      </c>
      <c r="C10" s="5" t="s">
        <v>90</v>
      </c>
      <c r="D10" s="6" t="s">
        <v>16</v>
      </c>
      <c r="E10" s="6">
        <v>56973</v>
      </c>
      <c r="F10" s="7"/>
      <c r="G10" s="8" t="s">
        <v>70</v>
      </c>
      <c r="H10" s="8"/>
      <c r="I10" s="23"/>
      <c r="J10" s="24">
        <v>18613</v>
      </c>
      <c r="K10" s="25">
        <f t="shared" si="0"/>
        <v>18613</v>
      </c>
      <c r="L10" s="3">
        <v>45644</v>
      </c>
    </row>
    <row r="11" spans="1:13">
      <c r="A11" s="3">
        <v>45300</v>
      </c>
      <c r="B11" s="4">
        <v>18036</v>
      </c>
      <c r="C11" s="5" t="s">
        <v>91</v>
      </c>
      <c r="D11" s="6" t="s">
        <v>16</v>
      </c>
      <c r="E11" s="6"/>
      <c r="F11" s="7"/>
      <c r="G11" s="8" t="s">
        <v>70</v>
      </c>
      <c r="H11" s="8"/>
      <c r="I11" s="23"/>
      <c r="J11" s="24">
        <v>10406.25</v>
      </c>
      <c r="K11" s="25">
        <f t="shared" si="0"/>
        <v>10406.25</v>
      </c>
      <c r="L11" s="3">
        <v>45295</v>
      </c>
      <c r="M11" s="1" t="s">
        <v>92</v>
      </c>
    </row>
    <row r="12" spans="1:13">
      <c r="A12" s="3">
        <v>45300</v>
      </c>
      <c r="B12" s="4">
        <v>18038</v>
      </c>
      <c r="C12" s="5" t="s">
        <v>68</v>
      </c>
      <c r="D12" s="6" t="s">
        <v>16</v>
      </c>
      <c r="E12" s="6">
        <v>57279</v>
      </c>
      <c r="F12" s="7">
        <v>6500</v>
      </c>
      <c r="G12" s="8"/>
      <c r="H12" s="8"/>
      <c r="I12" s="23"/>
      <c r="J12" s="24"/>
      <c r="K12" s="25">
        <f t="shared" si="0"/>
        <v>6500</v>
      </c>
      <c r="L12" s="3">
        <v>45296</v>
      </c>
    </row>
    <row r="13" spans="1:13">
      <c r="A13" s="3">
        <v>45300</v>
      </c>
      <c r="B13" s="4">
        <v>18038</v>
      </c>
      <c r="C13" s="5" t="s">
        <v>68</v>
      </c>
      <c r="D13" s="6" t="s">
        <v>16</v>
      </c>
      <c r="E13" s="6">
        <v>56682</v>
      </c>
      <c r="F13" s="7">
        <v>3600</v>
      </c>
      <c r="G13" s="8"/>
      <c r="H13" s="8"/>
      <c r="I13" s="23"/>
      <c r="J13" s="24"/>
      <c r="K13" s="25">
        <f t="shared" si="0"/>
        <v>3600</v>
      </c>
      <c r="L13" s="3">
        <v>45296</v>
      </c>
    </row>
    <row r="14" spans="1:13">
      <c r="A14" s="3">
        <v>45300</v>
      </c>
      <c r="B14" s="4">
        <v>18038</v>
      </c>
      <c r="C14" s="5" t="s">
        <v>68</v>
      </c>
      <c r="D14" s="6" t="s">
        <v>16</v>
      </c>
      <c r="E14" s="6">
        <v>57281</v>
      </c>
      <c r="F14" s="7">
        <v>48802.1</v>
      </c>
      <c r="G14" s="8"/>
      <c r="H14" s="8"/>
      <c r="I14" s="23"/>
      <c r="J14" s="24"/>
      <c r="K14" s="25">
        <f t="shared" si="0"/>
        <v>48802.1</v>
      </c>
      <c r="L14" s="3">
        <v>45296</v>
      </c>
    </row>
    <row r="15" spans="1:13">
      <c r="A15" s="3">
        <v>45300</v>
      </c>
      <c r="B15" s="4">
        <v>18039</v>
      </c>
      <c r="C15" s="5" t="s">
        <v>93</v>
      </c>
      <c r="D15" s="6" t="s">
        <v>16</v>
      </c>
      <c r="E15" s="6">
        <v>56683</v>
      </c>
      <c r="F15" s="7">
        <v>10100</v>
      </c>
      <c r="G15" s="8"/>
      <c r="H15" s="8"/>
      <c r="I15" s="23"/>
      <c r="J15" s="24"/>
      <c r="K15" s="25">
        <f t="shared" si="0"/>
        <v>10100</v>
      </c>
      <c r="L15" s="3">
        <v>45300</v>
      </c>
    </row>
    <row r="16" spans="1:13">
      <c r="A16" s="3">
        <v>45300</v>
      </c>
      <c r="B16" s="4">
        <v>18040</v>
      </c>
      <c r="C16" s="5" t="s">
        <v>94</v>
      </c>
      <c r="D16" s="6" t="s">
        <v>16</v>
      </c>
      <c r="E16" s="6">
        <v>56683</v>
      </c>
      <c r="F16" s="7">
        <v>650</v>
      </c>
      <c r="G16" s="8"/>
      <c r="H16" s="8"/>
      <c r="I16" s="23"/>
      <c r="J16" s="24"/>
      <c r="K16" s="25">
        <f t="shared" si="0"/>
        <v>650</v>
      </c>
      <c r="L16" s="3">
        <v>45300</v>
      </c>
    </row>
    <row r="17" spans="1:12">
      <c r="A17" s="3">
        <v>45300</v>
      </c>
      <c r="B17" s="4">
        <v>18041</v>
      </c>
      <c r="C17" s="5" t="s">
        <v>95</v>
      </c>
      <c r="D17" s="6" t="s">
        <v>96</v>
      </c>
      <c r="E17" s="6"/>
      <c r="F17" s="7"/>
      <c r="G17" s="8" t="s">
        <v>46</v>
      </c>
      <c r="H17" s="8"/>
      <c r="I17" s="23"/>
      <c r="J17" s="24">
        <v>4358</v>
      </c>
      <c r="K17" s="25">
        <f t="shared" si="0"/>
        <v>4358</v>
      </c>
      <c r="L17" s="3">
        <v>45300</v>
      </c>
    </row>
    <row r="18" spans="1:12">
      <c r="A18" s="3"/>
      <c r="B18" s="4"/>
      <c r="C18" s="5"/>
      <c r="D18" s="6"/>
      <c r="E18" s="6"/>
      <c r="F18" s="7"/>
      <c r="G18" s="8"/>
      <c r="H18" s="8"/>
      <c r="I18" s="23"/>
      <c r="J18" s="24"/>
      <c r="K18" s="25">
        <f>J18</f>
        <v>0</v>
      </c>
      <c r="L18" s="3"/>
    </row>
    <row r="19" spans="1:12">
      <c r="A19" s="3"/>
      <c r="B19" s="4"/>
      <c r="C19" s="5"/>
      <c r="D19" s="6"/>
      <c r="E19" s="6"/>
      <c r="F19" s="7"/>
      <c r="G19" s="8"/>
      <c r="H19" s="8"/>
      <c r="I19" s="23"/>
      <c r="J19" s="24"/>
      <c r="K19" s="25">
        <f>J19</f>
        <v>0</v>
      </c>
      <c r="L19" s="3"/>
    </row>
    <row r="20" spans="1:12">
      <c r="F20" s="9">
        <f>SUM(F5:F19)</f>
        <v>70202.100000000006</v>
      </c>
      <c r="G20" s="2"/>
      <c r="H20" s="2"/>
      <c r="I20" s="2"/>
      <c r="J20" s="9">
        <f>SUM(J8:J19)</f>
        <v>51990.25</v>
      </c>
      <c r="K20" s="9">
        <f>SUM(K8:K19)</f>
        <v>122192.35</v>
      </c>
    </row>
    <row r="21" spans="1:12">
      <c r="I21" s="1" t="s">
        <v>13</v>
      </c>
    </row>
    <row r="24" spans="1:12">
      <c r="A24" s="2" t="s">
        <v>22</v>
      </c>
      <c r="D24" s="2" t="s">
        <v>23</v>
      </c>
    </row>
    <row r="25" spans="1:12">
      <c r="A25" s="2"/>
    </row>
    <row r="26" spans="1:12">
      <c r="A26" s="2"/>
    </row>
    <row r="27" spans="1:12">
      <c r="A27" s="2" t="s">
        <v>25</v>
      </c>
      <c r="D27" s="2" t="s">
        <v>26</v>
      </c>
    </row>
    <row r="28" spans="1:12">
      <c r="A28" s="1" t="s">
        <v>28</v>
      </c>
      <c r="D28" s="1" t="s">
        <v>29</v>
      </c>
    </row>
    <row r="32" spans="1:12">
      <c r="A32" s="2" t="s">
        <v>0</v>
      </c>
    </row>
    <row r="33" spans="1:12">
      <c r="A33" s="2" t="s">
        <v>39</v>
      </c>
    </row>
    <row r="35" spans="1:12">
      <c r="A35" s="59" t="s">
        <v>2</v>
      </c>
      <c r="B35" s="59" t="s">
        <v>3</v>
      </c>
      <c r="C35" s="59" t="s">
        <v>4</v>
      </c>
      <c r="D35" s="59" t="s">
        <v>5</v>
      </c>
      <c r="E35" s="59" t="s">
        <v>43</v>
      </c>
      <c r="F35" s="59" t="s">
        <v>7</v>
      </c>
      <c r="G35" s="62" t="s">
        <v>8</v>
      </c>
      <c r="H35" s="63"/>
      <c r="I35" s="63"/>
      <c r="J35" s="64"/>
      <c r="K35" s="59" t="s">
        <v>9</v>
      </c>
      <c r="L35" s="59" t="s">
        <v>10</v>
      </c>
    </row>
    <row r="36" spans="1:12">
      <c r="A36" s="60"/>
      <c r="B36" s="60"/>
      <c r="C36" s="60"/>
      <c r="D36" s="60"/>
      <c r="E36" s="60"/>
      <c r="F36" s="60"/>
      <c r="G36" s="59" t="s">
        <v>11</v>
      </c>
      <c r="H36" s="59" t="s">
        <v>12</v>
      </c>
      <c r="I36" s="59" t="s">
        <v>13</v>
      </c>
      <c r="J36" s="59" t="s">
        <v>14</v>
      </c>
      <c r="K36" s="60"/>
      <c r="L36" s="60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10">
        <v>45300</v>
      </c>
      <c r="B38" s="11">
        <v>18044</v>
      </c>
      <c r="C38" s="12" t="s">
        <v>97</v>
      </c>
      <c r="D38" s="13" t="s">
        <v>45</v>
      </c>
      <c r="E38" s="59">
        <v>183036</v>
      </c>
      <c r="F38" s="14"/>
      <c r="G38" s="15" t="s">
        <v>46</v>
      </c>
      <c r="H38" s="15"/>
      <c r="I38" s="26"/>
      <c r="J38" s="24">
        <v>400</v>
      </c>
      <c r="K38" s="25">
        <f>J38+F38</f>
        <v>400</v>
      </c>
      <c r="L38" s="10">
        <v>45299</v>
      </c>
    </row>
    <row r="39" spans="1:12">
      <c r="A39" s="3"/>
      <c r="B39" s="4"/>
      <c r="C39" s="5"/>
      <c r="D39" s="6" t="s">
        <v>47</v>
      </c>
      <c r="E39" s="61"/>
      <c r="F39" s="7"/>
      <c r="G39" s="8" t="s">
        <v>46</v>
      </c>
      <c r="H39" s="8"/>
      <c r="I39" s="23"/>
      <c r="J39" s="24">
        <v>-60.9</v>
      </c>
      <c r="K39" s="25">
        <f>J39+F39</f>
        <v>-60.9</v>
      </c>
      <c r="L39" s="3"/>
    </row>
    <row r="40" spans="1:12">
      <c r="A40" s="3"/>
      <c r="B40" s="70" t="s">
        <v>48</v>
      </c>
      <c r="C40" s="71"/>
      <c r="D40" s="71"/>
      <c r="E40" s="71"/>
      <c r="F40" s="71"/>
      <c r="G40" s="71"/>
      <c r="H40" s="71"/>
      <c r="I40" s="72"/>
      <c r="J40" s="27">
        <f>SUM(J38:J39)</f>
        <v>339.1</v>
      </c>
      <c r="K40" s="28">
        <f>J40+F40</f>
        <v>339.1</v>
      </c>
      <c r="L40" s="29"/>
    </row>
    <row r="41" spans="1:12">
      <c r="A41" s="10">
        <v>45300</v>
      </c>
      <c r="B41" s="11">
        <v>18044</v>
      </c>
      <c r="C41" s="12" t="s">
        <v>98</v>
      </c>
      <c r="D41" s="13" t="s">
        <v>45</v>
      </c>
      <c r="E41" s="59">
        <v>182563</v>
      </c>
      <c r="F41" s="14"/>
      <c r="G41" s="15" t="s">
        <v>46</v>
      </c>
      <c r="H41" s="15"/>
      <c r="I41" s="26"/>
      <c r="J41" s="24">
        <v>1100</v>
      </c>
      <c r="K41" s="25">
        <f t="shared" ref="K41:K73" si="1">J41+F41</f>
        <v>1100</v>
      </c>
      <c r="L41" s="10">
        <v>45299</v>
      </c>
    </row>
    <row r="42" spans="1:12">
      <c r="A42" s="3"/>
      <c r="B42" s="4"/>
      <c r="C42" s="5"/>
      <c r="D42" s="6" t="s">
        <v>47</v>
      </c>
      <c r="E42" s="61"/>
      <c r="F42" s="7"/>
      <c r="G42" s="8" t="s">
        <v>46</v>
      </c>
      <c r="H42" s="8"/>
      <c r="I42" s="23"/>
      <c r="J42" s="24">
        <v>-139.87</v>
      </c>
      <c r="K42" s="25">
        <f t="shared" si="1"/>
        <v>-139.87</v>
      </c>
      <c r="L42" s="3"/>
    </row>
    <row r="43" spans="1:12">
      <c r="A43" s="67" t="s">
        <v>48</v>
      </c>
      <c r="B43" s="68"/>
      <c r="C43" s="68"/>
      <c r="D43" s="68"/>
      <c r="E43" s="68"/>
      <c r="F43" s="68"/>
      <c r="G43" s="68"/>
      <c r="H43" s="68"/>
      <c r="I43" s="69"/>
      <c r="J43" s="30">
        <f>SUM(J41:J42)</f>
        <v>960.13</v>
      </c>
      <c r="K43" s="31">
        <f t="shared" si="1"/>
        <v>960.13</v>
      </c>
      <c r="L43" s="3"/>
    </row>
    <row r="44" spans="1:12">
      <c r="A44" s="10">
        <v>45300</v>
      </c>
      <c r="B44" s="11">
        <v>18044</v>
      </c>
      <c r="C44" s="12" t="s">
        <v>99</v>
      </c>
      <c r="D44" s="13" t="s">
        <v>45</v>
      </c>
      <c r="E44" s="59">
        <v>183038</v>
      </c>
      <c r="F44" s="14"/>
      <c r="G44" s="15" t="s">
        <v>46</v>
      </c>
      <c r="H44" s="15"/>
      <c r="I44" s="26"/>
      <c r="J44" s="24">
        <v>600</v>
      </c>
      <c r="K44" s="25">
        <f t="shared" si="1"/>
        <v>600</v>
      </c>
      <c r="L44" s="10">
        <v>45299</v>
      </c>
    </row>
    <row r="45" spans="1:12">
      <c r="A45" s="10"/>
      <c r="B45" s="11"/>
      <c r="C45" s="12"/>
      <c r="D45" s="6" t="s">
        <v>47</v>
      </c>
      <c r="E45" s="61"/>
      <c r="F45" s="7"/>
      <c r="G45" s="8" t="s">
        <v>46</v>
      </c>
      <c r="H45" s="8"/>
      <c r="I45" s="23"/>
      <c r="J45" s="24">
        <v>-92.64</v>
      </c>
      <c r="K45" s="25">
        <f t="shared" si="1"/>
        <v>-92.64</v>
      </c>
      <c r="L45" s="10"/>
    </row>
    <row r="46" spans="1:12">
      <c r="A46" s="67" t="s">
        <v>48</v>
      </c>
      <c r="B46" s="68"/>
      <c r="C46" s="68"/>
      <c r="D46" s="68"/>
      <c r="E46" s="68"/>
      <c r="F46" s="68"/>
      <c r="G46" s="68"/>
      <c r="H46" s="68"/>
      <c r="I46" s="69"/>
      <c r="J46" s="30">
        <f>SUM(J44:J45)</f>
        <v>507.36</v>
      </c>
      <c r="K46" s="31">
        <f t="shared" si="1"/>
        <v>507.36</v>
      </c>
      <c r="L46" s="3"/>
    </row>
    <row r="47" spans="1:12">
      <c r="A47" s="10">
        <v>45300</v>
      </c>
      <c r="B47" s="11">
        <v>18044</v>
      </c>
      <c r="C47" s="12" t="s">
        <v>100</v>
      </c>
      <c r="D47" s="13" t="s">
        <v>45</v>
      </c>
      <c r="E47" s="59">
        <v>183236</v>
      </c>
      <c r="F47" s="14"/>
      <c r="G47" s="15" t="s">
        <v>46</v>
      </c>
      <c r="H47" s="15"/>
      <c r="I47" s="26"/>
      <c r="J47" s="24">
        <v>200</v>
      </c>
      <c r="K47" s="25">
        <f t="shared" si="1"/>
        <v>200</v>
      </c>
      <c r="L47" s="10">
        <v>45299</v>
      </c>
    </row>
    <row r="48" spans="1:12">
      <c r="A48" s="10"/>
      <c r="B48" s="11"/>
      <c r="C48" s="12"/>
      <c r="D48" s="6" t="s">
        <v>47</v>
      </c>
      <c r="E48" s="61"/>
      <c r="F48" s="7"/>
      <c r="G48" s="8" t="s">
        <v>46</v>
      </c>
      <c r="H48" s="8"/>
      <c r="I48" s="23"/>
      <c r="J48" s="24">
        <v>-30.35</v>
      </c>
      <c r="K48" s="25">
        <f t="shared" si="1"/>
        <v>-30.35</v>
      </c>
      <c r="L48" s="10"/>
    </row>
    <row r="49" spans="1:12">
      <c r="A49" s="67" t="s">
        <v>48</v>
      </c>
      <c r="B49" s="68"/>
      <c r="C49" s="68"/>
      <c r="D49" s="68"/>
      <c r="E49" s="68"/>
      <c r="F49" s="68"/>
      <c r="G49" s="68"/>
      <c r="H49" s="68"/>
      <c r="I49" s="69"/>
      <c r="J49" s="30">
        <f>SUM(J47:J48)</f>
        <v>169.65</v>
      </c>
      <c r="K49" s="31">
        <f t="shared" si="1"/>
        <v>169.65</v>
      </c>
      <c r="L49" s="3"/>
    </row>
    <row r="50" spans="1:12">
      <c r="A50" s="10">
        <v>45300</v>
      </c>
      <c r="B50" s="11">
        <v>18044</v>
      </c>
      <c r="C50" s="12" t="s">
        <v>101</v>
      </c>
      <c r="D50" s="13" t="s">
        <v>45</v>
      </c>
      <c r="E50" s="59">
        <v>182820</v>
      </c>
      <c r="F50" s="14"/>
      <c r="G50" s="15" t="s">
        <v>46</v>
      </c>
      <c r="H50" s="15"/>
      <c r="I50" s="26"/>
      <c r="J50" s="24">
        <v>200</v>
      </c>
      <c r="K50" s="25">
        <f t="shared" si="1"/>
        <v>200</v>
      </c>
      <c r="L50" s="10">
        <v>45299</v>
      </c>
    </row>
    <row r="51" spans="1:12">
      <c r="A51" s="10"/>
      <c r="B51" s="11"/>
      <c r="C51" s="12"/>
      <c r="D51" s="6" t="s">
        <v>47</v>
      </c>
      <c r="E51" s="61"/>
      <c r="F51" s="7"/>
      <c r="G51" s="8" t="s">
        <v>46</v>
      </c>
      <c r="H51" s="8"/>
      <c r="I51" s="23"/>
      <c r="J51" s="24">
        <v>-25.93</v>
      </c>
      <c r="K51" s="25">
        <f t="shared" si="1"/>
        <v>-25.93</v>
      </c>
      <c r="L51" s="10"/>
    </row>
    <row r="52" spans="1:12">
      <c r="A52" s="67" t="s">
        <v>48</v>
      </c>
      <c r="B52" s="68"/>
      <c r="C52" s="68"/>
      <c r="D52" s="68"/>
      <c r="E52" s="68"/>
      <c r="F52" s="68"/>
      <c r="G52" s="68"/>
      <c r="H52" s="68"/>
      <c r="I52" s="69"/>
      <c r="J52" s="30">
        <f>SUM(J50:J51)</f>
        <v>174.07</v>
      </c>
      <c r="K52" s="31">
        <f t="shared" si="1"/>
        <v>174.07</v>
      </c>
      <c r="L52" s="3"/>
    </row>
    <row r="53" spans="1:12">
      <c r="A53" s="10">
        <v>45300</v>
      </c>
      <c r="B53" s="11">
        <v>18044</v>
      </c>
      <c r="C53" s="12" t="s">
        <v>102</v>
      </c>
      <c r="D53" s="13" t="s">
        <v>45</v>
      </c>
      <c r="E53" s="59">
        <v>182692</v>
      </c>
      <c r="F53" s="14"/>
      <c r="G53" s="15" t="s">
        <v>46</v>
      </c>
      <c r="H53" s="15"/>
      <c r="I53" s="26"/>
      <c r="J53" s="24">
        <v>200</v>
      </c>
      <c r="K53" s="25">
        <f t="shared" si="1"/>
        <v>200</v>
      </c>
      <c r="L53" s="10">
        <v>45299</v>
      </c>
    </row>
    <row r="54" spans="1:12">
      <c r="A54" s="10"/>
      <c r="B54" s="11"/>
      <c r="C54" s="12"/>
      <c r="D54" s="6" t="s">
        <v>47</v>
      </c>
      <c r="E54" s="61"/>
      <c r="F54" s="7"/>
      <c r="G54" s="8" t="s">
        <v>46</v>
      </c>
      <c r="H54" s="8"/>
      <c r="I54" s="23"/>
      <c r="J54" s="24">
        <v>-25.47</v>
      </c>
      <c r="K54" s="25">
        <f t="shared" si="1"/>
        <v>-25.47</v>
      </c>
      <c r="L54" s="10"/>
    </row>
    <row r="55" spans="1:12">
      <c r="A55" s="67" t="s">
        <v>48</v>
      </c>
      <c r="B55" s="68"/>
      <c r="C55" s="68"/>
      <c r="D55" s="68"/>
      <c r="E55" s="68"/>
      <c r="F55" s="68"/>
      <c r="G55" s="68"/>
      <c r="H55" s="68"/>
      <c r="I55" s="69"/>
      <c r="J55" s="30">
        <f>SUM(J53:J54)</f>
        <v>174.53</v>
      </c>
      <c r="K55" s="31">
        <f t="shared" si="1"/>
        <v>174.53</v>
      </c>
      <c r="L55" s="3"/>
    </row>
    <row r="56" spans="1:12" s="44" customFormat="1">
      <c r="A56" s="45">
        <v>45300</v>
      </c>
      <c r="B56" s="46">
        <v>18044</v>
      </c>
      <c r="C56" s="47" t="s">
        <v>102</v>
      </c>
      <c r="D56" s="48" t="s">
        <v>16</v>
      </c>
      <c r="E56" s="73" t="s">
        <v>103</v>
      </c>
      <c r="F56" s="49"/>
      <c r="G56" s="50" t="s">
        <v>46</v>
      </c>
      <c r="H56" s="50"/>
      <c r="I56" s="54"/>
      <c r="J56" s="55">
        <v>1500</v>
      </c>
      <c r="K56" s="56">
        <f t="shared" si="1"/>
        <v>1500</v>
      </c>
      <c r="L56" s="45">
        <v>45299</v>
      </c>
    </row>
    <row r="57" spans="1:12" s="44" customFormat="1">
      <c r="A57" s="45"/>
      <c r="B57" s="46"/>
      <c r="C57" s="47"/>
      <c r="D57" s="51" t="s">
        <v>47</v>
      </c>
      <c r="E57" s="74"/>
      <c r="F57" s="52"/>
      <c r="G57" s="53" t="s">
        <v>46</v>
      </c>
      <c r="H57" s="53"/>
      <c r="I57" s="57"/>
      <c r="J57" s="55">
        <v>-193.23</v>
      </c>
      <c r="K57" s="56">
        <f t="shared" si="1"/>
        <v>-193.23</v>
      </c>
      <c r="L57" s="45"/>
    </row>
    <row r="58" spans="1:12">
      <c r="A58" s="67" t="s">
        <v>48</v>
      </c>
      <c r="B58" s="68"/>
      <c r="C58" s="68"/>
      <c r="D58" s="68"/>
      <c r="E58" s="68"/>
      <c r="F58" s="68"/>
      <c r="G58" s="68"/>
      <c r="H58" s="68"/>
      <c r="I58" s="69"/>
      <c r="J58" s="30">
        <f>SUM(J56:J57)</f>
        <v>1306.77</v>
      </c>
      <c r="K58" s="31">
        <f t="shared" si="1"/>
        <v>1306.77</v>
      </c>
      <c r="L58" s="3"/>
    </row>
    <row r="59" spans="1:12">
      <c r="A59" s="10">
        <v>45300</v>
      </c>
      <c r="B59" s="11">
        <v>18044</v>
      </c>
      <c r="C59" s="12" t="s">
        <v>104</v>
      </c>
      <c r="D59" s="13" t="s">
        <v>45</v>
      </c>
      <c r="E59" s="59">
        <v>183039</v>
      </c>
      <c r="F59" s="14"/>
      <c r="G59" s="15" t="s">
        <v>46</v>
      </c>
      <c r="H59" s="15"/>
      <c r="I59" s="26"/>
      <c r="J59" s="24">
        <v>350</v>
      </c>
      <c r="K59" s="25">
        <f t="shared" si="1"/>
        <v>350</v>
      </c>
      <c r="L59" s="10">
        <v>45299</v>
      </c>
    </row>
    <row r="60" spans="1:12">
      <c r="A60" s="10"/>
      <c r="B60" s="11"/>
      <c r="C60" s="12"/>
      <c r="D60" s="6" t="s">
        <v>47</v>
      </c>
      <c r="E60" s="61"/>
      <c r="F60" s="7"/>
      <c r="G60" s="8" t="s">
        <v>46</v>
      </c>
      <c r="H60" s="8"/>
      <c r="I60" s="23"/>
      <c r="J60" s="24">
        <v>-53.95</v>
      </c>
      <c r="K60" s="25">
        <f t="shared" si="1"/>
        <v>-53.95</v>
      </c>
      <c r="L60" s="10"/>
    </row>
    <row r="61" spans="1:12">
      <c r="A61" s="67" t="s">
        <v>48</v>
      </c>
      <c r="B61" s="68"/>
      <c r="C61" s="68"/>
      <c r="D61" s="68"/>
      <c r="E61" s="68"/>
      <c r="F61" s="68"/>
      <c r="G61" s="68"/>
      <c r="H61" s="68"/>
      <c r="I61" s="69"/>
      <c r="J61" s="30">
        <f>SUM(J59:J60)</f>
        <v>296.05</v>
      </c>
      <c r="K61" s="31">
        <f t="shared" si="1"/>
        <v>296.05</v>
      </c>
      <c r="L61" s="3"/>
    </row>
    <row r="62" spans="1:12">
      <c r="A62" s="10">
        <v>45300</v>
      </c>
      <c r="B62" s="11">
        <v>18044</v>
      </c>
      <c r="C62" s="12" t="s">
        <v>105</v>
      </c>
      <c r="D62" s="13" t="s">
        <v>45</v>
      </c>
      <c r="E62" s="59">
        <v>183035</v>
      </c>
      <c r="F62" s="14"/>
      <c r="G62" s="15" t="s">
        <v>46</v>
      </c>
      <c r="H62" s="15"/>
      <c r="I62" s="26"/>
      <c r="J62" s="24">
        <v>350</v>
      </c>
      <c r="K62" s="25">
        <f t="shared" si="1"/>
        <v>350</v>
      </c>
      <c r="L62" s="10">
        <v>45299</v>
      </c>
    </row>
    <row r="63" spans="1:12">
      <c r="A63" s="10"/>
      <c r="B63" s="11"/>
      <c r="C63" s="12"/>
      <c r="D63" s="6" t="s">
        <v>47</v>
      </c>
      <c r="E63" s="61"/>
      <c r="F63" s="7"/>
      <c r="G63" s="8" t="s">
        <v>46</v>
      </c>
      <c r="H63" s="8"/>
      <c r="I63" s="23"/>
      <c r="J63" s="24">
        <v>-53.12</v>
      </c>
      <c r="K63" s="25">
        <f t="shared" si="1"/>
        <v>-53.12</v>
      </c>
      <c r="L63" s="10"/>
    </row>
    <row r="64" spans="1:12">
      <c r="A64" s="67" t="s">
        <v>48</v>
      </c>
      <c r="B64" s="68"/>
      <c r="C64" s="68"/>
      <c r="D64" s="68"/>
      <c r="E64" s="68"/>
      <c r="F64" s="68"/>
      <c r="G64" s="68"/>
      <c r="H64" s="68"/>
      <c r="I64" s="69"/>
      <c r="J64" s="30">
        <f>SUM(J62:J63)</f>
        <v>296.88</v>
      </c>
      <c r="K64" s="31">
        <f t="shared" si="1"/>
        <v>296.88</v>
      </c>
      <c r="L64" s="3"/>
    </row>
    <row r="65" spans="1:12">
      <c r="A65" s="10">
        <v>45300</v>
      </c>
      <c r="B65" s="11">
        <v>18044</v>
      </c>
      <c r="C65" s="12" t="s">
        <v>106</v>
      </c>
      <c r="D65" s="13" t="s">
        <v>45</v>
      </c>
      <c r="E65" s="59">
        <v>182784</v>
      </c>
      <c r="F65" s="14"/>
      <c r="G65" s="15" t="s">
        <v>46</v>
      </c>
      <c r="H65" s="15"/>
      <c r="I65" s="26"/>
      <c r="J65" s="24">
        <v>350</v>
      </c>
      <c r="K65" s="25">
        <f t="shared" si="1"/>
        <v>350</v>
      </c>
      <c r="L65" s="10">
        <v>45299</v>
      </c>
    </row>
    <row r="66" spans="1:12">
      <c r="A66" s="10"/>
      <c r="B66" s="11"/>
      <c r="C66" s="12"/>
      <c r="D66" s="6" t="s">
        <v>47</v>
      </c>
      <c r="E66" s="61"/>
      <c r="F66" s="7"/>
      <c r="G66" s="8" t="s">
        <v>46</v>
      </c>
      <c r="H66" s="8"/>
      <c r="I66" s="23"/>
      <c r="J66" s="24">
        <v>-53.09</v>
      </c>
      <c r="K66" s="25">
        <f t="shared" si="1"/>
        <v>-53.09</v>
      </c>
      <c r="L66" s="10"/>
    </row>
    <row r="67" spans="1:12">
      <c r="A67" s="67" t="s">
        <v>48</v>
      </c>
      <c r="B67" s="68"/>
      <c r="C67" s="68"/>
      <c r="D67" s="68"/>
      <c r="E67" s="68"/>
      <c r="F67" s="68"/>
      <c r="G67" s="68"/>
      <c r="H67" s="68"/>
      <c r="I67" s="69"/>
      <c r="J67" s="30">
        <f>SUM(J65:J66)</f>
        <v>296.91000000000003</v>
      </c>
      <c r="K67" s="31">
        <f t="shared" si="1"/>
        <v>296.91000000000003</v>
      </c>
      <c r="L67" s="10"/>
    </row>
    <row r="68" spans="1:12">
      <c r="A68" s="10">
        <v>45300</v>
      </c>
      <c r="B68" s="11">
        <v>18044</v>
      </c>
      <c r="C68" s="12" t="s">
        <v>107</v>
      </c>
      <c r="D68" s="13" t="s">
        <v>45</v>
      </c>
      <c r="E68" s="59">
        <v>182797</v>
      </c>
      <c r="F68" s="14"/>
      <c r="G68" s="15" t="s">
        <v>46</v>
      </c>
      <c r="H68" s="15"/>
      <c r="I68" s="26"/>
      <c r="J68" s="24">
        <v>200</v>
      </c>
      <c r="K68" s="25">
        <f t="shared" si="1"/>
        <v>200</v>
      </c>
      <c r="L68" s="10">
        <v>45299</v>
      </c>
    </row>
    <row r="69" spans="1:12">
      <c r="A69" s="10"/>
      <c r="B69" s="11"/>
      <c r="C69" s="12"/>
      <c r="D69" s="6" t="s">
        <v>47</v>
      </c>
      <c r="E69" s="61"/>
      <c r="F69" s="7"/>
      <c r="G69" s="8" t="s">
        <v>46</v>
      </c>
      <c r="H69" s="8"/>
      <c r="I69" s="23"/>
      <c r="J69" s="24">
        <v>-30.35</v>
      </c>
      <c r="K69" s="25">
        <f t="shared" si="1"/>
        <v>-30.35</v>
      </c>
      <c r="L69" s="10"/>
    </row>
    <row r="70" spans="1:12">
      <c r="A70" s="67" t="s">
        <v>48</v>
      </c>
      <c r="B70" s="68"/>
      <c r="C70" s="68"/>
      <c r="D70" s="68"/>
      <c r="E70" s="68"/>
      <c r="F70" s="68"/>
      <c r="G70" s="68"/>
      <c r="H70" s="68"/>
      <c r="I70" s="69"/>
      <c r="J70" s="30">
        <f>SUM(J68:J69)</f>
        <v>169.65</v>
      </c>
      <c r="K70" s="31">
        <f t="shared" si="1"/>
        <v>169.65</v>
      </c>
      <c r="L70" s="3"/>
    </row>
    <row r="71" spans="1:12">
      <c r="A71" s="10">
        <v>45300</v>
      </c>
      <c r="B71" s="11">
        <v>18044</v>
      </c>
      <c r="C71" s="12" t="s">
        <v>108</v>
      </c>
      <c r="D71" s="13" t="s">
        <v>45</v>
      </c>
      <c r="E71" s="59">
        <v>182562</v>
      </c>
      <c r="F71" s="14"/>
      <c r="G71" s="15" t="s">
        <v>46</v>
      </c>
      <c r="H71" s="15"/>
      <c r="I71" s="26"/>
      <c r="J71" s="24">
        <v>1100</v>
      </c>
      <c r="K71" s="25">
        <f t="shared" si="1"/>
        <v>1100</v>
      </c>
      <c r="L71" s="10">
        <v>45299</v>
      </c>
    </row>
    <row r="72" spans="1:12">
      <c r="A72" s="10"/>
      <c r="B72" s="11"/>
      <c r="C72" s="12"/>
      <c r="D72" s="6" t="s">
        <v>47</v>
      </c>
      <c r="E72" s="61"/>
      <c r="F72" s="7"/>
      <c r="G72" s="8" t="s">
        <v>46</v>
      </c>
      <c r="H72" s="8"/>
      <c r="I72" s="23"/>
      <c r="J72" s="24">
        <v>-166.84</v>
      </c>
      <c r="K72" s="25">
        <f t="shared" si="1"/>
        <v>-166.84</v>
      </c>
      <c r="L72" s="10"/>
    </row>
    <row r="73" spans="1:12">
      <c r="A73" s="67" t="s">
        <v>48</v>
      </c>
      <c r="B73" s="68"/>
      <c r="C73" s="68"/>
      <c r="D73" s="68"/>
      <c r="E73" s="68"/>
      <c r="F73" s="68"/>
      <c r="G73" s="68"/>
      <c r="H73" s="68"/>
      <c r="I73" s="69"/>
      <c r="J73" s="30">
        <f>SUM(J71:J72)</f>
        <v>933.16</v>
      </c>
      <c r="K73" s="31">
        <f t="shared" si="1"/>
        <v>933.16</v>
      </c>
      <c r="L73" s="3"/>
    </row>
    <row r="75" spans="1:12">
      <c r="A75" s="2"/>
    </row>
    <row r="76" spans="1:12">
      <c r="A76" s="2" t="s">
        <v>22</v>
      </c>
      <c r="D76" s="2" t="s">
        <v>23</v>
      </c>
      <c r="I76" s="34" t="s">
        <v>59</v>
      </c>
      <c r="J76" s="35">
        <f>SUM(J73,J70,J67,J64,J61,J58,J55,J52,J49,J46,J43,J40)</f>
        <v>5624.26</v>
      </c>
    </row>
    <row r="77" spans="1:12">
      <c r="A77" s="2"/>
    </row>
    <row r="78" spans="1:12">
      <c r="A78" s="2"/>
    </row>
    <row r="79" spans="1:12">
      <c r="A79" s="2" t="s">
        <v>25</v>
      </c>
      <c r="D79" s="2" t="s">
        <v>26</v>
      </c>
    </row>
    <row r="80" spans="1:12">
      <c r="A80" s="1" t="s">
        <v>28</v>
      </c>
      <c r="D80" s="1" t="s">
        <v>29</v>
      </c>
    </row>
  </sheetData>
  <mergeCells count="50">
    <mergeCell ref="J6:J7"/>
    <mergeCell ref="J36:J37"/>
    <mergeCell ref="A73:I73"/>
    <mergeCell ref="A5:A7"/>
    <mergeCell ref="A35:A37"/>
    <mergeCell ref="B5:B7"/>
    <mergeCell ref="B35:B37"/>
    <mergeCell ref="C5:C7"/>
    <mergeCell ref="C35:C37"/>
    <mergeCell ref="D5:D7"/>
    <mergeCell ref="D35:D37"/>
    <mergeCell ref="E5:E7"/>
    <mergeCell ref="E35:E37"/>
    <mergeCell ref="E38:E39"/>
    <mergeCell ref="E41:E42"/>
    <mergeCell ref="A49:I49"/>
    <mergeCell ref="A52:I52"/>
    <mergeCell ref="A55:I55"/>
    <mergeCell ref="E65:E66"/>
    <mergeCell ref="E68:E69"/>
    <mergeCell ref="E71:E72"/>
    <mergeCell ref="F5:F7"/>
    <mergeCell ref="F35:F37"/>
    <mergeCell ref="E47:E48"/>
    <mergeCell ref="E50:E51"/>
    <mergeCell ref="E53:E54"/>
    <mergeCell ref="E56:E57"/>
    <mergeCell ref="E59:E60"/>
    <mergeCell ref="A64:I64"/>
    <mergeCell ref="A67:I67"/>
    <mergeCell ref="A70:I70"/>
    <mergeCell ref="A58:I58"/>
    <mergeCell ref="A61:I61"/>
    <mergeCell ref="G5:J5"/>
    <mergeCell ref="K5:K7"/>
    <mergeCell ref="K35:K37"/>
    <mergeCell ref="L5:L7"/>
    <mergeCell ref="L35:L37"/>
    <mergeCell ref="E62:E63"/>
    <mergeCell ref="G35:J35"/>
    <mergeCell ref="B40:I40"/>
    <mergeCell ref="A43:I43"/>
    <mergeCell ref="A46:I46"/>
    <mergeCell ref="E44:E45"/>
    <mergeCell ref="G6:G7"/>
    <mergeCell ref="G36:G37"/>
    <mergeCell ref="H6:H7"/>
    <mergeCell ref="H36:H37"/>
    <mergeCell ref="I6:I7"/>
    <mergeCell ref="I36:I37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M90"/>
  <sheetViews>
    <sheetView topLeftCell="A8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2" spans="1:13">
      <c r="A2" s="2" t="s">
        <v>0</v>
      </c>
    </row>
    <row r="3" spans="1:13">
      <c r="A3" s="2" t="s">
        <v>39</v>
      </c>
    </row>
    <row r="5" spans="1:13">
      <c r="A5" s="59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62" t="s">
        <v>8</v>
      </c>
      <c r="H5" s="63"/>
      <c r="I5" s="63"/>
      <c r="J5" s="64"/>
      <c r="K5" s="59" t="s">
        <v>9</v>
      </c>
      <c r="L5" s="59" t="s">
        <v>10</v>
      </c>
    </row>
    <row r="6" spans="1:13">
      <c r="A6" s="60"/>
      <c r="B6" s="60"/>
      <c r="C6" s="60"/>
      <c r="D6" s="60"/>
      <c r="E6" s="60"/>
      <c r="F6" s="60"/>
      <c r="G6" s="59" t="s">
        <v>11</v>
      </c>
      <c r="H6" s="59" t="s">
        <v>12</v>
      </c>
      <c r="I6" s="59" t="s">
        <v>13</v>
      </c>
      <c r="J6" s="59" t="s">
        <v>14</v>
      </c>
      <c r="K6" s="60"/>
      <c r="L6" s="60"/>
    </row>
    <row r="7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>
      <c r="A8" s="3">
        <v>45300</v>
      </c>
      <c r="B8" s="4">
        <v>18033</v>
      </c>
      <c r="C8" s="5" t="s">
        <v>109</v>
      </c>
      <c r="D8" s="6" t="s">
        <v>16</v>
      </c>
      <c r="E8" s="6">
        <v>57288</v>
      </c>
      <c r="F8" s="7"/>
      <c r="G8" s="8" t="s">
        <v>61</v>
      </c>
      <c r="H8" s="8">
        <v>3122260285</v>
      </c>
      <c r="I8" s="23" t="s">
        <v>110</v>
      </c>
      <c r="J8" s="24">
        <v>14667.86</v>
      </c>
      <c r="K8" s="25">
        <f>J8+F8</f>
        <v>14667.86</v>
      </c>
      <c r="L8" s="3">
        <v>45301</v>
      </c>
      <c r="M8" s="1" t="s">
        <v>111</v>
      </c>
    </row>
    <row r="9" spans="1:13">
      <c r="A9" s="3">
        <v>45300</v>
      </c>
      <c r="B9" s="4">
        <v>18033</v>
      </c>
      <c r="C9" s="5" t="s">
        <v>109</v>
      </c>
      <c r="D9" s="6" t="s">
        <v>64</v>
      </c>
      <c r="E9" s="6">
        <v>57288</v>
      </c>
      <c r="F9" s="7"/>
      <c r="G9" s="8" t="s">
        <v>61</v>
      </c>
      <c r="H9" s="8">
        <v>3122260285</v>
      </c>
      <c r="I9" s="23" t="s">
        <v>110</v>
      </c>
      <c r="J9" s="24">
        <v>600</v>
      </c>
      <c r="K9" s="25">
        <f>J9+F9</f>
        <v>600</v>
      </c>
      <c r="L9" s="3">
        <v>45301</v>
      </c>
    </row>
    <row r="10" spans="1:13">
      <c r="A10" s="3">
        <v>45300</v>
      </c>
      <c r="B10" s="4">
        <v>18033</v>
      </c>
      <c r="C10" s="5" t="s">
        <v>109</v>
      </c>
      <c r="D10" s="6" t="s">
        <v>73</v>
      </c>
      <c r="E10" s="6">
        <v>57288</v>
      </c>
      <c r="F10" s="7"/>
      <c r="G10" s="8" t="s">
        <v>61</v>
      </c>
      <c r="H10" s="8">
        <v>3122260285</v>
      </c>
      <c r="I10" s="23" t="s">
        <v>110</v>
      </c>
      <c r="J10" s="24">
        <v>1740.81</v>
      </c>
      <c r="K10" s="25">
        <f>J10+F10</f>
        <v>1740.81</v>
      </c>
      <c r="L10" s="3">
        <v>45301</v>
      </c>
    </row>
    <row r="11" spans="1:13">
      <c r="A11" s="3">
        <v>45300</v>
      </c>
      <c r="B11" s="4">
        <v>18042</v>
      </c>
      <c r="C11" s="5" t="s">
        <v>112</v>
      </c>
      <c r="D11" s="6" t="s">
        <v>16</v>
      </c>
      <c r="E11" s="6">
        <v>57271</v>
      </c>
      <c r="F11" s="7">
        <v>91666.1</v>
      </c>
      <c r="G11" s="8"/>
      <c r="H11" s="8"/>
      <c r="I11" s="23"/>
      <c r="J11" s="24"/>
      <c r="K11" s="25">
        <f>J11+F11</f>
        <v>91666.1</v>
      </c>
      <c r="L11" s="3">
        <v>45301</v>
      </c>
    </row>
    <row r="12" spans="1:13">
      <c r="A12" s="3">
        <v>45300</v>
      </c>
      <c r="B12" s="4">
        <v>18043</v>
      </c>
      <c r="C12" s="5" t="s">
        <v>113</v>
      </c>
      <c r="D12" s="6" t="s">
        <v>16</v>
      </c>
      <c r="E12" s="6">
        <v>57272</v>
      </c>
      <c r="F12" s="7">
        <v>1950</v>
      </c>
      <c r="G12" s="8"/>
      <c r="H12" s="8"/>
      <c r="I12" s="23"/>
      <c r="J12" s="24"/>
      <c r="K12" s="25">
        <f>J12+F12</f>
        <v>1950</v>
      </c>
      <c r="L12" s="3">
        <v>45301</v>
      </c>
    </row>
    <row r="13" spans="1:13">
      <c r="F13" s="9">
        <f>SUM(F5:F12)</f>
        <v>93616.1</v>
      </c>
      <c r="G13" s="2"/>
      <c r="H13" s="2"/>
      <c r="I13" s="2"/>
      <c r="J13" s="9">
        <f>SUM(J8:J12)</f>
        <v>17008.669999999998</v>
      </c>
      <c r="K13" s="9">
        <f>SUM(K8:K12)</f>
        <v>110624.77</v>
      </c>
    </row>
    <row r="14" spans="1:13">
      <c r="I14" s="1" t="s">
        <v>13</v>
      </c>
    </row>
    <row r="15" spans="1:13">
      <c r="H15" s="2" t="s">
        <v>19</v>
      </c>
      <c r="J15" s="36" t="s">
        <v>20</v>
      </c>
      <c r="K15" s="36" t="s">
        <v>21</v>
      </c>
    </row>
    <row r="16" spans="1:13">
      <c r="K16" s="2"/>
    </row>
    <row r="17" spans="1:11">
      <c r="A17" s="2" t="s">
        <v>22</v>
      </c>
      <c r="D17" s="2" t="s">
        <v>23</v>
      </c>
      <c r="G17" s="2" t="s">
        <v>24</v>
      </c>
      <c r="I17" s="37">
        <v>1000</v>
      </c>
      <c r="J17" s="38">
        <v>93</v>
      </c>
      <c r="K17" s="39">
        <f t="shared" ref="K17:K27" si="0">J17*I17</f>
        <v>93000</v>
      </c>
    </row>
    <row r="18" spans="1:11">
      <c r="A18" s="2"/>
      <c r="G18" s="2"/>
      <c r="I18" s="37">
        <v>500</v>
      </c>
      <c r="J18" s="38">
        <v>1</v>
      </c>
      <c r="K18" s="39">
        <f t="shared" si="0"/>
        <v>500</v>
      </c>
    </row>
    <row r="19" spans="1:11">
      <c r="A19" s="2"/>
      <c r="G19" s="2"/>
      <c r="I19" s="37">
        <v>200</v>
      </c>
      <c r="J19" s="38"/>
      <c r="K19" s="39">
        <f t="shared" si="0"/>
        <v>0</v>
      </c>
    </row>
    <row r="20" spans="1:11">
      <c r="A20" s="2" t="s">
        <v>25</v>
      </c>
      <c r="D20" s="2" t="s">
        <v>26</v>
      </c>
      <c r="G20" s="2" t="s">
        <v>27</v>
      </c>
      <c r="I20" s="37">
        <v>100</v>
      </c>
      <c r="J20" s="38">
        <v>1</v>
      </c>
      <c r="K20" s="39">
        <f t="shared" si="0"/>
        <v>100</v>
      </c>
    </row>
    <row r="21" spans="1:11">
      <c r="A21" s="1" t="s">
        <v>28</v>
      </c>
      <c r="D21" s="1" t="s">
        <v>29</v>
      </c>
      <c r="G21" s="1" t="s">
        <v>30</v>
      </c>
      <c r="I21" s="37">
        <v>50</v>
      </c>
      <c r="J21" s="38"/>
      <c r="K21" s="39">
        <f t="shared" si="0"/>
        <v>0</v>
      </c>
    </row>
    <row r="22" spans="1:11">
      <c r="I22" s="37">
        <v>20</v>
      </c>
      <c r="J22" s="38"/>
      <c r="K22" s="39">
        <f t="shared" si="0"/>
        <v>0</v>
      </c>
    </row>
    <row r="23" spans="1:11">
      <c r="I23" s="37">
        <v>10</v>
      </c>
      <c r="J23" s="38">
        <v>1</v>
      </c>
      <c r="K23" s="39">
        <f t="shared" si="0"/>
        <v>10</v>
      </c>
    </row>
    <row r="24" spans="1:11">
      <c r="I24" s="37">
        <v>5</v>
      </c>
      <c r="J24" s="38">
        <v>1</v>
      </c>
      <c r="K24" s="39">
        <f t="shared" si="0"/>
        <v>5</v>
      </c>
    </row>
    <row r="25" spans="1:11">
      <c r="I25" s="37">
        <v>1</v>
      </c>
      <c r="J25" s="38">
        <v>1</v>
      </c>
      <c r="K25" s="39">
        <f t="shared" si="0"/>
        <v>1</v>
      </c>
    </row>
    <row r="26" spans="1:11">
      <c r="I26" s="37">
        <v>0.25</v>
      </c>
      <c r="J26" s="38"/>
      <c r="K26" s="39">
        <f t="shared" si="0"/>
        <v>0</v>
      </c>
    </row>
    <row r="27" spans="1:11">
      <c r="I27" s="40">
        <v>0.1</v>
      </c>
      <c r="J27" s="38">
        <v>1</v>
      </c>
      <c r="K27" s="39">
        <f t="shared" si="0"/>
        <v>0.1</v>
      </c>
    </row>
    <row r="28" spans="1:11">
      <c r="I28" s="2" t="s">
        <v>31</v>
      </c>
      <c r="K28" s="41">
        <f>SUM(K17:K27)</f>
        <v>93616.1</v>
      </c>
    </row>
    <row r="29" spans="1:11">
      <c r="I29" s="2" t="s">
        <v>32</v>
      </c>
      <c r="K29" s="42">
        <f>J13</f>
        <v>17008.669999999998</v>
      </c>
    </row>
    <row r="30" spans="1:11">
      <c r="K30" s="43">
        <f>SUM(K28:K29)</f>
        <v>110624.77</v>
      </c>
    </row>
    <row r="35" spans="1:12">
      <c r="A35" s="2" t="s">
        <v>0</v>
      </c>
    </row>
    <row r="36" spans="1:12">
      <c r="A36" s="2" t="s">
        <v>1</v>
      </c>
    </row>
    <row r="38" spans="1:12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2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3">
        <v>45300</v>
      </c>
      <c r="B41" s="4">
        <v>18122</v>
      </c>
      <c r="C41" s="5" t="s">
        <v>114</v>
      </c>
      <c r="D41" s="6" t="s">
        <v>16</v>
      </c>
      <c r="E41" s="6">
        <v>57000</v>
      </c>
      <c r="F41" s="7"/>
      <c r="G41" s="8" t="s">
        <v>70</v>
      </c>
      <c r="H41" s="8">
        <v>493190</v>
      </c>
      <c r="I41" s="23">
        <v>45566</v>
      </c>
      <c r="J41" s="24">
        <v>23890.1</v>
      </c>
      <c r="K41" s="25">
        <f>J41+F41</f>
        <v>23890.1</v>
      </c>
      <c r="L41" s="3">
        <v>45301</v>
      </c>
    </row>
    <row r="42" spans="1:12">
      <c r="A42" s="3"/>
      <c r="B42" s="4"/>
      <c r="C42" s="5"/>
      <c r="D42" s="6"/>
      <c r="E42" s="6"/>
      <c r="F42" s="7"/>
      <c r="G42" s="8"/>
      <c r="H42" s="8"/>
      <c r="I42" s="23"/>
      <c r="J42" s="24"/>
      <c r="K42" s="25">
        <f>J42+F42</f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23"/>
      <c r="J43" s="24"/>
      <c r="K43" s="25">
        <f>J43+F43</f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>J44+F44</f>
        <v>0</v>
      </c>
      <c r="L44" s="3"/>
    </row>
    <row r="45" spans="1:12">
      <c r="A45" s="3"/>
      <c r="B45" s="4"/>
      <c r="C45" s="5"/>
      <c r="D45" s="6"/>
      <c r="E45" s="6"/>
      <c r="F45" s="7"/>
      <c r="G45" s="8"/>
      <c r="H45" s="8"/>
      <c r="I45" s="23"/>
      <c r="J45" s="24"/>
      <c r="K45" s="25">
        <f>J45+F45</f>
        <v>0</v>
      </c>
      <c r="L45" s="3"/>
    </row>
    <row r="46" spans="1:12">
      <c r="F46" s="9">
        <f>SUM(F38:F45)</f>
        <v>0</v>
      </c>
      <c r="G46" s="2"/>
      <c r="H46" s="2"/>
      <c r="I46" s="2"/>
      <c r="J46" s="9">
        <f>SUM(J41:J45)</f>
        <v>23890.1</v>
      </c>
      <c r="K46" s="9">
        <f>SUM(K41:K45)</f>
        <v>23890.1</v>
      </c>
    </row>
    <row r="47" spans="1:12">
      <c r="I47" s="1" t="s">
        <v>13</v>
      </c>
    </row>
    <row r="48" spans="1:12">
      <c r="H48" s="2" t="s">
        <v>19</v>
      </c>
      <c r="J48" s="36" t="s">
        <v>20</v>
      </c>
      <c r="K48" s="36" t="s">
        <v>21</v>
      </c>
    </row>
    <row r="49" spans="1:11">
      <c r="K49" s="2"/>
    </row>
    <row r="50" spans="1:11">
      <c r="A50" s="2" t="s">
        <v>22</v>
      </c>
      <c r="D50" s="2" t="s">
        <v>23</v>
      </c>
      <c r="G50" s="2" t="s">
        <v>24</v>
      </c>
      <c r="I50" s="37">
        <v>1000</v>
      </c>
      <c r="J50" s="38"/>
      <c r="K50" s="39">
        <f t="shared" ref="K50:K60" si="1">J50*I50</f>
        <v>0</v>
      </c>
    </row>
    <row r="51" spans="1:11">
      <c r="A51" s="2"/>
      <c r="G51" s="2"/>
      <c r="I51" s="37">
        <v>500</v>
      </c>
      <c r="J51" s="38"/>
      <c r="K51" s="39">
        <f t="shared" si="1"/>
        <v>0</v>
      </c>
    </row>
    <row r="52" spans="1:11">
      <c r="A52" s="2"/>
      <c r="G52" s="2"/>
      <c r="I52" s="37">
        <v>200</v>
      </c>
      <c r="J52" s="38"/>
      <c r="K52" s="39">
        <f t="shared" si="1"/>
        <v>0</v>
      </c>
    </row>
    <row r="53" spans="1:11">
      <c r="A53" s="2" t="s">
        <v>25</v>
      </c>
      <c r="D53" s="2" t="s">
        <v>26</v>
      </c>
      <c r="G53" s="2" t="s">
        <v>27</v>
      </c>
      <c r="I53" s="37">
        <v>100</v>
      </c>
      <c r="J53" s="38"/>
      <c r="K53" s="39">
        <f t="shared" si="1"/>
        <v>0</v>
      </c>
    </row>
    <row r="54" spans="1:11">
      <c r="A54" s="1" t="s">
        <v>28</v>
      </c>
      <c r="D54" s="1" t="s">
        <v>29</v>
      </c>
      <c r="G54" s="1" t="s">
        <v>30</v>
      </c>
      <c r="I54" s="37">
        <v>50</v>
      </c>
      <c r="J54" s="38"/>
      <c r="K54" s="39">
        <f t="shared" si="1"/>
        <v>0</v>
      </c>
    </row>
    <row r="55" spans="1:11">
      <c r="I55" s="37">
        <v>20</v>
      </c>
      <c r="J55" s="38"/>
      <c r="K55" s="39">
        <f t="shared" si="1"/>
        <v>0</v>
      </c>
    </row>
    <row r="56" spans="1:11">
      <c r="I56" s="37">
        <v>10</v>
      </c>
      <c r="J56" s="38"/>
      <c r="K56" s="39">
        <f t="shared" si="1"/>
        <v>0</v>
      </c>
    </row>
    <row r="57" spans="1:11">
      <c r="I57" s="37">
        <v>5</v>
      </c>
      <c r="J57" s="38"/>
      <c r="K57" s="39">
        <f t="shared" si="1"/>
        <v>0</v>
      </c>
    </row>
    <row r="58" spans="1:11">
      <c r="I58" s="37">
        <v>1</v>
      </c>
      <c r="J58" s="38"/>
      <c r="K58" s="39">
        <f t="shared" si="1"/>
        <v>0</v>
      </c>
    </row>
    <row r="59" spans="1:11">
      <c r="I59" s="37">
        <v>0.25</v>
      </c>
      <c r="J59" s="38"/>
      <c r="K59" s="39">
        <f t="shared" si="1"/>
        <v>0</v>
      </c>
    </row>
    <row r="60" spans="1:11">
      <c r="I60" s="40">
        <v>0.1</v>
      </c>
      <c r="J60" s="38"/>
      <c r="K60" s="39">
        <f t="shared" si="1"/>
        <v>0</v>
      </c>
    </row>
    <row r="61" spans="1:11">
      <c r="I61" s="2" t="s">
        <v>31</v>
      </c>
      <c r="K61" s="41">
        <f>SUM(K50:K60)</f>
        <v>0</v>
      </c>
    </row>
    <row r="62" spans="1:11">
      <c r="I62" s="2" t="s">
        <v>32</v>
      </c>
      <c r="K62" s="42">
        <f>J46</f>
        <v>23890.1</v>
      </c>
    </row>
    <row r="63" spans="1:11">
      <c r="K63" s="43">
        <f>SUM(K61:K62)</f>
        <v>23890.1</v>
      </c>
    </row>
    <row r="71" spans="1:12">
      <c r="A71" s="2" t="s">
        <v>0</v>
      </c>
    </row>
    <row r="72" spans="1:12">
      <c r="A72" s="2" t="s">
        <v>39</v>
      </c>
    </row>
    <row r="74" spans="1:12">
      <c r="A74" s="59" t="s">
        <v>2</v>
      </c>
      <c r="B74" s="59" t="s">
        <v>3</v>
      </c>
      <c r="C74" s="59" t="s">
        <v>4</v>
      </c>
      <c r="D74" s="59" t="s">
        <v>5</v>
      </c>
      <c r="E74" s="59" t="s">
        <v>6</v>
      </c>
      <c r="F74" s="59" t="s">
        <v>7</v>
      </c>
      <c r="G74" s="62" t="s">
        <v>8</v>
      </c>
      <c r="H74" s="63"/>
      <c r="I74" s="63"/>
      <c r="J74" s="64"/>
      <c r="K74" s="59" t="s">
        <v>9</v>
      </c>
      <c r="L74" s="59" t="s">
        <v>10</v>
      </c>
    </row>
    <row r="75" spans="1:12">
      <c r="A75" s="60"/>
      <c r="B75" s="60"/>
      <c r="C75" s="60"/>
      <c r="D75" s="60"/>
      <c r="E75" s="60"/>
      <c r="F75" s="60"/>
      <c r="G75" s="59" t="s">
        <v>11</v>
      </c>
      <c r="H75" s="59" t="s">
        <v>12</v>
      </c>
      <c r="I75" s="59" t="s">
        <v>13</v>
      </c>
      <c r="J75" s="59" t="s">
        <v>14</v>
      </c>
      <c r="K75" s="60"/>
      <c r="L75" s="60"/>
    </row>
    <row r="76" spans="1:1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>
      <c r="A77" s="3">
        <v>45301</v>
      </c>
      <c r="B77" s="4">
        <v>18232</v>
      </c>
      <c r="C77" s="5" t="s">
        <v>115</v>
      </c>
      <c r="D77" s="6" t="s">
        <v>16</v>
      </c>
      <c r="E77" s="6">
        <v>56704</v>
      </c>
      <c r="F77" s="7"/>
      <c r="G77" s="8" t="s">
        <v>61</v>
      </c>
      <c r="H77" s="8">
        <v>773353</v>
      </c>
      <c r="I77" s="23">
        <v>45272</v>
      </c>
      <c r="J77" s="24">
        <v>30766.5</v>
      </c>
      <c r="K77" s="25">
        <f>J77+F77</f>
        <v>30766.5</v>
      </c>
      <c r="L77" s="3">
        <v>45302</v>
      </c>
    </row>
    <row r="78" spans="1:12">
      <c r="A78" s="3">
        <v>45301</v>
      </c>
      <c r="B78" s="4">
        <v>18232</v>
      </c>
      <c r="C78" s="5" t="s">
        <v>115</v>
      </c>
      <c r="D78" s="6" t="s">
        <v>16</v>
      </c>
      <c r="E78" s="6">
        <v>55933</v>
      </c>
      <c r="F78" s="7"/>
      <c r="G78" s="8" t="s">
        <v>61</v>
      </c>
      <c r="H78" s="8">
        <v>773351</v>
      </c>
      <c r="I78" s="23">
        <v>45272</v>
      </c>
      <c r="J78" s="24">
        <v>69428.2</v>
      </c>
      <c r="K78" s="25">
        <f>J78+F78</f>
        <v>69428.2</v>
      </c>
      <c r="L78" s="3">
        <v>45302</v>
      </c>
    </row>
    <row r="79" spans="1:12">
      <c r="A79" s="3"/>
      <c r="B79" s="4"/>
      <c r="C79" s="5"/>
      <c r="D79" s="6"/>
      <c r="E79" s="6"/>
      <c r="F79" s="7"/>
      <c r="G79" s="8"/>
      <c r="H79" s="8"/>
      <c r="I79" s="23"/>
      <c r="J79" s="24"/>
      <c r="K79" s="25">
        <f>J79+F79</f>
        <v>0</v>
      </c>
      <c r="L79" s="3"/>
    </row>
    <row r="80" spans="1:12">
      <c r="A80" s="3"/>
      <c r="B80" s="4"/>
      <c r="C80" s="5"/>
      <c r="D80" s="6"/>
      <c r="E80" s="6"/>
      <c r="F80" s="7"/>
      <c r="G80" s="8"/>
      <c r="H80" s="8"/>
      <c r="I80" s="23"/>
      <c r="J80" s="24"/>
      <c r="K80" s="25">
        <f>J80+F80</f>
        <v>0</v>
      </c>
      <c r="L80" s="3"/>
    </row>
    <row r="81" spans="1:12">
      <c r="A81" s="3"/>
      <c r="B81" s="4"/>
      <c r="C81" s="5"/>
      <c r="D81" s="6"/>
      <c r="E81" s="6"/>
      <c r="F81" s="7"/>
      <c r="G81" s="8"/>
      <c r="H81" s="8"/>
      <c r="I81" s="23"/>
      <c r="J81" s="24"/>
      <c r="K81" s="25">
        <f>J81+F81</f>
        <v>0</v>
      </c>
      <c r="L81" s="3"/>
    </row>
    <row r="82" spans="1:12">
      <c r="F82" s="9">
        <f>SUM(F74:F81)</f>
        <v>0</v>
      </c>
      <c r="G82" s="2"/>
      <c r="H82" s="2"/>
      <c r="I82" s="2"/>
      <c r="J82" s="9">
        <f>SUM(J77:J81)</f>
        <v>100194.7</v>
      </c>
      <c r="K82" s="9">
        <f>SUM(K77:K81)</f>
        <v>100194.7</v>
      </c>
    </row>
    <row r="83" spans="1:12">
      <c r="I83" s="1" t="s">
        <v>13</v>
      </c>
    </row>
    <row r="86" spans="1:12">
      <c r="A86" s="2" t="s">
        <v>22</v>
      </c>
      <c r="D86" s="2" t="s">
        <v>23</v>
      </c>
    </row>
    <row r="87" spans="1:12">
      <c r="A87" s="2"/>
    </row>
    <row r="88" spans="1:12">
      <c r="A88" s="2"/>
    </row>
    <row r="89" spans="1:12">
      <c r="A89" s="2" t="s">
        <v>25</v>
      </c>
      <c r="D89" s="2" t="s">
        <v>26</v>
      </c>
    </row>
    <row r="90" spans="1:12">
      <c r="A90" s="1" t="s">
        <v>28</v>
      </c>
      <c r="D90" s="1" t="s">
        <v>29</v>
      </c>
    </row>
  </sheetData>
  <mergeCells count="39">
    <mergeCell ref="G5:J5"/>
    <mergeCell ref="G38:J38"/>
    <mergeCell ref="G74:J74"/>
    <mergeCell ref="A5:A7"/>
    <mergeCell ref="A38:A40"/>
    <mergeCell ref="A74:A76"/>
    <mergeCell ref="B5:B7"/>
    <mergeCell ref="B38:B40"/>
    <mergeCell ref="B74:B76"/>
    <mergeCell ref="C5:C7"/>
    <mergeCell ref="C38:C40"/>
    <mergeCell ref="C74:C76"/>
    <mergeCell ref="D5:D7"/>
    <mergeCell ref="D38:D40"/>
    <mergeCell ref="D74:D76"/>
    <mergeCell ref="E5:E7"/>
    <mergeCell ref="E38:E40"/>
    <mergeCell ref="E74:E76"/>
    <mergeCell ref="F5:F7"/>
    <mergeCell ref="F38:F40"/>
    <mergeCell ref="F74:F76"/>
    <mergeCell ref="G6:G7"/>
    <mergeCell ref="G39:G40"/>
    <mergeCell ref="G75:G76"/>
    <mergeCell ref="H6:H7"/>
    <mergeCell ref="H39:H40"/>
    <mergeCell ref="H75:H76"/>
    <mergeCell ref="I6:I7"/>
    <mergeCell ref="I39:I40"/>
    <mergeCell ref="I75:I76"/>
    <mergeCell ref="J6:J7"/>
    <mergeCell ref="J39:J40"/>
    <mergeCell ref="J75:J76"/>
    <mergeCell ref="K5:K7"/>
    <mergeCell ref="K38:K40"/>
    <mergeCell ref="K74:K76"/>
    <mergeCell ref="L5:L7"/>
    <mergeCell ref="L38:L40"/>
    <mergeCell ref="L74:L76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M31"/>
  <sheetViews>
    <sheetView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3">
      <c r="A3" s="2" t="s">
        <v>0</v>
      </c>
    </row>
    <row r="4" spans="1:13">
      <c r="A4" s="2" t="s">
        <v>1</v>
      </c>
    </row>
    <row r="6" spans="1:13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3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3">
      <c r="A9" s="3">
        <v>45301</v>
      </c>
      <c r="B9" s="4">
        <v>18113</v>
      </c>
      <c r="C9" s="5" t="s">
        <v>116</v>
      </c>
      <c r="D9" s="6" t="s">
        <v>16</v>
      </c>
      <c r="E9" s="6">
        <v>56815</v>
      </c>
      <c r="F9" s="7"/>
      <c r="G9" s="8" t="s">
        <v>61</v>
      </c>
      <c r="H9" s="8">
        <v>5670886633</v>
      </c>
      <c r="I9" s="23">
        <v>45242</v>
      </c>
      <c r="J9" s="24">
        <v>182746.44</v>
      </c>
      <c r="K9" s="25">
        <f>J9+F9</f>
        <v>182746.44</v>
      </c>
      <c r="L9" s="3">
        <v>45302</v>
      </c>
      <c r="M9" s="1" t="s">
        <v>117</v>
      </c>
    </row>
    <row r="10" spans="1:13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J10+F10</f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>J11+F11</f>
        <v>0</v>
      </c>
      <c r="L11" s="3"/>
    </row>
    <row r="12" spans="1:13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3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3">
      <c r="F14" s="9">
        <f>SUM(F6:F13)</f>
        <v>0</v>
      </c>
      <c r="G14" s="2"/>
      <c r="H14" s="2"/>
      <c r="I14" s="2"/>
      <c r="J14" s="9">
        <f>SUM(J9:J13)</f>
        <v>182746.44</v>
      </c>
      <c r="K14" s="9">
        <f>SUM(K9:K13)</f>
        <v>182746.44</v>
      </c>
    </row>
    <row r="15" spans="1:13">
      <c r="I15" s="1" t="s">
        <v>13</v>
      </c>
    </row>
    <row r="16" spans="1:13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/>
      <c r="K18" s="39">
        <f t="shared" ref="K18:K28" si="0">J18*I18</f>
        <v>0</v>
      </c>
    </row>
    <row r="19" spans="1:11">
      <c r="A19" s="2"/>
      <c r="G19" s="2"/>
      <c r="I19" s="37">
        <v>500</v>
      </c>
      <c r="J19" s="38"/>
      <c r="K19" s="39">
        <f t="shared" si="0"/>
        <v>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/>
      <c r="K21" s="39">
        <f t="shared" si="0"/>
        <v>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/>
      <c r="K22" s="39">
        <f t="shared" si="0"/>
        <v>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/>
      <c r="K24" s="39">
        <f t="shared" si="0"/>
        <v>0</v>
      </c>
    </row>
    <row r="25" spans="1:11">
      <c r="I25" s="37">
        <v>5</v>
      </c>
      <c r="J25" s="38"/>
      <c r="K25" s="39">
        <f t="shared" si="0"/>
        <v>0</v>
      </c>
    </row>
    <row r="26" spans="1:11">
      <c r="I26" s="37">
        <v>1</v>
      </c>
      <c r="J26" s="38"/>
      <c r="K26" s="39">
        <f t="shared" si="0"/>
        <v>0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/>
      <c r="K28" s="39">
        <f t="shared" si="0"/>
        <v>0</v>
      </c>
    </row>
    <row r="29" spans="1:11">
      <c r="I29" s="2" t="s">
        <v>31</v>
      </c>
      <c r="K29" s="41">
        <f>SUM(K18:K28)</f>
        <v>0</v>
      </c>
    </row>
    <row r="30" spans="1:11">
      <c r="I30" s="2" t="s">
        <v>32</v>
      </c>
      <c r="K30" s="42">
        <f>J14</f>
        <v>182746.44</v>
      </c>
    </row>
    <row r="31" spans="1:11">
      <c r="K31" s="43">
        <f>SUM(K29:K30)</f>
        <v>182746.44</v>
      </c>
    </row>
  </sheetData>
  <mergeCells count="13">
    <mergeCell ref="K6:K8"/>
    <mergeCell ref="L6:L8"/>
    <mergeCell ref="G6:J6"/>
    <mergeCell ref="A6:A8"/>
    <mergeCell ref="B6:B8"/>
    <mergeCell ref="C6:C8"/>
    <mergeCell ref="D6:D8"/>
    <mergeCell ref="E6:E8"/>
    <mergeCell ref="F6:F8"/>
    <mergeCell ref="G7:G8"/>
    <mergeCell ref="H7:H8"/>
    <mergeCell ref="I7:I8"/>
    <mergeCell ref="J7:J8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M65"/>
  <sheetViews>
    <sheetView topLeftCell="D41" zoomScale="140" zoomScaleNormal="14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2">
      <c r="A3" s="2" t="s">
        <v>0</v>
      </c>
    </row>
    <row r="4" spans="1:12">
      <c r="A4" s="2" t="s">
        <v>118</v>
      </c>
    </row>
    <row r="6" spans="1:12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2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>
      <c r="A9" s="3">
        <v>45302</v>
      </c>
      <c r="B9" s="4">
        <v>15764</v>
      </c>
      <c r="C9" s="5" t="s">
        <v>119</v>
      </c>
      <c r="D9" s="6" t="s">
        <v>16</v>
      </c>
      <c r="E9" s="6">
        <v>57280</v>
      </c>
      <c r="F9" s="7"/>
      <c r="G9" s="8" t="s">
        <v>120</v>
      </c>
      <c r="H9" s="8">
        <v>101660</v>
      </c>
      <c r="I9" s="23">
        <v>45505</v>
      </c>
      <c r="J9" s="24">
        <v>59292.2</v>
      </c>
      <c r="K9" s="25">
        <f>J9+F9</f>
        <v>59292.2</v>
      </c>
      <c r="L9" s="3">
        <v>45303</v>
      </c>
    </row>
    <row r="10" spans="1:12">
      <c r="A10" s="3"/>
      <c r="B10" s="4"/>
      <c r="C10" s="5"/>
      <c r="D10" s="6"/>
      <c r="E10" s="6"/>
      <c r="F10" s="7"/>
      <c r="G10" s="8"/>
      <c r="H10" s="8"/>
      <c r="I10" s="23"/>
      <c r="J10" s="24"/>
      <c r="K10" s="25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23"/>
      <c r="J11" s="24"/>
      <c r="K11" s="25">
        <f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2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2">
      <c r="F14" s="9">
        <f>SUM(F6:F13)</f>
        <v>0</v>
      </c>
      <c r="G14" s="2"/>
      <c r="H14" s="2"/>
      <c r="I14" s="2"/>
      <c r="J14" s="9">
        <f>SUM(J9:J13)</f>
        <v>59292.2</v>
      </c>
      <c r="K14" s="9">
        <f>SUM(K9:K13)</f>
        <v>59292.2</v>
      </c>
    </row>
    <row r="15" spans="1:12">
      <c r="I15" s="1" t="s">
        <v>13</v>
      </c>
    </row>
    <row r="16" spans="1:12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/>
      <c r="K18" s="39">
        <f t="shared" ref="K18:K28" si="0">J18*I18</f>
        <v>0</v>
      </c>
    </row>
    <row r="19" spans="1:11">
      <c r="A19" s="2"/>
      <c r="G19" s="2"/>
      <c r="I19" s="37">
        <v>500</v>
      </c>
      <c r="J19" s="38"/>
      <c r="K19" s="39">
        <f t="shared" si="0"/>
        <v>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/>
      <c r="K21" s="39">
        <f t="shared" si="0"/>
        <v>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/>
      <c r="K22" s="39">
        <f t="shared" si="0"/>
        <v>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/>
      <c r="K24" s="39">
        <f t="shared" si="0"/>
        <v>0</v>
      </c>
    </row>
    <row r="25" spans="1:11">
      <c r="I25" s="37">
        <v>5</v>
      </c>
      <c r="J25" s="38"/>
      <c r="K25" s="39">
        <f t="shared" si="0"/>
        <v>0</v>
      </c>
    </row>
    <row r="26" spans="1:11">
      <c r="I26" s="37">
        <v>1</v>
      </c>
      <c r="J26" s="38"/>
      <c r="K26" s="39">
        <f t="shared" si="0"/>
        <v>0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/>
      <c r="K28" s="39">
        <f t="shared" si="0"/>
        <v>0</v>
      </c>
    </row>
    <row r="29" spans="1:11">
      <c r="I29" s="2" t="s">
        <v>31</v>
      </c>
      <c r="K29" s="41">
        <f>SUM(K18:K28)</f>
        <v>0</v>
      </c>
    </row>
    <row r="30" spans="1:11">
      <c r="I30" s="2" t="s">
        <v>32</v>
      </c>
      <c r="K30" s="42">
        <f>J14</f>
        <v>59292.2</v>
      </c>
    </row>
    <row r="31" spans="1:11">
      <c r="K31" s="43">
        <f>SUM(K29:K30)</f>
        <v>59292.2</v>
      </c>
    </row>
    <row r="35" spans="1:13">
      <c r="A35" s="2" t="s">
        <v>0</v>
      </c>
    </row>
    <row r="36" spans="1:13">
      <c r="A36" s="2" t="s">
        <v>39</v>
      </c>
    </row>
    <row r="38" spans="1:13">
      <c r="A38" s="59" t="s">
        <v>2</v>
      </c>
      <c r="B38" s="59" t="s">
        <v>3</v>
      </c>
      <c r="C38" s="59" t="s">
        <v>4</v>
      </c>
      <c r="D38" s="59" t="s">
        <v>5</v>
      </c>
      <c r="E38" s="59" t="s">
        <v>6</v>
      </c>
      <c r="F38" s="59" t="s">
        <v>7</v>
      </c>
      <c r="G38" s="62" t="s">
        <v>8</v>
      </c>
      <c r="H38" s="63"/>
      <c r="I38" s="63"/>
      <c r="J38" s="64"/>
      <c r="K38" s="59" t="s">
        <v>9</v>
      </c>
      <c r="L38" s="59" t="s">
        <v>10</v>
      </c>
    </row>
    <row r="39" spans="1:13">
      <c r="A39" s="60"/>
      <c r="B39" s="60"/>
      <c r="C39" s="60"/>
      <c r="D39" s="60"/>
      <c r="E39" s="60"/>
      <c r="F39" s="60"/>
      <c r="G39" s="59" t="s">
        <v>11</v>
      </c>
      <c r="H39" s="59" t="s">
        <v>12</v>
      </c>
      <c r="I39" s="59" t="s">
        <v>13</v>
      </c>
      <c r="J39" s="59" t="s">
        <v>14</v>
      </c>
      <c r="K39" s="60"/>
      <c r="L39" s="60"/>
    </row>
    <row r="40" spans="1:13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3">
      <c r="A41" s="3">
        <v>45303</v>
      </c>
      <c r="B41" s="4">
        <v>18046</v>
      </c>
      <c r="C41" s="5" t="s">
        <v>113</v>
      </c>
      <c r="D41" s="6" t="s">
        <v>16</v>
      </c>
      <c r="E41" s="6">
        <v>56764</v>
      </c>
      <c r="F41" s="7">
        <v>14800</v>
      </c>
      <c r="G41" s="8"/>
      <c r="H41" s="8"/>
      <c r="I41" s="23"/>
      <c r="J41" s="24"/>
      <c r="K41" s="25">
        <f>J41+F41</f>
        <v>14800</v>
      </c>
      <c r="L41" s="3">
        <v>45282</v>
      </c>
    </row>
    <row r="42" spans="1:13">
      <c r="A42" s="3">
        <v>45303</v>
      </c>
      <c r="B42" s="4">
        <v>18047</v>
      </c>
      <c r="C42" s="5" t="s">
        <v>121</v>
      </c>
      <c r="D42" s="6" t="s">
        <v>16</v>
      </c>
      <c r="E42" s="6">
        <v>57050</v>
      </c>
      <c r="F42" s="7"/>
      <c r="G42" s="8" t="s">
        <v>70</v>
      </c>
      <c r="H42" s="8"/>
      <c r="I42" s="23"/>
      <c r="J42" s="24">
        <v>19006.099999999999</v>
      </c>
      <c r="K42" s="25">
        <f t="shared" ref="K42:K50" si="1">J42+F42</f>
        <v>19006.099999999999</v>
      </c>
      <c r="L42" s="3">
        <v>45300</v>
      </c>
    </row>
    <row r="43" spans="1:13">
      <c r="A43" s="3">
        <v>45303</v>
      </c>
      <c r="B43" s="4">
        <v>18047</v>
      </c>
      <c r="C43" s="5" t="s">
        <v>121</v>
      </c>
      <c r="D43" s="6" t="s">
        <v>64</v>
      </c>
      <c r="E43" s="6">
        <v>57050</v>
      </c>
      <c r="F43" s="7"/>
      <c r="G43" s="8" t="s">
        <v>70</v>
      </c>
      <c r="H43" s="8"/>
      <c r="I43" s="23"/>
      <c r="J43" s="24">
        <v>600</v>
      </c>
      <c r="K43" s="25">
        <f t="shared" si="1"/>
        <v>600</v>
      </c>
      <c r="L43" s="3">
        <v>45300</v>
      </c>
    </row>
    <row r="44" spans="1:13">
      <c r="A44" s="3">
        <v>45303</v>
      </c>
      <c r="B44" s="4">
        <v>18047</v>
      </c>
      <c r="C44" s="5" t="s">
        <v>121</v>
      </c>
      <c r="D44" s="6" t="s">
        <v>122</v>
      </c>
      <c r="E44" s="6">
        <v>57050</v>
      </c>
      <c r="F44" s="7"/>
      <c r="G44" s="8" t="s">
        <v>70</v>
      </c>
      <c r="H44" s="8"/>
      <c r="I44" s="23"/>
      <c r="J44" s="24">
        <v>9600</v>
      </c>
      <c r="K44" s="25">
        <f t="shared" si="1"/>
        <v>9600</v>
      </c>
      <c r="L44" s="3">
        <v>45300</v>
      </c>
    </row>
    <row r="45" spans="1:13">
      <c r="A45" s="3">
        <v>45303</v>
      </c>
      <c r="B45" s="4">
        <v>18048</v>
      </c>
      <c r="C45" s="5" t="s">
        <v>123</v>
      </c>
      <c r="D45" s="6" t="s">
        <v>16</v>
      </c>
      <c r="E45" s="6">
        <v>56974</v>
      </c>
      <c r="F45" s="7">
        <v>23890.1</v>
      </c>
      <c r="G45" s="8"/>
      <c r="H45" s="8"/>
      <c r="I45" s="23"/>
      <c r="J45" s="24"/>
      <c r="K45" s="25">
        <f t="shared" si="1"/>
        <v>23890.1</v>
      </c>
      <c r="L45" s="3">
        <v>45301</v>
      </c>
    </row>
    <row r="46" spans="1:13">
      <c r="A46" s="3">
        <v>45303</v>
      </c>
      <c r="B46" s="4">
        <v>18048</v>
      </c>
      <c r="C46" s="5" t="s">
        <v>123</v>
      </c>
      <c r="D46" s="6" t="s">
        <v>64</v>
      </c>
      <c r="E46" s="6">
        <v>56974</v>
      </c>
      <c r="F46" s="7">
        <v>600</v>
      </c>
      <c r="G46" s="8"/>
      <c r="H46" s="8"/>
      <c r="I46" s="23"/>
      <c r="J46" s="24"/>
      <c r="K46" s="25">
        <f t="shared" si="1"/>
        <v>600</v>
      </c>
      <c r="L46" s="3">
        <v>45301</v>
      </c>
    </row>
    <row r="47" spans="1:13">
      <c r="A47" s="3">
        <v>45303</v>
      </c>
      <c r="B47" s="4">
        <v>18049</v>
      </c>
      <c r="C47" s="5" t="s">
        <v>124</v>
      </c>
      <c r="D47" s="6" t="s">
        <v>16</v>
      </c>
      <c r="E47" s="6">
        <v>56768</v>
      </c>
      <c r="F47" s="7"/>
      <c r="G47" s="8" t="s">
        <v>125</v>
      </c>
      <c r="H47" s="8">
        <v>1783751</v>
      </c>
      <c r="I47" s="23"/>
      <c r="J47" s="24">
        <v>81206.509999999995</v>
      </c>
      <c r="K47" s="25">
        <f t="shared" si="1"/>
        <v>81206.509999999995</v>
      </c>
      <c r="L47" s="3">
        <v>45302</v>
      </c>
      <c r="M47" s="1" t="s">
        <v>126</v>
      </c>
    </row>
    <row r="48" spans="1:13">
      <c r="A48" s="3">
        <v>45303</v>
      </c>
      <c r="B48" s="4">
        <v>18049</v>
      </c>
      <c r="C48" s="5" t="s">
        <v>124</v>
      </c>
      <c r="D48" s="6" t="s">
        <v>64</v>
      </c>
      <c r="E48" s="6">
        <v>56768</v>
      </c>
      <c r="F48" s="7"/>
      <c r="G48" s="8" t="s">
        <v>125</v>
      </c>
      <c r="H48" s="8">
        <v>1783751</v>
      </c>
      <c r="I48" s="23"/>
      <c r="J48" s="24">
        <v>594.64</v>
      </c>
      <c r="K48" s="25">
        <f t="shared" si="1"/>
        <v>594.64</v>
      </c>
      <c r="L48" s="3">
        <v>45302</v>
      </c>
      <c r="M48" s="1" t="s">
        <v>127</v>
      </c>
    </row>
    <row r="49" spans="1:13">
      <c r="A49" s="3">
        <v>45303</v>
      </c>
      <c r="B49" s="4">
        <v>18050</v>
      </c>
      <c r="C49" s="5" t="s">
        <v>128</v>
      </c>
      <c r="D49" s="6" t="s">
        <v>16</v>
      </c>
      <c r="E49" s="6">
        <v>52297</v>
      </c>
      <c r="F49" s="7">
        <v>5000</v>
      </c>
      <c r="G49" s="8"/>
      <c r="H49" s="8"/>
      <c r="I49" s="23"/>
      <c r="J49" s="24"/>
      <c r="K49" s="25">
        <f t="shared" si="1"/>
        <v>5000</v>
      </c>
      <c r="L49" s="3">
        <v>45303</v>
      </c>
    </row>
    <row r="50" spans="1:13">
      <c r="A50" s="3">
        <v>45303</v>
      </c>
      <c r="B50" s="4">
        <v>18251</v>
      </c>
      <c r="C50" s="5" t="s">
        <v>129</v>
      </c>
      <c r="D50" s="6" t="s">
        <v>16</v>
      </c>
      <c r="E50" s="6">
        <v>57299</v>
      </c>
      <c r="F50" s="7"/>
      <c r="G50" s="8" t="s">
        <v>70</v>
      </c>
      <c r="H50" s="8"/>
      <c r="I50" s="23"/>
      <c r="J50" s="24">
        <v>13250</v>
      </c>
      <c r="K50" s="25">
        <f t="shared" si="1"/>
        <v>13250</v>
      </c>
      <c r="L50" s="3">
        <v>45301</v>
      </c>
    </row>
    <row r="51" spans="1:13">
      <c r="A51" s="3">
        <v>45303</v>
      </c>
      <c r="B51" s="4">
        <v>18252</v>
      </c>
      <c r="C51" s="5" t="s">
        <v>130</v>
      </c>
      <c r="D51" s="6" t="s">
        <v>16</v>
      </c>
      <c r="E51" s="6">
        <v>57300</v>
      </c>
      <c r="F51" s="7"/>
      <c r="G51" s="8" t="s">
        <v>131</v>
      </c>
      <c r="H51" s="8">
        <v>1200006373</v>
      </c>
      <c r="I51" s="23"/>
      <c r="J51" s="24">
        <v>81118.720000000001</v>
      </c>
      <c r="K51" s="25">
        <f t="shared" ref="K51:K52" si="2">J51</f>
        <v>81118.720000000001</v>
      </c>
      <c r="L51" s="3">
        <v>45301</v>
      </c>
      <c r="M51" s="1" t="s">
        <v>132</v>
      </c>
    </row>
    <row r="52" spans="1:13">
      <c r="A52" s="3">
        <v>45303</v>
      </c>
      <c r="B52" s="4">
        <v>18252</v>
      </c>
      <c r="C52" s="5" t="s">
        <v>130</v>
      </c>
      <c r="D52" s="6" t="s">
        <v>64</v>
      </c>
      <c r="E52" s="6">
        <v>57300</v>
      </c>
      <c r="F52" s="7"/>
      <c r="G52" s="8" t="s">
        <v>131</v>
      </c>
      <c r="H52" s="8">
        <v>1200006373</v>
      </c>
      <c r="I52" s="23"/>
      <c r="J52" s="24">
        <v>600</v>
      </c>
      <c r="K52" s="25">
        <f t="shared" si="2"/>
        <v>600</v>
      </c>
      <c r="L52" s="3">
        <v>45301</v>
      </c>
    </row>
    <row r="53" spans="1:13">
      <c r="A53" s="3">
        <v>45303</v>
      </c>
      <c r="B53" s="4">
        <v>18253</v>
      </c>
      <c r="C53" s="5" t="s">
        <v>133</v>
      </c>
      <c r="D53" s="6" t="s">
        <v>16</v>
      </c>
      <c r="E53" s="6">
        <v>57301</v>
      </c>
      <c r="F53" s="7">
        <v>18613</v>
      </c>
      <c r="G53" s="8"/>
      <c r="H53" s="8"/>
      <c r="I53" s="23"/>
      <c r="J53" s="24"/>
      <c r="K53" s="25">
        <f t="shared" ref="K53:K56" si="3">J53+F53</f>
        <v>18613</v>
      </c>
      <c r="L53" s="3">
        <v>45304</v>
      </c>
    </row>
    <row r="54" spans="1:13">
      <c r="A54" s="3">
        <v>45303</v>
      </c>
      <c r="B54" s="4">
        <v>18253</v>
      </c>
      <c r="C54" s="5" t="s">
        <v>133</v>
      </c>
      <c r="D54" s="6" t="s">
        <v>64</v>
      </c>
      <c r="E54" s="6">
        <v>57301</v>
      </c>
      <c r="F54" s="7">
        <v>600</v>
      </c>
      <c r="G54" s="8"/>
      <c r="H54" s="8"/>
      <c r="I54" s="23"/>
      <c r="J54" s="24"/>
      <c r="K54" s="25">
        <f t="shared" si="3"/>
        <v>600</v>
      </c>
      <c r="L54" s="3">
        <v>45304</v>
      </c>
    </row>
    <row r="55" spans="1:13">
      <c r="A55" s="3"/>
      <c r="B55" s="4"/>
      <c r="C55" s="5"/>
      <c r="D55" s="6"/>
      <c r="E55" s="6"/>
      <c r="F55" s="7"/>
      <c r="G55" s="8"/>
      <c r="H55" s="8"/>
      <c r="I55" s="23"/>
      <c r="J55" s="24"/>
      <c r="K55" s="25">
        <f t="shared" si="3"/>
        <v>0</v>
      </c>
      <c r="L55" s="3"/>
    </row>
    <row r="56" spans="1:13">
      <c r="A56" s="3"/>
      <c r="B56" s="4"/>
      <c r="C56" s="5"/>
      <c r="D56" s="6"/>
      <c r="E56" s="6"/>
      <c r="F56" s="7"/>
      <c r="G56" s="8"/>
      <c r="H56" s="8"/>
      <c r="I56" s="23"/>
      <c r="J56" s="24"/>
      <c r="K56" s="25">
        <f t="shared" si="3"/>
        <v>0</v>
      </c>
      <c r="L56" s="3"/>
    </row>
    <row r="57" spans="1:13">
      <c r="F57" s="9">
        <f>SUM(F38:F56)</f>
        <v>63503.1</v>
      </c>
      <c r="G57" s="2"/>
      <c r="H57" s="2"/>
      <c r="I57" s="2"/>
      <c r="J57" s="9">
        <f>SUM(J41:J56)</f>
        <v>205975.97</v>
      </c>
      <c r="K57" s="9">
        <f>SUM(K41:K56)</f>
        <v>269479.07</v>
      </c>
    </row>
    <row r="58" spans="1:13">
      <c r="I58" s="1" t="s">
        <v>13</v>
      </c>
    </row>
    <row r="61" spans="1:13">
      <c r="A61" s="2" t="s">
        <v>22</v>
      </c>
      <c r="D61" s="2" t="s">
        <v>23</v>
      </c>
    </row>
    <row r="62" spans="1:13">
      <c r="A62" s="2"/>
    </row>
    <row r="63" spans="1:13">
      <c r="A63" s="2"/>
    </row>
    <row r="64" spans="1:13">
      <c r="A64" s="2" t="s">
        <v>25</v>
      </c>
      <c r="D64" s="2" t="s">
        <v>26</v>
      </c>
    </row>
    <row r="65" spans="1:4">
      <c r="A65" s="1" t="s">
        <v>28</v>
      </c>
      <c r="D65" s="1" t="s">
        <v>29</v>
      </c>
    </row>
  </sheetData>
  <mergeCells count="26">
    <mergeCell ref="D6:D8"/>
    <mergeCell ref="D38:D40"/>
    <mergeCell ref="E6:E8"/>
    <mergeCell ref="E38:E40"/>
    <mergeCell ref="F6:F8"/>
    <mergeCell ref="F38:F40"/>
    <mergeCell ref="A6:A8"/>
    <mergeCell ref="A38:A40"/>
    <mergeCell ref="B6:B8"/>
    <mergeCell ref="B38:B40"/>
    <mergeCell ref="C6:C8"/>
    <mergeCell ref="C38:C40"/>
    <mergeCell ref="K6:K8"/>
    <mergeCell ref="K38:K40"/>
    <mergeCell ref="L6:L8"/>
    <mergeCell ref="L38:L40"/>
    <mergeCell ref="H7:H8"/>
    <mergeCell ref="H39:H40"/>
    <mergeCell ref="I7:I8"/>
    <mergeCell ref="I39:I40"/>
    <mergeCell ref="J7:J8"/>
    <mergeCell ref="J39:J40"/>
    <mergeCell ref="G6:J6"/>
    <mergeCell ref="G38:J38"/>
    <mergeCell ref="G7:G8"/>
    <mergeCell ref="G39:G40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M75"/>
  <sheetViews>
    <sheetView topLeftCell="A49" zoomScale="130" zoomScaleNormal="130" workbookViewId="0">
      <selection activeCell="E58" sqref="E58:E59"/>
    </sheetView>
  </sheetViews>
  <sheetFormatPr defaultColWidth="8.5703125" defaultRowHeight="9"/>
  <cols>
    <col min="1" max="1" width="9.28515625" style="1" customWidth="1"/>
    <col min="2" max="2" width="5.28515625" style="1" customWidth="1"/>
    <col min="3" max="3" width="22" style="1" customWidth="1"/>
    <col min="4" max="4" width="12.28515625" style="1" customWidth="1"/>
    <col min="5" max="5" width="11.28515625" style="1" customWidth="1"/>
    <col min="6" max="6" width="12.28515625" style="1" customWidth="1"/>
    <col min="7" max="11" width="12.85546875" style="1" customWidth="1"/>
    <col min="12" max="12" width="11.42578125" style="1" customWidth="1"/>
    <col min="13" max="16384" width="8.5703125" style="1"/>
  </cols>
  <sheetData>
    <row r="3" spans="1:13">
      <c r="A3" s="2" t="s">
        <v>0</v>
      </c>
    </row>
    <row r="4" spans="1:13">
      <c r="A4" s="2" t="s">
        <v>1</v>
      </c>
    </row>
    <row r="6" spans="1:13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62" t="s">
        <v>8</v>
      </c>
      <c r="H6" s="63"/>
      <c r="I6" s="63"/>
      <c r="J6" s="64"/>
      <c r="K6" s="59" t="s">
        <v>9</v>
      </c>
      <c r="L6" s="59" t="s">
        <v>10</v>
      </c>
    </row>
    <row r="7" spans="1:13">
      <c r="A7" s="60"/>
      <c r="B7" s="60"/>
      <c r="C7" s="60"/>
      <c r="D7" s="60"/>
      <c r="E7" s="60"/>
      <c r="F7" s="60"/>
      <c r="G7" s="59" t="s">
        <v>11</v>
      </c>
      <c r="H7" s="59" t="s">
        <v>12</v>
      </c>
      <c r="I7" s="59" t="s">
        <v>13</v>
      </c>
      <c r="J7" s="59" t="s">
        <v>14</v>
      </c>
      <c r="K7" s="60"/>
      <c r="L7" s="60"/>
    </row>
    <row r="8" spans="1:1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3">
      <c r="A9" s="3">
        <v>45303</v>
      </c>
      <c r="B9" s="4">
        <v>18114</v>
      </c>
      <c r="C9" s="5" t="s">
        <v>134</v>
      </c>
      <c r="D9" s="6" t="s">
        <v>16</v>
      </c>
      <c r="E9" s="6">
        <v>56817</v>
      </c>
      <c r="F9" s="7"/>
      <c r="G9" s="8" t="s">
        <v>135</v>
      </c>
      <c r="H9" s="8">
        <v>145680</v>
      </c>
      <c r="I9" s="23" t="s">
        <v>136</v>
      </c>
      <c r="J9" s="24">
        <v>18473.57</v>
      </c>
      <c r="K9" s="25">
        <f>J9+F9</f>
        <v>18473.57</v>
      </c>
      <c r="L9" s="3">
        <v>45306</v>
      </c>
      <c r="M9" s="1" t="s">
        <v>137</v>
      </c>
    </row>
    <row r="10" spans="1:13">
      <c r="A10" s="3">
        <v>45303</v>
      </c>
      <c r="B10" s="4">
        <v>18114</v>
      </c>
      <c r="C10" s="5" t="s">
        <v>134</v>
      </c>
      <c r="D10" s="6" t="s">
        <v>16</v>
      </c>
      <c r="E10" s="6">
        <v>56800</v>
      </c>
      <c r="F10" s="7"/>
      <c r="G10" s="8" t="s">
        <v>135</v>
      </c>
      <c r="H10" s="8">
        <v>145680</v>
      </c>
      <c r="I10" s="23" t="s">
        <v>136</v>
      </c>
      <c r="J10" s="24">
        <v>36947.14</v>
      </c>
      <c r="K10" s="25">
        <f>J10+F10</f>
        <v>36947.14</v>
      </c>
      <c r="L10" s="3">
        <v>45306</v>
      </c>
      <c r="M10" s="1" t="s">
        <v>138</v>
      </c>
    </row>
    <row r="11" spans="1:13">
      <c r="A11" s="3">
        <v>45303</v>
      </c>
      <c r="B11" s="4">
        <v>18114</v>
      </c>
      <c r="C11" s="5" t="s">
        <v>134</v>
      </c>
      <c r="D11" s="6" t="s">
        <v>16</v>
      </c>
      <c r="E11" s="6">
        <v>56816</v>
      </c>
      <c r="F11" s="7"/>
      <c r="G11" s="8" t="s">
        <v>135</v>
      </c>
      <c r="H11" s="8">
        <v>145680</v>
      </c>
      <c r="I11" s="23" t="s">
        <v>136</v>
      </c>
      <c r="J11" s="24">
        <v>9236.7900000000009</v>
      </c>
      <c r="K11" s="25">
        <f>J11+F11</f>
        <v>9236.7900000000009</v>
      </c>
      <c r="L11" s="3">
        <v>45306</v>
      </c>
      <c r="M11" s="1" t="s">
        <v>139</v>
      </c>
    </row>
    <row r="12" spans="1:13">
      <c r="A12" s="3"/>
      <c r="B12" s="4"/>
      <c r="C12" s="5"/>
      <c r="D12" s="6"/>
      <c r="E12" s="6"/>
      <c r="F12" s="7"/>
      <c r="G12" s="8"/>
      <c r="H12" s="8"/>
      <c r="I12" s="23"/>
      <c r="J12" s="24"/>
      <c r="K12" s="25">
        <f>J12+F12</f>
        <v>0</v>
      </c>
      <c r="L12" s="3"/>
    </row>
    <row r="13" spans="1:13">
      <c r="A13" s="3"/>
      <c r="B13" s="4"/>
      <c r="C13" s="5"/>
      <c r="D13" s="6"/>
      <c r="E13" s="6"/>
      <c r="F13" s="7"/>
      <c r="G13" s="8"/>
      <c r="H13" s="8"/>
      <c r="I13" s="23"/>
      <c r="J13" s="24"/>
      <c r="K13" s="25">
        <f>J13+F13</f>
        <v>0</v>
      </c>
      <c r="L13" s="3"/>
    </row>
    <row r="14" spans="1:13">
      <c r="F14" s="9">
        <f>SUM(F6:F13)</f>
        <v>0</v>
      </c>
      <c r="G14" s="2"/>
      <c r="H14" s="2"/>
      <c r="I14" s="2"/>
      <c r="J14" s="9">
        <f>SUM(J9:J13)</f>
        <v>64657.5</v>
      </c>
      <c r="K14" s="9">
        <f>SUM(K9:K13)</f>
        <v>64657.5</v>
      </c>
    </row>
    <row r="15" spans="1:13">
      <c r="I15" s="1" t="s">
        <v>13</v>
      </c>
    </row>
    <row r="16" spans="1:13">
      <c r="H16" s="2" t="s">
        <v>19</v>
      </c>
      <c r="J16" s="36" t="s">
        <v>20</v>
      </c>
      <c r="K16" s="36" t="s">
        <v>21</v>
      </c>
    </row>
    <row r="17" spans="1:11">
      <c r="K17" s="2"/>
    </row>
    <row r="18" spans="1:11">
      <c r="A18" s="2" t="s">
        <v>22</v>
      </c>
      <c r="D18" s="2" t="s">
        <v>23</v>
      </c>
      <c r="G18" s="2" t="s">
        <v>24</v>
      </c>
      <c r="I18" s="37">
        <v>1000</v>
      </c>
      <c r="J18" s="38"/>
      <c r="K18" s="39">
        <f t="shared" ref="K18:K28" si="0">J18*I18</f>
        <v>0</v>
      </c>
    </row>
    <row r="19" spans="1:11">
      <c r="A19" s="2"/>
      <c r="G19" s="2"/>
      <c r="I19" s="37">
        <v>500</v>
      </c>
      <c r="J19" s="38"/>
      <c r="K19" s="39">
        <f t="shared" si="0"/>
        <v>0</v>
      </c>
    </row>
    <row r="20" spans="1:11">
      <c r="A20" s="2"/>
      <c r="G20" s="2"/>
      <c r="I20" s="37">
        <v>200</v>
      </c>
      <c r="J20" s="38"/>
      <c r="K20" s="39">
        <f t="shared" si="0"/>
        <v>0</v>
      </c>
    </row>
    <row r="21" spans="1:11">
      <c r="A21" s="2" t="s">
        <v>25</v>
      </c>
      <c r="D21" s="2" t="s">
        <v>26</v>
      </c>
      <c r="G21" s="2" t="s">
        <v>27</v>
      </c>
      <c r="I21" s="37">
        <v>100</v>
      </c>
      <c r="J21" s="38"/>
      <c r="K21" s="39">
        <f t="shared" si="0"/>
        <v>0</v>
      </c>
    </row>
    <row r="22" spans="1:11">
      <c r="A22" s="1" t="s">
        <v>28</v>
      </c>
      <c r="D22" s="1" t="s">
        <v>29</v>
      </c>
      <c r="G22" s="1" t="s">
        <v>30</v>
      </c>
      <c r="I22" s="37">
        <v>50</v>
      </c>
      <c r="J22" s="38"/>
      <c r="K22" s="39">
        <f t="shared" si="0"/>
        <v>0</v>
      </c>
    </row>
    <row r="23" spans="1:11">
      <c r="I23" s="37">
        <v>20</v>
      </c>
      <c r="J23" s="38"/>
      <c r="K23" s="39">
        <f t="shared" si="0"/>
        <v>0</v>
      </c>
    </row>
    <row r="24" spans="1:11">
      <c r="I24" s="37">
        <v>10</v>
      </c>
      <c r="J24" s="38"/>
      <c r="K24" s="39">
        <f t="shared" si="0"/>
        <v>0</v>
      </c>
    </row>
    <row r="25" spans="1:11">
      <c r="I25" s="37">
        <v>5</v>
      </c>
      <c r="J25" s="38"/>
      <c r="K25" s="39">
        <f t="shared" si="0"/>
        <v>0</v>
      </c>
    </row>
    <row r="26" spans="1:11">
      <c r="I26" s="37">
        <v>1</v>
      </c>
      <c r="J26" s="38"/>
      <c r="K26" s="39">
        <f t="shared" si="0"/>
        <v>0</v>
      </c>
    </row>
    <row r="27" spans="1:11">
      <c r="I27" s="37">
        <v>0.25</v>
      </c>
      <c r="J27" s="38"/>
      <c r="K27" s="39">
        <f t="shared" si="0"/>
        <v>0</v>
      </c>
    </row>
    <row r="28" spans="1:11">
      <c r="I28" s="40">
        <v>0.1</v>
      </c>
      <c r="J28" s="38"/>
      <c r="K28" s="39">
        <f t="shared" si="0"/>
        <v>0</v>
      </c>
    </row>
    <row r="29" spans="1:11">
      <c r="I29" s="2" t="s">
        <v>31</v>
      </c>
      <c r="K29" s="41">
        <f>SUM(K18:K28)</f>
        <v>0</v>
      </c>
    </row>
    <row r="30" spans="1:11">
      <c r="I30" s="2" t="s">
        <v>32</v>
      </c>
      <c r="K30" s="42">
        <f>J14</f>
        <v>64657.5</v>
      </c>
    </row>
    <row r="31" spans="1:11">
      <c r="K31" s="43">
        <f>SUM(K29:K30)</f>
        <v>64657.5</v>
      </c>
    </row>
    <row r="36" spans="1:13">
      <c r="A36" s="2" t="s">
        <v>0</v>
      </c>
    </row>
    <row r="37" spans="1:13">
      <c r="A37" s="2" t="s">
        <v>39</v>
      </c>
    </row>
    <row r="39" spans="1:13">
      <c r="A39" s="59" t="s">
        <v>2</v>
      </c>
      <c r="B39" s="59" t="s">
        <v>3</v>
      </c>
      <c r="C39" s="59" t="s">
        <v>4</v>
      </c>
      <c r="D39" s="59" t="s">
        <v>5</v>
      </c>
      <c r="E39" s="59" t="s">
        <v>6</v>
      </c>
      <c r="F39" s="59" t="s">
        <v>7</v>
      </c>
      <c r="G39" s="62" t="s">
        <v>8</v>
      </c>
      <c r="H39" s="63"/>
      <c r="I39" s="63"/>
      <c r="J39" s="64"/>
      <c r="K39" s="59" t="s">
        <v>9</v>
      </c>
      <c r="L39" s="59" t="s">
        <v>10</v>
      </c>
    </row>
    <row r="40" spans="1:13">
      <c r="A40" s="60"/>
      <c r="B40" s="60"/>
      <c r="C40" s="60"/>
      <c r="D40" s="60"/>
      <c r="E40" s="60"/>
      <c r="F40" s="60"/>
      <c r="G40" s="59" t="s">
        <v>11</v>
      </c>
      <c r="H40" s="59" t="s">
        <v>12</v>
      </c>
      <c r="I40" s="59" t="s">
        <v>13</v>
      </c>
      <c r="J40" s="59" t="s">
        <v>14</v>
      </c>
      <c r="K40" s="60"/>
      <c r="L40" s="60"/>
    </row>
    <row r="41" spans="1:13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>
      <c r="A42" s="3">
        <v>45303</v>
      </c>
      <c r="B42" s="4">
        <v>18255</v>
      </c>
      <c r="C42" s="5" t="s">
        <v>140</v>
      </c>
      <c r="D42" s="6" t="s">
        <v>16</v>
      </c>
      <c r="E42" s="6">
        <v>57296</v>
      </c>
      <c r="F42" s="7"/>
      <c r="G42" s="8" t="s">
        <v>70</v>
      </c>
      <c r="H42" s="8"/>
      <c r="I42" s="23"/>
      <c r="J42" s="24">
        <v>23676.799999999999</v>
      </c>
      <c r="K42" s="25">
        <f>J42+F42</f>
        <v>23676.799999999999</v>
      </c>
      <c r="L42" s="3">
        <v>45303</v>
      </c>
      <c r="M42" s="75" t="s">
        <v>141</v>
      </c>
    </row>
    <row r="43" spans="1:13">
      <c r="A43" s="3">
        <v>45303</v>
      </c>
      <c r="B43" s="4">
        <v>18255</v>
      </c>
      <c r="C43" s="5" t="s">
        <v>140</v>
      </c>
      <c r="D43" s="6" t="s">
        <v>64</v>
      </c>
      <c r="E43" s="6">
        <v>57296</v>
      </c>
      <c r="F43" s="7"/>
      <c r="G43" s="8" t="s">
        <v>70</v>
      </c>
      <c r="H43" s="8"/>
      <c r="I43" s="23"/>
      <c r="J43" s="24">
        <v>990.97</v>
      </c>
      <c r="K43" s="25">
        <f t="shared" ref="K43:K45" si="1">J43+F43</f>
        <v>990.97</v>
      </c>
      <c r="L43" s="3">
        <v>45303</v>
      </c>
      <c r="M43" s="75"/>
    </row>
    <row r="44" spans="1:13">
      <c r="A44" s="3"/>
      <c r="B44" s="4"/>
      <c r="C44" s="5"/>
      <c r="D44" s="6"/>
      <c r="E44" s="6"/>
      <c r="F44" s="7"/>
      <c r="G44" s="8"/>
      <c r="H44" s="8"/>
      <c r="I44" s="23"/>
      <c r="J44" s="24"/>
      <c r="K44" s="25">
        <f t="shared" si="1"/>
        <v>0</v>
      </c>
      <c r="L44" s="3"/>
    </row>
    <row r="45" spans="1:13">
      <c r="A45" s="3"/>
      <c r="B45" s="4"/>
      <c r="C45" s="5"/>
      <c r="D45" s="6"/>
      <c r="E45" s="6"/>
      <c r="F45" s="7"/>
      <c r="G45" s="8"/>
      <c r="H45" s="8"/>
      <c r="I45" s="23"/>
      <c r="J45" s="24"/>
      <c r="K45" s="25">
        <f t="shared" si="1"/>
        <v>0</v>
      </c>
      <c r="L45" s="3"/>
    </row>
    <row r="46" spans="1:13">
      <c r="F46" s="9">
        <f>SUM(F39:F45)</f>
        <v>0</v>
      </c>
      <c r="G46" s="2"/>
      <c r="H46" s="2"/>
      <c r="I46" s="2"/>
      <c r="J46" s="9">
        <f>SUM(J42:J45)</f>
        <v>24667.77</v>
      </c>
      <c r="K46" s="9">
        <f>SUM(K42:K45)</f>
        <v>24667.77</v>
      </c>
    </row>
    <row r="47" spans="1:13">
      <c r="I47" s="1" t="s">
        <v>13</v>
      </c>
    </row>
    <row r="50" spans="1:12">
      <c r="A50" s="2" t="s">
        <v>22</v>
      </c>
      <c r="D50" s="2" t="s">
        <v>23</v>
      </c>
    </row>
    <row r="51" spans="1:12">
      <c r="A51" s="2"/>
    </row>
    <row r="52" spans="1:12">
      <c r="A52" s="2"/>
    </row>
    <row r="53" spans="1:12">
      <c r="A53" s="2" t="s">
        <v>25</v>
      </c>
      <c r="D53" s="2" t="s">
        <v>26</v>
      </c>
    </row>
    <row r="54" spans="1:12">
      <c r="A54" s="1" t="s">
        <v>28</v>
      </c>
      <c r="D54" s="1" t="s">
        <v>29</v>
      </c>
    </row>
    <row r="57" spans="1:12">
      <c r="A57" s="2" t="s">
        <v>0</v>
      </c>
    </row>
    <row r="58" spans="1:12">
      <c r="A58" s="2" t="s">
        <v>39</v>
      </c>
    </row>
    <row r="60" spans="1:12">
      <c r="A60" s="59" t="s">
        <v>2</v>
      </c>
      <c r="B60" s="59" t="s">
        <v>3</v>
      </c>
      <c r="C60" s="59" t="s">
        <v>4</v>
      </c>
      <c r="D60" s="59" t="s">
        <v>5</v>
      </c>
      <c r="E60" s="59" t="s">
        <v>6</v>
      </c>
      <c r="F60" s="59" t="s">
        <v>7</v>
      </c>
      <c r="G60" s="62" t="s">
        <v>8</v>
      </c>
      <c r="H60" s="63"/>
      <c r="I60" s="63"/>
      <c r="J60" s="64"/>
      <c r="K60" s="59" t="s">
        <v>9</v>
      </c>
      <c r="L60" s="59" t="s">
        <v>10</v>
      </c>
    </row>
    <row r="61" spans="1:12">
      <c r="A61" s="60"/>
      <c r="B61" s="60"/>
      <c r="C61" s="60"/>
      <c r="D61" s="60"/>
      <c r="E61" s="60"/>
      <c r="F61" s="60"/>
      <c r="G61" s="59" t="s">
        <v>11</v>
      </c>
      <c r="H61" s="59" t="s">
        <v>12</v>
      </c>
      <c r="I61" s="59" t="s">
        <v>13</v>
      </c>
      <c r="J61" s="59" t="s">
        <v>14</v>
      </c>
      <c r="K61" s="60"/>
      <c r="L61" s="60"/>
    </row>
    <row r="62" spans="1:1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>
      <c r="A63" s="3">
        <v>45306</v>
      </c>
      <c r="B63" s="4">
        <v>18265</v>
      </c>
      <c r="C63" s="5" t="s">
        <v>68</v>
      </c>
      <c r="D63" s="6" t="s">
        <v>16</v>
      </c>
      <c r="E63" s="6">
        <v>57308</v>
      </c>
      <c r="F63" s="7">
        <v>18100</v>
      </c>
      <c r="G63" s="8"/>
      <c r="H63" s="8"/>
      <c r="I63" s="23"/>
      <c r="J63" s="24"/>
      <c r="K63" s="25">
        <f>J63+F63</f>
        <v>18100</v>
      </c>
      <c r="L63" s="3">
        <v>45306</v>
      </c>
    </row>
    <row r="64" spans="1:12">
      <c r="A64" s="3"/>
      <c r="B64" s="4"/>
      <c r="C64" s="5"/>
      <c r="D64" s="6"/>
      <c r="E64" s="6"/>
      <c r="F64" s="7"/>
      <c r="G64" s="8"/>
      <c r="H64" s="8"/>
      <c r="I64" s="23"/>
      <c r="J64" s="24"/>
      <c r="K64" s="25">
        <f t="shared" ref="K64:K66" si="2">J64+F64</f>
        <v>0</v>
      </c>
      <c r="L64" s="3"/>
    </row>
    <row r="65" spans="1:12">
      <c r="A65" s="3"/>
      <c r="B65" s="4"/>
      <c r="C65" s="5"/>
      <c r="D65" s="6"/>
      <c r="E65" s="6"/>
      <c r="F65" s="7"/>
      <c r="G65" s="8"/>
      <c r="H65" s="8"/>
      <c r="I65" s="23"/>
      <c r="J65" s="24"/>
      <c r="K65" s="25">
        <f t="shared" si="2"/>
        <v>0</v>
      </c>
      <c r="L65" s="3"/>
    </row>
    <row r="66" spans="1:12">
      <c r="A66" s="3"/>
      <c r="B66" s="4"/>
      <c r="C66" s="5"/>
      <c r="D66" s="6"/>
      <c r="E66" s="6"/>
      <c r="F66" s="7"/>
      <c r="G66" s="8"/>
      <c r="H66" s="8"/>
      <c r="I66" s="23"/>
      <c r="J66" s="24"/>
      <c r="K66" s="25">
        <f t="shared" si="2"/>
        <v>0</v>
      </c>
      <c r="L66" s="3"/>
    </row>
    <row r="67" spans="1:12">
      <c r="F67" s="9">
        <f>SUM(F60:F66)</f>
        <v>18100</v>
      </c>
      <c r="G67" s="2"/>
      <c r="H67" s="2"/>
      <c r="I67" s="2"/>
      <c r="J67" s="9">
        <f>SUM(J63:J66)</f>
        <v>0</v>
      </c>
      <c r="K67" s="9">
        <f>SUM(K63:K66)</f>
        <v>18100</v>
      </c>
    </row>
    <row r="68" spans="1:12">
      <c r="I68" s="1" t="s">
        <v>13</v>
      </c>
    </row>
    <row r="71" spans="1:12">
      <c r="A71" s="2" t="s">
        <v>22</v>
      </c>
      <c r="D71" s="2" t="s">
        <v>23</v>
      </c>
    </row>
    <row r="72" spans="1:12">
      <c r="A72" s="2"/>
    </row>
    <row r="73" spans="1:12">
      <c r="A73" s="2"/>
    </row>
    <row r="74" spans="1:12">
      <c r="A74" s="2" t="s">
        <v>25</v>
      </c>
      <c r="D74" s="2" t="s">
        <v>26</v>
      </c>
    </row>
    <row r="75" spans="1:12">
      <c r="A75" s="1" t="s">
        <v>28</v>
      </c>
      <c r="D75" s="1" t="s">
        <v>29</v>
      </c>
    </row>
  </sheetData>
  <mergeCells count="40">
    <mergeCell ref="G6:J6"/>
    <mergeCell ref="G39:J39"/>
    <mergeCell ref="G60:J60"/>
    <mergeCell ref="A6:A8"/>
    <mergeCell ref="A39:A41"/>
    <mergeCell ref="A60:A62"/>
    <mergeCell ref="B6:B8"/>
    <mergeCell ref="B39:B41"/>
    <mergeCell ref="B60:B62"/>
    <mergeCell ref="C6:C8"/>
    <mergeCell ref="C39:C41"/>
    <mergeCell ref="C60:C62"/>
    <mergeCell ref="D6:D8"/>
    <mergeCell ref="D39:D41"/>
    <mergeCell ref="D60:D62"/>
    <mergeCell ref="E6:E8"/>
    <mergeCell ref="E39:E41"/>
    <mergeCell ref="E60:E62"/>
    <mergeCell ref="F6:F8"/>
    <mergeCell ref="F39:F41"/>
    <mergeCell ref="F60:F62"/>
    <mergeCell ref="G7:G8"/>
    <mergeCell ref="G40:G41"/>
    <mergeCell ref="G61:G62"/>
    <mergeCell ref="H7:H8"/>
    <mergeCell ref="H40:H41"/>
    <mergeCell ref="H61:H62"/>
    <mergeCell ref="I7:I8"/>
    <mergeCell ref="I40:I41"/>
    <mergeCell ref="I61:I62"/>
    <mergeCell ref="J7:J8"/>
    <mergeCell ref="J40:J41"/>
    <mergeCell ref="J61:J62"/>
    <mergeCell ref="M42:M43"/>
    <mergeCell ref="K6:K8"/>
    <mergeCell ref="K39:K41"/>
    <mergeCell ref="K60:K62"/>
    <mergeCell ref="L6:L8"/>
    <mergeCell ref="L39:L41"/>
    <mergeCell ref="L60:L62"/>
  </mergeCells>
  <pageMargins left="0.23622047244094499" right="0.23622047244094499" top="0.74803149606299202" bottom="0.74803149606299202" header="0.31496062992126" footer="0.31496062992126"/>
  <pageSetup scale="85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JAN 2</vt:lpstr>
      <vt:lpstr>JAN 3</vt:lpstr>
      <vt:lpstr>JAN 5</vt:lpstr>
      <vt:lpstr>JAN 8</vt:lpstr>
      <vt:lpstr>JAN 9</vt:lpstr>
      <vt:lpstr>JAN 10</vt:lpstr>
      <vt:lpstr>JAN 11</vt:lpstr>
      <vt:lpstr>JAN 12</vt:lpstr>
      <vt:lpstr>JAN 15</vt:lpstr>
      <vt:lpstr>JAN 16</vt:lpstr>
      <vt:lpstr>JAN 17</vt:lpstr>
      <vt:lpstr>JAN 18</vt:lpstr>
      <vt:lpstr>JAN 19</vt:lpstr>
      <vt:lpstr>JAN 22</vt:lpstr>
      <vt:lpstr>JAN 23</vt:lpstr>
      <vt:lpstr>JAN 25</vt:lpstr>
      <vt:lpstr>JAN 26</vt:lpstr>
      <vt:lpstr>JAN 29</vt:lpstr>
      <vt:lpstr>JAN 30</vt:lpstr>
      <vt:lpstr>JAN 31</vt:lpstr>
      <vt:lpstr>'JAN 10'!Print_Area</vt:lpstr>
      <vt:lpstr>'JAN 11'!Print_Area</vt:lpstr>
      <vt:lpstr>'JAN 12'!Print_Area</vt:lpstr>
      <vt:lpstr>'JAN 15'!Print_Area</vt:lpstr>
      <vt:lpstr>'JAN 16'!Print_Area</vt:lpstr>
      <vt:lpstr>'JAN 17'!Print_Area</vt:lpstr>
      <vt:lpstr>'JAN 18'!Print_Area</vt:lpstr>
      <vt:lpstr>'JAN 19'!Print_Area</vt:lpstr>
      <vt:lpstr>'JAN 2'!Print_Area</vt:lpstr>
      <vt:lpstr>'JAN 22'!Print_Area</vt:lpstr>
      <vt:lpstr>'JAN 23'!Print_Area</vt:lpstr>
      <vt:lpstr>'JAN 25'!Print_Area</vt:lpstr>
      <vt:lpstr>'JAN 26'!Print_Area</vt:lpstr>
      <vt:lpstr>'JAN 29'!Print_Area</vt:lpstr>
      <vt:lpstr>'JAN 3'!Print_Area</vt:lpstr>
      <vt:lpstr>'JAN 30'!Print_Area</vt:lpstr>
      <vt:lpstr>'JAN 31'!Print_Area</vt:lpstr>
      <vt:lpstr>'JAN 5'!Print_Area</vt:lpstr>
      <vt:lpstr>'JAN 8'!Print_Area</vt:lpstr>
      <vt:lpstr>'JAN 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Jozelle</dc:creator>
  <cp:lastModifiedBy>Jozelle</cp:lastModifiedBy>
  <cp:lastPrinted>2024-02-01T06:10:00Z</cp:lastPrinted>
  <dcterms:created xsi:type="dcterms:W3CDTF">2024-01-25T06:30:00Z</dcterms:created>
  <dcterms:modified xsi:type="dcterms:W3CDTF">2024-03-12T03:35:16Z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A191D7615AF4416590509B56065C9277</vt:lpwstr>
  </property>
  <property fmtid="{D5CDD505-2E9C-101B-9397-08002B2CF9AE}" pid="3" name="KSOProductBuildVer">
    <vt:lpwstr>1033-11.2.0.11537</vt:lpwstr>
  </property>
</Properties>
</file>