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7" activeTab="8"/>
  </bookViews>
  <sheets>
    <sheet name="OCT 1" sheetId="1" r:id="rId1"/>
    <sheet name="OCT 2" sheetId="2" r:id="rId2"/>
    <sheet name="OCT 4" sheetId="3" r:id="rId3"/>
    <sheet name="OCT 7" sheetId="4" r:id="rId4"/>
    <sheet name="OCT 8" sheetId="6" r:id="rId5"/>
    <sheet name="OCT 9" sheetId="7" r:id="rId6"/>
    <sheet name="OCT 14" sheetId="8" r:id="rId7"/>
    <sheet name="OCT 16" sheetId="9" r:id="rId8"/>
    <sheet name="OCT 17" sheetId="10" r:id="rId9"/>
    <sheet name="OCT 18" sheetId="11" r:id="rId10"/>
    <sheet name="OCT 21" sheetId="12" r:id="rId11"/>
    <sheet name="OCT 22" sheetId="13" r:id="rId12"/>
    <sheet name="OCT 23" sheetId="14" r:id="rId13"/>
    <sheet name="OCT 25" sheetId="15" r:id="rId14"/>
    <sheet name="OCT 29" sheetId="16" r:id="rId15"/>
    <sheet name="OCT 30" sheetId="17" r:id="rId16"/>
    <sheet name="LAZADA" sheetId="5" r:id="rId17"/>
  </sheets>
  <definedNames>
    <definedName name="_1_JAN_2024" localSheetId="16">#REF!</definedName>
    <definedName name="_1_JAN_2024">#REF!</definedName>
    <definedName name="_2_JAN_2024" localSheetId="16">#REF!</definedName>
    <definedName name="_2_JAN_2024">#REF!</definedName>
    <definedName name="_6_Jan_2020" localSheetId="16">#REF!</definedName>
    <definedName name="_6_Jan_2020">#REF!</definedName>
    <definedName name="_xlnm.Print_Area" localSheetId="16">LAZADA!$A$274:$L$365</definedName>
    <definedName name="_xlnm.Print_Area" localSheetId="13">'OCT 25'!$A$1:$M$60</definedName>
    <definedName name="_xlnm.Print_Area" localSheetId="14">'OCT 29'!$A$30:$M$56</definedName>
    <definedName name="_xlnm.Print_Area" localSheetId="15">'OCT 30'!$A$74:$L$94</definedName>
  </definedNames>
  <calcPr calcId="144525"/>
</workbook>
</file>

<file path=xl/sharedStrings.xml><?xml version="1.0" encoding="utf-8"?>
<sst xmlns="http://schemas.openxmlformats.org/spreadsheetml/2006/main" count="1958" uniqueCount="291">
  <si>
    <t>SUMMARY DAILY COLLECTION REPORT</t>
  </si>
  <si>
    <t>KMI H.O. SERIES (ALFREDO)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</si>
  <si>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</si>
  <si>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</si>
  <si>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</si>
  <si>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</si>
  <si>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</si>
  <si>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</si>
  <si>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</si>
  <si>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</si>
  <si>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</si>
  <si>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</si>
  <si>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</si>
  <si>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</si>
  <si>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</si>
  <si>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SUPREME CARE MEDICAL DIAGNOSTIC</t>
  </si>
  <si>
    <t>UNIT</t>
  </si>
  <si>
    <t>RCBC</t>
  </si>
  <si>
    <t>EWT</t>
  </si>
  <si>
    <t>KOTEN ENTERPRISES CO., INC</t>
  </si>
  <si>
    <t>BDO</t>
  </si>
  <si>
    <t>Cash Breakdown</t>
  </si>
  <si>
    <t>PCS</t>
  </si>
  <si>
    <t>AMOUNT</t>
  </si>
  <si>
    <t>Prepared By:</t>
  </si>
  <si>
    <t>Noted By:</t>
  </si>
  <si>
    <t>Received by:</t>
  </si>
  <si>
    <t>JANELLEN LIM</t>
  </si>
  <si>
    <t>MART NATHANIEL R. FLORES</t>
  </si>
  <si>
    <t>RODESSA MANAS</t>
  </si>
  <si>
    <t>KMI Assistant</t>
  </si>
  <si>
    <t>KMI- Supervisor</t>
  </si>
  <si>
    <t>Accounting Clerk</t>
  </si>
  <si>
    <t>Total Coins &amp; Bills</t>
  </si>
  <si>
    <t>Total Checks</t>
  </si>
  <si>
    <t>KMI H.O. SERIES (MART)</t>
  </si>
  <si>
    <t>KMI AR#</t>
  </si>
  <si>
    <t>KM6047</t>
  </si>
  <si>
    <t>ALBEN BERMEO</t>
  </si>
  <si>
    <t>BS10339</t>
  </si>
  <si>
    <t>VALERO 156 VILLAR PMC</t>
  </si>
  <si>
    <t>UNIT &amp; DC</t>
  </si>
  <si>
    <t>MBTC</t>
  </si>
  <si>
    <t>EWT 1614.81</t>
  </si>
  <si>
    <t>BRANDYWINE CORPORATION</t>
  </si>
  <si>
    <t>EWT 147.83</t>
  </si>
  <si>
    <t>BIDA GRACEMA TOLENTINO</t>
  </si>
  <si>
    <t>KMI H.O. SERIES (ROLAND)</t>
  </si>
  <si>
    <t>STEWART CHONGSON</t>
  </si>
  <si>
    <t>KM6049</t>
  </si>
  <si>
    <t>LESTER BANAAG</t>
  </si>
  <si>
    <t>BS10345</t>
  </si>
  <si>
    <t>CHINA BANKING CORPORATION</t>
  </si>
  <si>
    <t>CBC</t>
  </si>
  <si>
    <t>EWT 83.21</t>
  </si>
  <si>
    <t>SHEPHERD'S VOICE PUBLICATIONS INC</t>
  </si>
  <si>
    <t>EWT 199.43</t>
  </si>
  <si>
    <t>GFI ENTERPRISES INC</t>
  </si>
  <si>
    <t>EWT 317.82</t>
  </si>
  <si>
    <t>INSTALLATION</t>
  </si>
  <si>
    <t>EWT 276.34</t>
  </si>
  <si>
    <t>JAP MODERN CONSTRUCTION OPC</t>
  </si>
  <si>
    <t>1 TRADE LOGISTICS INC</t>
  </si>
  <si>
    <t>UNIT DP</t>
  </si>
  <si>
    <t>CLOYDNAR INSIGNE</t>
  </si>
  <si>
    <t>KM6053</t>
  </si>
  <si>
    <t>JOEBERT C. REYES</t>
  </si>
  <si>
    <t>BS10341</t>
  </si>
  <si>
    <t>KM6057</t>
  </si>
  <si>
    <t>FELICITO AYALA JR.</t>
  </si>
  <si>
    <t>BS10347</t>
  </si>
  <si>
    <t>EVERYOUNG INDUSTRIAL SALES</t>
  </si>
  <si>
    <t>WEALTH ENTERPRISES CORP.</t>
  </si>
  <si>
    <t>EWT 190.32</t>
  </si>
  <si>
    <t>JUDGE MA. LUNA SABA</t>
  </si>
  <si>
    <t>CDO TDR#09461</t>
  </si>
  <si>
    <t>ROBERT CHAM</t>
  </si>
  <si>
    <t>GERALD GARCIA</t>
  </si>
  <si>
    <t>SUPERIOR BT INC.</t>
  </si>
  <si>
    <t>EWT 218.18</t>
  </si>
  <si>
    <t>JACK MALICDEM</t>
  </si>
  <si>
    <t>OVERPAYMENT</t>
  </si>
  <si>
    <t>ARTHUR SARTE</t>
  </si>
  <si>
    <t>PATCHIE BUERANO</t>
  </si>
  <si>
    <t>BALAY NI MAMAI RESORT</t>
  </si>
  <si>
    <t>UNITEC RESOURCES INC.</t>
  </si>
  <si>
    <t>EWT 518.86</t>
  </si>
  <si>
    <t>PAN DE MANILA FOOD CO. INC</t>
  </si>
  <si>
    <t>EWT 195.47</t>
  </si>
  <si>
    <t>AMAZIGRACE GLOBAL MANPOWER INC</t>
  </si>
  <si>
    <t>STEVE ROMASANTA</t>
  </si>
  <si>
    <t>HFNAC ENTERPRISES CORP</t>
  </si>
  <si>
    <t>MONTIEL DELOS SANTOS</t>
  </si>
  <si>
    <t>VICTOR JOSEPH YAMAT</t>
  </si>
  <si>
    <t>JENILLE LORENA</t>
  </si>
  <si>
    <t>KM6058</t>
  </si>
  <si>
    <t>BS10350</t>
  </si>
  <si>
    <t>ESPIE ESPINO</t>
  </si>
  <si>
    <t>GEORGE KWEVIN TUYAY</t>
  </si>
  <si>
    <t>MERVIN YAPSON</t>
  </si>
  <si>
    <t>G.S. GO BROS INC</t>
  </si>
  <si>
    <t>EWT 1452.43</t>
  </si>
  <si>
    <t>DP INSTALLATION</t>
  </si>
  <si>
    <t>TOM LIN</t>
  </si>
  <si>
    <t>INTERNATIONAL BUDDHIST PROGRESS SOCIETY</t>
  </si>
  <si>
    <t>DR. IRWIN Y. CUA</t>
  </si>
  <si>
    <t>RENAN REALICA</t>
  </si>
  <si>
    <t>RM2 CONSUMER GOODS WHOLESALING</t>
  </si>
  <si>
    <t>BEA BAUTISTA</t>
  </si>
  <si>
    <t>ABYR ISRAEL ENTERPRISES</t>
  </si>
  <si>
    <t>MARK GO</t>
  </si>
  <si>
    <t>ATTY. DALTON LUCENARIO</t>
  </si>
  <si>
    <t>JOSE CASTILLO</t>
  </si>
  <si>
    <t>ROBERT TIU</t>
  </si>
  <si>
    <t>LAGUNA DIAGNOSTICS CENTER</t>
  </si>
  <si>
    <t>ROMMEL BEN NASQUEZ</t>
  </si>
  <si>
    <t>JUNAIRA BANTUGON</t>
  </si>
  <si>
    <t>PETER BENA CONS &amp; DEVT. CORP</t>
  </si>
  <si>
    <t>PETER CHUA</t>
  </si>
  <si>
    <t>ATTY. VIC DE LEON</t>
  </si>
  <si>
    <t>GERALDINE CASTANEDA MUSA</t>
  </si>
  <si>
    <t>MVF APPLIANNCES TRADING</t>
  </si>
  <si>
    <t>DR. JUN VILLON</t>
  </si>
  <si>
    <t>EVELYN PARREÑO</t>
  </si>
  <si>
    <t>JCC21 AIRCONDITIONING</t>
  </si>
  <si>
    <t>STANDARD INSURANCE CO., INC.</t>
  </si>
  <si>
    <t>EWT 635.64</t>
  </si>
  <si>
    <t>CHINA BANK SAVINGS INC</t>
  </si>
  <si>
    <t>CBS</t>
  </si>
  <si>
    <t>EWT 166.43</t>
  </si>
  <si>
    <t>EWT 249.64</t>
  </si>
  <si>
    <t>EWT 1821.38</t>
  </si>
  <si>
    <t>DUINUS SMART TECH INC</t>
  </si>
  <si>
    <t>EWB</t>
  </si>
  <si>
    <t>EWT 725.82</t>
  </si>
  <si>
    <t>CYNTHIA RAMIREZ</t>
  </si>
  <si>
    <t>CARLOS SANGCO</t>
  </si>
  <si>
    <t>JOE ALVIN VIVAR GRULLO</t>
  </si>
  <si>
    <t>KPII</t>
  </si>
  <si>
    <t>HIGHTOWER MARKETING CORPORATION</t>
  </si>
  <si>
    <t>RUBY ROSE PAMINTUAN</t>
  </si>
  <si>
    <t>C. RAMIREZ &amp; CO., INC.</t>
  </si>
  <si>
    <t>EWT 645.61</t>
  </si>
  <si>
    <t>CASES COLLECTION MANAGEMENT INC</t>
  </si>
  <si>
    <t>DINDO R. SADSAD</t>
  </si>
  <si>
    <t>INDOFINE INTERNATIONAL</t>
  </si>
  <si>
    <t>EWT 592.93</t>
  </si>
  <si>
    <t>CLAUDINE IVY POOLE</t>
  </si>
  <si>
    <t>LACELLI INTERNATIONAL</t>
  </si>
  <si>
    <t>NORTH STEEL INNOVATIONS INC.</t>
  </si>
  <si>
    <t>CHARLENE RAQUOIN</t>
  </si>
  <si>
    <t>W/ CHANGE P15</t>
  </si>
  <si>
    <t>LETICIA MASUI</t>
  </si>
  <si>
    <t>SERVICE</t>
  </si>
  <si>
    <t>SJR 225933</t>
  </si>
  <si>
    <t>MADISON DELA CRUZ</t>
  </si>
  <si>
    <t>PNB</t>
  </si>
  <si>
    <t>AEGYO INC.</t>
  </si>
  <si>
    <t>MARISOL VELASCO</t>
  </si>
  <si>
    <t>ROBERT AGUILAR</t>
  </si>
  <si>
    <t>EMEE CORPUS</t>
  </si>
  <si>
    <t>FL PRO SOLUTIONS INC</t>
  </si>
  <si>
    <t>DP UNIT</t>
  </si>
  <si>
    <t>NINA ROBLES</t>
  </si>
  <si>
    <t>K5 PLUS LOGISTICS CORPORATION</t>
  </si>
  <si>
    <t>YUMEX PHILS CORP</t>
  </si>
  <si>
    <t>EWT 1137.75</t>
  </si>
  <si>
    <t>EWT 1058.54</t>
  </si>
  <si>
    <t>SAMMY DELA CRUZ</t>
  </si>
  <si>
    <t>LAKAMBINI HOTEL CORPORATION</t>
  </si>
  <si>
    <t>CSBANK</t>
  </si>
  <si>
    <t>EWT 401.41</t>
  </si>
  <si>
    <t>BLUEDIAMOND CORPORATION</t>
  </si>
  <si>
    <t>EWT 4183.00</t>
  </si>
  <si>
    <t>ROSEMARIE COMENDADOR</t>
  </si>
  <si>
    <t>AR5347</t>
  </si>
  <si>
    <t>BS9668</t>
  </si>
  <si>
    <t>BS9679</t>
  </si>
  <si>
    <t>BS9683</t>
  </si>
  <si>
    <t>BS9685</t>
  </si>
  <si>
    <t>BS9686</t>
  </si>
  <si>
    <t>BS9687</t>
  </si>
  <si>
    <t>BS9692</t>
  </si>
  <si>
    <t>EDRIC CHAM</t>
  </si>
  <si>
    <t>JOHN DONGUINES</t>
  </si>
  <si>
    <t>UNIT TDR</t>
  </si>
  <si>
    <t>SJR#</t>
  </si>
  <si>
    <t>SHERINE KOA</t>
  </si>
  <si>
    <t>SOP</t>
  </si>
  <si>
    <t>BPI</t>
  </si>
  <si>
    <t>LAZADA FEE</t>
  </si>
  <si>
    <t xml:space="preserve">TOTAL AMOUNT: </t>
  </si>
  <si>
    <t>ROMUALDO LECAROS</t>
  </si>
  <si>
    <t>ANNE CRUZ</t>
  </si>
  <si>
    <t>ED SOLIVERES</t>
  </si>
  <si>
    <t>ANNA FLAIG</t>
  </si>
  <si>
    <t>LORETO ABOYME</t>
  </si>
  <si>
    <t>SHANDER GO</t>
  </si>
  <si>
    <t>ANNA GARCIA</t>
  </si>
  <si>
    <t>NIKKI DELA CRUZ</t>
  </si>
  <si>
    <t>KEISSEL INDEFENSO</t>
  </si>
  <si>
    <t>GIAN PAOLO DEL ROSARIO</t>
  </si>
  <si>
    <t>SANDY SANTOS</t>
  </si>
  <si>
    <t>MICHAEL TROY</t>
  </si>
  <si>
    <t>JERRY CHU</t>
  </si>
  <si>
    <t>KAREN JUNTILA</t>
  </si>
  <si>
    <t>BRYAN PANTAS</t>
  </si>
  <si>
    <t>ADEL LEA ESPINA</t>
  </si>
  <si>
    <t>CRISANTO PANTOJA</t>
  </si>
  <si>
    <t>DANNY CRIS PALANDANGAN</t>
  </si>
  <si>
    <t>BING BERNABE</t>
  </si>
  <si>
    <t>TOTAL:</t>
  </si>
  <si>
    <t>WARREN GINEZ</t>
  </si>
  <si>
    <t>JENELLE M. DE VERA</t>
  </si>
  <si>
    <t>SHALLIE SORIANO</t>
  </si>
  <si>
    <t>JUDE JASPER GUTIERREZ</t>
  </si>
  <si>
    <t>YSABEL FONACIER</t>
  </si>
  <si>
    <t>VIJOE MENDOZA</t>
  </si>
  <si>
    <t>AJ FARAON</t>
  </si>
  <si>
    <t>SIEGFRIED ESTRADA</t>
  </si>
  <si>
    <t>JEMMA MAE M. VINUYA</t>
  </si>
  <si>
    <t>MJ MARFA</t>
  </si>
  <si>
    <t>MARK CALDA</t>
  </si>
  <si>
    <t>DANILO MARALLAG</t>
  </si>
  <si>
    <t>MARIA ELIZABETH ONAS</t>
  </si>
  <si>
    <t>PACITA DICHOSO</t>
  </si>
  <si>
    <t>MARY SHAYNE MONGOSO RANCHES</t>
  </si>
  <si>
    <t>CEDRICK VILLANUEVA</t>
  </si>
  <si>
    <t>HUE GUIANG</t>
  </si>
  <si>
    <t>JANICE M. PADILLA</t>
  </si>
  <si>
    <t>PAULA KIM CARLOS</t>
  </si>
  <si>
    <t>PAULO DACULLA</t>
  </si>
  <si>
    <t>JOHN PATRICK PINON</t>
  </si>
  <si>
    <t>RUDOLPH DE GUZMAN</t>
  </si>
  <si>
    <t>MARIAN GRACE CONDICION</t>
  </si>
  <si>
    <t>ROBIN CRUICKSHANKS</t>
  </si>
  <si>
    <t>RENALYN DE VERA</t>
  </si>
  <si>
    <t>GLYSA MONTEAGUDO</t>
  </si>
  <si>
    <t>GRACE GOMELOR</t>
  </si>
  <si>
    <t>VON ZULUETA</t>
  </si>
  <si>
    <t>226222 &amp; 226404</t>
  </si>
  <si>
    <t>HAZEL YADAO</t>
  </si>
  <si>
    <t>EUGENE BOI N. BAUTISTA</t>
  </si>
  <si>
    <t>MARK QUITORIANO</t>
  </si>
  <si>
    <t>MARICAR AVENDAÑO</t>
  </si>
  <si>
    <t>KEVIN BERNACER</t>
  </si>
  <si>
    <t>ANNIE ROSE T. ABREGUNDA</t>
  </si>
  <si>
    <t>JR. LOPEZ</t>
  </si>
  <si>
    <t>MICHAEL IAN MASANGKAY</t>
  </si>
  <si>
    <t>SAMUEL C. DY JR.</t>
  </si>
  <si>
    <t>MAE ANNE GLORY LEGASPI</t>
  </si>
  <si>
    <t>LARNIE DAFUN</t>
  </si>
  <si>
    <t>JOANNA ANASTACIO</t>
  </si>
  <si>
    <t>FLOR VILLOSO</t>
  </si>
  <si>
    <t>JUNELL MONTEMAYOR</t>
  </si>
  <si>
    <t>RICHMUND LOFRANCO</t>
  </si>
  <si>
    <t>JEMINA SIOSON</t>
  </si>
  <si>
    <t>KARLA JANE V. OLFINDO</t>
  </si>
  <si>
    <t>BRYAN RAMOS</t>
  </si>
  <si>
    <t>SARAH DANCALAN</t>
  </si>
  <si>
    <t>IAN BARCI</t>
  </si>
  <si>
    <t>REVERSAL</t>
  </si>
  <si>
    <t>NAJA BON</t>
  </si>
  <si>
    <t>ANDREI MARQUEZ</t>
  </si>
  <si>
    <t>IRENE LA ROSA</t>
  </si>
  <si>
    <t>JOVEL BOCADO</t>
  </si>
  <si>
    <t>WILSON</t>
  </si>
  <si>
    <t>ANGELICA SENA</t>
  </si>
  <si>
    <t>HELEN SUN</t>
  </si>
  <si>
    <t>PATRICK MACALINAO</t>
  </si>
  <si>
    <t>BOYET PANAGA</t>
  </si>
  <si>
    <t>JEROME J C AGUILAR</t>
  </si>
  <si>
    <t>ERIK ABDON</t>
  </si>
  <si>
    <t>TESS DIONISIO</t>
  </si>
  <si>
    <t>KC GOLECRUZ</t>
  </si>
  <si>
    <t>REN G.</t>
  </si>
  <si>
    <t>GABRIEL DE JESUS</t>
  </si>
  <si>
    <t>AILEEN NATANAUAN</t>
  </si>
  <si>
    <t>JEAN COBALIDA</t>
  </si>
  <si>
    <t>ANGELO MARI PINEDA</t>
  </si>
  <si>
    <t>BRYANT FERNANDEZ</t>
  </si>
  <si>
    <t>JOHN RUDE CALLANGA</t>
  </si>
  <si>
    <t>NORLY VILLAR</t>
  </si>
  <si>
    <t>CAROLINE RODRIGUEZ</t>
  </si>
  <si>
    <t>MARICHRIS ESPADILLA</t>
  </si>
  <si>
    <t>ELLEN ALMARVEZ</t>
  </si>
  <si>
    <t>PEACHY ANN B. VERTUDEZ</t>
  </si>
  <si>
    <t>DENNIS GENISAN</t>
  </si>
  <si>
    <t>KEN TUAZON</t>
  </si>
  <si>
    <t>CHRISTOPHER ALLAN GO</t>
  </si>
  <si>
    <t>JOHN LLOYD ANTIPOLO DAEL</t>
  </si>
</sst>
</file>

<file path=xl/styles.xml><?xml version="1.0" encoding="utf-8"?>
<styleSheet xmlns="http://schemas.openxmlformats.org/spreadsheetml/2006/main">
  <numFmts count="6">
    <numFmt numFmtId="176" formatCode="_(* #,##0.00_);_(* \(#,##0.00\);_(* &quot;-&quot;??_);_(@_)"/>
    <numFmt numFmtId="42" formatCode="_-&quot;₱&quot;* #,##0_-;\-&quot;₱&quot;* #,##0_-;_-&quot;₱&quot;* &quot;-&quot;_-;_-@_-"/>
    <numFmt numFmtId="41" formatCode="_-* #,##0_-;\-* #,##0_-;_-* &quot;-&quot;_-;_-@_-"/>
    <numFmt numFmtId="44" formatCode="_-&quot;₱&quot;* #,##0.00_-;\-&quot;₱&quot;* #,##0.00_-;_-&quot;₱&quot;* &quot;-&quot;??_-;_-@_-"/>
    <numFmt numFmtId="43" formatCode="_-* #,##0.00_-;\-* #,##0.00_-;_-* &quot;-&quot;??_-;_-@_-"/>
    <numFmt numFmtId="177" formatCode="[$-409]d\-mmm\-yyyy;@"/>
  </numFmts>
  <fonts count="25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8"/>
      <name val="Tahoma"/>
      <charset val="134"/>
    </font>
    <font>
      <b/>
      <sz val="7"/>
      <color rgb="FFFF0000"/>
      <name val="Tahoma"/>
      <charset val="134"/>
    </font>
    <font>
      <b/>
      <sz val="6.5"/>
      <name val="Tahoma"/>
      <charset val="134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19" borderId="15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1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22" borderId="15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6" fontId="2" fillId="0" borderId="5" xfId="2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6" fontId="1" fillId="0" borderId="5" xfId="2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2" applyNumberFormat="1" applyFont="1" applyBorder="1" applyAlignment="1">
      <alignment horizontal="center"/>
    </xf>
    <xf numFmtId="176" fontId="1" fillId="0" borderId="6" xfId="2" applyNumberFormat="1" applyFont="1" applyFill="1" applyBorder="1" applyAlignment="1"/>
    <xf numFmtId="176" fontId="1" fillId="0" borderId="6" xfId="2" applyNumberFormat="1" applyFont="1" applyFill="1" applyBorder="1" applyAlignment="1">
      <alignment vertical="center"/>
    </xf>
    <xf numFmtId="58" fontId="1" fillId="0" borderId="6" xfId="2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6" fontId="2" fillId="2" borderId="6" xfId="2" applyNumberFormat="1" applyFont="1" applyFill="1" applyBorder="1" applyAlignment="1"/>
    <xf numFmtId="0" fontId="3" fillId="0" borderId="0" xfId="0" applyFont="1" applyFill="1" applyAlignment="1">
      <alignment horizontal="left"/>
    </xf>
    <xf numFmtId="176" fontId="3" fillId="0" borderId="0" xfId="0" applyNumberFormat="1" applyFont="1" applyFill="1" applyAlignment="1"/>
    <xf numFmtId="0" fontId="3" fillId="0" borderId="0" xfId="0" applyFont="1" applyFill="1" applyAlignment="1"/>
    <xf numFmtId="176" fontId="2" fillId="2" borderId="6" xfId="2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/>
    </xf>
    <xf numFmtId="176" fontId="4" fillId="2" borderId="6" xfId="2" applyNumberFormat="1" applyFont="1" applyFill="1" applyBorder="1" applyAlignment="1"/>
    <xf numFmtId="176" fontId="1" fillId="0" borderId="5" xfId="2" applyNumberFormat="1" applyFont="1" applyFill="1" applyBorder="1" applyAlignment="1">
      <alignment horizontal="center" vertical="center"/>
    </xf>
    <xf numFmtId="176" fontId="1" fillId="0" borderId="0" xfId="2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6" fontId="2" fillId="0" borderId="0" xfId="2" applyNumberFormat="1" applyFont="1" applyAlignment="1">
      <alignment horizontal="center"/>
    </xf>
    <xf numFmtId="4" fontId="2" fillId="0" borderId="8" xfId="0" applyNumberFormat="1" applyFont="1" applyFill="1" applyBorder="1" applyAlignment="1"/>
    <xf numFmtId="176" fontId="2" fillId="0" borderId="0" xfId="2" applyNumberFormat="1" applyFont="1" applyAlignment="1"/>
    <xf numFmtId="176" fontId="2" fillId="0" borderId="0" xfId="2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0" fontId="1" fillId="0" borderId="0" xfId="0" applyFont="1" applyFill="1" applyAlignment="1">
      <alignment horizontal="right"/>
    </xf>
    <xf numFmtId="0" fontId="1" fillId="0" borderId="5" xfId="0" applyFont="1" applyFill="1" applyBorder="1" applyAlignment="1">
      <alignment horizontal="center"/>
    </xf>
    <xf numFmtId="176" fontId="1" fillId="0" borderId="5" xfId="2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4" fillId="0" borderId="0" xfId="0" applyFont="1" applyFill="1" applyAlignment="1"/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zoomScale="130" zoomScaleNormal="130" workbookViewId="0">
      <selection activeCell="H27" sqref="H27"/>
    </sheetView>
  </sheetViews>
  <sheetFormatPr defaultColWidth="8.57142857142857" defaultRowHeight="9"/>
  <cols>
    <col min="1" max="1" width="9" style="1" customWidth="1"/>
    <col min="2" max="2" width="5.85714285714286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45565</v>
      </c>
      <c r="B7" s="15">
        <v>19445</v>
      </c>
      <c r="C7" s="16" t="s">
        <v>15</v>
      </c>
      <c r="D7" s="17" t="s">
        <v>16</v>
      </c>
      <c r="E7" s="15">
        <v>58466</v>
      </c>
      <c r="F7" s="35"/>
      <c r="G7" s="19" t="s">
        <v>17</v>
      </c>
      <c r="H7" s="19">
        <v>1200007881</v>
      </c>
      <c r="I7" s="14">
        <v>45563</v>
      </c>
      <c r="J7" s="35">
        <v>22136.67</v>
      </c>
      <c r="K7" s="24">
        <f>F7+J7</f>
        <v>22136.67</v>
      </c>
      <c r="L7" s="14">
        <v>45566</v>
      </c>
      <c r="M7" s="2" t="s">
        <v>18</v>
      </c>
    </row>
    <row r="8" ht="9.95" customHeight="1" spans="1:13">
      <c r="A8" s="14">
        <v>45566</v>
      </c>
      <c r="B8" s="15">
        <v>19448</v>
      </c>
      <c r="C8" s="16" t="s">
        <v>19</v>
      </c>
      <c r="D8" s="17" t="s">
        <v>16</v>
      </c>
      <c r="E8" s="15">
        <v>58554</v>
      </c>
      <c r="F8" s="35"/>
      <c r="G8" s="19" t="s">
        <v>20</v>
      </c>
      <c r="H8" s="19">
        <v>27844</v>
      </c>
      <c r="I8" s="14">
        <v>45554</v>
      </c>
      <c r="J8" s="35">
        <v>82935.14</v>
      </c>
      <c r="K8" s="24">
        <f>F8+J8</f>
        <v>82935.14</v>
      </c>
      <c r="L8" s="14">
        <v>45566</v>
      </c>
      <c r="M8" s="2" t="s">
        <v>18</v>
      </c>
    </row>
    <row r="9" spans="6:11">
      <c r="F9" s="36">
        <f>SUM(F4:F8)</f>
        <v>0</v>
      </c>
      <c r="G9" s="2"/>
      <c r="H9" s="2"/>
      <c r="I9" s="2"/>
      <c r="J9" s="36">
        <f>SUM(J7:J8)</f>
        <v>105071.81</v>
      </c>
      <c r="K9" s="36">
        <f>SUM(K8:K8)</f>
        <v>82935.14</v>
      </c>
    </row>
    <row r="10" spans="9:9">
      <c r="I10" s="1" t="s">
        <v>13</v>
      </c>
    </row>
    <row r="11" spans="8:11">
      <c r="H11" s="2" t="s">
        <v>21</v>
      </c>
      <c r="J11" s="37" t="s">
        <v>22</v>
      </c>
      <c r="K11" s="37" t="s">
        <v>23</v>
      </c>
    </row>
    <row r="12" spans="11:11">
      <c r="K12" s="2"/>
    </row>
    <row r="13" spans="1:11">
      <c r="A13" s="2" t="s">
        <v>24</v>
      </c>
      <c r="D13" s="2" t="s">
        <v>25</v>
      </c>
      <c r="G13" s="2" t="s">
        <v>26</v>
      </c>
      <c r="I13" s="38">
        <v>1000</v>
      </c>
      <c r="J13" s="39"/>
      <c r="K13" s="40">
        <f t="shared" ref="K13:K23" si="0">J13*I13</f>
        <v>0</v>
      </c>
    </row>
    <row r="14" spans="1:11">
      <c r="A14" s="2"/>
      <c r="G14" s="2"/>
      <c r="I14" s="38">
        <v>500</v>
      </c>
      <c r="J14" s="39"/>
      <c r="K14" s="40">
        <f t="shared" si="0"/>
        <v>0</v>
      </c>
    </row>
    <row r="15" spans="1:11">
      <c r="A15" s="2"/>
      <c r="G15" s="2"/>
      <c r="I15" s="38">
        <v>200</v>
      </c>
      <c r="J15" s="39"/>
      <c r="K15" s="40">
        <f t="shared" si="0"/>
        <v>0</v>
      </c>
    </row>
    <row r="16" spans="1:11">
      <c r="A16" s="2" t="s">
        <v>27</v>
      </c>
      <c r="D16" s="2" t="s">
        <v>28</v>
      </c>
      <c r="G16" s="2" t="s">
        <v>29</v>
      </c>
      <c r="I16" s="38">
        <v>100</v>
      </c>
      <c r="J16" s="39"/>
      <c r="K16" s="40">
        <f t="shared" si="0"/>
        <v>0</v>
      </c>
    </row>
    <row r="17" spans="1:11">
      <c r="A17" s="1" t="s">
        <v>30</v>
      </c>
      <c r="D17" s="1" t="s">
        <v>31</v>
      </c>
      <c r="G17" s="1" t="s">
        <v>32</v>
      </c>
      <c r="I17" s="38">
        <v>50</v>
      </c>
      <c r="J17" s="39"/>
      <c r="K17" s="40">
        <f t="shared" si="0"/>
        <v>0</v>
      </c>
    </row>
    <row r="18" spans="9:11">
      <c r="I18" s="38">
        <v>20</v>
      </c>
      <c r="J18" s="39"/>
      <c r="K18" s="40">
        <f t="shared" si="0"/>
        <v>0</v>
      </c>
    </row>
    <row r="19" spans="9:11">
      <c r="I19" s="38">
        <v>10</v>
      </c>
      <c r="J19" s="39"/>
      <c r="K19" s="40">
        <f t="shared" si="0"/>
        <v>0</v>
      </c>
    </row>
    <row r="20" spans="9:11">
      <c r="I20" s="38">
        <v>5</v>
      </c>
      <c r="J20" s="39"/>
      <c r="K20" s="40">
        <f t="shared" si="0"/>
        <v>0</v>
      </c>
    </row>
    <row r="21" spans="9:11">
      <c r="I21" s="38">
        <v>1</v>
      </c>
      <c r="J21" s="39"/>
      <c r="K21" s="40">
        <f t="shared" si="0"/>
        <v>0</v>
      </c>
    </row>
    <row r="22" spans="9:11">
      <c r="I22" s="38">
        <v>0.25</v>
      </c>
      <c r="J22" s="39"/>
      <c r="K22" s="40">
        <f t="shared" si="0"/>
        <v>0</v>
      </c>
    </row>
    <row r="23" spans="9:11">
      <c r="I23" s="41">
        <v>0.05</v>
      </c>
      <c r="J23" s="39"/>
      <c r="K23" s="40">
        <f t="shared" si="0"/>
        <v>0</v>
      </c>
    </row>
    <row r="24" spans="9:11">
      <c r="I24" s="2" t="s">
        <v>33</v>
      </c>
      <c r="K24" s="42">
        <f>SUM(K13:K23)</f>
        <v>0</v>
      </c>
    </row>
    <row r="25" spans="9:11">
      <c r="I25" s="2" t="s">
        <v>34</v>
      </c>
      <c r="K25" s="43">
        <f>J9</f>
        <v>105071.81</v>
      </c>
    </row>
    <row r="26" ht="9.75" spans="11:11">
      <c r="K26" s="44">
        <f>SUM(K24:K25)</f>
        <v>105071.81</v>
      </c>
    </row>
    <row r="27" ht="9.75"/>
    <row r="32" spans="1:1">
      <c r="A32" s="2" t="s">
        <v>0</v>
      </c>
    </row>
    <row r="33" spans="1:1">
      <c r="A33" s="2" t="s">
        <v>35</v>
      </c>
    </row>
    <row r="35" spans="1:12">
      <c r="A35" s="3" t="s">
        <v>2</v>
      </c>
      <c r="B35" s="51" t="s">
        <v>36</v>
      </c>
      <c r="C35" s="3" t="s">
        <v>4</v>
      </c>
      <c r="D35" s="3" t="s">
        <v>5</v>
      </c>
      <c r="E35" s="3" t="s">
        <v>6</v>
      </c>
      <c r="F35" s="3" t="s">
        <v>7</v>
      </c>
      <c r="G35" s="4" t="s">
        <v>8</v>
      </c>
      <c r="H35" s="5"/>
      <c r="I35" s="5"/>
      <c r="J35" s="22"/>
      <c r="K35" s="3" t="s">
        <v>9</v>
      </c>
      <c r="L35" s="3" t="s">
        <v>10</v>
      </c>
    </row>
    <row r="36" spans="1:12">
      <c r="A36" s="6"/>
      <c r="B36" s="52"/>
      <c r="C36" s="6"/>
      <c r="D36" s="6"/>
      <c r="E36" s="6"/>
      <c r="F36" s="6"/>
      <c r="G36" s="3" t="s">
        <v>11</v>
      </c>
      <c r="H36" s="3" t="s">
        <v>12</v>
      </c>
      <c r="I36" s="3" t="s">
        <v>13</v>
      </c>
      <c r="J36" s="3" t="s">
        <v>14</v>
      </c>
      <c r="K36" s="6"/>
      <c r="L36" s="6"/>
    </row>
    <row r="37" ht="10.15" customHeight="1" spans="1:12">
      <c r="A37" s="7"/>
      <c r="B37" s="53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3">
      <c r="A38" s="14">
        <v>45566</v>
      </c>
      <c r="B38" s="15" t="s">
        <v>37</v>
      </c>
      <c r="C38" s="16" t="s">
        <v>38</v>
      </c>
      <c r="D38" s="17" t="s">
        <v>16</v>
      </c>
      <c r="E38" s="15" t="s">
        <v>39</v>
      </c>
      <c r="F38" s="35">
        <v>16500</v>
      </c>
      <c r="G38" s="19"/>
      <c r="H38" s="19"/>
      <c r="I38" s="14"/>
      <c r="J38" s="35">
        <v>0</v>
      </c>
      <c r="K38" s="24">
        <f>F38+J38</f>
        <v>16500</v>
      </c>
      <c r="L38" s="14">
        <v>45566</v>
      </c>
      <c r="M38" s="2"/>
    </row>
    <row r="39" spans="1:13">
      <c r="A39" s="14"/>
      <c r="B39" s="15"/>
      <c r="C39" s="16"/>
      <c r="D39" s="17"/>
      <c r="E39" s="15"/>
      <c r="F39" s="35"/>
      <c r="G39" s="19"/>
      <c r="H39" s="19"/>
      <c r="I39" s="14"/>
      <c r="J39" s="35"/>
      <c r="K39" s="24"/>
      <c r="L39" s="14"/>
      <c r="M39" s="2"/>
    </row>
    <row r="40" spans="6:11">
      <c r="F40" s="36">
        <f>SUM(F35:F39)</f>
        <v>16500</v>
      </c>
      <c r="G40" s="2"/>
      <c r="H40" s="2"/>
      <c r="I40" s="2"/>
      <c r="J40" s="36">
        <f>SUM(J38:J39)</f>
        <v>0</v>
      </c>
      <c r="K40" s="36">
        <f>SUM(K38:K39)</f>
        <v>16500</v>
      </c>
    </row>
    <row r="41" spans="9:9">
      <c r="I41" s="1" t="s">
        <v>13</v>
      </c>
    </row>
    <row r="42" spans="8:11">
      <c r="H42" s="2" t="s">
        <v>21</v>
      </c>
      <c r="J42" s="37" t="s">
        <v>22</v>
      </c>
      <c r="K42" s="37" t="s">
        <v>23</v>
      </c>
    </row>
    <row r="43" spans="11:11">
      <c r="K43" s="2"/>
    </row>
    <row r="44" spans="1:11">
      <c r="A44" s="2" t="s">
        <v>24</v>
      </c>
      <c r="D44" s="2" t="s">
        <v>25</v>
      </c>
      <c r="G44" s="2" t="s">
        <v>26</v>
      </c>
      <c r="I44" s="38">
        <v>1000</v>
      </c>
      <c r="J44" s="39">
        <v>16</v>
      </c>
      <c r="K44" s="40">
        <f t="shared" ref="K44:K54" si="1">J44*I44</f>
        <v>16000</v>
      </c>
    </row>
    <row r="45" spans="1:11">
      <c r="A45" s="2"/>
      <c r="G45" s="2"/>
      <c r="I45" s="38">
        <v>500</v>
      </c>
      <c r="J45" s="39">
        <v>1</v>
      </c>
      <c r="K45" s="40">
        <f t="shared" si="1"/>
        <v>500</v>
      </c>
    </row>
    <row r="46" spans="1:11">
      <c r="A46" s="2"/>
      <c r="G46" s="2"/>
      <c r="I46" s="38">
        <v>200</v>
      </c>
      <c r="J46" s="39"/>
      <c r="K46" s="40">
        <f t="shared" si="1"/>
        <v>0</v>
      </c>
    </row>
    <row r="47" spans="1:11">
      <c r="A47" s="2" t="s">
        <v>27</v>
      </c>
      <c r="D47" s="2" t="s">
        <v>28</v>
      </c>
      <c r="G47" s="2" t="s">
        <v>29</v>
      </c>
      <c r="I47" s="38">
        <v>100</v>
      </c>
      <c r="J47" s="39"/>
      <c r="K47" s="40">
        <f t="shared" si="1"/>
        <v>0</v>
      </c>
    </row>
    <row r="48" spans="1:11">
      <c r="A48" s="1" t="s">
        <v>30</v>
      </c>
      <c r="D48" s="1" t="s">
        <v>31</v>
      </c>
      <c r="G48" s="1" t="s">
        <v>32</v>
      </c>
      <c r="I48" s="38">
        <v>50</v>
      </c>
      <c r="J48" s="39"/>
      <c r="K48" s="40">
        <f t="shared" si="1"/>
        <v>0</v>
      </c>
    </row>
    <row r="49" spans="9:11">
      <c r="I49" s="38">
        <v>20</v>
      </c>
      <c r="J49" s="39"/>
      <c r="K49" s="40">
        <f t="shared" si="1"/>
        <v>0</v>
      </c>
    </row>
    <row r="50" spans="9:11">
      <c r="I50" s="38">
        <v>10</v>
      </c>
      <c r="J50" s="39"/>
      <c r="K50" s="40">
        <f t="shared" si="1"/>
        <v>0</v>
      </c>
    </row>
    <row r="51" spans="9:11">
      <c r="I51" s="38">
        <v>5</v>
      </c>
      <c r="J51" s="39"/>
      <c r="K51" s="40">
        <f t="shared" si="1"/>
        <v>0</v>
      </c>
    </row>
    <row r="52" spans="9:11">
      <c r="I52" s="38">
        <v>1</v>
      </c>
      <c r="J52" s="39"/>
      <c r="K52" s="40">
        <f t="shared" si="1"/>
        <v>0</v>
      </c>
    </row>
    <row r="53" spans="9:11">
      <c r="I53" s="38">
        <v>0.25</v>
      </c>
      <c r="J53" s="39"/>
      <c r="K53" s="40">
        <f t="shared" si="1"/>
        <v>0</v>
      </c>
    </row>
    <row r="54" spans="9:11">
      <c r="I54" s="41">
        <v>0.05</v>
      </c>
      <c r="J54" s="39"/>
      <c r="K54" s="40">
        <f t="shared" si="1"/>
        <v>0</v>
      </c>
    </row>
    <row r="55" spans="9:11">
      <c r="I55" s="2" t="s">
        <v>33</v>
      </c>
      <c r="K55" s="42">
        <f>SUM(K44:K54)</f>
        <v>16500</v>
      </c>
    </row>
    <row r="56" spans="9:11">
      <c r="I56" s="2" t="s">
        <v>34</v>
      </c>
      <c r="K56" s="43">
        <f>J40</f>
        <v>0</v>
      </c>
    </row>
    <row r="57" ht="9.75" spans="11:11">
      <c r="K57" s="44">
        <f>SUM(K55:K56)</f>
        <v>16500</v>
      </c>
    </row>
    <row r="58" ht="9.75"/>
  </sheetData>
  <mergeCells count="26">
    <mergeCell ref="G4:J4"/>
    <mergeCell ref="G35:J35"/>
    <mergeCell ref="A4:A6"/>
    <mergeCell ref="A35:A37"/>
    <mergeCell ref="B4:B6"/>
    <mergeCell ref="B35:B37"/>
    <mergeCell ref="C4:C6"/>
    <mergeCell ref="C35:C37"/>
    <mergeCell ref="D4:D6"/>
    <mergeCell ref="D35:D37"/>
    <mergeCell ref="E4:E6"/>
    <mergeCell ref="E35:E37"/>
    <mergeCell ref="F4:F6"/>
    <mergeCell ref="F35:F37"/>
    <mergeCell ref="G5:G6"/>
    <mergeCell ref="G36:G37"/>
    <mergeCell ref="H5:H6"/>
    <mergeCell ref="H36:H37"/>
    <mergeCell ref="I5:I6"/>
    <mergeCell ref="I36:I37"/>
    <mergeCell ref="J5:J6"/>
    <mergeCell ref="J36:J37"/>
    <mergeCell ref="K4:K6"/>
    <mergeCell ref="K35:K37"/>
    <mergeCell ref="L4:L6"/>
    <mergeCell ref="L35:L37"/>
  </mergeCells>
  <pageMargins left="0.25" right="0.25" top="0.75" bottom="0.75" header="0.3" footer="0.3"/>
  <pageSetup paperSize="1" scale="84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zoomScale="130" zoomScaleNormal="130" workbookViewId="0">
      <selection activeCell="A1" sqref="$A1:$XFD27"/>
    </sheetView>
  </sheetViews>
  <sheetFormatPr defaultColWidth="8.57142857142857" defaultRowHeight="9"/>
  <cols>
    <col min="1" max="1" width="9" style="1" customWidth="1"/>
    <col min="2" max="2" width="5.85714285714286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35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45583</v>
      </c>
      <c r="B7" s="15">
        <v>19684</v>
      </c>
      <c r="C7" s="16" t="s">
        <v>114</v>
      </c>
      <c r="D7" s="17" t="s">
        <v>16</v>
      </c>
      <c r="E7" s="15">
        <v>58634</v>
      </c>
      <c r="F7" s="35">
        <v>74252.25</v>
      </c>
      <c r="G7" s="19"/>
      <c r="H7" s="19"/>
      <c r="I7" s="14"/>
      <c r="J7" s="35"/>
      <c r="K7" s="24">
        <f>J7+F7</f>
        <v>74252.25</v>
      </c>
      <c r="L7" s="14">
        <v>45583</v>
      </c>
      <c r="M7" s="2"/>
    </row>
    <row r="8" ht="9.95" customHeight="1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>SUM(F4:F8)</f>
        <v>74252.25</v>
      </c>
      <c r="G9" s="2"/>
      <c r="H9" s="2"/>
      <c r="I9" s="2"/>
      <c r="J9" s="36">
        <f>SUM(J7:J8)</f>
        <v>0</v>
      </c>
      <c r="K9" s="36">
        <f>SUM(K8:K8)</f>
        <v>0</v>
      </c>
    </row>
    <row r="10" spans="9:9">
      <c r="I10" s="1" t="s">
        <v>13</v>
      </c>
    </row>
    <row r="11" spans="8:11">
      <c r="H11" s="2" t="s">
        <v>21</v>
      </c>
      <c r="J11" s="37" t="s">
        <v>22</v>
      </c>
      <c r="K11" s="37" t="s">
        <v>23</v>
      </c>
    </row>
    <row r="12" spans="11:11">
      <c r="K12" s="2"/>
    </row>
    <row r="13" spans="1:11">
      <c r="A13" s="2" t="s">
        <v>24</v>
      </c>
      <c r="D13" s="2" t="s">
        <v>25</v>
      </c>
      <c r="G13" s="2" t="s">
        <v>26</v>
      </c>
      <c r="I13" s="38">
        <v>1000</v>
      </c>
      <c r="J13" s="39">
        <v>74</v>
      </c>
      <c r="K13" s="40">
        <f t="shared" ref="K13:K23" si="0">J13*I13</f>
        <v>74000</v>
      </c>
    </row>
    <row r="14" spans="1:11">
      <c r="A14" s="2"/>
      <c r="G14" s="2"/>
      <c r="I14" s="38">
        <v>500</v>
      </c>
      <c r="J14" s="39"/>
      <c r="K14" s="40">
        <f t="shared" si="0"/>
        <v>0</v>
      </c>
    </row>
    <row r="15" spans="1:11">
      <c r="A15" s="2"/>
      <c r="G15" s="2"/>
      <c r="I15" s="38">
        <v>200</v>
      </c>
      <c r="J15" s="39"/>
      <c r="K15" s="40">
        <f t="shared" si="0"/>
        <v>0</v>
      </c>
    </row>
    <row r="16" spans="1:11">
      <c r="A16" s="2" t="s">
        <v>27</v>
      </c>
      <c r="D16" s="2" t="s">
        <v>28</v>
      </c>
      <c r="G16" s="2" t="s">
        <v>29</v>
      </c>
      <c r="I16" s="38">
        <v>100</v>
      </c>
      <c r="J16" s="39">
        <v>2</v>
      </c>
      <c r="K16" s="40">
        <f t="shared" si="0"/>
        <v>200</v>
      </c>
    </row>
    <row r="17" spans="1:11">
      <c r="A17" s="1" t="s">
        <v>30</v>
      </c>
      <c r="D17" s="1" t="s">
        <v>31</v>
      </c>
      <c r="G17" s="1" t="s">
        <v>32</v>
      </c>
      <c r="I17" s="38">
        <v>50</v>
      </c>
      <c r="J17" s="39">
        <v>1</v>
      </c>
      <c r="K17" s="40">
        <f t="shared" si="0"/>
        <v>50</v>
      </c>
    </row>
    <row r="18" spans="9:11">
      <c r="I18" s="38">
        <v>20</v>
      </c>
      <c r="J18" s="39"/>
      <c r="K18" s="40">
        <f t="shared" si="0"/>
        <v>0</v>
      </c>
    </row>
    <row r="19" spans="9:11">
      <c r="I19" s="38">
        <v>10</v>
      </c>
      <c r="J19" s="39"/>
      <c r="K19" s="40">
        <f t="shared" si="0"/>
        <v>0</v>
      </c>
    </row>
    <row r="20" spans="9:11">
      <c r="I20" s="38">
        <v>5</v>
      </c>
      <c r="J20" s="39"/>
      <c r="K20" s="40">
        <f t="shared" si="0"/>
        <v>0</v>
      </c>
    </row>
    <row r="21" spans="9:11">
      <c r="I21" s="38">
        <v>1</v>
      </c>
      <c r="J21" s="39">
        <v>2</v>
      </c>
      <c r="K21" s="40">
        <f t="shared" si="0"/>
        <v>2</v>
      </c>
    </row>
    <row r="22" spans="9:11">
      <c r="I22" s="38">
        <v>0.25</v>
      </c>
      <c r="J22" s="39">
        <v>1</v>
      </c>
      <c r="K22" s="40">
        <f t="shared" si="0"/>
        <v>0.25</v>
      </c>
    </row>
    <row r="23" spans="9:11">
      <c r="I23" s="41">
        <v>0.05</v>
      </c>
      <c r="J23" s="39"/>
      <c r="K23" s="40">
        <f t="shared" si="0"/>
        <v>0</v>
      </c>
    </row>
    <row r="24" spans="9:11">
      <c r="I24" s="2" t="s">
        <v>33</v>
      </c>
      <c r="K24" s="42">
        <f>SUM(K13:K23)</f>
        <v>74252.25</v>
      </c>
    </row>
    <row r="25" spans="9:11">
      <c r="I25" s="2" t="s">
        <v>34</v>
      </c>
      <c r="K25" s="43">
        <f>J9</f>
        <v>0</v>
      </c>
    </row>
    <row r="26" ht="9.75" spans="11:11">
      <c r="K26" s="44">
        <f>SUM(K24:K25)</f>
        <v>74252.25</v>
      </c>
    </row>
    <row r="27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7"/>
  <sheetViews>
    <sheetView zoomScale="130" zoomScaleNormal="130" workbookViewId="0">
      <selection activeCell="A1" sqref="$A1:$XFD20"/>
    </sheetView>
  </sheetViews>
  <sheetFormatPr defaultColWidth="8.57142857142857" defaultRowHeight="9"/>
  <cols>
    <col min="1" max="1" width="9" style="1" customWidth="1"/>
    <col min="2" max="2" width="5.85714285714286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35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2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45583</v>
      </c>
      <c r="B7" s="15">
        <v>19685</v>
      </c>
      <c r="C7" s="16" t="s">
        <v>115</v>
      </c>
      <c r="D7" s="17" t="s">
        <v>16</v>
      </c>
      <c r="E7" s="46">
        <v>58671</v>
      </c>
      <c r="F7" s="47">
        <v>29591.1</v>
      </c>
      <c r="G7" s="48"/>
      <c r="H7" s="48"/>
      <c r="I7" s="26"/>
      <c r="J7" s="24">
        <v>0</v>
      </c>
      <c r="K7" s="24">
        <f>J7+F7</f>
        <v>29591.1</v>
      </c>
      <c r="L7" s="14">
        <v>45583</v>
      </c>
      <c r="M7" s="2"/>
    </row>
    <row r="8" spans="1:13">
      <c r="A8" s="14">
        <v>45583</v>
      </c>
      <c r="B8" s="15">
        <v>19686</v>
      </c>
      <c r="C8" s="16" t="s">
        <v>116</v>
      </c>
      <c r="D8" s="17" t="s">
        <v>16</v>
      </c>
      <c r="E8" s="46">
        <v>58682</v>
      </c>
      <c r="F8" s="47">
        <v>18900</v>
      </c>
      <c r="G8" s="48"/>
      <c r="H8" s="48"/>
      <c r="I8" s="26"/>
      <c r="J8" s="24">
        <v>0</v>
      </c>
      <c r="K8" s="24">
        <f>J8+F8</f>
        <v>18900</v>
      </c>
      <c r="L8" s="14">
        <v>45583</v>
      </c>
      <c r="M8" s="2"/>
    </row>
    <row r="9" spans="1:13">
      <c r="A9" s="14">
        <v>45583</v>
      </c>
      <c r="B9" s="15">
        <v>19687</v>
      </c>
      <c r="C9" s="16" t="s">
        <v>117</v>
      </c>
      <c r="D9" s="17" t="s">
        <v>16</v>
      </c>
      <c r="E9" s="46">
        <v>58677</v>
      </c>
      <c r="F9" s="47">
        <v>14356</v>
      </c>
      <c r="G9" s="48"/>
      <c r="H9" s="48"/>
      <c r="I9" s="26"/>
      <c r="J9" s="24">
        <v>0</v>
      </c>
      <c r="K9" s="24">
        <f>J9+F9</f>
        <v>14356</v>
      </c>
      <c r="L9" s="14">
        <v>45583</v>
      </c>
      <c r="M9" s="2"/>
    </row>
    <row r="10" spans="1:13">
      <c r="A10" s="14">
        <v>45583</v>
      </c>
      <c r="B10" s="15">
        <v>19688</v>
      </c>
      <c r="C10" s="16" t="s">
        <v>118</v>
      </c>
      <c r="D10" s="17" t="s">
        <v>41</v>
      </c>
      <c r="E10" s="46">
        <v>58679</v>
      </c>
      <c r="F10" s="47">
        <v>35596.1</v>
      </c>
      <c r="G10" s="48"/>
      <c r="H10" s="48"/>
      <c r="I10" s="26"/>
      <c r="J10" s="24">
        <v>0</v>
      </c>
      <c r="K10" s="24">
        <f>J10+F10</f>
        <v>35596.1</v>
      </c>
      <c r="L10" s="14">
        <v>45583</v>
      </c>
      <c r="M10" s="2"/>
    </row>
    <row r="11" spans="6:11">
      <c r="F11" s="36">
        <f>SUM(F7:F10)</f>
        <v>98443.2</v>
      </c>
      <c r="G11" s="2"/>
      <c r="H11" s="2"/>
      <c r="I11" s="2"/>
      <c r="J11" s="36">
        <f>SUM(J7:J10)</f>
        <v>0</v>
      </c>
      <c r="K11" s="36">
        <f>SUM(K7:K10)</f>
        <v>98443.2</v>
      </c>
    </row>
    <row r="13" spans="1:4">
      <c r="A13" s="2" t="s">
        <v>24</v>
      </c>
      <c r="D13" s="2" t="s">
        <v>25</v>
      </c>
    </row>
    <row r="14" spans="1:1">
      <c r="A14" s="2"/>
    </row>
    <row r="15" spans="1:1">
      <c r="A15" s="2"/>
    </row>
    <row r="16" spans="1:4">
      <c r="A16" s="2" t="s">
        <v>27</v>
      </c>
      <c r="D16" s="2" t="s">
        <v>28</v>
      </c>
    </row>
    <row r="17" spans="1:4">
      <c r="A17" s="1" t="s">
        <v>30</v>
      </c>
      <c r="D17" s="1" t="s">
        <v>31</v>
      </c>
    </row>
    <row r="25" spans="1:1">
      <c r="A25" s="2" t="s">
        <v>0</v>
      </c>
    </row>
    <row r="26" spans="1:1">
      <c r="A26" s="2" t="s">
        <v>35</v>
      </c>
    </row>
    <row r="28" spans="1:12">
      <c r="A28" s="3" t="s">
        <v>2</v>
      </c>
      <c r="B28" s="3" t="s">
        <v>3</v>
      </c>
      <c r="C28" s="3" t="s">
        <v>4</v>
      </c>
      <c r="D28" s="3" t="s">
        <v>5</v>
      </c>
      <c r="E28" s="3" t="s">
        <v>6</v>
      </c>
      <c r="F28" s="3" t="s">
        <v>7</v>
      </c>
      <c r="G28" s="4" t="s">
        <v>8</v>
      </c>
      <c r="H28" s="5"/>
      <c r="I28" s="5"/>
      <c r="J28" s="22"/>
      <c r="K28" s="3" t="s">
        <v>9</v>
      </c>
      <c r="L28" s="3" t="s">
        <v>10</v>
      </c>
    </row>
    <row r="29" spans="1:12">
      <c r="A29" s="6"/>
      <c r="B29" s="6"/>
      <c r="C29" s="6"/>
      <c r="D29" s="6"/>
      <c r="E29" s="6"/>
      <c r="F29" s="6"/>
      <c r="G29" s="3" t="s">
        <v>11</v>
      </c>
      <c r="H29" s="3" t="s">
        <v>12</v>
      </c>
      <c r="I29" s="3" t="s">
        <v>13</v>
      </c>
      <c r="J29" s="3" t="s">
        <v>14</v>
      </c>
      <c r="K29" s="6"/>
      <c r="L29" s="6"/>
    </row>
    <row r="30" ht="12" customHeight="1" spans="1:1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3">
      <c r="A31" s="14">
        <v>45586</v>
      </c>
      <c r="B31" s="15">
        <v>19689</v>
      </c>
      <c r="C31" s="16" t="s">
        <v>119</v>
      </c>
      <c r="D31" s="17" t="s">
        <v>16</v>
      </c>
      <c r="E31" s="46">
        <v>58673</v>
      </c>
      <c r="F31" s="47">
        <v>38979.5</v>
      </c>
      <c r="G31" s="48"/>
      <c r="H31" s="48"/>
      <c r="I31" s="26"/>
      <c r="J31" s="24">
        <v>0</v>
      </c>
      <c r="K31" s="24">
        <f t="shared" ref="K31:K40" si="0">J31+F31</f>
        <v>38979.5</v>
      </c>
      <c r="L31" s="14">
        <v>45586</v>
      </c>
      <c r="M31" s="2"/>
    </row>
    <row r="32" spans="1:13">
      <c r="A32" s="14">
        <v>45586</v>
      </c>
      <c r="B32" s="15">
        <v>19690</v>
      </c>
      <c r="C32" s="16" t="s">
        <v>120</v>
      </c>
      <c r="D32" s="17" t="s">
        <v>16</v>
      </c>
      <c r="E32" s="46">
        <v>58680</v>
      </c>
      <c r="F32" s="47">
        <v>21736.1</v>
      </c>
      <c r="G32" s="48"/>
      <c r="H32" s="48"/>
      <c r="I32" s="26"/>
      <c r="J32" s="24">
        <v>0</v>
      </c>
      <c r="K32" s="24">
        <f t="shared" si="0"/>
        <v>21736.1</v>
      </c>
      <c r="L32" s="14">
        <v>45586</v>
      </c>
      <c r="M32" s="2"/>
    </row>
    <row r="33" spans="1:13">
      <c r="A33" s="14">
        <v>45586</v>
      </c>
      <c r="B33" s="15">
        <v>19690</v>
      </c>
      <c r="C33" s="16" t="s">
        <v>120</v>
      </c>
      <c r="D33" s="17" t="s">
        <v>81</v>
      </c>
      <c r="E33" s="46">
        <v>58680</v>
      </c>
      <c r="F33" s="47">
        <v>0.9</v>
      </c>
      <c r="G33" s="48"/>
      <c r="H33" s="48"/>
      <c r="I33" s="26"/>
      <c r="J33" s="24">
        <v>0</v>
      </c>
      <c r="K33" s="24">
        <f t="shared" si="0"/>
        <v>0.9</v>
      </c>
      <c r="L33" s="14">
        <v>45586</v>
      </c>
      <c r="M33" s="2"/>
    </row>
    <row r="34" spans="1:13">
      <c r="A34" s="14">
        <v>45586</v>
      </c>
      <c r="B34" s="15">
        <v>19691</v>
      </c>
      <c r="C34" s="16" t="s">
        <v>121</v>
      </c>
      <c r="D34" s="17" t="s">
        <v>16</v>
      </c>
      <c r="E34" s="46">
        <v>58496</v>
      </c>
      <c r="F34" s="47">
        <v>39700</v>
      </c>
      <c r="G34" s="48"/>
      <c r="H34" s="48"/>
      <c r="I34" s="26"/>
      <c r="J34" s="24">
        <v>0</v>
      </c>
      <c r="K34" s="24">
        <f t="shared" si="0"/>
        <v>39700</v>
      </c>
      <c r="L34" s="14">
        <v>45586</v>
      </c>
      <c r="M34" s="2"/>
    </row>
    <row r="35" spans="1:13">
      <c r="A35" s="14">
        <v>45586</v>
      </c>
      <c r="B35" s="15">
        <v>19692</v>
      </c>
      <c r="C35" s="16" t="s">
        <v>122</v>
      </c>
      <c r="D35" s="17" t="s">
        <v>41</v>
      </c>
      <c r="E35" s="46">
        <v>58640</v>
      </c>
      <c r="F35" s="47">
        <v>245572.7</v>
      </c>
      <c r="G35" s="48"/>
      <c r="H35" s="48"/>
      <c r="I35" s="26"/>
      <c r="J35" s="24">
        <v>0</v>
      </c>
      <c r="K35" s="24">
        <f t="shared" si="0"/>
        <v>245572.7</v>
      </c>
      <c r="L35" s="14">
        <v>45586</v>
      </c>
      <c r="M35" s="2"/>
    </row>
    <row r="36" spans="1:13">
      <c r="A36" s="14">
        <v>45586</v>
      </c>
      <c r="B36" s="15">
        <v>19692</v>
      </c>
      <c r="C36" s="16" t="s">
        <v>122</v>
      </c>
      <c r="D36" s="17" t="s">
        <v>81</v>
      </c>
      <c r="E36" s="46">
        <v>58640</v>
      </c>
      <c r="F36" s="47">
        <v>0.3</v>
      </c>
      <c r="G36" s="48"/>
      <c r="H36" s="48"/>
      <c r="I36" s="26"/>
      <c r="J36" s="24">
        <v>0</v>
      </c>
      <c r="K36" s="24">
        <f t="shared" si="0"/>
        <v>0.3</v>
      </c>
      <c r="L36" s="14">
        <v>45586</v>
      </c>
      <c r="M36" s="2"/>
    </row>
    <row r="37" spans="1:13">
      <c r="A37" s="14">
        <v>45586</v>
      </c>
      <c r="B37" s="15">
        <v>19693</v>
      </c>
      <c r="C37" s="16" t="s">
        <v>123</v>
      </c>
      <c r="D37" s="17" t="s">
        <v>41</v>
      </c>
      <c r="E37" s="46">
        <v>58685</v>
      </c>
      <c r="F37" s="47">
        <v>35596.1</v>
      </c>
      <c r="G37" s="48"/>
      <c r="H37" s="48"/>
      <c r="I37" s="26"/>
      <c r="J37" s="24">
        <v>0</v>
      </c>
      <c r="K37" s="24">
        <f t="shared" si="0"/>
        <v>35596.1</v>
      </c>
      <c r="L37" s="14">
        <v>45586</v>
      </c>
      <c r="M37" s="2"/>
    </row>
    <row r="38" spans="1:13">
      <c r="A38" s="14">
        <v>45586</v>
      </c>
      <c r="B38" s="15">
        <v>19693</v>
      </c>
      <c r="C38" s="16" t="s">
        <v>123</v>
      </c>
      <c r="D38" s="17" t="s">
        <v>59</v>
      </c>
      <c r="E38" s="46">
        <v>58685</v>
      </c>
      <c r="F38" s="47">
        <v>12925</v>
      </c>
      <c r="G38" s="48"/>
      <c r="H38" s="48"/>
      <c r="I38" s="26"/>
      <c r="J38" s="24">
        <v>0</v>
      </c>
      <c r="K38" s="24">
        <f t="shared" si="0"/>
        <v>12925</v>
      </c>
      <c r="L38" s="14">
        <v>45586</v>
      </c>
      <c r="M38" s="2"/>
    </row>
    <row r="39" spans="1:13">
      <c r="A39" s="14">
        <v>45586</v>
      </c>
      <c r="B39" s="15">
        <v>19694</v>
      </c>
      <c r="C39" s="16" t="s">
        <v>124</v>
      </c>
      <c r="D39" s="17" t="s">
        <v>16</v>
      </c>
      <c r="E39" s="46">
        <v>58688</v>
      </c>
      <c r="F39" s="47">
        <v>54731.25</v>
      </c>
      <c r="G39" s="48"/>
      <c r="H39" s="48"/>
      <c r="I39" s="26"/>
      <c r="J39" s="24">
        <v>0</v>
      </c>
      <c r="K39" s="24">
        <f t="shared" si="0"/>
        <v>54731.25</v>
      </c>
      <c r="L39" s="14">
        <v>45586</v>
      </c>
      <c r="M39" s="2"/>
    </row>
    <row r="40" spans="1:13">
      <c r="A40" s="14">
        <v>45586</v>
      </c>
      <c r="B40" s="15">
        <v>19695</v>
      </c>
      <c r="C40" s="16" t="s">
        <v>77</v>
      </c>
      <c r="D40" s="17" t="s">
        <v>16</v>
      </c>
      <c r="E40" s="46">
        <v>58687</v>
      </c>
      <c r="F40" s="47">
        <v>162584.2</v>
      </c>
      <c r="G40" s="48"/>
      <c r="H40" s="48"/>
      <c r="I40" s="26"/>
      <c r="J40" s="24">
        <v>0</v>
      </c>
      <c r="K40" s="24">
        <f t="shared" si="0"/>
        <v>162584.2</v>
      </c>
      <c r="L40" s="14">
        <v>45586</v>
      </c>
      <c r="M40" s="2"/>
    </row>
    <row r="41" spans="6:11">
      <c r="F41" s="36">
        <f>SUM(F31:F40)</f>
        <v>611826.05</v>
      </c>
      <c r="G41" s="2"/>
      <c r="H41" s="2"/>
      <c r="I41" s="2"/>
      <c r="J41" s="36">
        <f>SUM(J31:J40)</f>
        <v>0</v>
      </c>
      <c r="K41" s="36">
        <f>SUM(K31:K40)</f>
        <v>611826.05</v>
      </c>
    </row>
    <row r="43" spans="1:4">
      <c r="A43" s="2" t="s">
        <v>24</v>
      </c>
      <c r="D43" s="2" t="s">
        <v>25</v>
      </c>
    </row>
    <row r="44" spans="1:1">
      <c r="A44" s="2"/>
    </row>
    <row r="45" spans="1:1">
      <c r="A45" s="2"/>
    </row>
    <row r="46" spans="1:4">
      <c r="A46" s="2" t="s">
        <v>27</v>
      </c>
      <c r="D46" s="2" t="s">
        <v>28</v>
      </c>
    </row>
    <row r="47" spans="1:4">
      <c r="A47" s="1" t="s">
        <v>30</v>
      </c>
      <c r="D47" s="1" t="s">
        <v>31</v>
      </c>
    </row>
  </sheetData>
  <mergeCells count="26">
    <mergeCell ref="G4:J4"/>
    <mergeCell ref="G28:J28"/>
    <mergeCell ref="A4:A6"/>
    <mergeCell ref="A28:A30"/>
    <mergeCell ref="B4:B6"/>
    <mergeCell ref="B28:B30"/>
    <mergeCell ref="C4:C6"/>
    <mergeCell ref="C28:C30"/>
    <mergeCell ref="D4:D6"/>
    <mergeCell ref="D28:D30"/>
    <mergeCell ref="E4:E6"/>
    <mergeCell ref="E28:E30"/>
    <mergeCell ref="F4:F6"/>
    <mergeCell ref="F28:F30"/>
    <mergeCell ref="G5:G6"/>
    <mergeCell ref="G29:G30"/>
    <mergeCell ref="H5:H6"/>
    <mergeCell ref="H29:H30"/>
    <mergeCell ref="I5:I6"/>
    <mergeCell ref="I29:I30"/>
    <mergeCell ref="J5:J6"/>
    <mergeCell ref="J29:J30"/>
    <mergeCell ref="K4:K6"/>
    <mergeCell ref="K28:K30"/>
    <mergeCell ref="L4:L6"/>
    <mergeCell ref="L28:L30"/>
  </mergeCells>
  <pageMargins left="0.275" right="0.25" top="0.747916666666667" bottom="0.75" header="0.3" footer="0.3"/>
  <pageSetup paperSize="1" scale="90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zoomScale="130" zoomScaleNormal="130" workbookViewId="0">
      <selection activeCell="D28" sqref="D28"/>
    </sheetView>
  </sheetViews>
  <sheetFormatPr defaultColWidth="8.57142857142857" defaultRowHeight="9"/>
  <cols>
    <col min="1" max="1" width="9" style="1" customWidth="1"/>
    <col min="2" max="2" width="5.85714285714286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45587</v>
      </c>
      <c r="B7" s="15">
        <v>19753</v>
      </c>
      <c r="C7" s="16" t="s">
        <v>125</v>
      </c>
      <c r="D7" s="17" t="s">
        <v>16</v>
      </c>
      <c r="E7" s="15">
        <v>58472</v>
      </c>
      <c r="F7" s="35"/>
      <c r="G7" s="19" t="s">
        <v>20</v>
      </c>
      <c r="H7" s="19">
        <v>52416</v>
      </c>
      <c r="I7" s="14">
        <v>45558</v>
      </c>
      <c r="J7" s="35">
        <v>69956.56</v>
      </c>
      <c r="K7" s="24">
        <f>F7+J7</f>
        <v>69956.56</v>
      </c>
      <c r="L7" s="14">
        <v>45587</v>
      </c>
      <c r="M7" s="2" t="s">
        <v>126</v>
      </c>
    </row>
    <row r="8" ht="10.15" customHeight="1" spans="1:13">
      <c r="A8" s="14">
        <v>45587</v>
      </c>
      <c r="B8" s="15">
        <v>19754</v>
      </c>
      <c r="C8" s="16" t="s">
        <v>127</v>
      </c>
      <c r="D8" s="17" t="s">
        <v>16</v>
      </c>
      <c r="E8" s="15">
        <v>58440</v>
      </c>
      <c r="F8" s="35"/>
      <c r="G8" s="19" t="s">
        <v>128</v>
      </c>
      <c r="H8" s="19">
        <v>150003</v>
      </c>
      <c r="I8" s="14">
        <v>45569</v>
      </c>
      <c r="J8" s="35">
        <v>18473.57</v>
      </c>
      <c r="K8" s="24">
        <f>F8+J8</f>
        <v>18473.57</v>
      </c>
      <c r="L8" s="14">
        <v>45587</v>
      </c>
      <c r="M8" s="2" t="s">
        <v>129</v>
      </c>
    </row>
    <row r="9" ht="10.15" customHeight="1" spans="1:13">
      <c r="A9" s="14">
        <v>45587</v>
      </c>
      <c r="B9" s="15">
        <v>19755</v>
      </c>
      <c r="C9" s="16" t="s">
        <v>127</v>
      </c>
      <c r="D9" s="17" t="s">
        <v>16</v>
      </c>
      <c r="E9" s="15">
        <v>58540</v>
      </c>
      <c r="F9" s="35"/>
      <c r="G9" s="19" t="s">
        <v>128</v>
      </c>
      <c r="H9" s="19">
        <v>150024</v>
      </c>
      <c r="I9" s="14">
        <v>45572</v>
      </c>
      <c r="J9" s="35">
        <v>27710.36</v>
      </c>
      <c r="K9" s="24">
        <f>F9+J9</f>
        <v>27710.36</v>
      </c>
      <c r="L9" s="14">
        <v>45587</v>
      </c>
      <c r="M9" s="2" t="s">
        <v>130</v>
      </c>
    </row>
    <row r="10" spans="6:11">
      <c r="F10" s="36">
        <f>SUM(F4:F9)</f>
        <v>0</v>
      </c>
      <c r="G10" s="2"/>
      <c r="H10" s="2"/>
      <c r="I10" s="2"/>
      <c r="J10" s="36">
        <f>SUM(J7:J9)</f>
        <v>116140.49</v>
      </c>
      <c r="K10" s="36">
        <f>SUM(K7:K9)</f>
        <v>116140.49</v>
      </c>
    </row>
    <row r="11" spans="9:9">
      <c r="I11" s="1" t="s">
        <v>13</v>
      </c>
    </row>
    <row r="12" spans="8:11">
      <c r="H12" s="2" t="s">
        <v>21</v>
      </c>
      <c r="J12" s="37" t="s">
        <v>22</v>
      </c>
      <c r="K12" s="37" t="s">
        <v>23</v>
      </c>
    </row>
    <row r="13" spans="11:11">
      <c r="K13" s="2"/>
    </row>
    <row r="14" spans="1:11">
      <c r="A14" s="2" t="s">
        <v>24</v>
      </c>
      <c r="D14" s="2" t="s">
        <v>25</v>
      </c>
      <c r="G14" s="2" t="s">
        <v>26</v>
      </c>
      <c r="I14" s="38">
        <v>1000</v>
      </c>
      <c r="J14" s="39"/>
      <c r="K14" s="40">
        <f t="shared" ref="K14:K24" si="0">J14*I14</f>
        <v>0</v>
      </c>
    </row>
    <row r="15" spans="1:11">
      <c r="A15" s="2"/>
      <c r="G15" s="2"/>
      <c r="I15" s="38">
        <v>500</v>
      </c>
      <c r="J15" s="39"/>
      <c r="K15" s="40">
        <f t="shared" si="0"/>
        <v>0</v>
      </c>
    </row>
    <row r="16" spans="1:11">
      <c r="A16" s="2"/>
      <c r="G16" s="2"/>
      <c r="I16" s="38">
        <v>200</v>
      </c>
      <c r="J16" s="39"/>
      <c r="K16" s="40">
        <f t="shared" si="0"/>
        <v>0</v>
      </c>
    </row>
    <row r="17" spans="1:11">
      <c r="A17" s="2" t="s">
        <v>27</v>
      </c>
      <c r="D17" s="2" t="s">
        <v>28</v>
      </c>
      <c r="G17" s="2" t="s">
        <v>29</v>
      </c>
      <c r="I17" s="38">
        <v>100</v>
      </c>
      <c r="J17" s="39"/>
      <c r="K17" s="40">
        <f t="shared" si="0"/>
        <v>0</v>
      </c>
    </row>
    <row r="18" spans="1:11">
      <c r="A18" s="1" t="s">
        <v>30</v>
      </c>
      <c r="D18" s="1" t="s">
        <v>31</v>
      </c>
      <c r="G18" s="1" t="s">
        <v>32</v>
      </c>
      <c r="I18" s="38">
        <v>50</v>
      </c>
      <c r="J18" s="39"/>
      <c r="K18" s="40">
        <f t="shared" si="0"/>
        <v>0</v>
      </c>
    </row>
    <row r="19" spans="9:11">
      <c r="I19" s="38">
        <v>20</v>
      </c>
      <c r="J19" s="39"/>
      <c r="K19" s="40">
        <f t="shared" si="0"/>
        <v>0</v>
      </c>
    </row>
    <row r="20" spans="9:11">
      <c r="I20" s="38">
        <v>10</v>
      </c>
      <c r="J20" s="39"/>
      <c r="K20" s="40">
        <f t="shared" si="0"/>
        <v>0</v>
      </c>
    </row>
    <row r="21" spans="9:11">
      <c r="I21" s="38">
        <v>5</v>
      </c>
      <c r="J21" s="39"/>
      <c r="K21" s="40">
        <f t="shared" si="0"/>
        <v>0</v>
      </c>
    </row>
    <row r="22" spans="9:11">
      <c r="I22" s="38">
        <v>1</v>
      </c>
      <c r="J22" s="39"/>
      <c r="K22" s="40">
        <f t="shared" si="0"/>
        <v>0</v>
      </c>
    </row>
    <row r="23" spans="9:11">
      <c r="I23" s="38">
        <v>0.25</v>
      </c>
      <c r="J23" s="39"/>
      <c r="K23" s="40">
        <f t="shared" si="0"/>
        <v>0</v>
      </c>
    </row>
    <row r="24" spans="9:11">
      <c r="I24" s="41">
        <v>0.05</v>
      </c>
      <c r="J24" s="39"/>
      <c r="K24" s="40">
        <f t="shared" si="0"/>
        <v>0</v>
      </c>
    </row>
    <row r="25" spans="9:11">
      <c r="I25" s="2" t="s">
        <v>33</v>
      </c>
      <c r="K25" s="42">
        <f>SUM(K14:K24)</f>
        <v>0</v>
      </c>
    </row>
    <row r="26" spans="9:11">
      <c r="I26" s="2" t="s">
        <v>34</v>
      </c>
      <c r="K26" s="43">
        <f>J10</f>
        <v>116140.49</v>
      </c>
    </row>
    <row r="27" ht="9.75" spans="11:11">
      <c r="K27" s="44">
        <f>SUM(K25:K26)</f>
        <v>116140.49</v>
      </c>
    </row>
    <row r="28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6"/>
  <sheetViews>
    <sheetView zoomScale="130" zoomScaleNormal="130" topLeftCell="A89" workbookViewId="0">
      <selection activeCell="A90" sqref="$A90:$XFD119"/>
    </sheetView>
  </sheetViews>
  <sheetFormatPr defaultColWidth="8.57142857142857" defaultRowHeight="9"/>
  <cols>
    <col min="1" max="1" width="9" style="1" customWidth="1"/>
    <col min="2" max="2" width="5.85714285714286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35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45588</v>
      </c>
      <c r="B7" s="15">
        <v>19696</v>
      </c>
      <c r="C7" s="16" t="s">
        <v>40</v>
      </c>
      <c r="D7" s="17" t="s">
        <v>16</v>
      </c>
      <c r="E7" s="15">
        <v>58703</v>
      </c>
      <c r="F7" s="35"/>
      <c r="G7" s="19" t="s">
        <v>42</v>
      </c>
      <c r="H7" s="19">
        <v>3122386776</v>
      </c>
      <c r="I7" s="14">
        <v>45579</v>
      </c>
      <c r="J7" s="35">
        <v>202773.42</v>
      </c>
      <c r="K7" s="24">
        <f>J7+F7</f>
        <v>202773.42</v>
      </c>
      <c r="L7" s="14">
        <v>45588</v>
      </c>
      <c r="M7" s="2" t="s">
        <v>131</v>
      </c>
    </row>
    <row r="8" ht="9.95" customHeight="1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>SUM(F4:F8)</f>
        <v>0</v>
      </c>
      <c r="G9" s="2"/>
      <c r="H9" s="2"/>
      <c r="I9" s="2"/>
      <c r="J9" s="36">
        <f>SUM(J7:J8)</f>
        <v>202773.42</v>
      </c>
      <c r="K9" s="36">
        <f>SUM(K8:K8)</f>
        <v>0</v>
      </c>
    </row>
    <row r="10" spans="9:9">
      <c r="I10" s="1" t="s">
        <v>13</v>
      </c>
    </row>
    <row r="11" spans="8:11">
      <c r="H11" s="2" t="s">
        <v>21</v>
      </c>
      <c r="J11" s="37" t="s">
        <v>22</v>
      </c>
      <c r="K11" s="37" t="s">
        <v>23</v>
      </c>
    </row>
    <row r="12" spans="11:11">
      <c r="K12" s="2"/>
    </row>
    <row r="13" spans="1:11">
      <c r="A13" s="2" t="s">
        <v>24</v>
      </c>
      <c r="D13" s="2" t="s">
        <v>25</v>
      </c>
      <c r="G13" s="2" t="s">
        <v>26</v>
      </c>
      <c r="I13" s="38">
        <v>1000</v>
      </c>
      <c r="J13" s="39"/>
      <c r="K13" s="40">
        <f t="shared" ref="K13:K23" si="0">J13*I13</f>
        <v>0</v>
      </c>
    </row>
    <row r="14" spans="1:11">
      <c r="A14" s="2"/>
      <c r="G14" s="2"/>
      <c r="I14" s="38">
        <v>500</v>
      </c>
      <c r="J14" s="39"/>
      <c r="K14" s="40">
        <f t="shared" si="0"/>
        <v>0</v>
      </c>
    </row>
    <row r="15" spans="1:11">
      <c r="A15" s="2"/>
      <c r="G15" s="2"/>
      <c r="I15" s="38">
        <v>200</v>
      </c>
      <c r="J15" s="39"/>
      <c r="K15" s="40">
        <f t="shared" si="0"/>
        <v>0</v>
      </c>
    </row>
    <row r="16" spans="1:11">
      <c r="A16" s="2" t="s">
        <v>27</v>
      </c>
      <c r="D16" s="2" t="s">
        <v>28</v>
      </c>
      <c r="G16" s="2" t="s">
        <v>29</v>
      </c>
      <c r="I16" s="38">
        <v>100</v>
      </c>
      <c r="J16" s="39"/>
      <c r="K16" s="40">
        <f t="shared" si="0"/>
        <v>0</v>
      </c>
    </row>
    <row r="17" spans="1:11">
      <c r="A17" s="1" t="s">
        <v>30</v>
      </c>
      <c r="D17" s="1" t="s">
        <v>31</v>
      </c>
      <c r="G17" s="1" t="s">
        <v>32</v>
      </c>
      <c r="I17" s="38">
        <v>50</v>
      </c>
      <c r="J17" s="39"/>
      <c r="K17" s="40">
        <f t="shared" si="0"/>
        <v>0</v>
      </c>
    </row>
    <row r="18" spans="9:11">
      <c r="I18" s="38">
        <v>20</v>
      </c>
      <c r="J18" s="39"/>
      <c r="K18" s="40">
        <f t="shared" si="0"/>
        <v>0</v>
      </c>
    </row>
    <row r="19" spans="9:11">
      <c r="I19" s="38">
        <v>10</v>
      </c>
      <c r="J19" s="39"/>
      <c r="K19" s="40">
        <f t="shared" si="0"/>
        <v>0</v>
      </c>
    </row>
    <row r="20" spans="9:11">
      <c r="I20" s="38">
        <v>5</v>
      </c>
      <c r="J20" s="39"/>
      <c r="K20" s="40">
        <f t="shared" si="0"/>
        <v>0</v>
      </c>
    </row>
    <row r="21" spans="9:11">
      <c r="I21" s="38">
        <v>1</v>
      </c>
      <c r="J21" s="39"/>
      <c r="K21" s="40">
        <f t="shared" si="0"/>
        <v>0</v>
      </c>
    </row>
    <row r="22" spans="9:11">
      <c r="I22" s="38">
        <v>0.25</v>
      </c>
      <c r="J22" s="39"/>
      <c r="K22" s="40">
        <f t="shared" si="0"/>
        <v>0</v>
      </c>
    </row>
    <row r="23" spans="9:11">
      <c r="I23" s="41">
        <v>0.05</v>
      </c>
      <c r="J23" s="39"/>
      <c r="K23" s="40">
        <f t="shared" si="0"/>
        <v>0</v>
      </c>
    </row>
    <row r="24" spans="9:11">
      <c r="I24" s="2" t="s">
        <v>33</v>
      </c>
      <c r="K24" s="42">
        <f>SUM(K13:K23)</f>
        <v>0</v>
      </c>
    </row>
    <row r="25" spans="9:11">
      <c r="I25" s="2" t="s">
        <v>34</v>
      </c>
      <c r="K25" s="43">
        <f>J9</f>
        <v>202773.42</v>
      </c>
    </row>
    <row r="26" ht="9.75" spans="11:11">
      <c r="K26" s="44">
        <f>SUM(K24:K25)</f>
        <v>202773.42</v>
      </c>
    </row>
    <row r="27" ht="9.75"/>
    <row r="32" spans="1:1">
      <c r="A32" s="2" t="s">
        <v>0</v>
      </c>
    </row>
    <row r="33" spans="1:1">
      <c r="A33" s="2" t="s">
        <v>35</v>
      </c>
    </row>
    <row r="35" spans="1:12">
      <c r="A35" s="3" t="s">
        <v>2</v>
      </c>
      <c r="B35" s="3" t="s">
        <v>3</v>
      </c>
      <c r="C35" s="3" t="s">
        <v>4</v>
      </c>
      <c r="D35" s="3" t="s">
        <v>5</v>
      </c>
      <c r="E35" s="3" t="s">
        <v>6</v>
      </c>
      <c r="F35" s="3" t="s">
        <v>7</v>
      </c>
      <c r="G35" s="4" t="s">
        <v>8</v>
      </c>
      <c r="H35" s="5"/>
      <c r="I35" s="5"/>
      <c r="J35" s="22"/>
      <c r="K35" s="3" t="s">
        <v>9</v>
      </c>
      <c r="L35" s="3" t="s">
        <v>10</v>
      </c>
    </row>
    <row r="36" spans="1:12">
      <c r="A36" s="6"/>
      <c r="B36" s="6"/>
      <c r="C36" s="6"/>
      <c r="D36" s="6"/>
      <c r="E36" s="6"/>
      <c r="F36" s="6"/>
      <c r="G36" s="3" t="s">
        <v>11</v>
      </c>
      <c r="H36" s="3" t="s">
        <v>12</v>
      </c>
      <c r="I36" s="3" t="s">
        <v>13</v>
      </c>
      <c r="J36" s="3" t="s">
        <v>14</v>
      </c>
      <c r="K36" s="6"/>
      <c r="L36" s="6"/>
    </row>
    <row r="37" spans="1:1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3">
      <c r="A38" s="14">
        <v>45588</v>
      </c>
      <c r="B38" s="15">
        <v>19756</v>
      </c>
      <c r="C38" s="16" t="s">
        <v>132</v>
      </c>
      <c r="D38" s="17" t="s">
        <v>16</v>
      </c>
      <c r="E38" s="15">
        <v>58627</v>
      </c>
      <c r="F38" s="35"/>
      <c r="G38" s="19" t="s">
        <v>133</v>
      </c>
      <c r="H38" s="19">
        <v>83740</v>
      </c>
      <c r="I38" s="14">
        <v>45587</v>
      </c>
      <c r="J38" s="35">
        <v>80566.28</v>
      </c>
      <c r="K38" s="24">
        <f>J38+F38</f>
        <v>80566.28</v>
      </c>
      <c r="L38" s="14">
        <v>45588</v>
      </c>
      <c r="M38" s="2" t="s">
        <v>134</v>
      </c>
    </row>
    <row r="39" spans="1:13">
      <c r="A39" s="14"/>
      <c r="B39" s="15"/>
      <c r="C39" s="16"/>
      <c r="D39" s="17"/>
      <c r="E39" s="15"/>
      <c r="F39" s="35"/>
      <c r="G39" s="19"/>
      <c r="H39" s="19"/>
      <c r="I39" s="14"/>
      <c r="J39" s="35"/>
      <c r="K39" s="24"/>
      <c r="L39" s="14"/>
      <c r="M39" s="2"/>
    </row>
    <row r="40" spans="6:11">
      <c r="F40" s="36">
        <f>SUM(F35:F39)</f>
        <v>0</v>
      </c>
      <c r="G40" s="2"/>
      <c r="H40" s="2"/>
      <c r="I40" s="2"/>
      <c r="J40" s="36">
        <f>SUM(J38:J39)</f>
        <v>80566.28</v>
      </c>
      <c r="K40" s="36">
        <f>SUM(K39:K39)</f>
        <v>0</v>
      </c>
    </row>
    <row r="41" spans="9:9">
      <c r="I41" s="1" t="s">
        <v>13</v>
      </c>
    </row>
    <row r="42" spans="8:11">
      <c r="H42" s="2" t="s">
        <v>21</v>
      </c>
      <c r="J42" s="37" t="s">
        <v>22</v>
      </c>
      <c r="K42" s="37" t="s">
        <v>23</v>
      </c>
    </row>
    <row r="43" spans="11:11">
      <c r="K43" s="2"/>
    </row>
    <row r="44" spans="1:11">
      <c r="A44" s="2" t="s">
        <v>24</v>
      </c>
      <c r="D44" s="2" t="s">
        <v>25</v>
      </c>
      <c r="G44" s="2" t="s">
        <v>26</v>
      </c>
      <c r="I44" s="38">
        <v>1000</v>
      </c>
      <c r="J44" s="39"/>
      <c r="K44" s="40">
        <f t="shared" ref="K44:K54" si="1">J44*I44</f>
        <v>0</v>
      </c>
    </row>
    <row r="45" spans="1:11">
      <c r="A45" s="2"/>
      <c r="G45" s="2"/>
      <c r="I45" s="38">
        <v>500</v>
      </c>
      <c r="J45" s="39"/>
      <c r="K45" s="40">
        <f t="shared" si="1"/>
        <v>0</v>
      </c>
    </row>
    <row r="46" spans="1:11">
      <c r="A46" s="2"/>
      <c r="G46" s="2"/>
      <c r="I46" s="38">
        <v>200</v>
      </c>
      <c r="J46" s="39"/>
      <c r="K46" s="40">
        <f t="shared" si="1"/>
        <v>0</v>
      </c>
    </row>
    <row r="47" spans="1:11">
      <c r="A47" s="2" t="s">
        <v>27</v>
      </c>
      <c r="D47" s="2" t="s">
        <v>28</v>
      </c>
      <c r="G47" s="2" t="s">
        <v>29</v>
      </c>
      <c r="I47" s="38">
        <v>100</v>
      </c>
      <c r="J47" s="39"/>
      <c r="K47" s="40">
        <f t="shared" si="1"/>
        <v>0</v>
      </c>
    </row>
    <row r="48" spans="1:11">
      <c r="A48" s="1" t="s">
        <v>30</v>
      </c>
      <c r="D48" s="1" t="s">
        <v>31</v>
      </c>
      <c r="G48" s="1" t="s">
        <v>32</v>
      </c>
      <c r="I48" s="38">
        <v>50</v>
      </c>
      <c r="J48" s="39"/>
      <c r="K48" s="40">
        <f t="shared" si="1"/>
        <v>0</v>
      </c>
    </row>
    <row r="49" spans="9:11">
      <c r="I49" s="38">
        <v>20</v>
      </c>
      <c r="J49" s="39"/>
      <c r="K49" s="40">
        <f t="shared" si="1"/>
        <v>0</v>
      </c>
    </row>
    <row r="50" spans="9:11">
      <c r="I50" s="38">
        <v>10</v>
      </c>
      <c r="J50" s="39"/>
      <c r="K50" s="40">
        <f t="shared" si="1"/>
        <v>0</v>
      </c>
    </row>
    <row r="51" spans="9:11">
      <c r="I51" s="38">
        <v>5</v>
      </c>
      <c r="J51" s="39"/>
      <c r="K51" s="40">
        <f t="shared" si="1"/>
        <v>0</v>
      </c>
    </row>
    <row r="52" spans="9:11">
      <c r="I52" s="38">
        <v>1</v>
      </c>
      <c r="J52" s="39"/>
      <c r="K52" s="40">
        <f t="shared" si="1"/>
        <v>0</v>
      </c>
    </row>
    <row r="53" spans="9:11">
      <c r="I53" s="38">
        <v>0.25</v>
      </c>
      <c r="J53" s="39"/>
      <c r="K53" s="40">
        <f t="shared" si="1"/>
        <v>0</v>
      </c>
    </row>
    <row r="54" spans="9:11">
      <c r="I54" s="41">
        <v>0.05</v>
      </c>
      <c r="J54" s="39"/>
      <c r="K54" s="40">
        <f t="shared" si="1"/>
        <v>0</v>
      </c>
    </row>
    <row r="55" spans="9:11">
      <c r="I55" s="2" t="s">
        <v>33</v>
      </c>
      <c r="K55" s="42">
        <f>SUM(K44:K54)</f>
        <v>0</v>
      </c>
    </row>
    <row r="56" spans="9:11">
      <c r="I56" s="2" t="s">
        <v>34</v>
      </c>
      <c r="K56" s="43">
        <f>J40</f>
        <v>80566.28</v>
      </c>
    </row>
    <row r="57" ht="9.75" spans="11:11">
      <c r="K57" s="44">
        <f>SUM(K55:K56)</f>
        <v>80566.28</v>
      </c>
    </row>
    <row r="58" ht="9.75"/>
    <row r="61" spans="1:1">
      <c r="A61" s="2" t="s">
        <v>0</v>
      </c>
    </row>
    <row r="62" spans="1:1">
      <c r="A62" s="2" t="s">
        <v>35</v>
      </c>
    </row>
    <row r="64" spans="1:12">
      <c r="A64" s="3" t="s">
        <v>2</v>
      </c>
      <c r="B64" s="3" t="s">
        <v>3</v>
      </c>
      <c r="C64" s="3" t="s">
        <v>4</v>
      </c>
      <c r="D64" s="3" t="s">
        <v>5</v>
      </c>
      <c r="E64" s="3" t="s">
        <v>6</v>
      </c>
      <c r="F64" s="3" t="s">
        <v>7</v>
      </c>
      <c r="G64" s="4" t="s">
        <v>8</v>
      </c>
      <c r="H64" s="5"/>
      <c r="I64" s="5"/>
      <c r="J64" s="22"/>
      <c r="K64" s="3" t="s">
        <v>9</v>
      </c>
      <c r="L64" s="3" t="s">
        <v>10</v>
      </c>
    </row>
    <row r="65" spans="1:12">
      <c r="A65" s="6"/>
      <c r="B65" s="6"/>
      <c r="C65" s="6"/>
      <c r="D65" s="6"/>
      <c r="E65" s="6"/>
      <c r="F65" s="6"/>
      <c r="G65" s="3" t="s">
        <v>11</v>
      </c>
      <c r="H65" s="3" t="s">
        <v>12</v>
      </c>
      <c r="I65" s="3" t="s">
        <v>13</v>
      </c>
      <c r="J65" s="3" t="s">
        <v>14</v>
      </c>
      <c r="K65" s="6"/>
      <c r="L65" s="6"/>
    </row>
    <row r="66" ht="10.15" customHeight="1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ht="10.15" customHeight="1" spans="1:13">
      <c r="A67" s="14">
        <v>45588</v>
      </c>
      <c r="B67" s="15">
        <v>19704</v>
      </c>
      <c r="C67" s="16" t="s">
        <v>135</v>
      </c>
      <c r="D67" s="17" t="s">
        <v>16</v>
      </c>
      <c r="E67" s="15">
        <v>58647</v>
      </c>
      <c r="F67" s="35">
        <v>29000</v>
      </c>
      <c r="G67" s="19"/>
      <c r="H67" s="19"/>
      <c r="I67" s="14"/>
      <c r="J67" s="35">
        <v>0</v>
      </c>
      <c r="K67" s="24">
        <f>J67+F67</f>
        <v>29000</v>
      </c>
      <c r="L67" s="14">
        <v>45589</v>
      </c>
      <c r="M67" s="2"/>
    </row>
    <row r="68" ht="9.95" customHeight="1" spans="1:13">
      <c r="A68" s="14">
        <v>45588</v>
      </c>
      <c r="B68" s="15">
        <v>19707</v>
      </c>
      <c r="C68" s="16" t="s">
        <v>136</v>
      </c>
      <c r="D68" s="17" t="s">
        <v>16</v>
      </c>
      <c r="E68" s="15">
        <v>58692</v>
      </c>
      <c r="F68" s="35">
        <v>36700</v>
      </c>
      <c r="G68" s="19"/>
      <c r="H68" s="19"/>
      <c r="I68" s="14"/>
      <c r="J68" s="35">
        <v>0</v>
      </c>
      <c r="K68" s="24">
        <f>J68+F68</f>
        <v>36700</v>
      </c>
      <c r="L68" s="14">
        <v>45589</v>
      </c>
      <c r="M68" s="2"/>
    </row>
    <row r="69" spans="6:11">
      <c r="F69" s="36">
        <f>SUM(F67:F68)</f>
        <v>65700</v>
      </c>
      <c r="G69" s="2"/>
      <c r="H69" s="2"/>
      <c r="I69" s="2"/>
      <c r="J69" s="36">
        <f>SUM(J67:J68)</f>
        <v>0</v>
      </c>
      <c r="K69" s="36">
        <f>SUM(K67:K68)</f>
        <v>65700</v>
      </c>
    </row>
    <row r="70" spans="9:9">
      <c r="I70" s="1" t="s">
        <v>13</v>
      </c>
    </row>
    <row r="71" spans="8:11">
      <c r="H71" s="2" t="s">
        <v>21</v>
      </c>
      <c r="J71" s="37" t="s">
        <v>22</v>
      </c>
      <c r="K71" s="37" t="s">
        <v>23</v>
      </c>
    </row>
    <row r="72" spans="11:11">
      <c r="K72" s="2"/>
    </row>
    <row r="73" spans="1:11">
      <c r="A73" s="2" t="s">
        <v>24</v>
      </c>
      <c r="D73" s="2" t="s">
        <v>25</v>
      </c>
      <c r="G73" s="2" t="s">
        <v>26</v>
      </c>
      <c r="I73" s="38">
        <v>1000</v>
      </c>
      <c r="J73" s="39">
        <v>65</v>
      </c>
      <c r="K73" s="40">
        <f t="shared" ref="K73:K83" si="2">J73*I73</f>
        <v>65000</v>
      </c>
    </row>
    <row r="74" spans="1:11">
      <c r="A74" s="2"/>
      <c r="G74" s="2"/>
      <c r="I74" s="38">
        <v>500</v>
      </c>
      <c r="J74" s="39">
        <v>1</v>
      </c>
      <c r="K74" s="40">
        <f t="shared" si="2"/>
        <v>500</v>
      </c>
    </row>
    <row r="75" spans="1:11">
      <c r="A75" s="2"/>
      <c r="G75" s="2"/>
      <c r="I75" s="38">
        <v>200</v>
      </c>
      <c r="J75" s="39"/>
      <c r="K75" s="40">
        <f t="shared" si="2"/>
        <v>0</v>
      </c>
    </row>
    <row r="76" spans="1:11">
      <c r="A76" s="2" t="s">
        <v>27</v>
      </c>
      <c r="D76" s="2" t="s">
        <v>28</v>
      </c>
      <c r="G76" s="2" t="s">
        <v>29</v>
      </c>
      <c r="I76" s="38">
        <v>100</v>
      </c>
      <c r="J76" s="39">
        <v>2</v>
      </c>
      <c r="K76" s="40">
        <f t="shared" si="2"/>
        <v>200</v>
      </c>
    </row>
    <row r="77" spans="1:11">
      <c r="A77" s="1" t="s">
        <v>30</v>
      </c>
      <c r="D77" s="1" t="s">
        <v>31</v>
      </c>
      <c r="G77" s="1" t="s">
        <v>32</v>
      </c>
      <c r="I77" s="38">
        <v>50</v>
      </c>
      <c r="J77" s="39"/>
      <c r="K77" s="40">
        <f t="shared" si="2"/>
        <v>0</v>
      </c>
    </row>
    <row r="78" spans="9:11">
      <c r="I78" s="38">
        <v>20</v>
      </c>
      <c r="J78" s="39"/>
      <c r="K78" s="40">
        <f t="shared" si="2"/>
        <v>0</v>
      </c>
    </row>
    <row r="79" spans="9:11">
      <c r="I79" s="38">
        <v>10</v>
      </c>
      <c r="J79" s="39"/>
      <c r="K79" s="40">
        <f t="shared" si="2"/>
        <v>0</v>
      </c>
    </row>
    <row r="80" spans="9:11">
      <c r="I80" s="38">
        <v>5</v>
      </c>
      <c r="J80" s="39"/>
      <c r="K80" s="40">
        <f t="shared" si="2"/>
        <v>0</v>
      </c>
    </row>
    <row r="81" spans="9:11">
      <c r="I81" s="38">
        <v>1</v>
      </c>
      <c r="J81" s="39"/>
      <c r="K81" s="40">
        <f t="shared" si="2"/>
        <v>0</v>
      </c>
    </row>
    <row r="82" spans="9:11">
      <c r="I82" s="38">
        <v>0.25</v>
      </c>
      <c r="J82" s="39"/>
      <c r="K82" s="40">
        <f t="shared" si="2"/>
        <v>0</v>
      </c>
    </row>
    <row r="83" spans="9:11">
      <c r="I83" s="41">
        <v>0.05</v>
      </c>
      <c r="J83" s="39"/>
      <c r="K83" s="40">
        <f t="shared" si="2"/>
        <v>0</v>
      </c>
    </row>
    <row r="84" spans="9:11">
      <c r="I84" s="2" t="s">
        <v>33</v>
      </c>
      <c r="K84" s="42">
        <f>SUM(K73:K83)</f>
        <v>65700</v>
      </c>
    </row>
    <row r="85" spans="9:11">
      <c r="I85" s="2" t="s">
        <v>34</v>
      </c>
      <c r="K85" s="43">
        <f>J69</f>
        <v>0</v>
      </c>
    </row>
    <row r="86" ht="9.75" spans="11:11">
      <c r="K86" s="44">
        <f>SUM(K84:K85)</f>
        <v>65700</v>
      </c>
    </row>
    <row r="87" ht="9.75"/>
    <row r="91" spans="1:1">
      <c r="A91" s="2" t="s">
        <v>0</v>
      </c>
    </row>
    <row r="92" spans="1:1">
      <c r="A92" s="2" t="s">
        <v>35</v>
      </c>
    </row>
    <row r="94" spans="1:12">
      <c r="A94" s="3" t="s">
        <v>2</v>
      </c>
      <c r="B94" s="3" t="s">
        <v>3</v>
      </c>
      <c r="C94" s="3" t="s">
        <v>4</v>
      </c>
      <c r="D94" s="3" t="s">
        <v>5</v>
      </c>
      <c r="E94" s="3" t="s">
        <v>6</v>
      </c>
      <c r="F94" s="3" t="s">
        <v>7</v>
      </c>
      <c r="G94" s="4" t="s">
        <v>8</v>
      </c>
      <c r="H94" s="5"/>
      <c r="I94" s="5"/>
      <c r="J94" s="22"/>
      <c r="K94" s="3" t="s">
        <v>9</v>
      </c>
      <c r="L94" s="3" t="s">
        <v>10</v>
      </c>
    </row>
    <row r="95" spans="1:12">
      <c r="A95" s="6"/>
      <c r="B95" s="6"/>
      <c r="C95" s="6"/>
      <c r="D95" s="6"/>
      <c r="E95" s="6"/>
      <c r="F95" s="6"/>
      <c r="G95" s="3" t="s">
        <v>11</v>
      </c>
      <c r="H95" s="3" t="s">
        <v>12</v>
      </c>
      <c r="I95" s="3" t="s">
        <v>13</v>
      </c>
      <c r="J95" s="3" t="s">
        <v>14</v>
      </c>
      <c r="K95" s="6"/>
      <c r="L95" s="6"/>
    </row>
    <row r="96" ht="12" customHeight="1" spans="1:1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1:13">
      <c r="A97" s="14">
        <v>45588</v>
      </c>
      <c r="B97" s="15">
        <v>19697</v>
      </c>
      <c r="C97" s="16" t="s">
        <v>137</v>
      </c>
      <c r="D97" s="17" t="s">
        <v>16</v>
      </c>
      <c r="E97" s="46">
        <v>58689</v>
      </c>
      <c r="F97" s="47">
        <v>1895</v>
      </c>
      <c r="G97" s="48"/>
      <c r="H97" s="48"/>
      <c r="I97" s="26"/>
      <c r="J97" s="24">
        <v>0</v>
      </c>
      <c r="K97" s="24">
        <f t="shared" ref="K97:K103" si="3">J97+F97</f>
        <v>1895</v>
      </c>
      <c r="L97" s="14">
        <v>45586</v>
      </c>
      <c r="M97" s="49" t="s">
        <v>138</v>
      </c>
    </row>
    <row r="98" spans="1:13">
      <c r="A98" s="14">
        <v>45588</v>
      </c>
      <c r="B98" s="15">
        <v>19698</v>
      </c>
      <c r="C98" s="16" t="s">
        <v>139</v>
      </c>
      <c r="D98" s="17" t="s">
        <v>41</v>
      </c>
      <c r="E98" s="46">
        <v>58690</v>
      </c>
      <c r="F98" s="47">
        <v>50416.1</v>
      </c>
      <c r="G98" s="48"/>
      <c r="H98" s="48"/>
      <c r="I98" s="26"/>
      <c r="J98" s="24">
        <v>0</v>
      </c>
      <c r="K98" s="24">
        <f t="shared" si="3"/>
        <v>50416.1</v>
      </c>
      <c r="L98" s="14">
        <v>45586</v>
      </c>
      <c r="M98" s="2"/>
    </row>
    <row r="99" spans="1:13">
      <c r="A99" s="14">
        <v>45588</v>
      </c>
      <c r="B99" s="15">
        <v>19699</v>
      </c>
      <c r="C99" s="16" t="s">
        <v>140</v>
      </c>
      <c r="D99" s="17" t="s">
        <v>41</v>
      </c>
      <c r="E99" s="46">
        <v>58691</v>
      </c>
      <c r="F99" s="47">
        <v>81676.3</v>
      </c>
      <c r="G99" s="48"/>
      <c r="H99" s="48"/>
      <c r="I99" s="26"/>
      <c r="J99" s="24">
        <v>0</v>
      </c>
      <c r="K99" s="24">
        <f t="shared" si="3"/>
        <v>81676.3</v>
      </c>
      <c r="L99" s="14">
        <v>45586</v>
      </c>
      <c r="M99" s="2"/>
    </row>
    <row r="100" spans="1:13">
      <c r="A100" s="14">
        <v>45588</v>
      </c>
      <c r="B100" s="15">
        <v>19700</v>
      </c>
      <c r="C100" s="16" t="s">
        <v>141</v>
      </c>
      <c r="D100" s="17" t="s">
        <v>41</v>
      </c>
      <c r="E100" s="46">
        <v>58681</v>
      </c>
      <c r="F100" s="47"/>
      <c r="G100" s="48"/>
      <c r="H100" s="48"/>
      <c r="I100" s="26"/>
      <c r="J100" s="24">
        <v>72308.2</v>
      </c>
      <c r="K100" s="24">
        <f t="shared" si="3"/>
        <v>72308.2</v>
      </c>
      <c r="L100" s="14">
        <v>45587</v>
      </c>
      <c r="M100" s="2" t="s">
        <v>142</v>
      </c>
    </row>
    <row r="101" spans="1:13">
      <c r="A101" s="14">
        <v>45588</v>
      </c>
      <c r="B101" s="15">
        <v>19701</v>
      </c>
      <c r="C101" s="16" t="s">
        <v>143</v>
      </c>
      <c r="D101" s="17" t="s">
        <v>41</v>
      </c>
      <c r="E101" s="46">
        <v>58700</v>
      </c>
      <c r="F101" s="47">
        <v>19996.1</v>
      </c>
      <c r="G101" s="48"/>
      <c r="H101" s="48"/>
      <c r="I101" s="26"/>
      <c r="J101" s="24">
        <v>0</v>
      </c>
      <c r="K101" s="24">
        <f t="shared" si="3"/>
        <v>19996.1</v>
      </c>
      <c r="L101" s="14">
        <v>45587</v>
      </c>
      <c r="M101" s="2"/>
    </row>
    <row r="102" spans="1:13">
      <c r="A102" s="14">
        <v>45588</v>
      </c>
      <c r="B102" s="15">
        <v>19701</v>
      </c>
      <c r="C102" s="16" t="s">
        <v>143</v>
      </c>
      <c r="D102" s="17" t="s">
        <v>59</v>
      </c>
      <c r="E102" s="46">
        <v>58700</v>
      </c>
      <c r="F102" s="47">
        <v>13395</v>
      </c>
      <c r="G102" s="48"/>
      <c r="H102" s="48"/>
      <c r="I102" s="26"/>
      <c r="J102" s="24">
        <v>0</v>
      </c>
      <c r="K102" s="24">
        <f t="shared" si="3"/>
        <v>13395</v>
      </c>
      <c r="L102" s="14">
        <v>45587</v>
      </c>
      <c r="M102" s="2"/>
    </row>
    <row r="103" spans="1:13">
      <c r="A103" s="14">
        <v>45588</v>
      </c>
      <c r="B103" s="15">
        <v>19701</v>
      </c>
      <c r="C103" s="16" t="s">
        <v>143</v>
      </c>
      <c r="D103" s="17" t="s">
        <v>81</v>
      </c>
      <c r="E103" s="46">
        <v>58700</v>
      </c>
      <c r="F103" s="47">
        <v>0.9</v>
      </c>
      <c r="G103" s="48"/>
      <c r="H103" s="48"/>
      <c r="I103" s="26"/>
      <c r="J103" s="24">
        <v>0</v>
      </c>
      <c r="K103" s="24">
        <f t="shared" si="3"/>
        <v>0.9</v>
      </c>
      <c r="L103" s="14">
        <v>45587</v>
      </c>
      <c r="M103" s="2"/>
    </row>
    <row r="104" spans="1:13">
      <c r="A104" s="14">
        <v>45588</v>
      </c>
      <c r="B104" s="15">
        <v>19702</v>
      </c>
      <c r="C104" s="16" t="s">
        <v>77</v>
      </c>
      <c r="D104" s="17" t="s">
        <v>16</v>
      </c>
      <c r="E104" s="46">
        <v>58701</v>
      </c>
      <c r="F104" s="47">
        <v>25800</v>
      </c>
      <c r="G104" s="48"/>
      <c r="H104" s="48"/>
      <c r="I104" s="26"/>
      <c r="J104" s="24">
        <v>0</v>
      </c>
      <c r="K104" s="24">
        <f t="shared" ref="K104:K109" si="4">J104+F104</f>
        <v>25800</v>
      </c>
      <c r="L104" s="14">
        <v>45587</v>
      </c>
      <c r="M104" s="2"/>
    </row>
    <row r="105" spans="1:13">
      <c r="A105" s="14">
        <v>45588</v>
      </c>
      <c r="B105" s="15">
        <v>19703</v>
      </c>
      <c r="C105" s="16" t="s">
        <v>144</v>
      </c>
      <c r="D105" s="17" t="s">
        <v>16</v>
      </c>
      <c r="E105" s="46">
        <v>58702</v>
      </c>
      <c r="F105" s="47">
        <v>131416.4</v>
      </c>
      <c r="G105" s="48"/>
      <c r="H105" s="48"/>
      <c r="I105" s="26"/>
      <c r="J105" s="24">
        <v>0</v>
      </c>
      <c r="K105" s="24">
        <f t="shared" si="4"/>
        <v>131416.4</v>
      </c>
      <c r="L105" s="14">
        <v>45587</v>
      </c>
      <c r="M105" s="2"/>
    </row>
    <row r="106" spans="1:13">
      <c r="A106" s="14">
        <v>45588</v>
      </c>
      <c r="B106" s="15">
        <v>19705</v>
      </c>
      <c r="C106" s="16" t="s">
        <v>145</v>
      </c>
      <c r="D106" s="17" t="s">
        <v>41</v>
      </c>
      <c r="E106" s="46">
        <v>58705</v>
      </c>
      <c r="F106" s="47"/>
      <c r="G106" s="48"/>
      <c r="H106" s="48"/>
      <c r="I106" s="26"/>
      <c r="J106" s="24">
        <v>65215.37</v>
      </c>
      <c r="K106" s="24">
        <f t="shared" si="4"/>
        <v>65215.37</v>
      </c>
      <c r="L106" s="14">
        <v>45587</v>
      </c>
      <c r="M106" s="2" t="s">
        <v>146</v>
      </c>
    </row>
    <row r="107" spans="1:13">
      <c r="A107" s="14">
        <v>45588</v>
      </c>
      <c r="B107" s="15">
        <v>19706</v>
      </c>
      <c r="C107" s="16" t="s">
        <v>147</v>
      </c>
      <c r="D107" s="17" t="s">
        <v>41</v>
      </c>
      <c r="E107" s="46">
        <v>58707</v>
      </c>
      <c r="F107" s="47">
        <v>19746.25</v>
      </c>
      <c r="G107" s="48"/>
      <c r="H107" s="48"/>
      <c r="I107" s="26"/>
      <c r="J107" s="24">
        <v>0</v>
      </c>
      <c r="K107" s="24">
        <f t="shared" si="4"/>
        <v>19746.25</v>
      </c>
      <c r="L107" s="14">
        <v>45588</v>
      </c>
      <c r="M107" s="2"/>
    </row>
    <row r="108" spans="1:13">
      <c r="A108" s="14">
        <v>45588</v>
      </c>
      <c r="B108" s="15">
        <v>19708</v>
      </c>
      <c r="C108" s="16" t="s">
        <v>148</v>
      </c>
      <c r="D108" s="17" t="s">
        <v>41</v>
      </c>
      <c r="E108" s="46">
        <v>58706</v>
      </c>
      <c r="F108" s="47"/>
      <c r="G108" s="48"/>
      <c r="H108" s="48"/>
      <c r="I108" s="26"/>
      <c r="J108" s="24">
        <v>76524.4</v>
      </c>
      <c r="K108" s="24">
        <f t="shared" si="4"/>
        <v>76524.4</v>
      </c>
      <c r="L108" s="14">
        <v>45587</v>
      </c>
      <c r="M108" s="2"/>
    </row>
    <row r="109" spans="1:13">
      <c r="A109" s="14">
        <v>45588</v>
      </c>
      <c r="B109" s="15">
        <v>19709</v>
      </c>
      <c r="C109" s="16" t="s">
        <v>149</v>
      </c>
      <c r="D109" s="17" t="s">
        <v>41</v>
      </c>
      <c r="E109" s="46">
        <v>58704</v>
      </c>
      <c r="F109" s="47">
        <v>25036.1</v>
      </c>
      <c r="G109" s="48"/>
      <c r="H109" s="48"/>
      <c r="I109" s="26"/>
      <c r="J109" s="24">
        <v>0</v>
      </c>
      <c r="K109" s="24">
        <f t="shared" si="4"/>
        <v>25036.1</v>
      </c>
      <c r="L109" s="14">
        <v>45587</v>
      </c>
      <c r="M109" s="2"/>
    </row>
    <row r="110" spans="6:11">
      <c r="F110" s="36">
        <f>SUM(F97:F109)</f>
        <v>369378.15</v>
      </c>
      <c r="G110" s="2"/>
      <c r="H110" s="2"/>
      <c r="I110" s="2"/>
      <c r="J110" s="36">
        <f>SUM(J97:J109)</f>
        <v>214047.97</v>
      </c>
      <c r="K110" s="36">
        <f>SUM(K97:K109)</f>
        <v>583426.12</v>
      </c>
    </row>
    <row r="112" spans="1:4">
      <c r="A112" s="2" t="s">
        <v>24</v>
      </c>
      <c r="D112" s="2" t="s">
        <v>25</v>
      </c>
    </row>
    <row r="113" spans="1:1">
      <c r="A113" s="2"/>
    </row>
    <row r="114" spans="1:1">
      <c r="A114" s="2"/>
    </row>
    <row r="115" spans="1:4">
      <c r="A115" s="2" t="s">
        <v>27</v>
      </c>
      <c r="D115" s="2" t="s">
        <v>28</v>
      </c>
    </row>
    <row r="116" spans="1:4">
      <c r="A116" s="1" t="s">
        <v>30</v>
      </c>
      <c r="D116" s="1" t="s">
        <v>31</v>
      </c>
    </row>
  </sheetData>
  <mergeCells count="52">
    <mergeCell ref="G4:J4"/>
    <mergeCell ref="G35:J35"/>
    <mergeCell ref="G64:J64"/>
    <mergeCell ref="G94:J94"/>
    <mergeCell ref="A4:A6"/>
    <mergeCell ref="A35:A37"/>
    <mergeCell ref="A64:A66"/>
    <mergeCell ref="A94:A96"/>
    <mergeCell ref="B4:B6"/>
    <mergeCell ref="B35:B37"/>
    <mergeCell ref="B64:B66"/>
    <mergeCell ref="B94:B96"/>
    <mergeCell ref="C4:C6"/>
    <mergeCell ref="C35:C37"/>
    <mergeCell ref="C64:C66"/>
    <mergeCell ref="C94:C96"/>
    <mergeCell ref="D4:D6"/>
    <mergeCell ref="D35:D37"/>
    <mergeCell ref="D64:D66"/>
    <mergeCell ref="D94:D96"/>
    <mergeCell ref="E4:E6"/>
    <mergeCell ref="E35:E37"/>
    <mergeCell ref="E64:E66"/>
    <mergeCell ref="E94:E96"/>
    <mergeCell ref="F4:F6"/>
    <mergeCell ref="F35:F37"/>
    <mergeCell ref="F64:F66"/>
    <mergeCell ref="F94:F96"/>
    <mergeCell ref="G5:G6"/>
    <mergeCell ref="G36:G37"/>
    <mergeCell ref="G65:G66"/>
    <mergeCell ref="G95:G96"/>
    <mergeCell ref="H5:H6"/>
    <mergeCell ref="H36:H37"/>
    <mergeCell ref="H65:H66"/>
    <mergeCell ref="H95:H96"/>
    <mergeCell ref="I5:I6"/>
    <mergeCell ref="I36:I37"/>
    <mergeCell ref="I65:I66"/>
    <mergeCell ref="I95:I96"/>
    <mergeCell ref="J5:J6"/>
    <mergeCell ref="J36:J37"/>
    <mergeCell ref="J65:J66"/>
    <mergeCell ref="J95:J96"/>
    <mergeCell ref="K4:K6"/>
    <mergeCell ref="K35:K37"/>
    <mergeCell ref="K64:K66"/>
    <mergeCell ref="K94:K96"/>
    <mergeCell ref="L4:L6"/>
    <mergeCell ref="L35:L37"/>
    <mergeCell ref="L64:L66"/>
    <mergeCell ref="L94:L96"/>
  </mergeCells>
  <pageMargins left="0.25" right="0.25" top="0.75" bottom="0.75" header="0.3" footer="0.3"/>
  <pageSetup paperSize="1" scale="48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zoomScale="130" zoomScaleNormal="130" zoomScaleSheetLayoutView="60" workbookViewId="0">
      <selection activeCell="G37" sqref="G37"/>
    </sheetView>
  </sheetViews>
  <sheetFormatPr defaultColWidth="8.57142857142857" defaultRowHeight="9"/>
  <cols>
    <col min="1" max="1" width="9" style="1" customWidth="1"/>
    <col min="2" max="2" width="5.85714285714286" style="1" customWidth="1"/>
    <col min="3" max="3" width="26.5904761904762" style="1" customWidth="1"/>
    <col min="4" max="4" width="13.1428571428571" style="1" customWidth="1"/>
    <col min="5" max="5" width="9.44761904761905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3.1428571428571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45590</v>
      </c>
      <c r="B7" s="15">
        <v>19710</v>
      </c>
      <c r="C7" s="16" t="s">
        <v>150</v>
      </c>
      <c r="D7" s="17" t="s">
        <v>16</v>
      </c>
      <c r="E7" s="15">
        <v>58684</v>
      </c>
      <c r="F7" s="35">
        <v>5685</v>
      </c>
      <c r="G7" s="19"/>
      <c r="H7" s="19"/>
      <c r="I7" s="14"/>
      <c r="J7" s="35"/>
      <c r="K7" s="24">
        <f>F7+J7</f>
        <v>5685</v>
      </c>
      <c r="L7" s="14">
        <v>45587</v>
      </c>
      <c r="M7" s="2"/>
    </row>
    <row r="8" spans="6:11">
      <c r="F8" s="36">
        <f>SUM(F4:F7)</f>
        <v>5685</v>
      </c>
      <c r="G8" s="2"/>
      <c r="H8" s="2"/>
      <c r="I8" s="2"/>
      <c r="J8" s="36">
        <f>SUM(J7:J7)</f>
        <v>0</v>
      </c>
      <c r="K8" s="36">
        <f>SUM(K7:K7)</f>
        <v>5685</v>
      </c>
    </row>
    <row r="9" spans="9:9">
      <c r="I9" s="1" t="s">
        <v>13</v>
      </c>
    </row>
    <row r="10" spans="8:11">
      <c r="H10" s="2" t="s">
        <v>21</v>
      </c>
      <c r="J10" s="37" t="s">
        <v>22</v>
      </c>
      <c r="K10" s="37" t="s">
        <v>23</v>
      </c>
    </row>
    <row r="11" spans="11:11">
      <c r="K11" s="2"/>
    </row>
    <row r="12" spans="1:11">
      <c r="A12" s="2" t="s">
        <v>24</v>
      </c>
      <c r="D12" s="2" t="s">
        <v>25</v>
      </c>
      <c r="G12" s="2" t="s">
        <v>26</v>
      </c>
      <c r="I12" s="38">
        <v>1000</v>
      </c>
      <c r="J12" s="39">
        <v>5</v>
      </c>
      <c r="K12" s="40">
        <f t="shared" ref="K12:K22" si="0">J12*I12</f>
        <v>5000</v>
      </c>
    </row>
    <row r="13" spans="1:11">
      <c r="A13" s="2"/>
      <c r="G13" s="2"/>
      <c r="I13" s="38">
        <v>500</v>
      </c>
      <c r="J13" s="39">
        <v>1</v>
      </c>
      <c r="K13" s="40">
        <f t="shared" si="0"/>
        <v>500</v>
      </c>
    </row>
    <row r="14" spans="1:11">
      <c r="A14" s="2"/>
      <c r="G14" s="2"/>
      <c r="I14" s="38">
        <v>200</v>
      </c>
      <c r="J14" s="39"/>
      <c r="K14" s="40">
        <f t="shared" si="0"/>
        <v>0</v>
      </c>
    </row>
    <row r="15" spans="1:11">
      <c r="A15" s="2" t="s">
        <v>27</v>
      </c>
      <c r="D15" s="2" t="s">
        <v>28</v>
      </c>
      <c r="G15" s="2" t="s">
        <v>29</v>
      </c>
      <c r="I15" s="38">
        <v>100</v>
      </c>
      <c r="J15" s="39"/>
      <c r="K15" s="40">
        <f t="shared" si="0"/>
        <v>0</v>
      </c>
    </row>
    <row r="16" spans="1:11">
      <c r="A16" s="1" t="s">
        <v>30</v>
      </c>
      <c r="D16" s="1" t="s">
        <v>31</v>
      </c>
      <c r="G16" s="1" t="s">
        <v>32</v>
      </c>
      <c r="I16" s="38">
        <v>50</v>
      </c>
      <c r="J16" s="39">
        <v>4</v>
      </c>
      <c r="K16" s="40">
        <f t="shared" si="0"/>
        <v>200</v>
      </c>
    </row>
    <row r="17" spans="9:11">
      <c r="I17" s="38">
        <v>20</v>
      </c>
      <c r="J17" s="39"/>
      <c r="K17" s="40">
        <f t="shared" si="0"/>
        <v>0</v>
      </c>
    </row>
    <row r="18" spans="9:11">
      <c r="I18" s="38">
        <v>10</v>
      </c>
      <c r="J18" s="39"/>
      <c r="K18" s="40">
        <f t="shared" si="0"/>
        <v>0</v>
      </c>
    </row>
    <row r="19" spans="9:11">
      <c r="I19" s="38">
        <v>5</v>
      </c>
      <c r="J19" s="39"/>
      <c r="K19" s="40">
        <f t="shared" si="0"/>
        <v>0</v>
      </c>
    </row>
    <row r="20" spans="9:11">
      <c r="I20" s="38">
        <v>1</v>
      </c>
      <c r="J20" s="39"/>
      <c r="K20" s="40">
        <f t="shared" si="0"/>
        <v>0</v>
      </c>
    </row>
    <row r="21" spans="9:11">
      <c r="I21" s="38">
        <v>0.25</v>
      </c>
      <c r="J21" s="39"/>
      <c r="K21" s="40">
        <f t="shared" si="0"/>
        <v>0</v>
      </c>
    </row>
    <row r="22" spans="9:11">
      <c r="I22" s="41">
        <v>0.05</v>
      </c>
      <c r="J22" s="39"/>
      <c r="K22" s="40">
        <f t="shared" si="0"/>
        <v>0</v>
      </c>
    </row>
    <row r="23" spans="9:11">
      <c r="I23" s="2" t="s">
        <v>33</v>
      </c>
      <c r="K23" s="42">
        <f>SUM(K12:K22)</f>
        <v>5700</v>
      </c>
    </row>
    <row r="24" spans="9:11">
      <c r="I24" s="2" t="s">
        <v>34</v>
      </c>
      <c r="K24" s="43">
        <f>J8</f>
        <v>0</v>
      </c>
    </row>
    <row r="25" ht="9.75" spans="11:12">
      <c r="K25" s="44">
        <f>SUM(K23:K24)</f>
        <v>5700</v>
      </c>
      <c r="L25" s="45" t="s">
        <v>151</v>
      </c>
    </row>
    <row r="26" ht="9.75"/>
    <row r="35" spans="1:1">
      <c r="A35" s="2" t="s">
        <v>0</v>
      </c>
    </row>
    <row r="36" spans="1:1">
      <c r="A36" s="2" t="s">
        <v>1</v>
      </c>
    </row>
    <row r="38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2"/>
      <c r="K38" s="3" t="s">
        <v>9</v>
      </c>
      <c r="L38" s="3" t="s">
        <v>10</v>
      </c>
    </row>
    <row r="39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ht="10.15" customHeight="1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ht="10.15" customHeight="1" spans="1:13">
      <c r="A41" s="14">
        <v>45593</v>
      </c>
      <c r="B41" s="15">
        <v>19758</v>
      </c>
      <c r="C41" s="16" t="s">
        <v>152</v>
      </c>
      <c r="D41" s="17" t="s">
        <v>153</v>
      </c>
      <c r="E41" s="50" t="s">
        <v>154</v>
      </c>
      <c r="F41" s="35"/>
      <c r="G41" s="19" t="s">
        <v>20</v>
      </c>
      <c r="H41" s="19">
        <v>598907</v>
      </c>
      <c r="I41" s="14">
        <v>45588</v>
      </c>
      <c r="J41" s="35">
        <v>6100</v>
      </c>
      <c r="K41" s="24">
        <f>F41+J41</f>
        <v>6100</v>
      </c>
      <c r="L41" s="14">
        <v>45593</v>
      </c>
      <c r="M41" s="49" t="s">
        <v>138</v>
      </c>
    </row>
    <row r="42" spans="6:11">
      <c r="F42" s="36">
        <f>SUM(F38:F41)</f>
        <v>0</v>
      </c>
      <c r="G42" s="2"/>
      <c r="H42" s="2"/>
      <c r="I42" s="2"/>
      <c r="J42" s="36">
        <f>SUM(J41:J41)</f>
        <v>6100</v>
      </c>
      <c r="K42" s="36">
        <f>SUM(K41:K41)</f>
        <v>6100</v>
      </c>
    </row>
    <row r="43" spans="9:9">
      <c r="I43" s="1" t="s">
        <v>13</v>
      </c>
    </row>
    <row r="44" spans="8:11">
      <c r="H44" s="2" t="s">
        <v>21</v>
      </c>
      <c r="J44" s="37" t="s">
        <v>22</v>
      </c>
      <c r="K44" s="37" t="s">
        <v>23</v>
      </c>
    </row>
    <row r="45" spans="11:11">
      <c r="K45" s="2"/>
    </row>
    <row r="46" spans="1:11">
      <c r="A46" s="2" t="s">
        <v>24</v>
      </c>
      <c r="D46" s="2" t="s">
        <v>25</v>
      </c>
      <c r="G46" s="2" t="s">
        <v>26</v>
      </c>
      <c r="I46" s="38">
        <v>1000</v>
      </c>
      <c r="J46" s="39"/>
      <c r="K46" s="40">
        <f t="shared" ref="K46:K56" si="1">J46*I46</f>
        <v>0</v>
      </c>
    </row>
    <row r="47" spans="1:11">
      <c r="A47" s="2"/>
      <c r="G47" s="2"/>
      <c r="I47" s="38">
        <v>500</v>
      </c>
      <c r="J47" s="39"/>
      <c r="K47" s="40">
        <f t="shared" si="1"/>
        <v>0</v>
      </c>
    </row>
    <row r="48" spans="1:11">
      <c r="A48" s="2"/>
      <c r="G48" s="2"/>
      <c r="I48" s="38">
        <v>200</v>
      </c>
      <c r="J48" s="39"/>
      <c r="K48" s="40">
        <f t="shared" si="1"/>
        <v>0</v>
      </c>
    </row>
    <row r="49" spans="1:11">
      <c r="A49" s="2" t="s">
        <v>27</v>
      </c>
      <c r="D49" s="2" t="s">
        <v>28</v>
      </c>
      <c r="G49" s="2" t="s">
        <v>29</v>
      </c>
      <c r="I49" s="38">
        <v>100</v>
      </c>
      <c r="J49" s="39"/>
      <c r="K49" s="40">
        <f t="shared" si="1"/>
        <v>0</v>
      </c>
    </row>
    <row r="50" spans="1:11">
      <c r="A50" s="1" t="s">
        <v>30</v>
      </c>
      <c r="D50" s="1" t="s">
        <v>31</v>
      </c>
      <c r="G50" s="1" t="s">
        <v>32</v>
      </c>
      <c r="I50" s="38">
        <v>50</v>
      </c>
      <c r="J50" s="39"/>
      <c r="K50" s="40">
        <f t="shared" si="1"/>
        <v>0</v>
      </c>
    </row>
    <row r="51" spans="9:11">
      <c r="I51" s="38">
        <v>20</v>
      </c>
      <c r="J51" s="39"/>
      <c r="K51" s="40">
        <f t="shared" si="1"/>
        <v>0</v>
      </c>
    </row>
    <row r="52" spans="9:11">
      <c r="I52" s="38">
        <v>10</v>
      </c>
      <c r="J52" s="39"/>
      <c r="K52" s="40">
        <f t="shared" si="1"/>
        <v>0</v>
      </c>
    </row>
    <row r="53" spans="9:11">
      <c r="I53" s="38">
        <v>5</v>
      </c>
      <c r="J53" s="39"/>
      <c r="K53" s="40">
        <f t="shared" si="1"/>
        <v>0</v>
      </c>
    </row>
    <row r="54" spans="9:11">
      <c r="I54" s="38">
        <v>1</v>
      </c>
      <c r="J54" s="39"/>
      <c r="K54" s="40">
        <f t="shared" si="1"/>
        <v>0</v>
      </c>
    </row>
    <row r="55" spans="9:11">
      <c r="I55" s="38">
        <v>0.25</v>
      </c>
      <c r="J55" s="39"/>
      <c r="K55" s="40">
        <f t="shared" si="1"/>
        <v>0</v>
      </c>
    </row>
    <row r="56" spans="9:11">
      <c r="I56" s="41">
        <v>0.05</v>
      </c>
      <c r="J56" s="39"/>
      <c r="K56" s="40">
        <f t="shared" si="1"/>
        <v>0</v>
      </c>
    </row>
    <row r="57" spans="9:11">
      <c r="I57" s="2" t="s">
        <v>33</v>
      </c>
      <c r="K57" s="42">
        <f>SUM(K46:K56)</f>
        <v>0</v>
      </c>
    </row>
    <row r="58" spans="9:11">
      <c r="I58" s="2" t="s">
        <v>34</v>
      </c>
      <c r="K58" s="43">
        <f>J42</f>
        <v>6100</v>
      </c>
    </row>
    <row r="59" ht="9.75" spans="11:12">
      <c r="K59" s="44">
        <f>SUM(K57:K58)</f>
        <v>6100</v>
      </c>
      <c r="L59" s="45"/>
    </row>
    <row r="60" ht="9.75"/>
  </sheetData>
  <mergeCells count="26">
    <mergeCell ref="G4:J4"/>
    <mergeCell ref="G38:J38"/>
    <mergeCell ref="A4:A6"/>
    <mergeCell ref="A38:A40"/>
    <mergeCell ref="B4:B6"/>
    <mergeCell ref="B38:B40"/>
    <mergeCell ref="C4:C6"/>
    <mergeCell ref="C38:C40"/>
    <mergeCell ref="D4:D6"/>
    <mergeCell ref="D38:D40"/>
    <mergeCell ref="E4:E6"/>
    <mergeCell ref="E38:E40"/>
    <mergeCell ref="F4:F6"/>
    <mergeCell ref="F38:F40"/>
    <mergeCell ref="G5:G6"/>
    <mergeCell ref="G39:G40"/>
    <mergeCell ref="H5:H6"/>
    <mergeCell ref="H39:H40"/>
    <mergeCell ref="I5:I6"/>
    <mergeCell ref="I39:I40"/>
    <mergeCell ref="J5:J6"/>
    <mergeCell ref="J39:J40"/>
    <mergeCell ref="K4:K6"/>
    <mergeCell ref="K38:K40"/>
    <mergeCell ref="L4:L6"/>
    <mergeCell ref="L38:L40"/>
  </mergeCells>
  <pageMargins left="0.7" right="0.7" top="0.75" bottom="0.75" header="0.3" footer="0.3"/>
  <pageSetup paperSize="9" scale="7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zoomScale="130" zoomScaleNormal="130" zoomScaleSheetLayoutView="60" topLeftCell="A24" workbookViewId="0">
      <selection activeCell="K42" sqref="K42"/>
    </sheetView>
  </sheetViews>
  <sheetFormatPr defaultColWidth="8.57142857142857" defaultRowHeight="9"/>
  <cols>
    <col min="1" max="1" width="9" style="1" customWidth="1"/>
    <col min="2" max="2" width="5.85714285714286" style="1" customWidth="1"/>
    <col min="3" max="3" width="26.5904761904762" style="1" customWidth="1"/>
    <col min="4" max="4" width="13.1428571428571" style="1" customWidth="1"/>
    <col min="5" max="5" width="9.44761904761905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9714285714286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45594</v>
      </c>
      <c r="B7" s="15">
        <v>19759</v>
      </c>
      <c r="C7" s="16" t="s">
        <v>155</v>
      </c>
      <c r="D7" s="17" t="s">
        <v>16</v>
      </c>
      <c r="E7" s="15">
        <v>58709</v>
      </c>
      <c r="F7" s="35"/>
      <c r="G7" s="19" t="s">
        <v>156</v>
      </c>
      <c r="H7" s="19">
        <v>3280650181</v>
      </c>
      <c r="I7" s="14">
        <v>45593</v>
      </c>
      <c r="J7" s="35">
        <v>22336.1</v>
      </c>
      <c r="K7" s="24">
        <f>F7+J7</f>
        <v>22336.1</v>
      </c>
      <c r="L7" s="14">
        <v>45594</v>
      </c>
      <c r="M7" s="2"/>
    </row>
    <row r="8" spans="6:11">
      <c r="F8" s="36">
        <f>SUM(F4:F7)</f>
        <v>0</v>
      </c>
      <c r="G8" s="2"/>
      <c r="H8" s="2"/>
      <c r="I8" s="2"/>
      <c r="J8" s="36">
        <f>SUM(J7:J7)</f>
        <v>22336.1</v>
      </c>
      <c r="K8" s="36">
        <f>SUM(K7:K7)</f>
        <v>22336.1</v>
      </c>
    </row>
    <row r="9" spans="9:9">
      <c r="I9" s="1" t="s">
        <v>13</v>
      </c>
    </row>
    <row r="10" spans="8:11">
      <c r="H10" s="2" t="s">
        <v>21</v>
      </c>
      <c r="J10" s="37" t="s">
        <v>22</v>
      </c>
      <c r="K10" s="37" t="s">
        <v>23</v>
      </c>
    </row>
    <row r="11" spans="11:11">
      <c r="K11" s="2"/>
    </row>
    <row r="12" spans="1:11">
      <c r="A12" s="2" t="s">
        <v>24</v>
      </c>
      <c r="D12" s="2" t="s">
        <v>25</v>
      </c>
      <c r="G12" s="2" t="s">
        <v>26</v>
      </c>
      <c r="I12" s="38">
        <v>1000</v>
      </c>
      <c r="J12" s="39"/>
      <c r="K12" s="40">
        <f t="shared" ref="K12:K22" si="0">J12*I12</f>
        <v>0</v>
      </c>
    </row>
    <row r="13" spans="1:11">
      <c r="A13" s="2"/>
      <c r="G13" s="2"/>
      <c r="I13" s="38">
        <v>500</v>
      </c>
      <c r="J13" s="39"/>
      <c r="K13" s="40">
        <f t="shared" si="0"/>
        <v>0</v>
      </c>
    </row>
    <row r="14" spans="1:11">
      <c r="A14" s="2"/>
      <c r="G14" s="2"/>
      <c r="I14" s="38">
        <v>200</v>
      </c>
      <c r="J14" s="39"/>
      <c r="K14" s="40">
        <f t="shared" si="0"/>
        <v>0</v>
      </c>
    </row>
    <row r="15" spans="1:11">
      <c r="A15" s="2" t="s">
        <v>27</v>
      </c>
      <c r="D15" s="2" t="s">
        <v>28</v>
      </c>
      <c r="G15" s="2" t="s">
        <v>29</v>
      </c>
      <c r="I15" s="38">
        <v>100</v>
      </c>
      <c r="J15" s="39"/>
      <c r="K15" s="40">
        <f t="shared" si="0"/>
        <v>0</v>
      </c>
    </row>
    <row r="16" spans="1:11">
      <c r="A16" s="1" t="s">
        <v>30</v>
      </c>
      <c r="D16" s="1" t="s">
        <v>31</v>
      </c>
      <c r="G16" s="1" t="s">
        <v>32</v>
      </c>
      <c r="I16" s="38">
        <v>50</v>
      </c>
      <c r="J16" s="39"/>
      <c r="K16" s="40">
        <f t="shared" si="0"/>
        <v>0</v>
      </c>
    </row>
    <row r="17" spans="9:11">
      <c r="I17" s="38">
        <v>20</v>
      </c>
      <c r="J17" s="39"/>
      <c r="K17" s="40">
        <f t="shared" si="0"/>
        <v>0</v>
      </c>
    </row>
    <row r="18" spans="9:11">
      <c r="I18" s="38">
        <v>10</v>
      </c>
      <c r="J18" s="39"/>
      <c r="K18" s="40">
        <f t="shared" si="0"/>
        <v>0</v>
      </c>
    </row>
    <row r="19" spans="9:11">
      <c r="I19" s="38">
        <v>5</v>
      </c>
      <c r="J19" s="39"/>
      <c r="K19" s="40">
        <f t="shared" si="0"/>
        <v>0</v>
      </c>
    </row>
    <row r="20" spans="9:11">
      <c r="I20" s="38">
        <v>1</v>
      </c>
      <c r="J20" s="39"/>
      <c r="K20" s="40">
        <f t="shared" si="0"/>
        <v>0</v>
      </c>
    </row>
    <row r="21" spans="9:11">
      <c r="I21" s="38">
        <v>0.25</v>
      </c>
      <c r="J21" s="39"/>
      <c r="K21" s="40">
        <f t="shared" si="0"/>
        <v>0</v>
      </c>
    </row>
    <row r="22" spans="9:11">
      <c r="I22" s="41">
        <v>0.05</v>
      </c>
      <c r="J22" s="39"/>
      <c r="K22" s="40">
        <f t="shared" si="0"/>
        <v>0</v>
      </c>
    </row>
    <row r="23" spans="9:11">
      <c r="I23" s="2" t="s">
        <v>33</v>
      </c>
      <c r="K23" s="42">
        <f>SUM(K12:K22)</f>
        <v>0</v>
      </c>
    </row>
    <row r="24" spans="9:11">
      <c r="I24" s="2" t="s">
        <v>34</v>
      </c>
      <c r="K24" s="43">
        <f>J8</f>
        <v>22336.1</v>
      </c>
    </row>
    <row r="25" ht="9.75" spans="11:12">
      <c r="K25" s="44">
        <f>SUM(K23:K24)</f>
        <v>22336.1</v>
      </c>
      <c r="L25" s="45"/>
    </row>
    <row r="26" ht="9.75"/>
    <row r="31" spans="1:1">
      <c r="A31" s="2" t="s">
        <v>0</v>
      </c>
    </row>
    <row r="32" spans="1:1">
      <c r="A32" s="2" t="s">
        <v>35</v>
      </c>
    </row>
    <row r="34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2"/>
      <c r="K34" s="3" t="s">
        <v>9</v>
      </c>
      <c r="L34" s="3" t="s">
        <v>10</v>
      </c>
    </row>
    <row r="35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ht="12" customHeight="1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3">
      <c r="A37" s="14">
        <v>45594</v>
      </c>
      <c r="B37" s="15">
        <v>19713</v>
      </c>
      <c r="C37" s="16" t="s">
        <v>157</v>
      </c>
      <c r="D37" s="17" t="s">
        <v>16</v>
      </c>
      <c r="E37" s="46">
        <v>58606</v>
      </c>
      <c r="F37" s="47">
        <v>336470.6</v>
      </c>
      <c r="G37" s="48"/>
      <c r="H37" s="48"/>
      <c r="I37" s="26"/>
      <c r="J37" s="24">
        <v>0</v>
      </c>
      <c r="K37" s="24">
        <f t="shared" ref="K37:K49" si="1">J37+F37</f>
        <v>336470.6</v>
      </c>
      <c r="L37" s="14">
        <v>45588</v>
      </c>
      <c r="M37" s="49"/>
    </row>
    <row r="38" spans="1:13">
      <c r="A38" s="14">
        <v>45594</v>
      </c>
      <c r="B38" s="15">
        <v>19714</v>
      </c>
      <c r="C38" s="16" t="s">
        <v>77</v>
      </c>
      <c r="D38" s="17" t="s">
        <v>16</v>
      </c>
      <c r="E38" s="46">
        <v>58720</v>
      </c>
      <c r="F38" s="47">
        <v>413955.5</v>
      </c>
      <c r="G38" s="48"/>
      <c r="H38" s="48"/>
      <c r="I38" s="26"/>
      <c r="J38" s="24">
        <v>0</v>
      </c>
      <c r="K38" s="24">
        <f t="shared" si="1"/>
        <v>413955.5</v>
      </c>
      <c r="L38" s="14">
        <v>45593</v>
      </c>
      <c r="M38" s="2"/>
    </row>
    <row r="39" spans="1:13">
      <c r="A39" s="14">
        <v>45594</v>
      </c>
      <c r="B39" s="15">
        <v>19715</v>
      </c>
      <c r="C39" s="16" t="s">
        <v>158</v>
      </c>
      <c r="D39" s="17" t="s">
        <v>16</v>
      </c>
      <c r="E39" s="46">
        <v>58717</v>
      </c>
      <c r="F39" s="47">
        <v>32804.1</v>
      </c>
      <c r="G39" s="48"/>
      <c r="H39" s="48"/>
      <c r="I39" s="26"/>
      <c r="J39" s="24">
        <v>0</v>
      </c>
      <c r="K39" s="24">
        <f t="shared" si="1"/>
        <v>32804.1</v>
      </c>
      <c r="L39" s="14">
        <v>45590</v>
      </c>
      <c r="M39" s="2"/>
    </row>
    <row r="40" spans="1:13">
      <c r="A40" s="14">
        <v>45594</v>
      </c>
      <c r="B40" s="15">
        <v>19716</v>
      </c>
      <c r="C40" s="16" t="s">
        <v>159</v>
      </c>
      <c r="D40" s="17" t="s">
        <v>16</v>
      </c>
      <c r="E40" s="46">
        <v>58714</v>
      </c>
      <c r="F40" s="47">
        <v>21300</v>
      </c>
      <c r="G40" s="48"/>
      <c r="H40" s="48"/>
      <c r="I40" s="26"/>
      <c r="J40" s="24">
        <v>0</v>
      </c>
      <c r="K40" s="24">
        <f t="shared" si="1"/>
        <v>21300</v>
      </c>
      <c r="L40" s="14">
        <v>45593</v>
      </c>
      <c r="M40" s="2"/>
    </row>
    <row r="41" spans="1:13">
      <c r="A41" s="14">
        <v>45594</v>
      </c>
      <c r="B41" s="15">
        <v>19717</v>
      </c>
      <c r="C41" s="16" t="s">
        <v>160</v>
      </c>
      <c r="D41" s="17" t="s">
        <v>16</v>
      </c>
      <c r="E41" s="46">
        <v>58723</v>
      </c>
      <c r="F41" s="47">
        <v>19132.1</v>
      </c>
      <c r="G41" s="48"/>
      <c r="H41" s="48"/>
      <c r="I41" s="26"/>
      <c r="J41" s="24">
        <v>0</v>
      </c>
      <c r="K41" s="24">
        <f t="shared" si="1"/>
        <v>19132.1</v>
      </c>
      <c r="L41" s="14">
        <v>45594</v>
      </c>
      <c r="M41" s="2"/>
    </row>
    <row r="42" spans="1:13">
      <c r="A42" s="14">
        <v>45594</v>
      </c>
      <c r="B42" s="15">
        <v>19718</v>
      </c>
      <c r="C42" s="16" t="s">
        <v>161</v>
      </c>
      <c r="D42" s="17" t="s">
        <v>162</v>
      </c>
      <c r="E42" s="46">
        <v>58724</v>
      </c>
      <c r="F42" s="47">
        <v>50000</v>
      </c>
      <c r="G42" s="48"/>
      <c r="H42" s="48"/>
      <c r="I42" s="26"/>
      <c r="J42" s="24">
        <v>0</v>
      </c>
      <c r="K42" s="24">
        <f t="shared" si="1"/>
        <v>50000</v>
      </c>
      <c r="L42" s="14">
        <v>45594</v>
      </c>
      <c r="M42" s="2"/>
    </row>
    <row r="43" spans="1:13">
      <c r="A43" s="14">
        <v>45594</v>
      </c>
      <c r="B43" s="15">
        <v>19719</v>
      </c>
      <c r="C43" s="16" t="s">
        <v>163</v>
      </c>
      <c r="D43" s="17" t="s">
        <v>16</v>
      </c>
      <c r="E43" s="46">
        <v>58725</v>
      </c>
      <c r="F43" s="47">
        <v>74500</v>
      </c>
      <c r="G43" s="48"/>
      <c r="H43" s="48"/>
      <c r="I43" s="26"/>
      <c r="J43" s="24">
        <v>0</v>
      </c>
      <c r="K43" s="24">
        <f t="shared" si="1"/>
        <v>74500</v>
      </c>
      <c r="L43" s="14">
        <v>45594</v>
      </c>
      <c r="M43" s="2"/>
    </row>
    <row r="44" spans="1:13">
      <c r="A44" s="14">
        <v>45594</v>
      </c>
      <c r="B44" s="15">
        <v>19720</v>
      </c>
      <c r="C44" s="16" t="s">
        <v>164</v>
      </c>
      <c r="D44" s="17" t="s">
        <v>16</v>
      </c>
      <c r="E44" s="46">
        <v>58698</v>
      </c>
      <c r="F44" s="47"/>
      <c r="G44" s="48"/>
      <c r="H44" s="48"/>
      <c r="I44" s="26"/>
      <c r="J44" s="24">
        <v>18900</v>
      </c>
      <c r="K44" s="24">
        <f t="shared" si="1"/>
        <v>18900</v>
      </c>
      <c r="L44" s="14">
        <v>45594</v>
      </c>
      <c r="M44" s="2"/>
    </row>
    <row r="45" spans="1:13">
      <c r="A45" s="14">
        <v>45594</v>
      </c>
      <c r="B45" s="15">
        <v>19721</v>
      </c>
      <c r="C45" s="16" t="s">
        <v>165</v>
      </c>
      <c r="D45" s="17" t="s">
        <v>16</v>
      </c>
      <c r="E45" s="46">
        <v>58697</v>
      </c>
      <c r="F45" s="47"/>
      <c r="G45" s="48"/>
      <c r="H45" s="48"/>
      <c r="I45" s="26"/>
      <c r="J45" s="24">
        <v>112637.34</v>
      </c>
      <c r="K45" s="24">
        <f t="shared" si="1"/>
        <v>112637.34</v>
      </c>
      <c r="L45" s="14">
        <v>45594</v>
      </c>
      <c r="M45" s="2" t="s">
        <v>166</v>
      </c>
    </row>
    <row r="46" spans="1:13">
      <c r="A46" s="14">
        <v>45594</v>
      </c>
      <c r="B46" s="15">
        <v>19722</v>
      </c>
      <c r="C46" s="16" t="s">
        <v>165</v>
      </c>
      <c r="D46" s="17" t="s">
        <v>41</v>
      </c>
      <c r="E46" s="46">
        <v>58708</v>
      </c>
      <c r="F46" s="47"/>
      <c r="G46" s="48"/>
      <c r="H46" s="48"/>
      <c r="I46" s="26"/>
      <c r="J46" s="24">
        <v>104795.12</v>
      </c>
      <c r="K46" s="24">
        <f t="shared" si="1"/>
        <v>104795.12</v>
      </c>
      <c r="L46" s="14">
        <v>45594</v>
      </c>
      <c r="M46" s="2" t="s">
        <v>167</v>
      </c>
    </row>
    <row r="47" spans="1:13">
      <c r="A47" s="14">
        <v>45594</v>
      </c>
      <c r="B47" s="15">
        <v>19723</v>
      </c>
      <c r="C47" s="16" t="s">
        <v>168</v>
      </c>
      <c r="D47" s="17" t="s">
        <v>16</v>
      </c>
      <c r="E47" s="46">
        <v>58572</v>
      </c>
      <c r="F47" s="47"/>
      <c r="G47" s="48"/>
      <c r="H47" s="48"/>
      <c r="I47" s="26"/>
      <c r="J47" s="24">
        <v>34996.1</v>
      </c>
      <c r="K47" s="24">
        <f t="shared" si="1"/>
        <v>34996.1</v>
      </c>
      <c r="L47" s="14">
        <v>45594</v>
      </c>
      <c r="M47" s="49" t="s">
        <v>138</v>
      </c>
    </row>
    <row r="48" spans="6:11">
      <c r="F48" s="36">
        <f>SUM(F37:F47)</f>
        <v>948162.3</v>
      </c>
      <c r="G48" s="2"/>
      <c r="H48" s="2"/>
      <c r="I48" s="2"/>
      <c r="J48" s="36">
        <f>SUM(J37:J47)</f>
        <v>271328.56</v>
      </c>
      <c r="K48" s="36">
        <f>SUM(K37:K47)</f>
        <v>1219490.86</v>
      </c>
    </row>
    <row r="50" spans="1:4">
      <c r="A50" s="2" t="s">
        <v>24</v>
      </c>
      <c r="D50" s="2" t="s">
        <v>25</v>
      </c>
    </row>
    <row r="51" spans="1:1">
      <c r="A51" s="2"/>
    </row>
    <row r="52" spans="1:1">
      <c r="A52" s="2"/>
    </row>
    <row r="53" spans="1:4">
      <c r="A53" s="2" t="s">
        <v>27</v>
      </c>
      <c r="D53" s="2" t="s">
        <v>28</v>
      </c>
    </row>
    <row r="54" spans="1:4">
      <c r="A54" s="1" t="s">
        <v>30</v>
      </c>
      <c r="D54" s="1" t="s">
        <v>31</v>
      </c>
    </row>
  </sheetData>
  <mergeCells count="26">
    <mergeCell ref="G4:J4"/>
    <mergeCell ref="G34:J34"/>
    <mergeCell ref="A4:A6"/>
    <mergeCell ref="A34:A36"/>
    <mergeCell ref="B4:B6"/>
    <mergeCell ref="B34:B36"/>
    <mergeCell ref="C4:C6"/>
    <mergeCell ref="C34:C36"/>
    <mergeCell ref="D4:D6"/>
    <mergeCell ref="D34:D36"/>
    <mergeCell ref="E4:E6"/>
    <mergeCell ref="E34:E36"/>
    <mergeCell ref="F4:F6"/>
    <mergeCell ref="F34:F36"/>
    <mergeCell ref="G5:G6"/>
    <mergeCell ref="G35:G36"/>
    <mergeCell ref="H5:H6"/>
    <mergeCell ref="H35:H36"/>
    <mergeCell ref="I5:I6"/>
    <mergeCell ref="I35:I36"/>
    <mergeCell ref="J5:J6"/>
    <mergeCell ref="J35:J36"/>
    <mergeCell ref="K4:K6"/>
    <mergeCell ref="K34:K36"/>
    <mergeCell ref="L4:L6"/>
    <mergeCell ref="L34:L36"/>
  </mergeCells>
  <pageMargins left="0.7" right="0.7" top="0.75" bottom="0.75" header="0.3" footer="0.3"/>
  <pageSetup paperSize="9" scale="77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1"/>
  <sheetViews>
    <sheetView zoomScale="130" zoomScaleNormal="130" zoomScaleSheetLayoutView="60" topLeftCell="A66" workbookViewId="0">
      <selection activeCell="G86" sqref="G86"/>
    </sheetView>
  </sheetViews>
  <sheetFormatPr defaultColWidth="8.57142857142857" defaultRowHeight="9"/>
  <cols>
    <col min="1" max="1" width="9" style="1" customWidth="1"/>
    <col min="2" max="2" width="5.85714285714286" style="1" customWidth="1"/>
    <col min="3" max="3" width="26.0761904761905" style="1" customWidth="1"/>
    <col min="4" max="4" width="13.1428571428571" style="1" customWidth="1"/>
    <col min="5" max="5" width="9.44761904761905" style="1" customWidth="1"/>
    <col min="6" max="6" width="11.4285714285714" style="1" customWidth="1"/>
    <col min="7" max="7" width="11.2857142857143" style="1" customWidth="1"/>
    <col min="8" max="10" width="12.8571428571429" style="1" customWidth="1"/>
    <col min="11" max="11" width="13.1047619047619" style="1" customWidth="1"/>
    <col min="12" max="12" width="11.7904761904762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35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45595</v>
      </c>
      <c r="B7" s="15">
        <v>19711</v>
      </c>
      <c r="C7" s="16" t="s">
        <v>169</v>
      </c>
      <c r="D7" s="17" t="s">
        <v>41</v>
      </c>
      <c r="E7" s="15">
        <v>58726</v>
      </c>
      <c r="F7" s="35"/>
      <c r="G7" s="19" t="s">
        <v>170</v>
      </c>
      <c r="H7" s="19">
        <v>1270734</v>
      </c>
      <c r="I7" s="14">
        <v>45583</v>
      </c>
      <c r="J7" s="35">
        <v>45156.89</v>
      </c>
      <c r="K7" s="24">
        <f t="shared" ref="K7:K9" si="0">F7+J7</f>
        <v>45156.89</v>
      </c>
      <c r="L7" s="14">
        <v>45595</v>
      </c>
      <c r="M7" s="2" t="s">
        <v>171</v>
      </c>
    </row>
    <row r="8" ht="10.15" customHeight="1" spans="1:13">
      <c r="A8" s="14">
        <v>45595</v>
      </c>
      <c r="B8" s="15">
        <v>19712</v>
      </c>
      <c r="C8" s="16" t="s">
        <v>172</v>
      </c>
      <c r="D8" s="17" t="s">
        <v>41</v>
      </c>
      <c r="E8" s="15">
        <v>58730</v>
      </c>
      <c r="F8" s="35"/>
      <c r="G8" s="19" t="s">
        <v>42</v>
      </c>
      <c r="H8" s="19">
        <v>3122365326</v>
      </c>
      <c r="I8" s="14">
        <v>45587</v>
      </c>
      <c r="J8" s="35">
        <v>464913</v>
      </c>
      <c r="K8" s="24">
        <f t="shared" si="0"/>
        <v>464913</v>
      </c>
      <c r="L8" s="14">
        <v>45595</v>
      </c>
      <c r="M8" s="2" t="s">
        <v>173</v>
      </c>
    </row>
    <row r="9" ht="10.15" customHeight="1" spans="1:13">
      <c r="A9" s="14">
        <v>45595</v>
      </c>
      <c r="B9" s="15">
        <v>19724</v>
      </c>
      <c r="C9" s="16" t="s">
        <v>174</v>
      </c>
      <c r="D9" s="17" t="s">
        <v>16</v>
      </c>
      <c r="E9" s="15">
        <v>58722</v>
      </c>
      <c r="F9" s="35">
        <v>1300</v>
      </c>
      <c r="G9" s="19"/>
      <c r="H9" s="19"/>
      <c r="I9" s="14"/>
      <c r="J9" s="35">
        <v>0</v>
      </c>
      <c r="K9" s="24">
        <f t="shared" si="0"/>
        <v>1300</v>
      </c>
      <c r="L9" s="14">
        <v>45595</v>
      </c>
      <c r="M9" s="2"/>
    </row>
    <row r="10" spans="6:11">
      <c r="F10" s="36">
        <f>SUM(F4:F9)</f>
        <v>1300</v>
      </c>
      <c r="G10" s="2"/>
      <c r="H10" s="2"/>
      <c r="I10" s="2"/>
      <c r="J10" s="36">
        <f>SUM(J7:J9)</f>
        <v>510069.89</v>
      </c>
      <c r="K10" s="36">
        <f>SUM(K7:K9)</f>
        <v>511369.89</v>
      </c>
    </row>
    <row r="11" spans="9:9">
      <c r="I11" s="1" t="s">
        <v>13</v>
      </c>
    </row>
    <row r="12" spans="8:11">
      <c r="H12" s="2" t="s">
        <v>21</v>
      </c>
      <c r="J12" s="37" t="s">
        <v>22</v>
      </c>
      <c r="K12" s="37" t="s">
        <v>23</v>
      </c>
    </row>
    <row r="13" spans="11:11">
      <c r="K13" s="2"/>
    </row>
    <row r="14" spans="1:11">
      <c r="A14" s="2" t="s">
        <v>24</v>
      </c>
      <c r="D14" s="2" t="s">
        <v>25</v>
      </c>
      <c r="G14" s="2" t="s">
        <v>26</v>
      </c>
      <c r="I14" s="38">
        <v>1000</v>
      </c>
      <c r="J14" s="39"/>
      <c r="K14" s="40">
        <f t="shared" ref="K14:K24" si="1">J14*I14</f>
        <v>0</v>
      </c>
    </row>
    <row r="15" spans="1:11">
      <c r="A15" s="2"/>
      <c r="G15" s="2"/>
      <c r="I15" s="38">
        <v>500</v>
      </c>
      <c r="J15" s="39">
        <v>2</v>
      </c>
      <c r="K15" s="40">
        <f t="shared" si="1"/>
        <v>1000</v>
      </c>
    </row>
    <row r="16" spans="1:11">
      <c r="A16" s="2"/>
      <c r="G16" s="2"/>
      <c r="I16" s="38">
        <v>200</v>
      </c>
      <c r="J16" s="39"/>
      <c r="K16" s="40">
        <f t="shared" si="1"/>
        <v>0</v>
      </c>
    </row>
    <row r="17" spans="1:11">
      <c r="A17" s="2" t="s">
        <v>27</v>
      </c>
      <c r="D17" s="2" t="s">
        <v>28</v>
      </c>
      <c r="G17" s="2" t="s">
        <v>29</v>
      </c>
      <c r="I17" s="38">
        <v>100</v>
      </c>
      <c r="J17" s="39">
        <v>3</v>
      </c>
      <c r="K17" s="40">
        <f t="shared" si="1"/>
        <v>300</v>
      </c>
    </row>
    <row r="18" spans="1:11">
      <c r="A18" s="1" t="s">
        <v>30</v>
      </c>
      <c r="D18" s="1" t="s">
        <v>31</v>
      </c>
      <c r="G18" s="1" t="s">
        <v>32</v>
      </c>
      <c r="I18" s="38">
        <v>50</v>
      </c>
      <c r="J18" s="39"/>
      <c r="K18" s="40">
        <f t="shared" si="1"/>
        <v>0</v>
      </c>
    </row>
    <row r="19" spans="9:11">
      <c r="I19" s="38">
        <v>20</v>
      </c>
      <c r="J19" s="39"/>
      <c r="K19" s="40">
        <f t="shared" si="1"/>
        <v>0</v>
      </c>
    </row>
    <row r="20" spans="9:11">
      <c r="I20" s="38">
        <v>10</v>
      </c>
      <c r="J20" s="39"/>
      <c r="K20" s="40">
        <f t="shared" si="1"/>
        <v>0</v>
      </c>
    </row>
    <row r="21" spans="9:11">
      <c r="I21" s="38">
        <v>5</v>
      </c>
      <c r="J21" s="39"/>
      <c r="K21" s="40">
        <f t="shared" si="1"/>
        <v>0</v>
      </c>
    </row>
    <row r="22" spans="9:11">
      <c r="I22" s="38">
        <v>1</v>
      </c>
      <c r="J22" s="39"/>
      <c r="K22" s="40">
        <f t="shared" si="1"/>
        <v>0</v>
      </c>
    </row>
    <row r="23" spans="9:11">
      <c r="I23" s="38">
        <v>0.25</v>
      </c>
      <c r="J23" s="39"/>
      <c r="K23" s="40">
        <f t="shared" si="1"/>
        <v>0</v>
      </c>
    </row>
    <row r="24" spans="9:11">
      <c r="I24" s="41">
        <v>0.05</v>
      </c>
      <c r="J24" s="39"/>
      <c r="K24" s="40">
        <f t="shared" si="1"/>
        <v>0</v>
      </c>
    </row>
    <row r="25" spans="9:11">
      <c r="I25" s="2" t="s">
        <v>33</v>
      </c>
      <c r="K25" s="42">
        <f>SUM(K14:K24)</f>
        <v>1300</v>
      </c>
    </row>
    <row r="26" spans="9:11">
      <c r="I26" s="2" t="s">
        <v>34</v>
      </c>
      <c r="K26" s="43">
        <f>J10</f>
        <v>510069.89</v>
      </c>
    </row>
    <row r="27" ht="9.75" spans="11:12">
      <c r="K27" s="44">
        <f>SUM(K25:K26)</f>
        <v>511369.89</v>
      </c>
      <c r="L27" s="45"/>
    </row>
    <row r="28" ht="9.75"/>
    <row r="39" s="1" customFormat="1" spans="1:1">
      <c r="A39" s="2" t="s">
        <v>0</v>
      </c>
    </row>
    <row r="40" s="1" customFormat="1" spans="1:1">
      <c r="A40" s="2" t="s">
        <v>35</v>
      </c>
    </row>
    <row r="42" s="1" customFormat="1" spans="1:12">
      <c r="A42" s="3" t="s">
        <v>2</v>
      </c>
      <c r="B42" s="3" t="s">
        <v>3</v>
      </c>
      <c r="C42" s="3" t="s">
        <v>4</v>
      </c>
      <c r="D42" s="3" t="s">
        <v>5</v>
      </c>
      <c r="E42" s="3" t="s">
        <v>6</v>
      </c>
      <c r="F42" s="3" t="s">
        <v>7</v>
      </c>
      <c r="G42" s="4" t="s">
        <v>8</v>
      </c>
      <c r="H42" s="5"/>
      <c r="I42" s="5"/>
      <c r="J42" s="22"/>
      <c r="K42" s="3" t="s">
        <v>9</v>
      </c>
      <c r="L42" s="3" t="s">
        <v>10</v>
      </c>
    </row>
    <row r="43" s="1" customFormat="1" spans="1:12">
      <c r="A43" s="6"/>
      <c r="B43" s="6"/>
      <c r="C43" s="6"/>
      <c r="D43" s="6"/>
      <c r="E43" s="6"/>
      <c r="F43" s="6"/>
      <c r="G43" s="3" t="s">
        <v>11</v>
      </c>
      <c r="H43" s="3" t="s">
        <v>12</v>
      </c>
      <c r="I43" s="3" t="s">
        <v>13</v>
      </c>
      <c r="J43" s="3" t="s">
        <v>14</v>
      </c>
      <c r="K43" s="6"/>
      <c r="L43" s="6"/>
    </row>
    <row r="44" s="1" customFormat="1" spans="1:1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="1" customFormat="1" spans="1:12">
      <c r="A45" s="14">
        <v>45596</v>
      </c>
      <c r="B45" s="15" t="s">
        <v>175</v>
      </c>
      <c r="C45" s="16" t="s">
        <v>77</v>
      </c>
      <c r="D45" s="17" t="s">
        <v>16</v>
      </c>
      <c r="E45" s="17" t="s">
        <v>176</v>
      </c>
      <c r="F45" s="35"/>
      <c r="G45" s="19" t="s">
        <v>53</v>
      </c>
      <c r="H45" s="19">
        <v>261693</v>
      </c>
      <c r="I45" s="14">
        <v>45596</v>
      </c>
      <c r="J45" s="35">
        <v>15000</v>
      </c>
      <c r="K45" s="24">
        <f t="shared" ref="K45:K51" si="2">J45+F45</f>
        <v>15000</v>
      </c>
      <c r="L45" s="14">
        <v>45600</v>
      </c>
    </row>
    <row r="46" s="1" customFormat="1" spans="1:12">
      <c r="A46" s="14">
        <v>45596</v>
      </c>
      <c r="B46" s="15" t="s">
        <v>175</v>
      </c>
      <c r="C46" s="16" t="s">
        <v>77</v>
      </c>
      <c r="D46" s="17" t="s">
        <v>16</v>
      </c>
      <c r="E46" s="17" t="s">
        <v>177</v>
      </c>
      <c r="F46" s="35"/>
      <c r="G46" s="19" t="s">
        <v>53</v>
      </c>
      <c r="H46" s="19">
        <v>261693</v>
      </c>
      <c r="I46" s="14">
        <v>45596</v>
      </c>
      <c r="J46" s="35">
        <v>14800</v>
      </c>
      <c r="K46" s="24">
        <f t="shared" si="2"/>
        <v>14800</v>
      </c>
      <c r="L46" s="14">
        <v>45600</v>
      </c>
    </row>
    <row r="47" s="1" customFormat="1" spans="1:12">
      <c r="A47" s="14">
        <v>45596</v>
      </c>
      <c r="B47" s="15" t="s">
        <v>175</v>
      </c>
      <c r="C47" s="16" t="s">
        <v>77</v>
      </c>
      <c r="D47" s="17" t="s">
        <v>16</v>
      </c>
      <c r="E47" s="17" t="s">
        <v>178</v>
      </c>
      <c r="F47" s="35"/>
      <c r="G47" s="19" t="s">
        <v>53</v>
      </c>
      <c r="H47" s="19">
        <v>261693</v>
      </c>
      <c r="I47" s="14">
        <v>45596</v>
      </c>
      <c r="J47" s="35">
        <v>14000</v>
      </c>
      <c r="K47" s="24">
        <f t="shared" si="2"/>
        <v>14000</v>
      </c>
      <c r="L47" s="14">
        <v>45600</v>
      </c>
    </row>
    <row r="48" s="1" customFormat="1" spans="1:12">
      <c r="A48" s="14">
        <v>45596</v>
      </c>
      <c r="B48" s="15" t="s">
        <v>175</v>
      </c>
      <c r="C48" s="16" t="s">
        <v>77</v>
      </c>
      <c r="D48" s="17" t="s">
        <v>16</v>
      </c>
      <c r="E48" s="17" t="s">
        <v>179</v>
      </c>
      <c r="F48" s="35"/>
      <c r="G48" s="19" t="s">
        <v>53</v>
      </c>
      <c r="H48" s="19">
        <v>261693</v>
      </c>
      <c r="I48" s="14">
        <v>45596</v>
      </c>
      <c r="J48" s="35">
        <v>14000</v>
      </c>
      <c r="K48" s="24">
        <f t="shared" si="2"/>
        <v>14000</v>
      </c>
      <c r="L48" s="14">
        <v>45600</v>
      </c>
    </row>
    <row r="49" s="1" customFormat="1" spans="1:12">
      <c r="A49" s="14">
        <v>45596</v>
      </c>
      <c r="B49" s="15" t="s">
        <v>175</v>
      </c>
      <c r="C49" s="16" t="s">
        <v>77</v>
      </c>
      <c r="D49" s="17" t="s">
        <v>16</v>
      </c>
      <c r="E49" s="17" t="s">
        <v>180</v>
      </c>
      <c r="F49" s="35"/>
      <c r="G49" s="19" t="s">
        <v>53</v>
      </c>
      <c r="H49" s="19">
        <v>261693</v>
      </c>
      <c r="I49" s="14">
        <v>45596</v>
      </c>
      <c r="J49" s="35">
        <v>14000</v>
      </c>
      <c r="K49" s="24">
        <f t="shared" si="2"/>
        <v>14000</v>
      </c>
      <c r="L49" s="14">
        <v>45600</v>
      </c>
    </row>
    <row r="50" s="1" customFormat="1" spans="1:12">
      <c r="A50" s="14">
        <v>45596</v>
      </c>
      <c r="B50" s="15" t="s">
        <v>175</v>
      </c>
      <c r="C50" s="16" t="s">
        <v>77</v>
      </c>
      <c r="D50" s="17" t="s">
        <v>16</v>
      </c>
      <c r="E50" s="17" t="s">
        <v>181</v>
      </c>
      <c r="F50" s="35"/>
      <c r="G50" s="19" t="s">
        <v>53</v>
      </c>
      <c r="H50" s="19">
        <v>261693</v>
      </c>
      <c r="I50" s="14">
        <v>45596</v>
      </c>
      <c r="J50" s="35">
        <v>24021</v>
      </c>
      <c r="K50" s="24">
        <f t="shared" si="2"/>
        <v>24021</v>
      </c>
      <c r="L50" s="14">
        <v>45600</v>
      </c>
    </row>
    <row r="51" s="1" customFormat="1" spans="1:12">
      <c r="A51" s="14">
        <v>45596</v>
      </c>
      <c r="B51" s="15" t="s">
        <v>175</v>
      </c>
      <c r="C51" s="16" t="s">
        <v>77</v>
      </c>
      <c r="D51" s="17" t="s">
        <v>16</v>
      </c>
      <c r="E51" s="17" t="s">
        <v>182</v>
      </c>
      <c r="F51" s="35"/>
      <c r="G51" s="19" t="s">
        <v>53</v>
      </c>
      <c r="H51" s="19">
        <v>261693</v>
      </c>
      <c r="I51" s="14">
        <v>45596</v>
      </c>
      <c r="J51" s="35">
        <v>57512</v>
      </c>
      <c r="K51" s="24">
        <f t="shared" si="2"/>
        <v>57512</v>
      </c>
      <c r="L51" s="14">
        <v>45600</v>
      </c>
    </row>
    <row r="52" s="1" customFormat="1" spans="6:11">
      <c r="F52" s="36">
        <f>SUM(F42:F51)</f>
        <v>0</v>
      </c>
      <c r="G52" s="2"/>
      <c r="H52" s="2"/>
      <c r="I52" s="2"/>
      <c r="J52" s="36">
        <f>SUM(J45:J51)</f>
        <v>153333</v>
      </c>
      <c r="K52" s="36">
        <f>SUM(K45:K51)</f>
        <v>153333</v>
      </c>
    </row>
    <row r="53" s="1" customFormat="1" spans="9:9">
      <c r="I53" s="1" t="s">
        <v>13</v>
      </c>
    </row>
    <row r="54" s="1" customFormat="1" spans="8:11">
      <c r="H54" s="2" t="s">
        <v>21</v>
      </c>
      <c r="J54" s="37" t="s">
        <v>22</v>
      </c>
      <c r="K54" s="37" t="s">
        <v>23</v>
      </c>
    </row>
    <row r="55" s="1" customFormat="1" spans="11:11">
      <c r="K55" s="2"/>
    </row>
    <row r="56" s="1" customFormat="1" spans="1:11">
      <c r="A56" s="2" t="s">
        <v>24</v>
      </c>
      <c r="D56" s="2" t="s">
        <v>25</v>
      </c>
      <c r="G56" s="2" t="s">
        <v>26</v>
      </c>
      <c r="I56" s="38">
        <v>1000</v>
      </c>
      <c r="J56" s="39"/>
      <c r="K56" s="40">
        <f t="shared" ref="K56:K66" si="3">J56*I56</f>
        <v>0</v>
      </c>
    </row>
    <row r="57" s="1" customFormat="1" spans="1:11">
      <c r="A57" s="2"/>
      <c r="G57" s="2"/>
      <c r="I57" s="38">
        <v>500</v>
      </c>
      <c r="J57" s="39"/>
      <c r="K57" s="40">
        <f t="shared" si="3"/>
        <v>0</v>
      </c>
    </row>
    <row r="58" s="1" customFormat="1" spans="1:11">
      <c r="A58" s="2"/>
      <c r="G58" s="2"/>
      <c r="I58" s="38">
        <v>200</v>
      </c>
      <c r="J58" s="39"/>
      <c r="K58" s="40">
        <f t="shared" si="3"/>
        <v>0</v>
      </c>
    </row>
    <row r="59" s="1" customFormat="1" spans="1:11">
      <c r="A59" s="2" t="s">
        <v>27</v>
      </c>
      <c r="D59" s="2" t="s">
        <v>28</v>
      </c>
      <c r="G59" s="2" t="s">
        <v>29</v>
      </c>
      <c r="I59" s="38">
        <v>100</v>
      </c>
      <c r="J59" s="39"/>
      <c r="K59" s="40">
        <f t="shared" si="3"/>
        <v>0</v>
      </c>
    </row>
    <row r="60" s="1" customFormat="1" spans="1:11">
      <c r="A60" s="1" t="s">
        <v>30</v>
      </c>
      <c r="D60" s="1" t="s">
        <v>31</v>
      </c>
      <c r="G60" s="1" t="s">
        <v>32</v>
      </c>
      <c r="I60" s="38">
        <v>50</v>
      </c>
      <c r="J60" s="39"/>
      <c r="K60" s="40">
        <f t="shared" si="3"/>
        <v>0</v>
      </c>
    </row>
    <row r="61" s="1" customFormat="1" spans="9:11">
      <c r="I61" s="38">
        <v>20</v>
      </c>
      <c r="J61" s="39"/>
      <c r="K61" s="40">
        <f t="shared" si="3"/>
        <v>0</v>
      </c>
    </row>
    <row r="62" s="1" customFormat="1" spans="9:11">
      <c r="I62" s="38">
        <v>10</v>
      </c>
      <c r="J62" s="39"/>
      <c r="K62" s="40">
        <f t="shared" si="3"/>
        <v>0</v>
      </c>
    </row>
    <row r="63" s="1" customFormat="1" spans="9:11">
      <c r="I63" s="38">
        <v>5</v>
      </c>
      <c r="J63" s="39"/>
      <c r="K63" s="40">
        <f t="shared" si="3"/>
        <v>0</v>
      </c>
    </row>
    <row r="64" s="1" customFormat="1" spans="9:11">
      <c r="I64" s="38">
        <v>1</v>
      </c>
      <c r="J64" s="39"/>
      <c r="K64" s="40">
        <f t="shared" si="3"/>
        <v>0</v>
      </c>
    </row>
    <row r="65" s="1" customFormat="1" spans="9:11">
      <c r="I65" s="38">
        <v>0.25</v>
      </c>
      <c r="J65" s="39"/>
      <c r="K65" s="40">
        <f t="shared" si="3"/>
        <v>0</v>
      </c>
    </row>
    <row r="66" s="1" customFormat="1" spans="9:11">
      <c r="I66" s="41">
        <v>0.05</v>
      </c>
      <c r="J66" s="39"/>
      <c r="K66" s="40">
        <f t="shared" si="3"/>
        <v>0</v>
      </c>
    </row>
    <row r="67" s="1" customFormat="1" spans="9:11">
      <c r="I67" s="2" t="s">
        <v>33</v>
      </c>
      <c r="K67" s="42">
        <f>SUM(K56:K66)</f>
        <v>0</v>
      </c>
    </row>
    <row r="68" s="1" customFormat="1" spans="9:11">
      <c r="I68" s="2" t="s">
        <v>34</v>
      </c>
      <c r="K68" s="43">
        <f>K52</f>
        <v>153333</v>
      </c>
    </row>
    <row r="69" s="1" customFormat="1" ht="9.75" spans="11:11">
      <c r="K69" s="44">
        <f>SUM(K67:K68)</f>
        <v>153333</v>
      </c>
    </row>
    <row r="70" s="1" customFormat="1" ht="9.75" spans="11:11">
      <c r="K70" s="38"/>
    </row>
    <row r="76" spans="1:1">
      <c r="A76" s="2" t="s">
        <v>0</v>
      </c>
    </row>
    <row r="77" spans="1:1">
      <c r="A77" s="2" t="s">
        <v>35</v>
      </c>
    </row>
    <row r="79" spans="1:12">
      <c r="A79" s="3" t="s">
        <v>2</v>
      </c>
      <c r="B79" s="3" t="s">
        <v>3</v>
      </c>
      <c r="C79" s="3" t="s">
        <v>4</v>
      </c>
      <c r="D79" s="3" t="s">
        <v>5</v>
      </c>
      <c r="E79" s="3" t="s">
        <v>6</v>
      </c>
      <c r="F79" s="3" t="s">
        <v>7</v>
      </c>
      <c r="G79" s="4" t="s">
        <v>8</v>
      </c>
      <c r="H79" s="5"/>
      <c r="I79" s="5"/>
      <c r="J79" s="22"/>
      <c r="K79" s="3" t="s">
        <v>9</v>
      </c>
      <c r="L79" s="3" t="s">
        <v>10</v>
      </c>
    </row>
    <row r="80" spans="1:12">
      <c r="A80" s="6"/>
      <c r="B80" s="6"/>
      <c r="C80" s="6"/>
      <c r="D80" s="6"/>
      <c r="E80" s="6"/>
      <c r="F80" s="6"/>
      <c r="G80" s="3" t="s">
        <v>11</v>
      </c>
      <c r="H80" s="3" t="s">
        <v>12</v>
      </c>
      <c r="I80" s="3" t="s">
        <v>13</v>
      </c>
      <c r="J80" s="3" t="s">
        <v>14</v>
      </c>
      <c r="K80" s="6"/>
      <c r="L80" s="6"/>
    </row>
    <row r="81" ht="12" customHeight="1" spans="1:1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3">
      <c r="A82" s="14">
        <v>45600</v>
      </c>
      <c r="B82" s="15">
        <v>19729</v>
      </c>
      <c r="C82" s="16" t="s">
        <v>183</v>
      </c>
      <c r="D82" s="17" t="s">
        <v>41</v>
      </c>
      <c r="E82" s="46">
        <v>58731</v>
      </c>
      <c r="F82" s="47"/>
      <c r="G82" s="48"/>
      <c r="H82" s="48"/>
      <c r="I82" s="26"/>
      <c r="J82" s="24">
        <v>119812.4</v>
      </c>
      <c r="K82" s="24">
        <f>J82+F82</f>
        <v>119812.4</v>
      </c>
      <c r="L82" s="14">
        <v>45595</v>
      </c>
      <c r="M82" s="2"/>
    </row>
    <row r="83" spans="1:13">
      <c r="A83" s="14">
        <v>45600</v>
      </c>
      <c r="B83" s="15">
        <v>19729</v>
      </c>
      <c r="C83" s="16" t="s">
        <v>183</v>
      </c>
      <c r="D83" s="17" t="s">
        <v>59</v>
      </c>
      <c r="E83" s="46">
        <v>58731</v>
      </c>
      <c r="F83" s="47"/>
      <c r="G83" s="48"/>
      <c r="H83" s="48"/>
      <c r="I83" s="26"/>
      <c r="J83" s="24">
        <v>53140</v>
      </c>
      <c r="K83" s="24">
        <f>J83+F83</f>
        <v>53140</v>
      </c>
      <c r="L83" s="14">
        <v>45595</v>
      </c>
      <c r="M83" s="2"/>
    </row>
    <row r="84" spans="1:13">
      <c r="A84" s="14">
        <v>45601</v>
      </c>
      <c r="B84" s="15">
        <v>19731</v>
      </c>
      <c r="C84" s="16" t="s">
        <v>184</v>
      </c>
      <c r="D84" s="17" t="s">
        <v>185</v>
      </c>
      <c r="E84" s="46">
        <v>58676</v>
      </c>
      <c r="F84" s="47">
        <v>1895</v>
      </c>
      <c r="G84" s="48"/>
      <c r="H84" s="48"/>
      <c r="I84" s="26"/>
      <c r="J84" s="24">
        <v>0</v>
      </c>
      <c r="K84" s="24">
        <f>J84+F84</f>
        <v>1895</v>
      </c>
      <c r="L84" s="14">
        <v>45582</v>
      </c>
      <c r="M84" s="2"/>
    </row>
    <row r="85" spans="6:11">
      <c r="F85" s="36">
        <f>SUM(F82:F84)</f>
        <v>1895</v>
      </c>
      <c r="G85" s="2"/>
      <c r="H85" s="2"/>
      <c r="I85" s="2"/>
      <c r="J85" s="36">
        <f>SUM(J82:J84)</f>
        <v>172952.4</v>
      </c>
      <c r="K85" s="36">
        <f>SUM(K82:K84)</f>
        <v>174847.4</v>
      </c>
    </row>
    <row r="87" spans="1:4">
      <c r="A87" s="2" t="s">
        <v>24</v>
      </c>
      <c r="D87" s="2" t="s">
        <v>25</v>
      </c>
    </row>
    <row r="88" spans="1:1">
      <c r="A88" s="2"/>
    </row>
    <row r="89" spans="1:1">
      <c r="A89" s="2"/>
    </row>
    <row r="90" spans="1:4">
      <c r="A90" s="2" t="s">
        <v>27</v>
      </c>
      <c r="D90" s="2" t="s">
        <v>28</v>
      </c>
    </row>
    <row r="91" spans="1:4">
      <c r="A91" s="1" t="s">
        <v>30</v>
      </c>
      <c r="D91" s="1" t="s">
        <v>31</v>
      </c>
    </row>
  </sheetData>
  <mergeCells count="39">
    <mergeCell ref="G4:J4"/>
    <mergeCell ref="G42:J42"/>
    <mergeCell ref="G79:J79"/>
    <mergeCell ref="A4:A6"/>
    <mergeCell ref="A42:A44"/>
    <mergeCell ref="A79:A81"/>
    <mergeCell ref="B4:B6"/>
    <mergeCell ref="B42:B44"/>
    <mergeCell ref="B79:B81"/>
    <mergeCell ref="C4:C6"/>
    <mergeCell ref="C42:C44"/>
    <mergeCell ref="C79:C81"/>
    <mergeCell ref="D4:D6"/>
    <mergeCell ref="D42:D44"/>
    <mergeCell ref="D79:D81"/>
    <mergeCell ref="E4:E6"/>
    <mergeCell ref="E42:E44"/>
    <mergeCell ref="E79:E81"/>
    <mergeCell ref="F4:F6"/>
    <mergeCell ref="F42:F44"/>
    <mergeCell ref="F79:F81"/>
    <mergeCell ref="G5:G6"/>
    <mergeCell ref="G43:G44"/>
    <mergeCell ref="G80:G81"/>
    <mergeCell ref="H5:H6"/>
    <mergeCell ref="H43:H44"/>
    <mergeCell ref="H80:H81"/>
    <mergeCell ref="I5:I6"/>
    <mergeCell ref="I43:I44"/>
    <mergeCell ref="I80:I81"/>
    <mergeCell ref="J5:J6"/>
    <mergeCell ref="J43:J44"/>
    <mergeCell ref="J80:J81"/>
    <mergeCell ref="K4:K6"/>
    <mergeCell ref="K42:K44"/>
    <mergeCell ref="K79:K81"/>
    <mergeCell ref="L4:L6"/>
    <mergeCell ref="L42:L44"/>
    <mergeCell ref="L79:L81"/>
  </mergeCells>
  <pageMargins left="0.275" right="0.236111111111111" top="0.747916666666667" bottom="1.14166666666667" header="0.3" footer="0.3"/>
  <pageSetup paperSize="9" scale="90" orientation="landscape"/>
  <headerFooter/>
  <rowBreaks count="1" manualBreakCount="1">
    <brk id="94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L364"/>
  <sheetViews>
    <sheetView zoomScale="115" zoomScaleNormal="115" topLeftCell="A231" workbookViewId="0">
      <selection activeCell="H263" sqref="H263"/>
    </sheetView>
  </sheetViews>
  <sheetFormatPr defaultColWidth="8.57142857142857" defaultRowHeight="9"/>
  <cols>
    <col min="1" max="1" width="10.752380952381" style="1" customWidth="1"/>
    <col min="2" max="2" width="7.28571428571429" style="1" customWidth="1"/>
    <col min="3" max="3" width="29.4190476190476" style="1" customWidth="1"/>
    <col min="4" max="4" width="11.5714285714286" style="1" customWidth="1"/>
    <col min="5" max="5" width="10.4285714285714" style="1" customWidth="1"/>
    <col min="6" max="6" width="12" style="1" customWidth="1"/>
    <col min="7" max="10" width="12.8571428571429" style="1" customWidth="1"/>
    <col min="11" max="11" width="14" style="1" customWidth="1"/>
    <col min="12" max="12" width="12.5714285714286" style="1" customWidth="1"/>
    <col min="13" max="16384" width="8.57142857142857" style="1"/>
  </cols>
  <sheetData>
    <row r="1" spans="1:1">
      <c r="A1" s="2" t="s">
        <v>0</v>
      </c>
    </row>
    <row r="2" spans="1:1">
      <c r="A2" s="2" t="s">
        <v>35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186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45573</v>
      </c>
      <c r="B7" s="9">
        <v>19651</v>
      </c>
      <c r="C7" s="10" t="s">
        <v>187</v>
      </c>
      <c r="D7" s="11" t="s">
        <v>188</v>
      </c>
      <c r="E7" s="3">
        <v>224292</v>
      </c>
      <c r="F7" s="12"/>
      <c r="G7" s="13" t="s">
        <v>189</v>
      </c>
      <c r="H7" s="13"/>
      <c r="I7" s="23"/>
      <c r="J7" s="24">
        <v>765.91</v>
      </c>
      <c r="K7" s="25">
        <f t="shared" ref="K7:K8" si="0">J7</f>
        <v>765.91</v>
      </c>
      <c r="L7" s="8">
        <v>45572</v>
      </c>
    </row>
    <row r="8" spans="1:12">
      <c r="A8" s="14"/>
      <c r="B8" s="15"/>
      <c r="C8" s="16"/>
      <c r="D8" s="17" t="s">
        <v>190</v>
      </c>
      <c r="E8" s="7"/>
      <c r="F8" s="18"/>
      <c r="G8" s="19" t="s">
        <v>189</v>
      </c>
      <c r="H8" s="19"/>
      <c r="I8" s="26"/>
      <c r="J8" s="24">
        <v>-120.88</v>
      </c>
      <c r="K8" s="25">
        <f t="shared" si="0"/>
        <v>-120.88</v>
      </c>
      <c r="L8" s="14"/>
    </row>
    <row r="9" spans="1:12">
      <c r="A9" s="20" t="s">
        <v>191</v>
      </c>
      <c r="B9" s="21"/>
      <c r="C9" s="21"/>
      <c r="D9" s="21"/>
      <c r="E9" s="21"/>
      <c r="F9" s="21"/>
      <c r="G9" s="21"/>
      <c r="H9" s="21"/>
      <c r="I9" s="27"/>
      <c r="J9" s="28">
        <f>SUM(J7:J8)</f>
        <v>645.03</v>
      </c>
      <c r="K9" s="28">
        <f>SUM(K7:K8)</f>
        <v>645.03</v>
      </c>
      <c r="L9" s="14"/>
    </row>
    <row r="10" spans="1:12">
      <c r="A10" s="8">
        <v>45573</v>
      </c>
      <c r="B10" s="9">
        <v>19651</v>
      </c>
      <c r="C10" s="10" t="s">
        <v>192</v>
      </c>
      <c r="D10" s="11" t="s">
        <v>188</v>
      </c>
      <c r="E10" s="3">
        <v>224331</v>
      </c>
      <c r="F10" s="12"/>
      <c r="G10" s="13" t="s">
        <v>189</v>
      </c>
      <c r="H10" s="13"/>
      <c r="I10" s="23"/>
      <c r="J10" s="24">
        <v>394.8</v>
      </c>
      <c r="K10" s="25">
        <f t="shared" ref="K10:K14" si="1">J10</f>
        <v>394.8</v>
      </c>
      <c r="L10" s="8">
        <v>45572</v>
      </c>
    </row>
    <row r="11" spans="1:12">
      <c r="A11" s="14"/>
      <c r="B11" s="15"/>
      <c r="C11" s="16"/>
      <c r="D11" s="17" t="s">
        <v>190</v>
      </c>
      <c r="E11" s="7"/>
      <c r="F11" s="18"/>
      <c r="G11" s="19" t="s">
        <v>189</v>
      </c>
      <c r="H11" s="19"/>
      <c r="I11" s="26"/>
      <c r="J11" s="24">
        <v>-75.58</v>
      </c>
      <c r="K11" s="25">
        <f t="shared" si="1"/>
        <v>-75.58</v>
      </c>
      <c r="L11" s="14"/>
    </row>
    <row r="12" spans="1:12">
      <c r="A12" s="20" t="s">
        <v>191</v>
      </c>
      <c r="B12" s="21"/>
      <c r="C12" s="21"/>
      <c r="D12" s="21"/>
      <c r="E12" s="21"/>
      <c r="F12" s="21"/>
      <c r="G12" s="21"/>
      <c r="H12" s="21"/>
      <c r="I12" s="27"/>
      <c r="J12" s="28">
        <f>SUM(J10:J11)</f>
        <v>319.22</v>
      </c>
      <c r="K12" s="28">
        <f>SUM(K10:K11)</f>
        <v>319.22</v>
      </c>
      <c r="L12" s="14"/>
    </row>
    <row r="13" spans="1:12">
      <c r="A13" s="8">
        <v>45573</v>
      </c>
      <c r="B13" s="9">
        <v>19651</v>
      </c>
      <c r="C13" s="10" t="s">
        <v>193</v>
      </c>
      <c r="D13" s="11" t="s">
        <v>188</v>
      </c>
      <c r="E13" s="3">
        <v>224301</v>
      </c>
      <c r="F13" s="12"/>
      <c r="G13" s="13" t="s">
        <v>189</v>
      </c>
      <c r="H13" s="13"/>
      <c r="I13" s="23"/>
      <c r="J13" s="24">
        <v>1085.7</v>
      </c>
      <c r="K13" s="25">
        <f t="shared" si="1"/>
        <v>1085.7</v>
      </c>
      <c r="L13" s="8">
        <v>45572</v>
      </c>
    </row>
    <row r="14" spans="1:12">
      <c r="A14" s="14"/>
      <c r="B14" s="15"/>
      <c r="C14" s="16"/>
      <c r="D14" s="17" t="s">
        <v>190</v>
      </c>
      <c r="E14" s="7"/>
      <c r="F14" s="18"/>
      <c r="G14" s="19" t="s">
        <v>189</v>
      </c>
      <c r="H14" s="19"/>
      <c r="I14" s="26"/>
      <c r="J14" s="24">
        <v>-208.66</v>
      </c>
      <c r="K14" s="25">
        <f t="shared" si="1"/>
        <v>-208.66</v>
      </c>
      <c r="L14" s="14"/>
    </row>
    <row r="15" spans="1:12">
      <c r="A15" s="20" t="s">
        <v>191</v>
      </c>
      <c r="B15" s="21"/>
      <c r="C15" s="21"/>
      <c r="D15" s="21"/>
      <c r="E15" s="21"/>
      <c r="F15" s="21"/>
      <c r="G15" s="21"/>
      <c r="H15" s="21"/>
      <c r="I15" s="27"/>
      <c r="J15" s="28">
        <f>SUM(J13:J14)</f>
        <v>877.04</v>
      </c>
      <c r="K15" s="28">
        <f>SUM(K13:K14)</f>
        <v>877.04</v>
      </c>
      <c r="L15" s="14"/>
    </row>
    <row r="16" spans="1:12">
      <c r="A16" s="8">
        <v>45573</v>
      </c>
      <c r="B16" s="9">
        <v>19651</v>
      </c>
      <c r="C16" s="10" t="s">
        <v>194</v>
      </c>
      <c r="D16" s="11" t="s">
        <v>188</v>
      </c>
      <c r="E16" s="3">
        <v>224293</v>
      </c>
      <c r="F16" s="12"/>
      <c r="G16" s="13" t="s">
        <v>189</v>
      </c>
      <c r="H16" s="13"/>
      <c r="I16" s="23"/>
      <c r="J16" s="24">
        <v>382.96</v>
      </c>
      <c r="K16" s="25">
        <f>J16</f>
        <v>382.96</v>
      </c>
      <c r="L16" s="8">
        <v>45572</v>
      </c>
    </row>
    <row r="17" spans="1:12">
      <c r="A17" s="14"/>
      <c r="B17" s="15"/>
      <c r="C17" s="16"/>
      <c r="D17" s="17" t="s">
        <v>190</v>
      </c>
      <c r="E17" s="7"/>
      <c r="F17" s="18"/>
      <c r="G17" s="19" t="s">
        <v>189</v>
      </c>
      <c r="H17" s="19"/>
      <c r="I17" s="26"/>
      <c r="J17" s="24">
        <v>-60.44</v>
      </c>
      <c r="K17" s="25">
        <f>J17</f>
        <v>-60.44</v>
      </c>
      <c r="L17" s="14"/>
    </row>
    <row r="18" spans="1:12">
      <c r="A18" s="20" t="s">
        <v>191</v>
      </c>
      <c r="B18" s="21"/>
      <c r="C18" s="21"/>
      <c r="D18" s="21"/>
      <c r="E18" s="21"/>
      <c r="F18" s="21"/>
      <c r="G18" s="21"/>
      <c r="H18" s="21"/>
      <c r="I18" s="27"/>
      <c r="J18" s="28">
        <f>SUM(J16:J17)</f>
        <v>322.52</v>
      </c>
      <c r="K18" s="28">
        <f>SUM(K16:K17)</f>
        <v>322.52</v>
      </c>
      <c r="L18" s="14"/>
    </row>
    <row r="19" spans="1:12">
      <c r="A19" s="8">
        <v>45573</v>
      </c>
      <c r="B19" s="9">
        <v>19651</v>
      </c>
      <c r="C19" s="10" t="s">
        <v>195</v>
      </c>
      <c r="D19" s="11" t="s">
        <v>188</v>
      </c>
      <c r="E19" s="3">
        <v>224314</v>
      </c>
      <c r="F19" s="12"/>
      <c r="G19" s="13" t="s">
        <v>189</v>
      </c>
      <c r="H19" s="13"/>
      <c r="I19" s="23"/>
      <c r="J19" s="24">
        <v>391.4</v>
      </c>
      <c r="K19" s="25">
        <f t="shared" ref="K19:K23" si="2">J19</f>
        <v>391.4</v>
      </c>
      <c r="L19" s="8">
        <v>45572</v>
      </c>
    </row>
    <row r="20" spans="1:12">
      <c r="A20" s="14"/>
      <c r="B20" s="15"/>
      <c r="C20" s="16"/>
      <c r="D20" s="17" t="s">
        <v>190</v>
      </c>
      <c r="E20" s="7"/>
      <c r="F20" s="18"/>
      <c r="G20" s="19" t="s">
        <v>189</v>
      </c>
      <c r="H20" s="19"/>
      <c r="I20" s="26"/>
      <c r="J20" s="24">
        <v>-74.94</v>
      </c>
      <c r="K20" s="25">
        <f t="shared" si="2"/>
        <v>-74.94</v>
      </c>
      <c r="L20" s="14"/>
    </row>
    <row r="21" spans="1:12">
      <c r="A21" s="20" t="s">
        <v>191</v>
      </c>
      <c r="B21" s="21"/>
      <c r="C21" s="21"/>
      <c r="D21" s="21"/>
      <c r="E21" s="21"/>
      <c r="F21" s="21"/>
      <c r="G21" s="21"/>
      <c r="H21" s="21"/>
      <c r="I21" s="27"/>
      <c r="J21" s="28">
        <f>SUM(J19:J20)</f>
        <v>316.46</v>
      </c>
      <c r="K21" s="28">
        <f>SUM(K19:K20)</f>
        <v>316.46</v>
      </c>
      <c r="L21" s="14"/>
    </row>
    <row r="22" spans="1:12">
      <c r="A22" s="8">
        <v>45573</v>
      </c>
      <c r="B22" s="9">
        <v>19651</v>
      </c>
      <c r="C22" s="10" t="s">
        <v>196</v>
      </c>
      <c r="D22" s="11" t="s">
        <v>188</v>
      </c>
      <c r="E22" s="3">
        <v>224328</v>
      </c>
      <c r="F22" s="12"/>
      <c r="G22" s="13" t="s">
        <v>189</v>
      </c>
      <c r="H22" s="13"/>
      <c r="I22" s="23"/>
      <c r="J22" s="24">
        <v>1085.7</v>
      </c>
      <c r="K22" s="25">
        <f t="shared" si="2"/>
        <v>1085.7</v>
      </c>
      <c r="L22" s="8">
        <v>45572</v>
      </c>
    </row>
    <row r="23" spans="1:12">
      <c r="A23" s="14"/>
      <c r="B23" s="15"/>
      <c r="C23" s="16"/>
      <c r="D23" s="17" t="s">
        <v>190</v>
      </c>
      <c r="E23" s="7"/>
      <c r="F23" s="18"/>
      <c r="G23" s="19" t="s">
        <v>189</v>
      </c>
      <c r="H23" s="19"/>
      <c r="I23" s="26"/>
      <c r="J23" s="24">
        <v>-208.66</v>
      </c>
      <c r="K23" s="25">
        <f t="shared" si="2"/>
        <v>-208.66</v>
      </c>
      <c r="L23" s="14"/>
    </row>
    <row r="24" spans="1:12">
      <c r="A24" s="20" t="s">
        <v>191</v>
      </c>
      <c r="B24" s="21"/>
      <c r="C24" s="21"/>
      <c r="D24" s="21"/>
      <c r="E24" s="21"/>
      <c r="F24" s="21"/>
      <c r="G24" s="21"/>
      <c r="H24" s="21"/>
      <c r="I24" s="27"/>
      <c r="J24" s="28">
        <f>SUM(J22:J23)</f>
        <v>877.04</v>
      </c>
      <c r="K24" s="28">
        <f>SUM(K22:K23)</f>
        <v>877.04</v>
      </c>
      <c r="L24" s="14"/>
    </row>
    <row r="25" spans="1:12">
      <c r="A25" s="8">
        <v>45573</v>
      </c>
      <c r="B25" s="9">
        <v>19651</v>
      </c>
      <c r="C25" s="10" t="s">
        <v>197</v>
      </c>
      <c r="D25" s="11" t="s">
        <v>188</v>
      </c>
      <c r="E25" s="3">
        <v>224321</v>
      </c>
      <c r="F25" s="12"/>
      <c r="G25" s="13" t="s">
        <v>189</v>
      </c>
      <c r="H25" s="13"/>
      <c r="I25" s="23"/>
      <c r="J25" s="24">
        <v>1067</v>
      </c>
      <c r="K25" s="25">
        <f t="shared" ref="K25:K29" si="3">J25</f>
        <v>1067</v>
      </c>
      <c r="L25" s="8">
        <v>45572</v>
      </c>
    </row>
    <row r="26" spans="1:12">
      <c r="A26" s="14"/>
      <c r="B26" s="15"/>
      <c r="C26" s="16"/>
      <c r="D26" s="17" t="s">
        <v>190</v>
      </c>
      <c r="E26" s="7"/>
      <c r="F26" s="18"/>
      <c r="G26" s="19" t="s">
        <v>189</v>
      </c>
      <c r="H26" s="19"/>
      <c r="I26" s="26"/>
      <c r="J26" s="24">
        <v>-168.38</v>
      </c>
      <c r="K26" s="25">
        <f t="shared" si="3"/>
        <v>-168.38</v>
      </c>
      <c r="L26" s="14"/>
    </row>
    <row r="27" spans="1:12">
      <c r="A27" s="20" t="s">
        <v>191</v>
      </c>
      <c r="B27" s="21"/>
      <c r="C27" s="21"/>
      <c r="D27" s="21"/>
      <c r="E27" s="21"/>
      <c r="F27" s="21"/>
      <c r="G27" s="21"/>
      <c r="H27" s="21"/>
      <c r="I27" s="27"/>
      <c r="J27" s="28">
        <f>SUM(J25:J26)</f>
        <v>898.62</v>
      </c>
      <c r="K27" s="28">
        <f>SUM(K25:K26)</f>
        <v>898.62</v>
      </c>
      <c r="L27" s="14"/>
    </row>
    <row r="28" spans="1:12">
      <c r="A28" s="8">
        <v>45573</v>
      </c>
      <c r="B28" s="9">
        <v>19651</v>
      </c>
      <c r="C28" s="10" t="s">
        <v>198</v>
      </c>
      <c r="D28" s="11" t="s">
        <v>188</v>
      </c>
      <c r="E28" s="3">
        <v>224296</v>
      </c>
      <c r="F28" s="12"/>
      <c r="G28" s="13" t="s">
        <v>189</v>
      </c>
      <c r="H28" s="13"/>
      <c r="I28" s="23"/>
      <c r="J28" s="24">
        <v>1053.13</v>
      </c>
      <c r="K28" s="25">
        <f t="shared" si="3"/>
        <v>1053.13</v>
      </c>
      <c r="L28" s="8">
        <v>45572</v>
      </c>
    </row>
    <row r="29" spans="1:12">
      <c r="A29" s="14"/>
      <c r="B29" s="15"/>
      <c r="C29" s="16"/>
      <c r="D29" s="17" t="s">
        <v>190</v>
      </c>
      <c r="E29" s="7"/>
      <c r="F29" s="18"/>
      <c r="G29" s="19" t="s">
        <v>189</v>
      </c>
      <c r="H29" s="19"/>
      <c r="I29" s="26"/>
      <c r="J29" s="24">
        <v>-166.19</v>
      </c>
      <c r="K29" s="25">
        <f t="shared" si="3"/>
        <v>-166.19</v>
      </c>
      <c r="L29" s="14"/>
    </row>
    <row r="30" spans="1:12">
      <c r="A30" s="20" t="s">
        <v>191</v>
      </c>
      <c r="B30" s="21"/>
      <c r="C30" s="21"/>
      <c r="D30" s="21"/>
      <c r="E30" s="21"/>
      <c r="F30" s="21"/>
      <c r="G30" s="21"/>
      <c r="H30" s="21"/>
      <c r="I30" s="27"/>
      <c r="J30" s="28">
        <f>SUM(J28:J29)</f>
        <v>886.94</v>
      </c>
      <c r="K30" s="28">
        <f>SUM(K28:K29)</f>
        <v>886.94</v>
      </c>
      <c r="L30" s="14"/>
    </row>
    <row r="31" spans="1:12">
      <c r="A31" s="8">
        <v>45573</v>
      </c>
      <c r="B31" s="9">
        <v>19651</v>
      </c>
      <c r="C31" s="10" t="s">
        <v>199</v>
      </c>
      <c r="D31" s="11" t="s">
        <v>188</v>
      </c>
      <c r="E31" s="3">
        <v>224299</v>
      </c>
      <c r="F31" s="12"/>
      <c r="G31" s="13" t="s">
        <v>189</v>
      </c>
      <c r="H31" s="13"/>
      <c r="I31" s="23"/>
      <c r="J31" s="24">
        <v>191.48</v>
      </c>
      <c r="K31" s="25">
        <f t="shared" ref="K31:K35" si="4">J31</f>
        <v>191.48</v>
      </c>
      <c r="L31" s="8">
        <v>45572</v>
      </c>
    </row>
    <row r="32" spans="1:12">
      <c r="A32" s="14"/>
      <c r="B32" s="15"/>
      <c r="C32" s="16"/>
      <c r="D32" s="17" t="s">
        <v>190</v>
      </c>
      <c r="E32" s="7"/>
      <c r="F32" s="18"/>
      <c r="G32" s="19" t="s">
        <v>189</v>
      </c>
      <c r="H32" s="19"/>
      <c r="I32" s="26"/>
      <c r="J32" s="24">
        <v>-31.07</v>
      </c>
      <c r="K32" s="25">
        <f t="shared" si="4"/>
        <v>-31.07</v>
      </c>
      <c r="L32" s="14"/>
    </row>
    <row r="33" spans="1:12">
      <c r="A33" s="20" t="s">
        <v>191</v>
      </c>
      <c r="B33" s="21"/>
      <c r="C33" s="21"/>
      <c r="D33" s="21"/>
      <c r="E33" s="21"/>
      <c r="F33" s="21"/>
      <c r="G33" s="21"/>
      <c r="H33" s="21"/>
      <c r="I33" s="27"/>
      <c r="J33" s="28">
        <f>SUM(J31:J32)</f>
        <v>160.41</v>
      </c>
      <c r="K33" s="28">
        <f>SUM(K31:K32)</f>
        <v>160.41</v>
      </c>
      <c r="L33" s="14"/>
    </row>
    <row r="34" spans="1:12">
      <c r="A34" s="8">
        <v>45573</v>
      </c>
      <c r="B34" s="9">
        <v>19651</v>
      </c>
      <c r="C34" s="10" t="s">
        <v>200</v>
      </c>
      <c r="D34" s="11" t="s">
        <v>188</v>
      </c>
      <c r="E34" s="3">
        <v>224820</v>
      </c>
      <c r="F34" s="12"/>
      <c r="G34" s="13" t="s">
        <v>189</v>
      </c>
      <c r="H34" s="13"/>
      <c r="I34" s="23"/>
      <c r="J34" s="24">
        <v>197.4</v>
      </c>
      <c r="K34" s="25">
        <f t="shared" si="4"/>
        <v>197.4</v>
      </c>
      <c r="L34" s="8">
        <v>45572</v>
      </c>
    </row>
    <row r="35" spans="1:12">
      <c r="A35" s="14"/>
      <c r="B35" s="15"/>
      <c r="C35" s="16"/>
      <c r="D35" s="17" t="s">
        <v>190</v>
      </c>
      <c r="E35" s="7"/>
      <c r="F35" s="18"/>
      <c r="G35" s="19" t="s">
        <v>189</v>
      </c>
      <c r="H35" s="19"/>
      <c r="I35" s="26"/>
      <c r="J35" s="24">
        <v>-37.79</v>
      </c>
      <c r="K35" s="25">
        <f t="shared" si="4"/>
        <v>-37.79</v>
      </c>
      <c r="L35" s="14"/>
    </row>
    <row r="36" spans="1:12">
      <c r="A36" s="20" t="s">
        <v>191</v>
      </c>
      <c r="B36" s="21"/>
      <c r="C36" s="21"/>
      <c r="D36" s="21"/>
      <c r="E36" s="21"/>
      <c r="F36" s="21"/>
      <c r="G36" s="21"/>
      <c r="H36" s="21"/>
      <c r="I36" s="27"/>
      <c r="J36" s="28">
        <f>SUM(J34:J35)</f>
        <v>159.61</v>
      </c>
      <c r="K36" s="28">
        <f>SUM(K34:K35)</f>
        <v>159.61</v>
      </c>
      <c r="L36" s="14"/>
    </row>
    <row r="37" spans="1:12">
      <c r="A37" s="8">
        <v>45573</v>
      </c>
      <c r="B37" s="9">
        <v>19651</v>
      </c>
      <c r="C37" s="10" t="s">
        <v>201</v>
      </c>
      <c r="D37" s="11" t="s">
        <v>188</v>
      </c>
      <c r="E37" s="3">
        <v>224325</v>
      </c>
      <c r="F37" s="12"/>
      <c r="G37" s="13" t="s">
        <v>189</v>
      </c>
      <c r="H37" s="13"/>
      <c r="I37" s="23"/>
      <c r="J37" s="24">
        <v>1317.26</v>
      </c>
      <c r="K37" s="25">
        <f t="shared" ref="K37:K41" si="5">J37</f>
        <v>1317.26</v>
      </c>
      <c r="L37" s="8">
        <v>45572</v>
      </c>
    </row>
    <row r="38" spans="1:12">
      <c r="A38" s="14"/>
      <c r="B38" s="15"/>
      <c r="C38" s="16"/>
      <c r="D38" s="17" t="s">
        <v>190</v>
      </c>
      <c r="E38" s="7"/>
      <c r="F38" s="18"/>
      <c r="G38" s="19" t="s">
        <v>189</v>
      </c>
      <c r="H38" s="19"/>
      <c r="I38" s="26"/>
      <c r="J38" s="24">
        <v>-208.72</v>
      </c>
      <c r="K38" s="25">
        <f t="shared" si="5"/>
        <v>-208.72</v>
      </c>
      <c r="L38" s="14"/>
    </row>
    <row r="39" spans="1:12">
      <c r="A39" s="20" t="s">
        <v>191</v>
      </c>
      <c r="B39" s="21"/>
      <c r="C39" s="21"/>
      <c r="D39" s="21"/>
      <c r="E39" s="21"/>
      <c r="F39" s="21"/>
      <c r="G39" s="21"/>
      <c r="H39" s="21"/>
      <c r="I39" s="27"/>
      <c r="J39" s="28">
        <f>SUM(J37:J38)</f>
        <v>1108.54</v>
      </c>
      <c r="K39" s="28">
        <f>SUM(K37:K38)</f>
        <v>1108.54</v>
      </c>
      <c r="L39" s="14"/>
    </row>
    <row r="40" spans="1:12">
      <c r="A40" s="8">
        <v>45573</v>
      </c>
      <c r="B40" s="9">
        <v>19651</v>
      </c>
      <c r="C40" s="10" t="s">
        <v>202</v>
      </c>
      <c r="D40" s="11" t="s">
        <v>188</v>
      </c>
      <c r="E40" s="3">
        <v>224297</v>
      </c>
      <c r="F40" s="12"/>
      <c r="G40" s="13" t="s">
        <v>189</v>
      </c>
      <c r="H40" s="13"/>
      <c r="I40" s="23"/>
      <c r="J40" s="24">
        <v>191.48</v>
      </c>
      <c r="K40" s="25">
        <f t="shared" si="5"/>
        <v>191.48</v>
      </c>
      <c r="L40" s="8">
        <v>45572</v>
      </c>
    </row>
    <row r="41" spans="1:12">
      <c r="A41" s="14"/>
      <c r="B41" s="15"/>
      <c r="C41" s="16"/>
      <c r="D41" s="17" t="s">
        <v>190</v>
      </c>
      <c r="E41" s="7"/>
      <c r="F41" s="18"/>
      <c r="G41" s="19" t="s">
        <v>189</v>
      </c>
      <c r="H41" s="19"/>
      <c r="I41" s="26"/>
      <c r="J41" s="24">
        <v>-31.07</v>
      </c>
      <c r="K41" s="25">
        <f t="shared" si="5"/>
        <v>-31.07</v>
      </c>
      <c r="L41" s="14"/>
    </row>
    <row r="42" spans="1:12">
      <c r="A42" s="20" t="s">
        <v>191</v>
      </c>
      <c r="B42" s="21"/>
      <c r="C42" s="21"/>
      <c r="D42" s="21"/>
      <c r="E42" s="21"/>
      <c r="F42" s="21"/>
      <c r="G42" s="21"/>
      <c r="H42" s="21"/>
      <c r="I42" s="27"/>
      <c r="J42" s="28">
        <f>SUM(J40:J41)</f>
        <v>160.41</v>
      </c>
      <c r="K42" s="28">
        <f>SUM(K40:K41)</f>
        <v>160.41</v>
      </c>
      <c r="L42" s="14"/>
    </row>
    <row r="43" spans="1:12">
      <c r="A43" s="8">
        <v>45573</v>
      </c>
      <c r="B43" s="9">
        <v>19651</v>
      </c>
      <c r="C43" s="10" t="s">
        <v>203</v>
      </c>
      <c r="D43" s="11" t="s">
        <v>188</v>
      </c>
      <c r="E43" s="3">
        <v>224323</v>
      </c>
      <c r="F43" s="12"/>
      <c r="G43" s="13" t="s">
        <v>189</v>
      </c>
      <c r="H43" s="13"/>
      <c r="I43" s="23"/>
      <c r="J43" s="24">
        <v>339.5</v>
      </c>
      <c r="K43" s="25">
        <f t="shared" ref="K43:K47" si="6">J43</f>
        <v>339.5</v>
      </c>
      <c r="L43" s="8">
        <v>45572</v>
      </c>
    </row>
    <row r="44" spans="1:12">
      <c r="A44" s="14"/>
      <c r="B44" s="15"/>
      <c r="C44" s="16"/>
      <c r="D44" s="17" t="s">
        <v>190</v>
      </c>
      <c r="E44" s="7"/>
      <c r="F44" s="18"/>
      <c r="G44" s="19" t="s">
        <v>189</v>
      </c>
      <c r="H44" s="19"/>
      <c r="I44" s="26"/>
      <c r="J44" s="24">
        <v>-54.44</v>
      </c>
      <c r="K44" s="25">
        <f t="shared" si="6"/>
        <v>-54.44</v>
      </c>
      <c r="L44" s="14"/>
    </row>
    <row r="45" spans="1:12">
      <c r="A45" s="20" t="s">
        <v>191</v>
      </c>
      <c r="B45" s="21"/>
      <c r="C45" s="21"/>
      <c r="D45" s="21"/>
      <c r="E45" s="21"/>
      <c r="F45" s="21"/>
      <c r="G45" s="21"/>
      <c r="H45" s="21"/>
      <c r="I45" s="27"/>
      <c r="J45" s="28">
        <f>SUM(J43:J44)</f>
        <v>285.06</v>
      </c>
      <c r="K45" s="28">
        <f>SUM(K43:K44)</f>
        <v>285.06</v>
      </c>
      <c r="L45" s="14"/>
    </row>
    <row r="46" spans="1:12">
      <c r="A46" s="8">
        <v>45573</v>
      </c>
      <c r="B46" s="9">
        <v>19651</v>
      </c>
      <c r="C46" s="10" t="s">
        <v>204</v>
      </c>
      <c r="D46" s="11" t="s">
        <v>188</v>
      </c>
      <c r="E46" s="3">
        <v>224324</v>
      </c>
      <c r="F46" s="12"/>
      <c r="G46" s="13" t="s">
        <v>189</v>
      </c>
      <c r="H46" s="13"/>
      <c r="I46" s="23"/>
      <c r="J46" s="24">
        <v>388</v>
      </c>
      <c r="K46" s="25">
        <f t="shared" si="6"/>
        <v>388</v>
      </c>
      <c r="L46" s="8">
        <v>45572</v>
      </c>
    </row>
    <row r="47" spans="1:12">
      <c r="A47" s="14"/>
      <c r="B47" s="15"/>
      <c r="C47" s="16"/>
      <c r="D47" s="17" t="s">
        <v>190</v>
      </c>
      <c r="E47" s="7"/>
      <c r="F47" s="18"/>
      <c r="G47" s="19" t="s">
        <v>189</v>
      </c>
      <c r="H47" s="19"/>
      <c r="I47" s="26"/>
      <c r="J47" s="24">
        <v>-61.26</v>
      </c>
      <c r="K47" s="25">
        <f t="shared" si="6"/>
        <v>-61.26</v>
      </c>
      <c r="L47" s="14"/>
    </row>
    <row r="48" spans="1:12">
      <c r="A48" s="20" t="s">
        <v>191</v>
      </c>
      <c r="B48" s="21"/>
      <c r="C48" s="21"/>
      <c r="D48" s="21"/>
      <c r="E48" s="21"/>
      <c r="F48" s="21"/>
      <c r="G48" s="21"/>
      <c r="H48" s="21"/>
      <c r="I48" s="27"/>
      <c r="J48" s="28">
        <f>SUM(J46:J47)</f>
        <v>326.74</v>
      </c>
      <c r="K48" s="28">
        <f>SUM(K46:K47)</f>
        <v>326.74</v>
      </c>
      <c r="L48" s="14"/>
    </row>
    <row r="49" spans="1:12">
      <c r="A49" s="8">
        <v>45573</v>
      </c>
      <c r="B49" s="9">
        <v>19651</v>
      </c>
      <c r="C49" s="10" t="s">
        <v>205</v>
      </c>
      <c r="D49" s="11" t="s">
        <v>188</v>
      </c>
      <c r="E49" s="3">
        <v>223763</v>
      </c>
      <c r="F49" s="12"/>
      <c r="G49" s="13" t="s">
        <v>189</v>
      </c>
      <c r="H49" s="13"/>
      <c r="I49" s="23"/>
      <c r="J49" s="24">
        <v>550</v>
      </c>
      <c r="K49" s="25">
        <f t="shared" ref="K49:K53" si="7">J49</f>
        <v>550</v>
      </c>
      <c r="L49" s="8">
        <v>45572</v>
      </c>
    </row>
    <row r="50" spans="1:12">
      <c r="A50" s="14"/>
      <c r="B50" s="15"/>
      <c r="C50" s="16"/>
      <c r="D50" s="17" t="s">
        <v>190</v>
      </c>
      <c r="E50" s="7"/>
      <c r="F50" s="18"/>
      <c r="G50" s="19" t="s">
        <v>189</v>
      </c>
      <c r="H50" s="19"/>
      <c r="I50" s="26"/>
      <c r="J50" s="24">
        <v>-106.14</v>
      </c>
      <c r="K50" s="25">
        <f t="shared" si="7"/>
        <v>-106.14</v>
      </c>
      <c r="L50" s="14"/>
    </row>
    <row r="51" spans="1:12">
      <c r="A51" s="20" t="s">
        <v>191</v>
      </c>
      <c r="B51" s="21"/>
      <c r="C51" s="21"/>
      <c r="D51" s="21"/>
      <c r="E51" s="21"/>
      <c r="F51" s="21"/>
      <c r="G51" s="21"/>
      <c r="H51" s="21"/>
      <c r="I51" s="27"/>
      <c r="J51" s="28">
        <f>SUM(J49:J50)</f>
        <v>443.86</v>
      </c>
      <c r="K51" s="28">
        <f>SUM(K49:K50)</f>
        <v>443.86</v>
      </c>
      <c r="L51" s="14"/>
    </row>
    <row r="52" spans="1:12">
      <c r="A52" s="8">
        <v>45573</v>
      </c>
      <c r="B52" s="9">
        <v>19651</v>
      </c>
      <c r="C52" s="10" t="s">
        <v>206</v>
      </c>
      <c r="D52" s="11" t="s">
        <v>188</v>
      </c>
      <c r="E52" s="3">
        <v>224291</v>
      </c>
      <c r="F52" s="12"/>
      <c r="G52" s="13" t="s">
        <v>189</v>
      </c>
      <c r="H52" s="13"/>
      <c r="I52" s="23"/>
      <c r="J52" s="24">
        <v>191.48</v>
      </c>
      <c r="K52" s="25">
        <f t="shared" si="7"/>
        <v>191.48</v>
      </c>
      <c r="L52" s="8">
        <v>45572</v>
      </c>
    </row>
    <row r="53" spans="1:12">
      <c r="A53" s="14"/>
      <c r="B53" s="15"/>
      <c r="C53" s="16"/>
      <c r="D53" s="17" t="s">
        <v>190</v>
      </c>
      <c r="E53" s="7"/>
      <c r="F53" s="18"/>
      <c r="G53" s="19" t="s">
        <v>189</v>
      </c>
      <c r="H53" s="19"/>
      <c r="I53" s="26"/>
      <c r="J53" s="24">
        <v>-30.22</v>
      </c>
      <c r="K53" s="25">
        <f t="shared" si="7"/>
        <v>-30.22</v>
      </c>
      <c r="L53" s="14"/>
    </row>
    <row r="54" spans="1:12">
      <c r="A54" s="20" t="s">
        <v>191</v>
      </c>
      <c r="B54" s="21"/>
      <c r="C54" s="21"/>
      <c r="D54" s="21"/>
      <c r="E54" s="21"/>
      <c r="F54" s="21"/>
      <c r="G54" s="21"/>
      <c r="H54" s="21"/>
      <c r="I54" s="27"/>
      <c r="J54" s="28">
        <f>SUM(J52:J53)</f>
        <v>161.26</v>
      </c>
      <c r="K54" s="28">
        <f>SUM(K52:K53)</f>
        <v>161.26</v>
      </c>
      <c r="L54" s="14"/>
    </row>
    <row r="55" spans="1:12">
      <c r="A55" s="8">
        <v>45573</v>
      </c>
      <c r="B55" s="9">
        <v>19651</v>
      </c>
      <c r="C55" s="10" t="s">
        <v>207</v>
      </c>
      <c r="D55" s="11" t="s">
        <v>188</v>
      </c>
      <c r="E55" s="3">
        <v>223901</v>
      </c>
      <c r="F55" s="12"/>
      <c r="G55" s="13" t="s">
        <v>189</v>
      </c>
      <c r="H55" s="13"/>
      <c r="I55" s="23"/>
      <c r="J55" s="24">
        <v>2200</v>
      </c>
      <c r="K55" s="25">
        <f t="shared" ref="K55:K59" si="8">J55</f>
        <v>2200</v>
      </c>
      <c r="L55" s="8">
        <v>45572</v>
      </c>
    </row>
    <row r="56" spans="1:12">
      <c r="A56" s="14"/>
      <c r="B56" s="15"/>
      <c r="C56" s="16"/>
      <c r="D56" s="17" t="s">
        <v>190</v>
      </c>
      <c r="E56" s="7"/>
      <c r="F56" s="18"/>
      <c r="G56" s="19" t="s">
        <v>189</v>
      </c>
      <c r="H56" s="19"/>
      <c r="I56" s="26"/>
      <c r="J56" s="24">
        <v>-421.1</v>
      </c>
      <c r="K56" s="25">
        <f t="shared" si="8"/>
        <v>-421.1</v>
      </c>
      <c r="L56" s="14"/>
    </row>
    <row r="57" spans="1:12">
      <c r="A57" s="20" t="s">
        <v>191</v>
      </c>
      <c r="B57" s="21"/>
      <c r="C57" s="21"/>
      <c r="D57" s="21"/>
      <c r="E57" s="21"/>
      <c r="F57" s="21"/>
      <c r="G57" s="21"/>
      <c r="H57" s="21"/>
      <c r="I57" s="27"/>
      <c r="J57" s="28">
        <f>SUM(J55:J56)</f>
        <v>1778.9</v>
      </c>
      <c r="K57" s="28">
        <f>SUM(K55:K56)</f>
        <v>1778.9</v>
      </c>
      <c r="L57" s="14"/>
    </row>
    <row r="58" spans="1:12">
      <c r="A58" s="8">
        <v>45573</v>
      </c>
      <c r="B58" s="9">
        <v>19651</v>
      </c>
      <c r="C58" s="10" t="s">
        <v>208</v>
      </c>
      <c r="D58" s="11" t="s">
        <v>188</v>
      </c>
      <c r="E58" s="3">
        <v>223764</v>
      </c>
      <c r="F58" s="12"/>
      <c r="G58" s="13" t="s">
        <v>189</v>
      </c>
      <c r="H58" s="13"/>
      <c r="I58" s="23"/>
      <c r="J58" s="24">
        <v>1067</v>
      </c>
      <c r="K58" s="25">
        <f t="shared" si="8"/>
        <v>1067</v>
      </c>
      <c r="L58" s="8">
        <v>45572</v>
      </c>
    </row>
    <row r="59" spans="1:12">
      <c r="A59" s="14"/>
      <c r="B59" s="15"/>
      <c r="C59" s="16"/>
      <c r="D59" s="17" t="s">
        <v>190</v>
      </c>
      <c r="E59" s="7"/>
      <c r="F59" s="18"/>
      <c r="G59" s="19" t="s">
        <v>189</v>
      </c>
      <c r="H59" s="19"/>
      <c r="I59" s="26"/>
      <c r="J59" s="24">
        <v>-169.23</v>
      </c>
      <c r="K59" s="25">
        <f t="shared" si="8"/>
        <v>-169.23</v>
      </c>
      <c r="L59" s="14"/>
    </row>
    <row r="60" spans="1:12">
      <c r="A60" s="20" t="s">
        <v>191</v>
      </c>
      <c r="B60" s="21"/>
      <c r="C60" s="21"/>
      <c r="D60" s="21"/>
      <c r="E60" s="21"/>
      <c r="F60" s="21"/>
      <c r="G60" s="21"/>
      <c r="H60" s="21"/>
      <c r="I60" s="27"/>
      <c r="J60" s="28">
        <f>SUM(J58:J59)</f>
        <v>897.77</v>
      </c>
      <c r="K60" s="28">
        <f>SUM(K58:K59)</f>
        <v>897.77</v>
      </c>
      <c r="L60" s="14"/>
    </row>
    <row r="61" spans="1:12">
      <c r="A61" s="8">
        <v>45573</v>
      </c>
      <c r="B61" s="9">
        <v>19651</v>
      </c>
      <c r="C61" s="10" t="s">
        <v>209</v>
      </c>
      <c r="D61" s="11" t="s">
        <v>188</v>
      </c>
      <c r="E61" s="3">
        <v>223557</v>
      </c>
      <c r="F61" s="12"/>
      <c r="G61" s="13" t="s">
        <v>189</v>
      </c>
      <c r="H61" s="13"/>
      <c r="I61" s="23"/>
      <c r="J61" s="24">
        <v>200</v>
      </c>
      <c r="K61" s="25">
        <f t="shared" ref="K61:K65" si="9">J61</f>
        <v>200</v>
      </c>
      <c r="L61" s="8">
        <v>45572</v>
      </c>
    </row>
    <row r="62" spans="1:12">
      <c r="A62" s="14"/>
      <c r="B62" s="15"/>
      <c r="C62" s="16"/>
      <c r="D62" s="17" t="s">
        <v>190</v>
      </c>
      <c r="E62" s="7"/>
      <c r="F62" s="18"/>
      <c r="G62" s="19" t="s">
        <v>189</v>
      </c>
      <c r="H62" s="19"/>
      <c r="I62" s="26"/>
      <c r="J62" s="24">
        <v>-39.13</v>
      </c>
      <c r="K62" s="25">
        <f t="shared" si="9"/>
        <v>-39.13</v>
      </c>
      <c r="L62" s="14"/>
    </row>
    <row r="63" spans="1:12">
      <c r="A63" s="20" t="s">
        <v>191</v>
      </c>
      <c r="B63" s="21"/>
      <c r="C63" s="21"/>
      <c r="D63" s="21"/>
      <c r="E63" s="21"/>
      <c r="F63" s="21"/>
      <c r="G63" s="21"/>
      <c r="H63" s="21"/>
      <c r="I63" s="27"/>
      <c r="J63" s="28">
        <f>SUM(J61:J62)</f>
        <v>160.87</v>
      </c>
      <c r="K63" s="28">
        <f>SUM(K61:K62)</f>
        <v>160.87</v>
      </c>
      <c r="L63" s="14"/>
    </row>
    <row r="64" spans="1:12">
      <c r="A64" s="8">
        <v>45573</v>
      </c>
      <c r="B64" s="9">
        <v>19651</v>
      </c>
      <c r="C64" s="10" t="s">
        <v>210</v>
      </c>
      <c r="D64" s="11" t="s">
        <v>188</v>
      </c>
      <c r="E64" s="3">
        <v>223759</v>
      </c>
      <c r="F64" s="12"/>
      <c r="G64" s="13" t="s">
        <v>189</v>
      </c>
      <c r="H64" s="13"/>
      <c r="I64" s="23"/>
      <c r="J64" s="24">
        <v>200</v>
      </c>
      <c r="K64" s="25">
        <f t="shared" si="9"/>
        <v>200</v>
      </c>
      <c r="L64" s="8">
        <v>45572</v>
      </c>
    </row>
    <row r="65" spans="1:12">
      <c r="A65" s="14"/>
      <c r="B65" s="15"/>
      <c r="C65" s="16"/>
      <c r="D65" s="17" t="s">
        <v>190</v>
      </c>
      <c r="E65" s="7"/>
      <c r="F65" s="18"/>
      <c r="G65" s="19" t="s">
        <v>189</v>
      </c>
      <c r="H65" s="19"/>
      <c r="I65" s="26"/>
      <c r="J65" s="24">
        <v>-39.13</v>
      </c>
      <c r="K65" s="25">
        <f t="shared" si="9"/>
        <v>-39.13</v>
      </c>
      <c r="L65" s="14"/>
    </row>
    <row r="66" spans="1:12">
      <c r="A66" s="20" t="s">
        <v>191</v>
      </c>
      <c r="B66" s="21"/>
      <c r="C66" s="21"/>
      <c r="D66" s="21"/>
      <c r="E66" s="21"/>
      <c r="F66" s="21"/>
      <c r="G66" s="21"/>
      <c r="H66" s="21"/>
      <c r="I66" s="27"/>
      <c r="J66" s="28">
        <f>SUM(J64:J65)</f>
        <v>160.87</v>
      </c>
      <c r="K66" s="28">
        <f>SUM(K64:K65)</f>
        <v>160.87</v>
      </c>
      <c r="L66" s="14"/>
    </row>
    <row r="67" ht="10.5" spans="1:10">
      <c r="A67" s="2"/>
      <c r="I67" s="29" t="s">
        <v>211</v>
      </c>
      <c r="J67" s="30">
        <f>SUM(J9,J12,J15,J18,J21,J24,J27,J30,J33,J36,J39,J42,J45,J48,J51,J54,J57,J60,J63,J66)</f>
        <v>10947.17</v>
      </c>
    </row>
    <row r="69" ht="10.5" spans="1:10">
      <c r="A69" s="2" t="s">
        <v>24</v>
      </c>
      <c r="D69" s="2" t="s">
        <v>25</v>
      </c>
      <c r="I69" s="31"/>
      <c r="J69" s="30"/>
    </row>
    <row r="70" spans="1:1">
      <c r="A70" s="2"/>
    </row>
    <row r="71" spans="1:1">
      <c r="A71" s="2"/>
    </row>
    <row r="72" spans="1:4">
      <c r="A72" s="2" t="s">
        <v>27</v>
      </c>
      <c r="D72" s="2" t="s">
        <v>28</v>
      </c>
    </row>
    <row r="73" spans="1:4">
      <c r="A73" s="1" t="s">
        <v>30</v>
      </c>
      <c r="D73" s="1" t="s">
        <v>31</v>
      </c>
    </row>
    <row r="78" spans="1:1">
      <c r="A78" s="2" t="s">
        <v>0</v>
      </c>
    </row>
    <row r="79" spans="1:1">
      <c r="A79" s="2" t="s">
        <v>35</v>
      </c>
    </row>
    <row r="81" spans="1:12">
      <c r="A81" s="3" t="s">
        <v>2</v>
      </c>
      <c r="B81" s="3" t="s">
        <v>3</v>
      </c>
      <c r="C81" s="3" t="s">
        <v>4</v>
      </c>
      <c r="D81" s="3" t="s">
        <v>5</v>
      </c>
      <c r="E81" s="3" t="s">
        <v>186</v>
      </c>
      <c r="F81" s="3" t="s">
        <v>7</v>
      </c>
      <c r="G81" s="4" t="s">
        <v>8</v>
      </c>
      <c r="H81" s="5"/>
      <c r="I81" s="5"/>
      <c r="J81" s="22"/>
      <c r="K81" s="3" t="s">
        <v>9</v>
      </c>
      <c r="L81" s="3" t="s">
        <v>10</v>
      </c>
    </row>
    <row r="82" spans="1:12">
      <c r="A82" s="6"/>
      <c r="B82" s="6"/>
      <c r="C82" s="6"/>
      <c r="D82" s="6"/>
      <c r="E82" s="6"/>
      <c r="F82" s="6"/>
      <c r="G82" s="3" t="s">
        <v>11</v>
      </c>
      <c r="H82" s="3" t="s">
        <v>12</v>
      </c>
      <c r="I82" s="3" t="s">
        <v>13</v>
      </c>
      <c r="J82" s="3" t="s">
        <v>14</v>
      </c>
      <c r="K82" s="6"/>
      <c r="L82" s="6"/>
    </row>
    <row r="83" spans="1:1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>
      <c r="A84" s="8">
        <v>45580</v>
      </c>
      <c r="B84" s="9">
        <v>19665</v>
      </c>
      <c r="C84" s="10" t="s">
        <v>212</v>
      </c>
      <c r="D84" s="11" t="s">
        <v>188</v>
      </c>
      <c r="E84" s="3">
        <v>225310</v>
      </c>
      <c r="F84" s="12"/>
      <c r="G84" s="13" t="s">
        <v>189</v>
      </c>
      <c r="H84" s="13"/>
      <c r="I84" s="23"/>
      <c r="J84" s="24">
        <v>1067</v>
      </c>
      <c r="K84" s="25">
        <f t="shared" ref="K84:K147" si="10">J84+F84</f>
        <v>1067</v>
      </c>
      <c r="L84" s="8">
        <v>45579</v>
      </c>
    </row>
    <row r="85" spans="1:12">
      <c r="A85" s="14"/>
      <c r="B85" s="15"/>
      <c r="C85" s="16"/>
      <c r="D85" s="17" t="s">
        <v>190</v>
      </c>
      <c r="E85" s="7"/>
      <c r="F85" s="18"/>
      <c r="G85" s="19" t="s">
        <v>189</v>
      </c>
      <c r="H85" s="19"/>
      <c r="I85" s="26"/>
      <c r="J85" s="24">
        <v>-168.38</v>
      </c>
      <c r="K85" s="25">
        <f t="shared" si="10"/>
        <v>-168.38</v>
      </c>
      <c r="L85" s="14"/>
    </row>
    <row r="86" spans="1:12">
      <c r="A86" s="20" t="s">
        <v>191</v>
      </c>
      <c r="B86" s="21"/>
      <c r="C86" s="21"/>
      <c r="D86" s="21"/>
      <c r="E86" s="21"/>
      <c r="F86" s="21"/>
      <c r="G86" s="21"/>
      <c r="H86" s="21"/>
      <c r="I86" s="27"/>
      <c r="J86" s="28">
        <f>SUM(J84:J85)</f>
        <v>898.62</v>
      </c>
      <c r="K86" s="32">
        <f t="shared" si="10"/>
        <v>898.62</v>
      </c>
      <c r="L86" s="14"/>
    </row>
    <row r="87" spans="1:12">
      <c r="A87" s="8">
        <v>45580</v>
      </c>
      <c r="B87" s="9">
        <v>19665</v>
      </c>
      <c r="C87" s="10" t="s">
        <v>213</v>
      </c>
      <c r="D87" s="11" t="s">
        <v>188</v>
      </c>
      <c r="E87" s="3">
        <v>225309</v>
      </c>
      <c r="F87" s="12"/>
      <c r="G87" s="13" t="s">
        <v>189</v>
      </c>
      <c r="H87" s="13"/>
      <c r="I87" s="23"/>
      <c r="J87" s="24">
        <v>600</v>
      </c>
      <c r="K87" s="25">
        <f t="shared" si="10"/>
        <v>600</v>
      </c>
      <c r="L87" s="8">
        <v>45579</v>
      </c>
    </row>
    <row r="88" spans="1:12">
      <c r="A88" s="14"/>
      <c r="B88" s="15"/>
      <c r="C88" s="16"/>
      <c r="D88" s="17" t="s">
        <v>190</v>
      </c>
      <c r="E88" s="7"/>
      <c r="F88" s="18"/>
      <c r="G88" s="19" t="s">
        <v>189</v>
      </c>
      <c r="H88" s="19"/>
      <c r="I88" s="26"/>
      <c r="J88" s="24">
        <v>-114.84</v>
      </c>
      <c r="K88" s="25">
        <f t="shared" si="10"/>
        <v>-114.84</v>
      </c>
      <c r="L88" s="14"/>
    </row>
    <row r="89" spans="1:12">
      <c r="A89" s="20" t="s">
        <v>191</v>
      </c>
      <c r="B89" s="21"/>
      <c r="C89" s="21"/>
      <c r="D89" s="21"/>
      <c r="E89" s="21"/>
      <c r="F89" s="21"/>
      <c r="G89" s="21"/>
      <c r="H89" s="21"/>
      <c r="I89" s="27"/>
      <c r="J89" s="28">
        <f>SUM(J87:J88)</f>
        <v>485.16</v>
      </c>
      <c r="K89" s="32">
        <f t="shared" si="10"/>
        <v>485.16</v>
      </c>
      <c r="L89" s="14"/>
    </row>
    <row r="90" spans="1:12">
      <c r="A90" s="8">
        <v>45580</v>
      </c>
      <c r="B90" s="9">
        <v>19665</v>
      </c>
      <c r="C90" s="10" t="s">
        <v>214</v>
      </c>
      <c r="D90" s="11" t="s">
        <v>188</v>
      </c>
      <c r="E90" s="3">
        <v>224977</v>
      </c>
      <c r="F90" s="12"/>
      <c r="G90" s="13" t="s">
        <v>189</v>
      </c>
      <c r="H90" s="13"/>
      <c r="I90" s="23"/>
      <c r="J90" s="24">
        <v>1067</v>
      </c>
      <c r="K90" s="25">
        <f t="shared" si="10"/>
        <v>1067</v>
      </c>
      <c r="L90" s="8">
        <v>45579</v>
      </c>
    </row>
    <row r="91" spans="1:12">
      <c r="A91" s="14"/>
      <c r="B91" s="15"/>
      <c r="C91" s="16"/>
      <c r="D91" s="17" t="s">
        <v>190</v>
      </c>
      <c r="E91" s="7"/>
      <c r="F91" s="18"/>
      <c r="G91" s="19" t="s">
        <v>189</v>
      </c>
      <c r="H91" s="19"/>
      <c r="I91" s="26"/>
      <c r="J91" s="24">
        <v>-168.38</v>
      </c>
      <c r="K91" s="25">
        <f t="shared" si="10"/>
        <v>-168.38</v>
      </c>
      <c r="L91" s="14"/>
    </row>
    <row r="92" spans="1:12">
      <c r="A92" s="20" t="s">
        <v>191</v>
      </c>
      <c r="B92" s="21"/>
      <c r="C92" s="21"/>
      <c r="D92" s="21"/>
      <c r="E92" s="21"/>
      <c r="F92" s="21"/>
      <c r="G92" s="21"/>
      <c r="H92" s="21"/>
      <c r="I92" s="27"/>
      <c r="J92" s="28">
        <f>SUM(J90:J91)</f>
        <v>898.62</v>
      </c>
      <c r="K92" s="32">
        <f t="shared" si="10"/>
        <v>898.62</v>
      </c>
      <c r="L92" s="14"/>
    </row>
    <row r="93" spans="1:12">
      <c r="A93" s="8">
        <v>45580</v>
      </c>
      <c r="B93" s="9">
        <v>19665</v>
      </c>
      <c r="C93" s="10" t="s">
        <v>215</v>
      </c>
      <c r="D93" s="11" t="s">
        <v>188</v>
      </c>
      <c r="E93" s="3">
        <v>224976</v>
      </c>
      <c r="F93" s="12"/>
      <c r="G93" s="13" t="s">
        <v>189</v>
      </c>
      <c r="H93" s="13"/>
      <c r="I93" s="23"/>
      <c r="J93" s="24">
        <v>200</v>
      </c>
      <c r="K93" s="25">
        <f t="shared" si="10"/>
        <v>200</v>
      </c>
      <c r="L93" s="8">
        <v>45579</v>
      </c>
    </row>
    <row r="94" spans="1:12">
      <c r="A94" s="14"/>
      <c r="B94" s="15"/>
      <c r="C94" s="16"/>
      <c r="D94" s="17" t="s">
        <v>190</v>
      </c>
      <c r="E94" s="7"/>
      <c r="F94" s="18"/>
      <c r="G94" s="19" t="s">
        <v>189</v>
      </c>
      <c r="H94" s="19"/>
      <c r="I94" s="26"/>
      <c r="J94" s="24">
        <v>-38.28</v>
      </c>
      <c r="K94" s="25">
        <f t="shared" si="10"/>
        <v>-38.28</v>
      </c>
      <c r="L94" s="14"/>
    </row>
    <row r="95" spans="1:12">
      <c r="A95" s="20" t="s">
        <v>191</v>
      </c>
      <c r="B95" s="21"/>
      <c r="C95" s="21"/>
      <c r="D95" s="21"/>
      <c r="E95" s="21"/>
      <c r="F95" s="21"/>
      <c r="G95" s="21"/>
      <c r="H95" s="21"/>
      <c r="I95" s="27"/>
      <c r="J95" s="28">
        <f>SUM(J93:J94)</f>
        <v>161.72</v>
      </c>
      <c r="K95" s="32">
        <f t="shared" si="10"/>
        <v>161.72</v>
      </c>
      <c r="L95" s="14"/>
    </row>
    <row r="96" spans="1:12">
      <c r="A96" s="8">
        <v>45580</v>
      </c>
      <c r="B96" s="9">
        <v>19665</v>
      </c>
      <c r="C96" s="10" t="s">
        <v>216</v>
      </c>
      <c r="D96" s="11" t="s">
        <v>188</v>
      </c>
      <c r="E96" s="3">
        <v>225317</v>
      </c>
      <c r="F96" s="12"/>
      <c r="G96" s="13" t="s">
        <v>189</v>
      </c>
      <c r="H96" s="13"/>
      <c r="I96" s="23"/>
      <c r="J96" s="24">
        <v>1100</v>
      </c>
      <c r="K96" s="25">
        <f t="shared" si="10"/>
        <v>1100</v>
      </c>
      <c r="L96" s="8">
        <v>45579</v>
      </c>
    </row>
    <row r="97" spans="1:12">
      <c r="A97" s="14"/>
      <c r="B97" s="15"/>
      <c r="C97" s="16"/>
      <c r="D97" s="17" t="s">
        <v>190</v>
      </c>
      <c r="E97" s="7"/>
      <c r="F97" s="18"/>
      <c r="G97" s="19" t="s">
        <v>189</v>
      </c>
      <c r="H97" s="19"/>
      <c r="I97" s="26"/>
      <c r="J97" s="24">
        <v>-211.4</v>
      </c>
      <c r="K97" s="25">
        <f t="shared" si="10"/>
        <v>-211.4</v>
      </c>
      <c r="L97" s="14"/>
    </row>
    <row r="98" spans="1:12">
      <c r="A98" s="20" t="s">
        <v>191</v>
      </c>
      <c r="B98" s="21"/>
      <c r="C98" s="21"/>
      <c r="D98" s="21"/>
      <c r="E98" s="21"/>
      <c r="F98" s="21"/>
      <c r="G98" s="21"/>
      <c r="H98" s="21"/>
      <c r="I98" s="27"/>
      <c r="J98" s="28">
        <f>SUM(J96:J97)</f>
        <v>888.6</v>
      </c>
      <c r="K98" s="32">
        <f t="shared" si="10"/>
        <v>888.6</v>
      </c>
      <c r="L98" s="14"/>
    </row>
    <row r="99" spans="1:12">
      <c r="A99" s="8">
        <v>45580</v>
      </c>
      <c r="B99" s="9">
        <v>19665</v>
      </c>
      <c r="C99" s="10" t="s">
        <v>217</v>
      </c>
      <c r="D99" s="11" t="s">
        <v>188</v>
      </c>
      <c r="E99" s="3">
        <v>225376</v>
      </c>
      <c r="F99" s="12"/>
      <c r="G99" s="13" t="s">
        <v>189</v>
      </c>
      <c r="H99" s="13"/>
      <c r="I99" s="23"/>
      <c r="J99" s="24">
        <v>350</v>
      </c>
      <c r="K99" s="25">
        <f t="shared" si="10"/>
        <v>350</v>
      </c>
      <c r="L99" s="8">
        <v>45579</v>
      </c>
    </row>
    <row r="100" spans="1:12">
      <c r="A100" s="14"/>
      <c r="B100" s="15"/>
      <c r="C100" s="16"/>
      <c r="D100" s="17" t="s">
        <v>190</v>
      </c>
      <c r="E100" s="7"/>
      <c r="F100" s="18"/>
      <c r="G100" s="19" t="s">
        <v>189</v>
      </c>
      <c r="H100" s="19"/>
      <c r="I100" s="26"/>
      <c r="J100" s="24">
        <v>-67.85</v>
      </c>
      <c r="K100" s="25">
        <f t="shared" si="10"/>
        <v>-67.85</v>
      </c>
      <c r="L100" s="14"/>
    </row>
    <row r="101" spans="1:12">
      <c r="A101" s="20" t="s">
        <v>191</v>
      </c>
      <c r="B101" s="21"/>
      <c r="C101" s="21"/>
      <c r="D101" s="21"/>
      <c r="E101" s="21"/>
      <c r="F101" s="21"/>
      <c r="G101" s="21"/>
      <c r="H101" s="21"/>
      <c r="I101" s="27"/>
      <c r="J101" s="28">
        <f>SUM(J99:J100)</f>
        <v>282.15</v>
      </c>
      <c r="K101" s="32">
        <f t="shared" si="10"/>
        <v>282.15</v>
      </c>
      <c r="L101" s="14"/>
    </row>
    <row r="102" spans="1:12">
      <c r="A102" s="8">
        <v>45580</v>
      </c>
      <c r="B102" s="9">
        <v>19665</v>
      </c>
      <c r="C102" s="10" t="s">
        <v>218</v>
      </c>
      <c r="D102" s="11" t="s">
        <v>188</v>
      </c>
      <c r="E102" s="3">
        <v>225308</v>
      </c>
      <c r="F102" s="12"/>
      <c r="G102" s="13" t="s">
        <v>189</v>
      </c>
      <c r="H102" s="13"/>
      <c r="I102" s="23"/>
      <c r="J102" s="24">
        <v>1067</v>
      </c>
      <c r="K102" s="25">
        <f t="shared" si="10"/>
        <v>1067</v>
      </c>
      <c r="L102" s="8">
        <v>45579</v>
      </c>
    </row>
    <row r="103" spans="1:12">
      <c r="A103" s="14"/>
      <c r="B103" s="15"/>
      <c r="C103" s="16"/>
      <c r="D103" s="17" t="s">
        <v>190</v>
      </c>
      <c r="E103" s="7"/>
      <c r="F103" s="18"/>
      <c r="G103" s="19" t="s">
        <v>189</v>
      </c>
      <c r="H103" s="19"/>
      <c r="I103" s="26"/>
      <c r="J103" s="24">
        <v>-168.38</v>
      </c>
      <c r="K103" s="25">
        <f t="shared" si="10"/>
        <v>-168.38</v>
      </c>
      <c r="L103" s="14"/>
    </row>
    <row r="104" spans="1:12">
      <c r="A104" s="20" t="s">
        <v>191</v>
      </c>
      <c r="B104" s="21"/>
      <c r="C104" s="21"/>
      <c r="D104" s="21"/>
      <c r="E104" s="21"/>
      <c r="F104" s="21"/>
      <c r="G104" s="21"/>
      <c r="H104" s="21"/>
      <c r="I104" s="27"/>
      <c r="J104" s="28">
        <f>SUM(J102:J103)</f>
        <v>898.62</v>
      </c>
      <c r="K104" s="32">
        <f t="shared" si="10"/>
        <v>898.62</v>
      </c>
      <c r="L104" s="14"/>
    </row>
    <row r="105" spans="1:12">
      <c r="A105" s="8">
        <v>45580</v>
      </c>
      <c r="B105" s="9">
        <v>19665</v>
      </c>
      <c r="C105" s="10" t="s">
        <v>219</v>
      </c>
      <c r="D105" s="11" t="s">
        <v>188</v>
      </c>
      <c r="E105" s="3">
        <v>225322</v>
      </c>
      <c r="F105" s="12"/>
      <c r="G105" s="13" t="s">
        <v>189</v>
      </c>
      <c r="H105" s="13"/>
      <c r="I105" s="23"/>
      <c r="J105" s="24">
        <v>1100</v>
      </c>
      <c r="K105" s="25">
        <f t="shared" si="10"/>
        <v>1100</v>
      </c>
      <c r="L105" s="8">
        <v>45579</v>
      </c>
    </row>
    <row r="106" spans="1:12">
      <c r="A106" s="14"/>
      <c r="B106" s="15"/>
      <c r="C106" s="16"/>
      <c r="D106" s="17" t="s">
        <v>190</v>
      </c>
      <c r="E106" s="7"/>
      <c r="F106" s="18"/>
      <c r="G106" s="19" t="s">
        <v>189</v>
      </c>
      <c r="H106" s="19"/>
      <c r="I106" s="26"/>
      <c r="J106" s="24">
        <v>-210.55</v>
      </c>
      <c r="K106" s="25">
        <f t="shared" si="10"/>
        <v>-210.55</v>
      </c>
      <c r="L106" s="14"/>
    </row>
    <row r="107" spans="1:12">
      <c r="A107" s="20" t="s">
        <v>191</v>
      </c>
      <c r="B107" s="21"/>
      <c r="C107" s="21"/>
      <c r="D107" s="21"/>
      <c r="E107" s="21"/>
      <c r="F107" s="21"/>
      <c r="G107" s="21"/>
      <c r="H107" s="21"/>
      <c r="I107" s="27"/>
      <c r="J107" s="28">
        <f>SUM(J105:J106)</f>
        <v>889.45</v>
      </c>
      <c r="K107" s="32">
        <f t="shared" si="10"/>
        <v>889.45</v>
      </c>
      <c r="L107" s="14"/>
    </row>
    <row r="108" spans="1:12">
      <c r="A108" s="8">
        <v>45580</v>
      </c>
      <c r="B108" s="9">
        <v>19665</v>
      </c>
      <c r="C108" s="10" t="s">
        <v>220</v>
      </c>
      <c r="D108" s="11" t="s">
        <v>188</v>
      </c>
      <c r="E108" s="3">
        <v>225312</v>
      </c>
      <c r="F108" s="12"/>
      <c r="G108" s="13" t="s">
        <v>189</v>
      </c>
      <c r="H108" s="13"/>
      <c r="I108" s="23"/>
      <c r="J108" s="24">
        <v>194</v>
      </c>
      <c r="K108" s="25">
        <f t="shared" si="10"/>
        <v>194</v>
      </c>
      <c r="L108" s="8">
        <v>45579</v>
      </c>
    </row>
    <row r="109" spans="1:12">
      <c r="A109" s="14"/>
      <c r="B109" s="15"/>
      <c r="C109" s="16"/>
      <c r="D109" s="17" t="s">
        <v>190</v>
      </c>
      <c r="E109" s="7"/>
      <c r="F109" s="18"/>
      <c r="G109" s="19" t="s">
        <v>189</v>
      </c>
      <c r="H109" s="19"/>
      <c r="I109" s="26"/>
      <c r="J109" s="24">
        <v>-30.63</v>
      </c>
      <c r="K109" s="25">
        <f t="shared" si="10"/>
        <v>-30.63</v>
      </c>
      <c r="L109" s="14"/>
    </row>
    <row r="110" spans="1:12">
      <c r="A110" s="20" t="s">
        <v>191</v>
      </c>
      <c r="B110" s="21"/>
      <c r="C110" s="21"/>
      <c r="D110" s="21"/>
      <c r="E110" s="21"/>
      <c r="F110" s="21"/>
      <c r="G110" s="21"/>
      <c r="H110" s="21"/>
      <c r="I110" s="27"/>
      <c r="J110" s="28">
        <f>SUM(J108:J109)</f>
        <v>163.37</v>
      </c>
      <c r="K110" s="32">
        <f t="shared" si="10"/>
        <v>163.37</v>
      </c>
      <c r="L110" s="14"/>
    </row>
    <row r="111" spans="1:12">
      <c r="A111" s="8">
        <v>45580</v>
      </c>
      <c r="B111" s="9">
        <v>19665</v>
      </c>
      <c r="C111" s="10" t="s">
        <v>221</v>
      </c>
      <c r="D111" s="11" t="s">
        <v>188</v>
      </c>
      <c r="E111" s="3">
        <v>225817</v>
      </c>
      <c r="F111" s="12"/>
      <c r="G111" s="13" t="s">
        <v>189</v>
      </c>
      <c r="H111" s="13"/>
      <c r="I111" s="23"/>
      <c r="J111" s="24">
        <v>569.78</v>
      </c>
      <c r="K111" s="25">
        <f t="shared" si="10"/>
        <v>569.78</v>
      </c>
      <c r="L111" s="8">
        <v>45579</v>
      </c>
    </row>
    <row r="112" spans="1:12">
      <c r="A112" s="14"/>
      <c r="B112" s="15"/>
      <c r="C112" s="16"/>
      <c r="D112" s="17" t="s">
        <v>190</v>
      </c>
      <c r="E112" s="7"/>
      <c r="F112" s="18"/>
      <c r="G112" s="19" t="s">
        <v>189</v>
      </c>
      <c r="H112" s="19"/>
      <c r="I112" s="26"/>
      <c r="J112" s="24">
        <v>-110.67</v>
      </c>
      <c r="K112" s="25">
        <f t="shared" si="10"/>
        <v>-110.67</v>
      </c>
      <c r="L112" s="14"/>
    </row>
    <row r="113" spans="1:12">
      <c r="A113" s="20" t="s">
        <v>191</v>
      </c>
      <c r="B113" s="21"/>
      <c r="C113" s="21"/>
      <c r="D113" s="21"/>
      <c r="E113" s="21"/>
      <c r="F113" s="21"/>
      <c r="G113" s="21"/>
      <c r="H113" s="21"/>
      <c r="I113" s="27"/>
      <c r="J113" s="28">
        <f>SUM(J111:J112)</f>
        <v>459.11</v>
      </c>
      <c r="K113" s="32">
        <f t="shared" si="10"/>
        <v>459.11</v>
      </c>
      <c r="L113" s="14"/>
    </row>
    <row r="114" spans="1:12">
      <c r="A114" s="8">
        <v>45580</v>
      </c>
      <c r="B114" s="9">
        <v>19665</v>
      </c>
      <c r="C114" s="10" t="s">
        <v>222</v>
      </c>
      <c r="D114" s="11" t="s">
        <v>188</v>
      </c>
      <c r="E114" s="3">
        <v>225323</v>
      </c>
      <c r="F114" s="12"/>
      <c r="G114" s="13" t="s">
        <v>189</v>
      </c>
      <c r="H114" s="13"/>
      <c r="I114" s="23"/>
      <c r="J114" s="24">
        <v>194</v>
      </c>
      <c r="K114" s="25">
        <f t="shared" si="10"/>
        <v>194</v>
      </c>
      <c r="L114" s="8">
        <v>45579</v>
      </c>
    </row>
    <row r="115" spans="1:12">
      <c r="A115" s="14"/>
      <c r="B115" s="15"/>
      <c r="C115" s="16"/>
      <c r="D115" s="17" t="s">
        <v>190</v>
      </c>
      <c r="E115" s="7"/>
      <c r="F115" s="18"/>
      <c r="G115" s="19" t="s">
        <v>189</v>
      </c>
      <c r="H115" s="19"/>
      <c r="I115" s="26"/>
      <c r="J115" s="24">
        <v>-30.63</v>
      </c>
      <c r="K115" s="25">
        <f t="shared" si="10"/>
        <v>-30.63</v>
      </c>
      <c r="L115" s="14"/>
    </row>
    <row r="116" spans="1:12">
      <c r="A116" s="20" t="s">
        <v>191</v>
      </c>
      <c r="B116" s="21"/>
      <c r="C116" s="21"/>
      <c r="D116" s="21"/>
      <c r="E116" s="21"/>
      <c r="F116" s="21"/>
      <c r="G116" s="21"/>
      <c r="H116" s="21"/>
      <c r="I116" s="27"/>
      <c r="J116" s="28">
        <f>SUM(J114:J115)</f>
        <v>163.37</v>
      </c>
      <c r="K116" s="32">
        <f t="shared" si="10"/>
        <v>163.37</v>
      </c>
      <c r="L116" s="14"/>
    </row>
    <row r="117" spans="1:12">
      <c r="A117" s="8">
        <v>45580</v>
      </c>
      <c r="B117" s="9">
        <v>19665</v>
      </c>
      <c r="C117" s="10" t="s">
        <v>223</v>
      </c>
      <c r="D117" s="11" t="s">
        <v>188</v>
      </c>
      <c r="E117" s="3">
        <v>225379</v>
      </c>
      <c r="F117" s="12"/>
      <c r="G117" s="13" t="s">
        <v>189</v>
      </c>
      <c r="H117" s="13"/>
      <c r="I117" s="23"/>
      <c r="J117" s="24">
        <v>1067</v>
      </c>
      <c r="K117" s="25">
        <f t="shared" si="10"/>
        <v>1067</v>
      </c>
      <c r="L117" s="8">
        <v>45579</v>
      </c>
    </row>
    <row r="118" spans="1:12">
      <c r="A118" s="14"/>
      <c r="B118" s="15"/>
      <c r="C118" s="16"/>
      <c r="D118" s="17" t="s">
        <v>190</v>
      </c>
      <c r="E118" s="7"/>
      <c r="F118" s="18"/>
      <c r="G118" s="19" t="s">
        <v>189</v>
      </c>
      <c r="H118" s="19"/>
      <c r="I118" s="26"/>
      <c r="J118" s="24">
        <v>-168.38</v>
      </c>
      <c r="K118" s="25">
        <f t="shared" si="10"/>
        <v>-168.38</v>
      </c>
      <c r="L118" s="14"/>
    </row>
    <row r="119" spans="1:12">
      <c r="A119" s="20" t="s">
        <v>191</v>
      </c>
      <c r="B119" s="21"/>
      <c r="C119" s="21"/>
      <c r="D119" s="21"/>
      <c r="E119" s="21"/>
      <c r="F119" s="21"/>
      <c r="G119" s="21"/>
      <c r="H119" s="21"/>
      <c r="I119" s="27"/>
      <c r="J119" s="28">
        <f>SUM(J117:J118)</f>
        <v>898.62</v>
      </c>
      <c r="K119" s="32">
        <f t="shared" si="10"/>
        <v>898.62</v>
      </c>
      <c r="L119" s="14"/>
    </row>
    <row r="120" spans="1:12">
      <c r="A120" s="8">
        <v>45580</v>
      </c>
      <c r="B120" s="9">
        <v>19665</v>
      </c>
      <c r="C120" s="10" t="s">
        <v>224</v>
      </c>
      <c r="D120" s="11" t="s">
        <v>188</v>
      </c>
      <c r="E120" s="3">
        <v>225314</v>
      </c>
      <c r="F120" s="12"/>
      <c r="G120" s="13" t="s">
        <v>189</v>
      </c>
      <c r="H120" s="13"/>
      <c r="I120" s="23"/>
      <c r="J120" s="24">
        <v>194</v>
      </c>
      <c r="K120" s="25">
        <f t="shared" si="10"/>
        <v>194</v>
      </c>
      <c r="L120" s="8">
        <v>45579</v>
      </c>
    </row>
    <row r="121" spans="1:12">
      <c r="A121" s="14"/>
      <c r="B121" s="15"/>
      <c r="C121" s="16"/>
      <c r="D121" s="17" t="s">
        <v>190</v>
      </c>
      <c r="E121" s="7"/>
      <c r="F121" s="18"/>
      <c r="G121" s="19" t="s">
        <v>189</v>
      </c>
      <c r="H121" s="19"/>
      <c r="I121" s="26"/>
      <c r="J121" s="24">
        <v>-30.63</v>
      </c>
      <c r="K121" s="25">
        <f t="shared" si="10"/>
        <v>-30.63</v>
      </c>
      <c r="L121" s="14"/>
    </row>
    <row r="122" spans="1:12">
      <c r="A122" s="20" t="s">
        <v>191</v>
      </c>
      <c r="B122" s="21"/>
      <c r="C122" s="21"/>
      <c r="D122" s="21"/>
      <c r="E122" s="21"/>
      <c r="F122" s="21"/>
      <c r="G122" s="21"/>
      <c r="H122" s="21"/>
      <c r="I122" s="27"/>
      <c r="J122" s="28">
        <f>SUM(J120:J121)</f>
        <v>163.37</v>
      </c>
      <c r="K122" s="32">
        <f t="shared" si="10"/>
        <v>163.37</v>
      </c>
      <c r="L122" s="14"/>
    </row>
    <row r="123" spans="1:12">
      <c r="A123" s="8">
        <v>45580</v>
      </c>
      <c r="B123" s="9">
        <v>19665</v>
      </c>
      <c r="C123" s="10" t="s">
        <v>225</v>
      </c>
      <c r="D123" s="11" t="s">
        <v>188</v>
      </c>
      <c r="E123" s="3">
        <v>225319</v>
      </c>
      <c r="F123" s="12"/>
      <c r="G123" s="13" t="s">
        <v>189</v>
      </c>
      <c r="H123" s="13"/>
      <c r="I123" s="23"/>
      <c r="J123" s="24">
        <v>1100</v>
      </c>
      <c r="K123" s="25">
        <f t="shared" si="10"/>
        <v>1100</v>
      </c>
      <c r="L123" s="8">
        <v>45579</v>
      </c>
    </row>
    <row r="124" spans="1:12">
      <c r="A124" s="14"/>
      <c r="B124" s="15"/>
      <c r="C124" s="16"/>
      <c r="D124" s="17" t="s">
        <v>190</v>
      </c>
      <c r="E124" s="7"/>
      <c r="F124" s="18"/>
      <c r="G124" s="19" t="s">
        <v>189</v>
      </c>
      <c r="H124" s="19"/>
      <c r="I124" s="26"/>
      <c r="J124" s="24">
        <v>-211.4</v>
      </c>
      <c r="K124" s="25">
        <f t="shared" si="10"/>
        <v>-211.4</v>
      </c>
      <c r="L124" s="14"/>
    </row>
    <row r="125" spans="1:12">
      <c r="A125" s="20" t="s">
        <v>191</v>
      </c>
      <c r="B125" s="21"/>
      <c r="C125" s="21"/>
      <c r="D125" s="21"/>
      <c r="E125" s="21"/>
      <c r="F125" s="21"/>
      <c r="G125" s="21"/>
      <c r="H125" s="21"/>
      <c r="I125" s="27"/>
      <c r="J125" s="28">
        <f>SUM(J123:J124)</f>
        <v>888.6</v>
      </c>
      <c r="K125" s="32">
        <f t="shared" si="10"/>
        <v>888.6</v>
      </c>
      <c r="L125" s="14"/>
    </row>
    <row r="126" spans="1:12">
      <c r="A126" s="8">
        <v>45580</v>
      </c>
      <c r="B126" s="9">
        <v>19665</v>
      </c>
      <c r="C126" s="10" t="s">
        <v>226</v>
      </c>
      <c r="D126" s="11" t="s">
        <v>188</v>
      </c>
      <c r="E126" s="3">
        <v>225634</v>
      </c>
      <c r="F126" s="12"/>
      <c r="G126" s="13" t="s">
        <v>189</v>
      </c>
      <c r="H126" s="13"/>
      <c r="I126" s="23"/>
      <c r="J126" s="24">
        <v>194</v>
      </c>
      <c r="K126" s="25">
        <f t="shared" si="10"/>
        <v>194</v>
      </c>
      <c r="L126" s="8">
        <v>45579</v>
      </c>
    </row>
    <row r="127" spans="1:12">
      <c r="A127" s="14"/>
      <c r="B127" s="15"/>
      <c r="C127" s="16"/>
      <c r="D127" s="17" t="s">
        <v>190</v>
      </c>
      <c r="E127" s="7"/>
      <c r="F127" s="18"/>
      <c r="G127" s="19" t="s">
        <v>189</v>
      </c>
      <c r="H127" s="19"/>
      <c r="I127" s="26"/>
      <c r="J127" s="24">
        <v>-30.63</v>
      </c>
      <c r="K127" s="25">
        <f t="shared" si="10"/>
        <v>-30.63</v>
      </c>
      <c r="L127" s="14"/>
    </row>
    <row r="128" spans="1:12">
      <c r="A128" s="20" t="s">
        <v>191</v>
      </c>
      <c r="B128" s="21"/>
      <c r="C128" s="21"/>
      <c r="D128" s="21"/>
      <c r="E128" s="21"/>
      <c r="F128" s="21"/>
      <c r="G128" s="21"/>
      <c r="H128" s="21"/>
      <c r="I128" s="27"/>
      <c r="J128" s="28">
        <f>SUM(J126:J127)</f>
        <v>163.37</v>
      </c>
      <c r="K128" s="32">
        <f t="shared" si="10"/>
        <v>163.37</v>
      </c>
      <c r="L128" s="14"/>
    </row>
    <row r="129" spans="1:12">
      <c r="A129" s="8">
        <v>45580</v>
      </c>
      <c r="B129" s="9">
        <v>19665</v>
      </c>
      <c r="C129" s="10" t="s">
        <v>227</v>
      </c>
      <c r="D129" s="11" t="s">
        <v>188</v>
      </c>
      <c r="E129" s="3">
        <v>224319</v>
      </c>
      <c r="F129" s="12"/>
      <c r="G129" s="13" t="s">
        <v>189</v>
      </c>
      <c r="H129" s="13"/>
      <c r="I129" s="23"/>
      <c r="J129" s="24">
        <v>388</v>
      </c>
      <c r="K129" s="25">
        <f t="shared" si="10"/>
        <v>388</v>
      </c>
      <c r="L129" s="8">
        <v>45579</v>
      </c>
    </row>
    <row r="130" spans="1:12">
      <c r="A130" s="14"/>
      <c r="B130" s="15"/>
      <c r="C130" s="16"/>
      <c r="D130" s="17" t="s">
        <v>190</v>
      </c>
      <c r="E130" s="7"/>
      <c r="F130" s="18"/>
      <c r="G130" s="19" t="s">
        <v>189</v>
      </c>
      <c r="H130" s="19"/>
      <c r="I130" s="26"/>
      <c r="J130" s="24">
        <v>-63.14</v>
      </c>
      <c r="K130" s="25">
        <f t="shared" si="10"/>
        <v>-63.14</v>
      </c>
      <c r="L130" s="14"/>
    </row>
    <row r="131" spans="1:12">
      <c r="A131" s="20" t="s">
        <v>191</v>
      </c>
      <c r="B131" s="21"/>
      <c r="C131" s="21"/>
      <c r="D131" s="21"/>
      <c r="E131" s="21"/>
      <c r="F131" s="21"/>
      <c r="G131" s="21"/>
      <c r="H131" s="21"/>
      <c r="I131" s="27"/>
      <c r="J131" s="28">
        <f>SUM(J129:J130)</f>
        <v>324.86</v>
      </c>
      <c r="K131" s="32">
        <f t="shared" si="10"/>
        <v>324.86</v>
      </c>
      <c r="L131" s="14"/>
    </row>
    <row r="132" spans="1:12">
      <c r="A132" s="8">
        <v>45580</v>
      </c>
      <c r="B132" s="9">
        <v>19665</v>
      </c>
      <c r="C132" s="10" t="s">
        <v>228</v>
      </c>
      <c r="D132" s="11" t="s">
        <v>188</v>
      </c>
      <c r="E132" s="3">
        <v>224808</v>
      </c>
      <c r="F132" s="12"/>
      <c r="G132" s="13" t="s">
        <v>189</v>
      </c>
      <c r="H132" s="13"/>
      <c r="I132" s="23"/>
      <c r="J132" s="24">
        <v>1067</v>
      </c>
      <c r="K132" s="25">
        <f t="shared" si="10"/>
        <v>1067</v>
      </c>
      <c r="L132" s="8">
        <v>45579</v>
      </c>
    </row>
    <row r="133" spans="1:12">
      <c r="A133" s="14"/>
      <c r="B133" s="15"/>
      <c r="C133" s="16"/>
      <c r="D133" s="17" t="s">
        <v>190</v>
      </c>
      <c r="E133" s="7"/>
      <c r="F133" s="18"/>
      <c r="G133" s="19" t="s">
        <v>189</v>
      </c>
      <c r="H133" s="19"/>
      <c r="I133" s="26"/>
      <c r="J133" s="24">
        <v>-168.38</v>
      </c>
      <c r="K133" s="25">
        <f t="shared" si="10"/>
        <v>-168.38</v>
      </c>
      <c r="L133" s="14"/>
    </row>
    <row r="134" spans="1:12">
      <c r="A134" s="20" t="s">
        <v>191</v>
      </c>
      <c r="B134" s="21"/>
      <c r="C134" s="21"/>
      <c r="D134" s="21"/>
      <c r="E134" s="21"/>
      <c r="F134" s="21"/>
      <c r="G134" s="21"/>
      <c r="H134" s="21"/>
      <c r="I134" s="27"/>
      <c r="J134" s="28">
        <f>SUM(J132:J133)</f>
        <v>898.62</v>
      </c>
      <c r="K134" s="32">
        <f t="shared" si="10"/>
        <v>898.62</v>
      </c>
      <c r="L134" s="14"/>
    </row>
    <row r="135" spans="1:12">
      <c r="A135" s="8">
        <v>45580</v>
      </c>
      <c r="B135" s="9">
        <v>19665</v>
      </c>
      <c r="C135" s="10" t="s">
        <v>229</v>
      </c>
      <c r="D135" s="11" t="s">
        <v>188</v>
      </c>
      <c r="E135" s="3">
        <v>224816</v>
      </c>
      <c r="F135" s="12"/>
      <c r="G135" s="13" t="s">
        <v>189</v>
      </c>
      <c r="H135" s="13"/>
      <c r="I135" s="23"/>
      <c r="J135" s="24">
        <v>1085.7</v>
      </c>
      <c r="K135" s="25">
        <f t="shared" si="10"/>
        <v>1085.7</v>
      </c>
      <c r="L135" s="8">
        <v>45579</v>
      </c>
    </row>
    <row r="136" spans="1:12">
      <c r="A136" s="14"/>
      <c r="B136" s="15"/>
      <c r="C136" s="16"/>
      <c r="D136" s="17" t="s">
        <v>190</v>
      </c>
      <c r="E136" s="7"/>
      <c r="F136" s="18"/>
      <c r="G136" s="19" t="s">
        <v>189</v>
      </c>
      <c r="H136" s="19"/>
      <c r="I136" s="26"/>
      <c r="J136" s="24">
        <v>-207.81</v>
      </c>
      <c r="K136" s="25">
        <f t="shared" si="10"/>
        <v>-207.81</v>
      </c>
      <c r="L136" s="14"/>
    </row>
    <row r="137" spans="1:12">
      <c r="A137" s="20" t="s">
        <v>191</v>
      </c>
      <c r="B137" s="21"/>
      <c r="C137" s="21"/>
      <c r="D137" s="21"/>
      <c r="E137" s="21"/>
      <c r="F137" s="21"/>
      <c r="G137" s="21"/>
      <c r="H137" s="21"/>
      <c r="I137" s="27"/>
      <c r="J137" s="28">
        <f>SUM(J135:J136)</f>
        <v>877.89</v>
      </c>
      <c r="K137" s="32">
        <f t="shared" si="10"/>
        <v>877.89</v>
      </c>
      <c r="L137" s="14"/>
    </row>
    <row r="138" spans="1:12">
      <c r="A138" s="8">
        <v>45580</v>
      </c>
      <c r="B138" s="9">
        <v>19665</v>
      </c>
      <c r="C138" s="10" t="s">
        <v>230</v>
      </c>
      <c r="D138" s="11" t="s">
        <v>188</v>
      </c>
      <c r="E138" s="3">
        <v>224811</v>
      </c>
      <c r="F138" s="12"/>
      <c r="G138" s="13" t="s">
        <v>189</v>
      </c>
      <c r="H138" s="13"/>
      <c r="I138" s="23"/>
      <c r="J138" s="24">
        <v>191.48</v>
      </c>
      <c r="K138" s="25">
        <f t="shared" si="10"/>
        <v>191.48</v>
      </c>
      <c r="L138" s="8">
        <v>45579</v>
      </c>
    </row>
    <row r="139" spans="1:12">
      <c r="A139" s="14"/>
      <c r="B139" s="15"/>
      <c r="C139" s="16"/>
      <c r="D139" s="17" t="s">
        <v>190</v>
      </c>
      <c r="E139" s="7"/>
      <c r="F139" s="18"/>
      <c r="G139" s="19" t="s">
        <v>189</v>
      </c>
      <c r="H139" s="19"/>
      <c r="I139" s="26"/>
      <c r="J139" s="24">
        <v>-30.22</v>
      </c>
      <c r="K139" s="25">
        <f t="shared" si="10"/>
        <v>-30.22</v>
      </c>
      <c r="L139" s="14"/>
    </row>
    <row r="140" spans="1:12">
      <c r="A140" s="20" t="s">
        <v>191</v>
      </c>
      <c r="B140" s="21"/>
      <c r="C140" s="21"/>
      <c r="D140" s="21"/>
      <c r="E140" s="21"/>
      <c r="F140" s="21"/>
      <c r="G140" s="21"/>
      <c r="H140" s="21"/>
      <c r="I140" s="27"/>
      <c r="J140" s="28">
        <f>SUM(J138:J139)</f>
        <v>161.26</v>
      </c>
      <c r="K140" s="32">
        <f t="shared" si="10"/>
        <v>161.26</v>
      </c>
      <c r="L140" s="14"/>
    </row>
    <row r="141" spans="1:12">
      <c r="A141" s="8">
        <v>45580</v>
      </c>
      <c r="B141" s="9">
        <v>19665</v>
      </c>
      <c r="C141" s="10" t="s">
        <v>231</v>
      </c>
      <c r="D141" s="11" t="s">
        <v>188</v>
      </c>
      <c r="E141" s="3">
        <v>224881</v>
      </c>
      <c r="F141" s="12"/>
      <c r="G141" s="13" t="s">
        <v>189</v>
      </c>
      <c r="H141" s="13"/>
      <c r="I141" s="23"/>
      <c r="J141" s="24">
        <v>194</v>
      </c>
      <c r="K141" s="25">
        <f t="shared" si="10"/>
        <v>194</v>
      </c>
      <c r="L141" s="8">
        <v>45579</v>
      </c>
    </row>
    <row r="142" spans="1:12">
      <c r="A142" s="14"/>
      <c r="B142" s="15"/>
      <c r="C142" s="16"/>
      <c r="D142" s="17" t="s">
        <v>190</v>
      </c>
      <c r="E142" s="7"/>
      <c r="F142" s="18"/>
      <c r="G142" s="19" t="s">
        <v>189</v>
      </c>
      <c r="H142" s="19"/>
      <c r="I142" s="26"/>
      <c r="J142" s="24">
        <v>-30.63</v>
      </c>
      <c r="K142" s="25">
        <f t="shared" si="10"/>
        <v>-30.63</v>
      </c>
      <c r="L142" s="14"/>
    </row>
    <row r="143" spans="1:12">
      <c r="A143" s="20" t="s">
        <v>191</v>
      </c>
      <c r="B143" s="21"/>
      <c r="C143" s="21"/>
      <c r="D143" s="21"/>
      <c r="E143" s="21"/>
      <c r="F143" s="21"/>
      <c r="G143" s="21"/>
      <c r="H143" s="21"/>
      <c r="I143" s="27"/>
      <c r="J143" s="28">
        <f>SUM(J141:J142)</f>
        <v>163.37</v>
      </c>
      <c r="K143" s="32">
        <f t="shared" si="10"/>
        <v>163.37</v>
      </c>
      <c r="L143" s="14"/>
    </row>
    <row r="144" spans="1:12">
      <c r="A144" s="8">
        <v>45580</v>
      </c>
      <c r="B144" s="9">
        <v>19665</v>
      </c>
      <c r="C144" s="10" t="s">
        <v>232</v>
      </c>
      <c r="D144" s="11" t="s">
        <v>188</v>
      </c>
      <c r="E144" s="3">
        <v>224813</v>
      </c>
      <c r="F144" s="12"/>
      <c r="G144" s="13" t="s">
        <v>189</v>
      </c>
      <c r="H144" s="13"/>
      <c r="I144" s="23"/>
      <c r="J144" s="24">
        <v>191.48</v>
      </c>
      <c r="K144" s="25">
        <f t="shared" si="10"/>
        <v>191.48</v>
      </c>
      <c r="L144" s="8">
        <v>45579</v>
      </c>
    </row>
    <row r="145" spans="1:12">
      <c r="A145" s="14"/>
      <c r="B145" s="15"/>
      <c r="C145" s="16"/>
      <c r="D145" s="17" t="s">
        <v>190</v>
      </c>
      <c r="E145" s="7"/>
      <c r="F145" s="18"/>
      <c r="G145" s="19" t="s">
        <v>189</v>
      </c>
      <c r="H145" s="19"/>
      <c r="I145" s="26"/>
      <c r="J145" s="24">
        <v>-30.22</v>
      </c>
      <c r="K145" s="25">
        <f t="shared" si="10"/>
        <v>-30.22</v>
      </c>
      <c r="L145" s="14"/>
    </row>
    <row r="146" spans="1:12">
      <c r="A146" s="20" t="s">
        <v>191</v>
      </c>
      <c r="B146" s="21"/>
      <c r="C146" s="21"/>
      <c r="D146" s="21"/>
      <c r="E146" s="21"/>
      <c r="F146" s="21"/>
      <c r="G146" s="21"/>
      <c r="H146" s="21"/>
      <c r="I146" s="27"/>
      <c r="J146" s="28">
        <f>SUM(J144:J145)</f>
        <v>161.26</v>
      </c>
      <c r="K146" s="32">
        <f t="shared" si="10"/>
        <v>161.26</v>
      </c>
      <c r="L146" s="14"/>
    </row>
    <row r="147" spans="1:12">
      <c r="A147" s="8">
        <v>45580</v>
      </c>
      <c r="B147" s="9">
        <v>19665</v>
      </c>
      <c r="C147" s="10" t="s">
        <v>233</v>
      </c>
      <c r="D147" s="11" t="s">
        <v>188</v>
      </c>
      <c r="E147" s="3">
        <v>224823</v>
      </c>
      <c r="F147" s="12"/>
      <c r="G147" s="13" t="s">
        <v>189</v>
      </c>
      <c r="H147" s="13"/>
      <c r="I147" s="23"/>
      <c r="J147" s="24">
        <v>197.4</v>
      </c>
      <c r="K147" s="25">
        <f t="shared" si="10"/>
        <v>197.4</v>
      </c>
      <c r="L147" s="8">
        <v>45579</v>
      </c>
    </row>
    <row r="148" spans="1:12">
      <c r="A148" s="14"/>
      <c r="B148" s="15"/>
      <c r="C148" s="16"/>
      <c r="D148" s="17" t="s">
        <v>190</v>
      </c>
      <c r="E148" s="7"/>
      <c r="F148" s="18"/>
      <c r="G148" s="19" t="s">
        <v>189</v>
      </c>
      <c r="H148" s="19"/>
      <c r="I148" s="26"/>
      <c r="J148" s="24">
        <v>-37.79</v>
      </c>
      <c r="K148" s="25">
        <f t="shared" ref="K148:K155" si="11">J148+F148</f>
        <v>-37.79</v>
      </c>
      <c r="L148" s="14"/>
    </row>
    <row r="149" spans="1:12">
      <c r="A149" s="20" t="s">
        <v>191</v>
      </c>
      <c r="B149" s="21"/>
      <c r="C149" s="21"/>
      <c r="D149" s="21"/>
      <c r="E149" s="21"/>
      <c r="F149" s="21"/>
      <c r="G149" s="21"/>
      <c r="H149" s="21"/>
      <c r="I149" s="27"/>
      <c r="J149" s="28">
        <f>SUM(J147:J148)</f>
        <v>159.61</v>
      </c>
      <c r="K149" s="32">
        <f t="shared" si="11"/>
        <v>159.61</v>
      </c>
      <c r="L149" s="14"/>
    </row>
    <row r="150" spans="1:12">
      <c r="A150" s="8">
        <v>45580</v>
      </c>
      <c r="B150" s="9">
        <v>19665</v>
      </c>
      <c r="C150" s="10" t="s">
        <v>234</v>
      </c>
      <c r="D150" s="11" t="s">
        <v>188</v>
      </c>
      <c r="E150" s="3">
        <v>224822</v>
      </c>
      <c r="F150" s="12"/>
      <c r="G150" s="13" t="s">
        <v>189</v>
      </c>
      <c r="H150" s="13"/>
      <c r="I150" s="23"/>
      <c r="J150" s="24">
        <v>382.96</v>
      </c>
      <c r="K150" s="25">
        <f t="shared" si="11"/>
        <v>382.96</v>
      </c>
      <c r="L150" s="8">
        <v>45579</v>
      </c>
    </row>
    <row r="151" spans="1:12">
      <c r="A151" s="14"/>
      <c r="B151" s="15"/>
      <c r="C151" s="16"/>
      <c r="D151" s="17" t="s">
        <v>190</v>
      </c>
      <c r="E151" s="7"/>
      <c r="F151" s="18"/>
      <c r="G151" s="19" t="s">
        <v>189</v>
      </c>
      <c r="H151" s="19"/>
      <c r="I151" s="26"/>
      <c r="J151" s="24">
        <v>-60.44</v>
      </c>
      <c r="K151" s="25">
        <f t="shared" si="11"/>
        <v>-60.44</v>
      </c>
      <c r="L151" s="14"/>
    </row>
    <row r="152" spans="1:12">
      <c r="A152" s="20" t="s">
        <v>191</v>
      </c>
      <c r="B152" s="21"/>
      <c r="C152" s="21"/>
      <c r="D152" s="21"/>
      <c r="E152" s="21"/>
      <c r="F152" s="21"/>
      <c r="G152" s="21"/>
      <c r="H152" s="21"/>
      <c r="I152" s="27"/>
      <c r="J152" s="28">
        <f>SUM(J150:J151)</f>
        <v>322.52</v>
      </c>
      <c r="K152" s="32">
        <f t="shared" si="11"/>
        <v>322.52</v>
      </c>
      <c r="L152" s="14"/>
    </row>
    <row r="153" spans="1:12">
      <c r="A153" s="8">
        <v>45580</v>
      </c>
      <c r="B153" s="9">
        <v>19665</v>
      </c>
      <c r="C153" s="10" t="s">
        <v>235</v>
      </c>
      <c r="D153" s="11" t="s">
        <v>188</v>
      </c>
      <c r="E153" s="3">
        <v>224316</v>
      </c>
      <c r="F153" s="12"/>
      <c r="G153" s="13" t="s">
        <v>189</v>
      </c>
      <c r="H153" s="13"/>
      <c r="I153" s="23"/>
      <c r="J153" s="24">
        <v>1381.8</v>
      </c>
      <c r="K153" s="25">
        <f t="shared" si="11"/>
        <v>1381.8</v>
      </c>
      <c r="L153" s="8">
        <v>45579</v>
      </c>
    </row>
    <row r="154" spans="1:12">
      <c r="A154" s="14"/>
      <c r="B154" s="15"/>
      <c r="C154" s="16"/>
      <c r="D154" s="17" t="s">
        <v>190</v>
      </c>
      <c r="E154" s="7"/>
      <c r="F154" s="18"/>
      <c r="G154" s="19" t="s">
        <v>189</v>
      </c>
      <c r="H154" s="19"/>
      <c r="I154" s="26"/>
      <c r="J154" s="24">
        <v>-265.34</v>
      </c>
      <c r="K154" s="25">
        <f t="shared" si="11"/>
        <v>-265.34</v>
      </c>
      <c r="L154" s="14"/>
    </row>
    <row r="155" spans="1:12">
      <c r="A155" s="20" t="s">
        <v>191</v>
      </c>
      <c r="B155" s="21"/>
      <c r="C155" s="21"/>
      <c r="D155" s="21"/>
      <c r="E155" s="21"/>
      <c r="F155" s="21"/>
      <c r="G155" s="21"/>
      <c r="H155" s="21"/>
      <c r="I155" s="27"/>
      <c r="J155" s="28">
        <f>SUM(J153:J154)</f>
        <v>1116.46</v>
      </c>
      <c r="K155" s="32">
        <f t="shared" si="11"/>
        <v>1116.46</v>
      </c>
      <c r="L155" s="14"/>
    </row>
    <row r="156" ht="10.5" spans="1:10">
      <c r="A156" s="2"/>
      <c r="I156" s="29" t="s">
        <v>211</v>
      </c>
      <c r="J156" s="30">
        <f>SUM(J86,J89,J92,J95,J98,J101,J104,J107,J110,J113,J116,J119,J122,J125,J128,J131,J134,J137,J140,J143,J146,J149,J152,J155)</f>
        <v>12488.6</v>
      </c>
    </row>
    <row r="157" ht="10.5" spans="1:10">
      <c r="A157" s="2" t="s">
        <v>24</v>
      </c>
      <c r="D157" s="2" t="s">
        <v>25</v>
      </c>
      <c r="I157" s="31"/>
      <c r="J157" s="30"/>
    </row>
    <row r="158" spans="1:1">
      <c r="A158" s="2"/>
    </row>
    <row r="159" spans="1:1">
      <c r="A159" s="2"/>
    </row>
    <row r="160" spans="1:4">
      <c r="A160" s="2" t="s">
        <v>27</v>
      </c>
      <c r="D160" s="2" t="s">
        <v>28</v>
      </c>
    </row>
    <row r="161" spans="1:4">
      <c r="A161" s="1" t="s">
        <v>30</v>
      </c>
      <c r="D161" s="1" t="s">
        <v>31</v>
      </c>
    </row>
    <row r="167" spans="1:1">
      <c r="A167" s="2" t="s">
        <v>0</v>
      </c>
    </row>
    <row r="168" spans="1:1">
      <c r="A168" s="2" t="s">
        <v>35</v>
      </c>
    </row>
    <row r="170" spans="1:12">
      <c r="A170" s="3" t="s">
        <v>2</v>
      </c>
      <c r="B170" s="3" t="s">
        <v>3</v>
      </c>
      <c r="C170" s="3" t="s">
        <v>4</v>
      </c>
      <c r="D170" s="3" t="s">
        <v>5</v>
      </c>
      <c r="E170" s="3" t="s">
        <v>186</v>
      </c>
      <c r="F170" s="3" t="s">
        <v>7</v>
      </c>
      <c r="G170" s="4" t="s">
        <v>8</v>
      </c>
      <c r="H170" s="5"/>
      <c r="I170" s="5"/>
      <c r="J170" s="22"/>
      <c r="K170" s="3" t="s">
        <v>9</v>
      </c>
      <c r="L170" s="3" t="s">
        <v>10</v>
      </c>
    </row>
    <row r="171" spans="1:12">
      <c r="A171" s="6"/>
      <c r="B171" s="6"/>
      <c r="C171" s="6"/>
      <c r="D171" s="6"/>
      <c r="E171" s="6"/>
      <c r="F171" s="6"/>
      <c r="G171" s="3" t="s">
        <v>11</v>
      </c>
      <c r="H171" s="3" t="s">
        <v>12</v>
      </c>
      <c r="I171" s="3" t="s">
        <v>13</v>
      </c>
      <c r="J171" s="3" t="s">
        <v>14</v>
      </c>
      <c r="K171" s="6"/>
      <c r="L171" s="6"/>
    </row>
    <row r="172" spans="1:1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</row>
    <row r="173" spans="1:12">
      <c r="A173" s="8">
        <v>45595</v>
      </c>
      <c r="B173" s="9">
        <v>19725</v>
      </c>
      <c r="C173" s="33" t="s">
        <v>18</v>
      </c>
      <c r="D173" s="11" t="s">
        <v>188</v>
      </c>
      <c r="E173" s="3"/>
      <c r="F173" s="12"/>
      <c r="G173" s="13" t="s">
        <v>189</v>
      </c>
      <c r="H173" s="13"/>
      <c r="I173" s="23"/>
      <c r="J173" s="24">
        <v>-213.35</v>
      </c>
      <c r="K173" s="25">
        <f t="shared" ref="K173:K236" si="12">J173+F173</f>
        <v>-213.35</v>
      </c>
      <c r="L173" s="8">
        <v>45586</v>
      </c>
    </row>
    <row r="174" spans="1:12">
      <c r="A174" s="14"/>
      <c r="B174" s="15"/>
      <c r="C174" s="16"/>
      <c r="D174" s="17" t="s">
        <v>190</v>
      </c>
      <c r="E174" s="7"/>
      <c r="F174" s="18"/>
      <c r="G174" s="19" t="s">
        <v>189</v>
      </c>
      <c r="H174" s="19"/>
      <c r="I174" s="26"/>
      <c r="J174" s="24"/>
      <c r="K174" s="25">
        <f t="shared" si="12"/>
        <v>0</v>
      </c>
      <c r="L174" s="14"/>
    </row>
    <row r="175" spans="1:12">
      <c r="A175" s="20" t="s">
        <v>191</v>
      </c>
      <c r="B175" s="21"/>
      <c r="C175" s="21"/>
      <c r="D175" s="21"/>
      <c r="E175" s="21"/>
      <c r="F175" s="21"/>
      <c r="G175" s="21"/>
      <c r="H175" s="21"/>
      <c r="I175" s="27"/>
      <c r="J175" s="34">
        <f>SUM(J173:J174)</f>
        <v>-213.35</v>
      </c>
      <c r="K175" s="32">
        <f t="shared" si="12"/>
        <v>-213.35</v>
      </c>
      <c r="L175" s="14"/>
    </row>
    <row r="176" spans="1:12">
      <c r="A176" s="8">
        <v>45595</v>
      </c>
      <c r="B176" s="9">
        <v>19725</v>
      </c>
      <c r="C176" s="10" t="s">
        <v>236</v>
      </c>
      <c r="D176" s="11" t="s">
        <v>188</v>
      </c>
      <c r="E176" s="3">
        <v>226220</v>
      </c>
      <c r="F176" s="12"/>
      <c r="G176" s="13" t="s">
        <v>189</v>
      </c>
      <c r="H176" s="13"/>
      <c r="I176" s="23"/>
      <c r="J176" s="24">
        <v>195.8</v>
      </c>
      <c r="K176" s="25">
        <f t="shared" si="12"/>
        <v>195.8</v>
      </c>
      <c r="L176" s="8">
        <v>45586</v>
      </c>
    </row>
    <row r="177" spans="1:12">
      <c r="A177" s="14"/>
      <c r="B177" s="15"/>
      <c r="C177" s="16"/>
      <c r="D177" s="17" t="s">
        <v>190</v>
      </c>
      <c r="E177" s="7"/>
      <c r="F177" s="18"/>
      <c r="G177" s="19" t="s">
        <v>189</v>
      </c>
      <c r="H177" s="19"/>
      <c r="I177" s="26"/>
      <c r="J177" s="24">
        <v>-45.77</v>
      </c>
      <c r="K177" s="25">
        <f t="shared" si="12"/>
        <v>-45.77</v>
      </c>
      <c r="L177" s="14"/>
    </row>
    <row r="178" spans="1:12">
      <c r="A178" s="20" t="s">
        <v>191</v>
      </c>
      <c r="B178" s="21"/>
      <c r="C178" s="21"/>
      <c r="D178" s="21"/>
      <c r="E178" s="21"/>
      <c r="F178" s="21"/>
      <c r="G178" s="21"/>
      <c r="H178" s="21"/>
      <c r="I178" s="27"/>
      <c r="J178" s="28">
        <f>SUM(J176:J177)</f>
        <v>150.03</v>
      </c>
      <c r="K178" s="32">
        <f t="shared" si="12"/>
        <v>150.03</v>
      </c>
      <c r="L178" s="14"/>
    </row>
    <row r="179" spans="1:12">
      <c r="A179" s="8">
        <v>45595</v>
      </c>
      <c r="B179" s="9">
        <v>19725</v>
      </c>
      <c r="C179" s="10" t="s">
        <v>237</v>
      </c>
      <c r="D179" s="11" t="s">
        <v>188</v>
      </c>
      <c r="E179" s="3">
        <v>226243</v>
      </c>
      <c r="F179" s="12"/>
      <c r="G179" s="13" t="s">
        <v>189</v>
      </c>
      <c r="H179" s="13"/>
      <c r="I179" s="23"/>
      <c r="J179" s="24">
        <v>189.93</v>
      </c>
      <c r="K179" s="25">
        <f t="shared" si="12"/>
        <v>189.93</v>
      </c>
      <c r="L179" s="8">
        <v>45586</v>
      </c>
    </row>
    <row r="180" spans="1:12">
      <c r="A180" s="14"/>
      <c r="B180" s="15"/>
      <c r="C180" s="16"/>
      <c r="D180" s="17" t="s">
        <v>190</v>
      </c>
      <c r="E180" s="7"/>
      <c r="F180" s="18"/>
      <c r="G180" s="19" t="s">
        <v>189</v>
      </c>
      <c r="H180" s="19"/>
      <c r="I180" s="26"/>
      <c r="J180" s="24">
        <v>-36.61</v>
      </c>
      <c r="K180" s="25">
        <f t="shared" si="12"/>
        <v>-36.61</v>
      </c>
      <c r="L180" s="14"/>
    </row>
    <row r="181" spans="1:12">
      <c r="A181" s="20" t="s">
        <v>191</v>
      </c>
      <c r="B181" s="21"/>
      <c r="C181" s="21"/>
      <c r="D181" s="21"/>
      <c r="E181" s="21"/>
      <c r="F181" s="21"/>
      <c r="G181" s="21"/>
      <c r="H181" s="21"/>
      <c r="I181" s="27"/>
      <c r="J181" s="28">
        <f>SUM(J179:J180)</f>
        <v>153.32</v>
      </c>
      <c r="K181" s="32">
        <f t="shared" si="12"/>
        <v>153.32</v>
      </c>
      <c r="L181" s="14"/>
    </row>
    <row r="182" spans="1:12">
      <c r="A182" s="8">
        <v>45595</v>
      </c>
      <c r="B182" s="9">
        <v>19725</v>
      </c>
      <c r="C182" s="10" t="s">
        <v>238</v>
      </c>
      <c r="D182" s="11" t="s">
        <v>188</v>
      </c>
      <c r="E182" s="3">
        <v>226260</v>
      </c>
      <c r="F182" s="12"/>
      <c r="G182" s="13" t="s">
        <v>189</v>
      </c>
      <c r="H182" s="13"/>
      <c r="I182" s="23"/>
      <c r="J182" s="24">
        <v>189.93</v>
      </c>
      <c r="K182" s="25">
        <f t="shared" si="12"/>
        <v>189.93</v>
      </c>
      <c r="L182" s="8">
        <v>45586</v>
      </c>
    </row>
    <row r="183" spans="1:12">
      <c r="A183" s="14"/>
      <c r="B183" s="15"/>
      <c r="C183" s="16"/>
      <c r="D183" s="17" t="s">
        <v>190</v>
      </c>
      <c r="E183" s="7"/>
      <c r="F183" s="18"/>
      <c r="G183" s="19" t="s">
        <v>189</v>
      </c>
      <c r="H183" s="19"/>
      <c r="I183" s="26"/>
      <c r="J183" s="24">
        <v>-36.61</v>
      </c>
      <c r="K183" s="25">
        <f t="shared" si="12"/>
        <v>-36.61</v>
      </c>
      <c r="L183" s="14"/>
    </row>
    <row r="184" spans="1:12">
      <c r="A184" s="20" t="s">
        <v>191</v>
      </c>
      <c r="B184" s="21"/>
      <c r="C184" s="21"/>
      <c r="D184" s="21"/>
      <c r="E184" s="21"/>
      <c r="F184" s="21"/>
      <c r="G184" s="21"/>
      <c r="H184" s="21"/>
      <c r="I184" s="27"/>
      <c r="J184" s="28">
        <f>SUM(J182:J183)</f>
        <v>153.32</v>
      </c>
      <c r="K184" s="32">
        <f t="shared" si="12"/>
        <v>153.32</v>
      </c>
      <c r="L184" s="14"/>
    </row>
    <row r="185" spans="1:12">
      <c r="A185" s="8">
        <v>45595</v>
      </c>
      <c r="B185" s="9">
        <v>19725</v>
      </c>
      <c r="C185" s="10" t="s">
        <v>239</v>
      </c>
      <c r="D185" s="11" t="s">
        <v>188</v>
      </c>
      <c r="E185" s="3" t="s">
        <v>240</v>
      </c>
      <c r="F185" s="12"/>
      <c r="G185" s="13" t="s">
        <v>189</v>
      </c>
      <c r="H185" s="13"/>
      <c r="I185" s="23"/>
      <c r="J185" s="24">
        <v>1276.9</v>
      </c>
      <c r="K185" s="25">
        <f t="shared" si="12"/>
        <v>1276.9</v>
      </c>
      <c r="L185" s="8">
        <v>45586</v>
      </c>
    </row>
    <row r="186" spans="1:12">
      <c r="A186" s="14"/>
      <c r="B186" s="15"/>
      <c r="C186" s="16"/>
      <c r="D186" s="17" t="s">
        <v>190</v>
      </c>
      <c r="E186" s="7"/>
      <c r="F186" s="18"/>
      <c r="G186" s="19" t="s">
        <v>189</v>
      </c>
      <c r="H186" s="19"/>
      <c r="I186" s="26"/>
      <c r="J186" s="24">
        <v>-282.89</v>
      </c>
      <c r="K186" s="25">
        <f t="shared" si="12"/>
        <v>-282.89</v>
      </c>
      <c r="L186" s="14"/>
    </row>
    <row r="187" spans="1:12">
      <c r="A187" s="20" t="s">
        <v>191</v>
      </c>
      <c r="B187" s="21"/>
      <c r="C187" s="21"/>
      <c r="D187" s="21"/>
      <c r="E187" s="21"/>
      <c r="F187" s="21"/>
      <c r="G187" s="21"/>
      <c r="H187" s="21"/>
      <c r="I187" s="27"/>
      <c r="J187" s="28">
        <f>SUM(J185:J186)</f>
        <v>994.01</v>
      </c>
      <c r="K187" s="32">
        <f t="shared" si="12"/>
        <v>994.01</v>
      </c>
      <c r="L187" s="14"/>
    </row>
    <row r="188" spans="1:12">
      <c r="A188" s="8">
        <v>45595</v>
      </c>
      <c r="B188" s="9">
        <v>19725</v>
      </c>
      <c r="C188" s="10" t="s">
        <v>241</v>
      </c>
      <c r="D188" s="11" t="s">
        <v>188</v>
      </c>
      <c r="E188" s="3">
        <v>226241</v>
      </c>
      <c r="F188" s="12"/>
      <c r="G188" s="13" t="s">
        <v>189</v>
      </c>
      <c r="H188" s="13"/>
      <c r="I188" s="23"/>
      <c r="J188" s="24">
        <v>383.6</v>
      </c>
      <c r="K188" s="25">
        <f t="shared" si="12"/>
        <v>383.6</v>
      </c>
      <c r="L188" s="8">
        <v>45586</v>
      </c>
    </row>
    <row r="189" spans="1:12">
      <c r="A189" s="14"/>
      <c r="B189" s="15"/>
      <c r="C189" s="16"/>
      <c r="D189" s="17" t="s">
        <v>190</v>
      </c>
      <c r="E189" s="7"/>
      <c r="F189" s="18"/>
      <c r="G189" s="19" t="s">
        <v>189</v>
      </c>
      <c r="H189" s="19"/>
      <c r="I189" s="26"/>
      <c r="J189" s="24">
        <v>-79</v>
      </c>
      <c r="K189" s="25">
        <f t="shared" si="12"/>
        <v>-79</v>
      </c>
      <c r="L189" s="14"/>
    </row>
    <row r="190" spans="1:12">
      <c r="A190" s="20" t="s">
        <v>191</v>
      </c>
      <c r="B190" s="21"/>
      <c r="C190" s="21"/>
      <c r="D190" s="21"/>
      <c r="E190" s="21"/>
      <c r="F190" s="21"/>
      <c r="G190" s="21"/>
      <c r="H190" s="21"/>
      <c r="I190" s="27"/>
      <c r="J190" s="28">
        <f>SUM(J188:J189)</f>
        <v>304.6</v>
      </c>
      <c r="K190" s="32">
        <f t="shared" si="12"/>
        <v>304.6</v>
      </c>
      <c r="L190" s="14"/>
    </row>
    <row r="191" spans="1:12">
      <c r="A191" s="8">
        <v>45595</v>
      </c>
      <c r="B191" s="9">
        <v>19725</v>
      </c>
      <c r="C191" s="10" t="s">
        <v>242</v>
      </c>
      <c r="D191" s="11" t="s">
        <v>188</v>
      </c>
      <c r="E191" s="3">
        <v>226264</v>
      </c>
      <c r="F191" s="12"/>
      <c r="G191" s="13" t="s">
        <v>189</v>
      </c>
      <c r="H191" s="13"/>
      <c r="I191" s="23"/>
      <c r="J191" s="24">
        <v>379.85</v>
      </c>
      <c r="K191" s="25">
        <f t="shared" si="12"/>
        <v>379.85</v>
      </c>
      <c r="L191" s="8">
        <v>45586</v>
      </c>
    </row>
    <row r="192" spans="1:12">
      <c r="A192" s="14"/>
      <c r="B192" s="15"/>
      <c r="C192" s="16"/>
      <c r="D192" s="17" t="s">
        <v>190</v>
      </c>
      <c r="E192" s="7"/>
      <c r="F192" s="18"/>
      <c r="G192" s="19" t="s">
        <v>189</v>
      </c>
      <c r="H192" s="19"/>
      <c r="I192" s="26"/>
      <c r="J192" s="24">
        <v>-73.22</v>
      </c>
      <c r="K192" s="25">
        <f t="shared" si="12"/>
        <v>-73.22</v>
      </c>
      <c r="L192" s="14"/>
    </row>
    <row r="193" spans="1:12">
      <c r="A193" s="20" t="s">
        <v>191</v>
      </c>
      <c r="B193" s="21"/>
      <c r="C193" s="21"/>
      <c r="D193" s="21"/>
      <c r="E193" s="21"/>
      <c r="F193" s="21"/>
      <c r="G193" s="21"/>
      <c r="H193" s="21"/>
      <c r="I193" s="27"/>
      <c r="J193" s="28">
        <f>SUM(J191:J192)</f>
        <v>306.63</v>
      </c>
      <c r="K193" s="32">
        <f t="shared" si="12"/>
        <v>306.63</v>
      </c>
      <c r="L193" s="14"/>
    </row>
    <row r="194" spans="1:12">
      <c r="A194" s="8">
        <v>45595</v>
      </c>
      <c r="B194" s="9">
        <v>19725</v>
      </c>
      <c r="C194" s="10" t="s">
        <v>243</v>
      </c>
      <c r="D194" s="11" t="s">
        <v>188</v>
      </c>
      <c r="E194" s="3">
        <v>226265</v>
      </c>
      <c r="F194" s="12"/>
      <c r="G194" s="13" t="s">
        <v>189</v>
      </c>
      <c r="H194" s="13"/>
      <c r="I194" s="23"/>
      <c r="J194" s="24">
        <v>379.85</v>
      </c>
      <c r="K194" s="25">
        <f t="shared" si="12"/>
        <v>379.85</v>
      </c>
      <c r="L194" s="8">
        <v>45586</v>
      </c>
    </row>
    <row r="195" spans="1:12">
      <c r="A195" s="14"/>
      <c r="B195" s="15"/>
      <c r="C195" s="16"/>
      <c r="D195" s="17" t="s">
        <v>190</v>
      </c>
      <c r="E195" s="7"/>
      <c r="F195" s="18"/>
      <c r="G195" s="19" t="s">
        <v>189</v>
      </c>
      <c r="H195" s="19"/>
      <c r="I195" s="26"/>
      <c r="J195" s="24">
        <v>-73.22</v>
      </c>
      <c r="K195" s="25">
        <f t="shared" si="12"/>
        <v>-73.22</v>
      </c>
      <c r="L195" s="14"/>
    </row>
    <row r="196" spans="1:12">
      <c r="A196" s="20" t="s">
        <v>191</v>
      </c>
      <c r="B196" s="21"/>
      <c r="C196" s="21"/>
      <c r="D196" s="21"/>
      <c r="E196" s="21"/>
      <c r="F196" s="21"/>
      <c r="G196" s="21"/>
      <c r="H196" s="21"/>
      <c r="I196" s="27"/>
      <c r="J196" s="28">
        <f>SUM(J194:J195)</f>
        <v>306.63</v>
      </c>
      <c r="K196" s="32">
        <f t="shared" si="12"/>
        <v>306.63</v>
      </c>
      <c r="L196" s="14"/>
    </row>
    <row r="197" spans="1:12">
      <c r="A197" s="8">
        <v>45595</v>
      </c>
      <c r="B197" s="9">
        <v>19725</v>
      </c>
      <c r="C197" s="10" t="s">
        <v>244</v>
      </c>
      <c r="D197" s="11" t="s">
        <v>188</v>
      </c>
      <c r="E197" s="3">
        <v>226237</v>
      </c>
      <c r="F197" s="12"/>
      <c r="G197" s="13" t="s">
        <v>189</v>
      </c>
      <c r="H197" s="13"/>
      <c r="I197" s="23"/>
      <c r="J197" s="24">
        <v>195.8</v>
      </c>
      <c r="K197" s="25">
        <f t="shared" si="12"/>
        <v>195.8</v>
      </c>
      <c r="L197" s="8">
        <v>45586</v>
      </c>
    </row>
    <row r="198" spans="1:12">
      <c r="A198" s="14"/>
      <c r="B198" s="15"/>
      <c r="C198" s="16"/>
      <c r="D198" s="17" t="s">
        <v>190</v>
      </c>
      <c r="E198" s="7"/>
      <c r="F198" s="18"/>
      <c r="G198" s="19" t="s">
        <v>189</v>
      </c>
      <c r="H198" s="19"/>
      <c r="I198" s="26"/>
      <c r="J198" s="24">
        <v>-37.75</v>
      </c>
      <c r="K198" s="25">
        <f t="shared" si="12"/>
        <v>-37.75</v>
      </c>
      <c r="L198" s="14"/>
    </row>
    <row r="199" spans="1:12">
      <c r="A199" s="20" t="s">
        <v>191</v>
      </c>
      <c r="B199" s="21"/>
      <c r="C199" s="21"/>
      <c r="D199" s="21"/>
      <c r="E199" s="21"/>
      <c r="F199" s="21"/>
      <c r="G199" s="21"/>
      <c r="H199" s="21"/>
      <c r="I199" s="27"/>
      <c r="J199" s="28">
        <f>SUM(J197:J198)</f>
        <v>158.05</v>
      </c>
      <c r="K199" s="32">
        <f t="shared" si="12"/>
        <v>158.05</v>
      </c>
      <c r="L199" s="14"/>
    </row>
    <row r="200" spans="1:12">
      <c r="A200" s="8">
        <v>45595</v>
      </c>
      <c r="B200" s="9">
        <v>19725</v>
      </c>
      <c r="C200" s="10" t="s">
        <v>245</v>
      </c>
      <c r="D200" s="11" t="s">
        <v>188</v>
      </c>
      <c r="E200" s="3">
        <v>226246</v>
      </c>
      <c r="F200" s="12"/>
      <c r="G200" s="13" t="s">
        <v>189</v>
      </c>
      <c r="H200" s="13"/>
      <c r="I200" s="23"/>
      <c r="J200" s="24">
        <v>189.93</v>
      </c>
      <c r="K200" s="25">
        <f t="shared" si="12"/>
        <v>189.93</v>
      </c>
      <c r="L200" s="8">
        <v>45586</v>
      </c>
    </row>
    <row r="201" spans="1:12">
      <c r="A201" s="14"/>
      <c r="B201" s="15"/>
      <c r="C201" s="16"/>
      <c r="D201" s="17" t="s">
        <v>190</v>
      </c>
      <c r="E201" s="7"/>
      <c r="F201" s="18"/>
      <c r="G201" s="19" t="s">
        <v>189</v>
      </c>
      <c r="H201" s="19"/>
      <c r="I201" s="26"/>
      <c r="J201" s="24">
        <v>-37.46</v>
      </c>
      <c r="K201" s="25">
        <f t="shared" si="12"/>
        <v>-37.46</v>
      </c>
      <c r="L201" s="14"/>
    </row>
    <row r="202" spans="1:12">
      <c r="A202" s="20" t="s">
        <v>191</v>
      </c>
      <c r="B202" s="21"/>
      <c r="C202" s="21"/>
      <c r="D202" s="21"/>
      <c r="E202" s="21"/>
      <c r="F202" s="21"/>
      <c r="G202" s="21"/>
      <c r="H202" s="21"/>
      <c r="I202" s="27"/>
      <c r="J202" s="28">
        <f>SUM(J200:J201)</f>
        <v>152.47</v>
      </c>
      <c r="K202" s="32">
        <f t="shared" si="12"/>
        <v>152.47</v>
      </c>
      <c r="L202" s="14"/>
    </row>
    <row r="203" spans="1:12">
      <c r="A203" s="8">
        <v>45595</v>
      </c>
      <c r="B203" s="9">
        <v>19725</v>
      </c>
      <c r="C203" s="10" t="s">
        <v>246</v>
      </c>
      <c r="D203" s="11" t="s">
        <v>188</v>
      </c>
      <c r="E203" s="3">
        <v>226254</v>
      </c>
      <c r="F203" s="12"/>
      <c r="G203" s="13" t="s">
        <v>189</v>
      </c>
      <c r="H203" s="13"/>
      <c r="I203" s="23"/>
      <c r="J203" s="24">
        <v>189.93</v>
      </c>
      <c r="K203" s="25">
        <f t="shared" si="12"/>
        <v>189.93</v>
      </c>
      <c r="L203" s="8">
        <v>45586</v>
      </c>
    </row>
    <row r="204" spans="1:12">
      <c r="A204" s="14"/>
      <c r="B204" s="15"/>
      <c r="C204" s="16"/>
      <c r="D204" s="17" t="s">
        <v>190</v>
      </c>
      <c r="E204" s="7"/>
      <c r="F204" s="18"/>
      <c r="G204" s="19" t="s">
        <v>189</v>
      </c>
      <c r="H204" s="19"/>
      <c r="I204" s="26"/>
      <c r="J204" s="24">
        <v>-37.92</v>
      </c>
      <c r="K204" s="25">
        <f t="shared" si="12"/>
        <v>-37.92</v>
      </c>
      <c r="L204" s="14"/>
    </row>
    <row r="205" spans="1:12">
      <c r="A205" s="20" t="s">
        <v>191</v>
      </c>
      <c r="B205" s="21"/>
      <c r="C205" s="21"/>
      <c r="D205" s="21"/>
      <c r="E205" s="21"/>
      <c r="F205" s="21"/>
      <c r="G205" s="21"/>
      <c r="H205" s="21"/>
      <c r="I205" s="27"/>
      <c r="J205" s="28">
        <f>SUM(J203:J204)</f>
        <v>152.01</v>
      </c>
      <c r="K205" s="32">
        <f t="shared" si="12"/>
        <v>152.01</v>
      </c>
      <c r="L205" s="14"/>
    </row>
    <row r="206" spans="1:12">
      <c r="A206" s="8">
        <v>45595</v>
      </c>
      <c r="B206" s="9">
        <v>19725</v>
      </c>
      <c r="C206" s="10" t="s">
        <v>247</v>
      </c>
      <c r="D206" s="11" t="s">
        <v>188</v>
      </c>
      <c r="E206" s="3">
        <v>226239</v>
      </c>
      <c r="F206" s="12"/>
      <c r="G206" s="13" t="s">
        <v>189</v>
      </c>
      <c r="H206" s="13"/>
      <c r="I206" s="23"/>
      <c r="J206" s="24">
        <v>379.85</v>
      </c>
      <c r="K206" s="25">
        <f t="shared" si="12"/>
        <v>379.85</v>
      </c>
      <c r="L206" s="8">
        <v>45586</v>
      </c>
    </row>
    <row r="207" spans="1:12">
      <c r="A207" s="14"/>
      <c r="B207" s="15"/>
      <c r="C207" s="16"/>
      <c r="D207" s="17" t="s">
        <v>190</v>
      </c>
      <c r="E207" s="7"/>
      <c r="F207" s="18"/>
      <c r="G207" s="19" t="s">
        <v>189</v>
      </c>
      <c r="H207" s="19"/>
      <c r="I207" s="26"/>
      <c r="J207" s="24">
        <v>-74.06</v>
      </c>
      <c r="K207" s="25">
        <f t="shared" si="12"/>
        <v>-74.06</v>
      </c>
      <c r="L207" s="14"/>
    </row>
    <row r="208" spans="1:12">
      <c r="A208" s="20" t="s">
        <v>191</v>
      </c>
      <c r="B208" s="21"/>
      <c r="C208" s="21"/>
      <c r="D208" s="21"/>
      <c r="E208" s="21"/>
      <c r="F208" s="21"/>
      <c r="G208" s="21"/>
      <c r="H208" s="21"/>
      <c r="I208" s="27"/>
      <c r="J208" s="28">
        <f>SUM(J206:J207)</f>
        <v>305.79</v>
      </c>
      <c r="K208" s="32">
        <f t="shared" si="12"/>
        <v>305.79</v>
      </c>
      <c r="L208" s="14"/>
    </row>
    <row r="209" spans="1:12">
      <c r="A209" s="8">
        <v>45595</v>
      </c>
      <c r="B209" s="9">
        <v>19725</v>
      </c>
      <c r="C209" s="10" t="s">
        <v>248</v>
      </c>
      <c r="D209" s="11" t="s">
        <v>188</v>
      </c>
      <c r="E209" s="3">
        <v>226266</v>
      </c>
      <c r="F209" s="12"/>
      <c r="G209" s="13" t="s">
        <v>189</v>
      </c>
      <c r="H209" s="13"/>
      <c r="I209" s="23"/>
      <c r="J209" s="24">
        <v>530.8</v>
      </c>
      <c r="K209" s="25">
        <f t="shared" si="12"/>
        <v>530.8</v>
      </c>
      <c r="L209" s="8">
        <v>45586</v>
      </c>
    </row>
    <row r="210" spans="1:12">
      <c r="A210" s="14"/>
      <c r="B210" s="15"/>
      <c r="C210" s="16"/>
      <c r="D210" s="17" t="s">
        <v>190</v>
      </c>
      <c r="E210" s="7"/>
      <c r="F210" s="18"/>
      <c r="G210" s="19" t="s">
        <v>189</v>
      </c>
      <c r="H210" s="19"/>
      <c r="I210" s="26"/>
      <c r="J210" s="24">
        <v>-121.58</v>
      </c>
      <c r="K210" s="25">
        <f t="shared" si="12"/>
        <v>-121.58</v>
      </c>
      <c r="L210" s="14"/>
    </row>
    <row r="211" spans="1:12">
      <c r="A211" s="20" t="s">
        <v>191</v>
      </c>
      <c r="B211" s="21"/>
      <c r="C211" s="21"/>
      <c r="D211" s="21"/>
      <c r="E211" s="21"/>
      <c r="F211" s="21"/>
      <c r="G211" s="21"/>
      <c r="H211" s="21"/>
      <c r="I211" s="27"/>
      <c r="J211" s="28">
        <f>SUM(J209:J210)</f>
        <v>409.22</v>
      </c>
      <c r="K211" s="32">
        <f t="shared" si="12"/>
        <v>409.22</v>
      </c>
      <c r="L211" s="14"/>
    </row>
    <row r="212" spans="1:12">
      <c r="A212" s="8">
        <v>45595</v>
      </c>
      <c r="B212" s="9">
        <v>19725</v>
      </c>
      <c r="C212" s="10" t="s">
        <v>249</v>
      </c>
      <c r="D212" s="11" t="s">
        <v>188</v>
      </c>
      <c r="E212" s="3">
        <v>225511</v>
      </c>
      <c r="F212" s="12"/>
      <c r="G212" s="13" t="s">
        <v>189</v>
      </c>
      <c r="H212" s="13"/>
      <c r="I212" s="23"/>
      <c r="J212" s="24">
        <v>4485</v>
      </c>
      <c r="K212" s="25">
        <f t="shared" si="12"/>
        <v>4485</v>
      </c>
      <c r="L212" s="8">
        <v>45586</v>
      </c>
    </row>
    <row r="213" spans="1:12">
      <c r="A213" s="14"/>
      <c r="B213" s="15"/>
      <c r="C213" s="16"/>
      <c r="D213" s="17" t="s">
        <v>190</v>
      </c>
      <c r="E213" s="7"/>
      <c r="F213" s="18"/>
      <c r="G213" s="19" t="s">
        <v>189</v>
      </c>
      <c r="H213" s="19"/>
      <c r="I213" s="26"/>
      <c r="J213" s="24">
        <v>-788.48</v>
      </c>
      <c r="K213" s="25">
        <f t="shared" si="12"/>
        <v>-788.48</v>
      </c>
      <c r="L213" s="14"/>
    </row>
    <row r="214" spans="1:12">
      <c r="A214" s="20" t="s">
        <v>191</v>
      </c>
      <c r="B214" s="21"/>
      <c r="C214" s="21"/>
      <c r="D214" s="21"/>
      <c r="E214" s="21"/>
      <c r="F214" s="21"/>
      <c r="G214" s="21"/>
      <c r="H214" s="21"/>
      <c r="I214" s="27"/>
      <c r="J214" s="28">
        <f>SUM(J212:J213)</f>
        <v>3696.52</v>
      </c>
      <c r="K214" s="32">
        <f t="shared" si="12"/>
        <v>3696.52</v>
      </c>
      <c r="L214" s="14"/>
    </row>
    <row r="215" spans="1:12">
      <c r="A215" s="8">
        <v>45595</v>
      </c>
      <c r="B215" s="9">
        <v>19725</v>
      </c>
      <c r="C215" s="10" t="s">
        <v>250</v>
      </c>
      <c r="D215" s="11" t="s">
        <v>188</v>
      </c>
      <c r="E215" s="3">
        <v>226224</v>
      </c>
      <c r="F215" s="12"/>
      <c r="G215" s="13" t="s">
        <v>189</v>
      </c>
      <c r="H215" s="13"/>
      <c r="I215" s="23"/>
      <c r="J215" s="24">
        <v>189.93</v>
      </c>
      <c r="K215" s="25">
        <f t="shared" si="12"/>
        <v>189.93</v>
      </c>
      <c r="L215" s="8">
        <v>45586</v>
      </c>
    </row>
    <row r="216" spans="1:12">
      <c r="A216" s="14"/>
      <c r="B216" s="15"/>
      <c r="C216" s="16"/>
      <c r="D216" s="17" t="s">
        <v>190</v>
      </c>
      <c r="E216" s="7"/>
      <c r="F216" s="18"/>
      <c r="G216" s="19" t="s">
        <v>189</v>
      </c>
      <c r="H216" s="19"/>
      <c r="I216" s="26"/>
      <c r="J216" s="24">
        <v>-37.02</v>
      </c>
      <c r="K216" s="25">
        <f t="shared" si="12"/>
        <v>-37.02</v>
      </c>
      <c r="L216" s="14"/>
    </row>
    <row r="217" spans="1:12">
      <c r="A217" s="20" t="s">
        <v>191</v>
      </c>
      <c r="B217" s="21"/>
      <c r="C217" s="21"/>
      <c r="D217" s="21"/>
      <c r="E217" s="21"/>
      <c r="F217" s="21"/>
      <c r="G217" s="21"/>
      <c r="H217" s="21"/>
      <c r="I217" s="27"/>
      <c r="J217" s="28">
        <f>SUM(J215:J216)</f>
        <v>152.91</v>
      </c>
      <c r="K217" s="32">
        <f t="shared" si="12"/>
        <v>152.91</v>
      </c>
      <c r="L217" s="14"/>
    </row>
    <row r="218" spans="1:12">
      <c r="A218" s="8">
        <v>45595</v>
      </c>
      <c r="B218" s="9">
        <v>19725</v>
      </c>
      <c r="C218" s="10" t="s">
        <v>251</v>
      </c>
      <c r="D218" s="11" t="s">
        <v>188</v>
      </c>
      <c r="E218" s="3">
        <v>225742</v>
      </c>
      <c r="F218" s="12"/>
      <c r="G218" s="13" t="s">
        <v>189</v>
      </c>
      <c r="H218" s="13"/>
      <c r="I218" s="23"/>
      <c r="J218" s="24">
        <v>189.93</v>
      </c>
      <c r="K218" s="25">
        <f t="shared" si="12"/>
        <v>189.93</v>
      </c>
      <c r="L218" s="8">
        <v>45586</v>
      </c>
    </row>
    <row r="219" spans="1:12">
      <c r="A219" s="14"/>
      <c r="B219" s="15"/>
      <c r="C219" s="16"/>
      <c r="D219" s="17" t="s">
        <v>190</v>
      </c>
      <c r="E219" s="7"/>
      <c r="F219" s="18"/>
      <c r="G219" s="19" t="s">
        <v>189</v>
      </c>
      <c r="H219" s="19"/>
      <c r="I219" s="26"/>
      <c r="J219" s="24">
        <v>-36.61</v>
      </c>
      <c r="K219" s="25">
        <f t="shared" si="12"/>
        <v>-36.61</v>
      </c>
      <c r="L219" s="14"/>
    </row>
    <row r="220" spans="1:12">
      <c r="A220" s="20" t="s">
        <v>191</v>
      </c>
      <c r="B220" s="21"/>
      <c r="C220" s="21"/>
      <c r="D220" s="21"/>
      <c r="E220" s="21"/>
      <c r="F220" s="21"/>
      <c r="G220" s="21"/>
      <c r="H220" s="21"/>
      <c r="I220" s="27"/>
      <c r="J220" s="28">
        <f>SUM(J218:J219)</f>
        <v>153.32</v>
      </c>
      <c r="K220" s="32">
        <f t="shared" si="12"/>
        <v>153.32</v>
      </c>
      <c r="L220" s="14"/>
    </row>
    <row r="221" spans="1:12">
      <c r="A221" s="8">
        <v>45595</v>
      </c>
      <c r="B221" s="9">
        <v>19725</v>
      </c>
      <c r="C221" s="10" t="s">
        <v>252</v>
      </c>
      <c r="D221" s="11" t="s">
        <v>188</v>
      </c>
      <c r="E221" s="3">
        <v>225749</v>
      </c>
      <c r="F221" s="12"/>
      <c r="G221" s="13" t="s">
        <v>189</v>
      </c>
      <c r="H221" s="13"/>
      <c r="I221" s="23"/>
      <c r="J221" s="24">
        <v>1044.59</v>
      </c>
      <c r="K221" s="25">
        <f t="shared" si="12"/>
        <v>1044.59</v>
      </c>
      <c r="L221" s="8">
        <v>45586</v>
      </c>
    </row>
    <row r="222" spans="1:12">
      <c r="A222" s="14"/>
      <c r="B222" s="15"/>
      <c r="C222" s="16"/>
      <c r="D222" s="17" t="s">
        <v>190</v>
      </c>
      <c r="E222" s="7"/>
      <c r="F222" s="18"/>
      <c r="G222" s="19" t="s">
        <v>189</v>
      </c>
      <c r="H222" s="19"/>
      <c r="I222" s="26"/>
      <c r="J222" s="24">
        <v>-202.19</v>
      </c>
      <c r="K222" s="25">
        <f t="shared" si="12"/>
        <v>-202.19</v>
      </c>
      <c r="L222" s="14"/>
    </row>
    <row r="223" spans="1:12">
      <c r="A223" s="20" t="s">
        <v>191</v>
      </c>
      <c r="B223" s="21"/>
      <c r="C223" s="21"/>
      <c r="D223" s="21"/>
      <c r="E223" s="21"/>
      <c r="F223" s="21"/>
      <c r="G223" s="21"/>
      <c r="H223" s="21"/>
      <c r="I223" s="27"/>
      <c r="J223" s="28">
        <f>SUM(J221:J222)</f>
        <v>842.4</v>
      </c>
      <c r="K223" s="32">
        <f t="shared" si="12"/>
        <v>842.4</v>
      </c>
      <c r="L223" s="14"/>
    </row>
    <row r="224" spans="1:12">
      <c r="A224" s="8">
        <v>45595</v>
      </c>
      <c r="B224" s="9">
        <v>19725</v>
      </c>
      <c r="C224" s="10" t="s">
        <v>253</v>
      </c>
      <c r="D224" s="11" t="s">
        <v>188</v>
      </c>
      <c r="E224" s="3">
        <v>226253</v>
      </c>
      <c r="F224" s="12"/>
      <c r="G224" s="13" t="s">
        <v>189</v>
      </c>
      <c r="H224" s="13"/>
      <c r="I224" s="23"/>
      <c r="J224" s="24">
        <v>189.93</v>
      </c>
      <c r="K224" s="25">
        <f t="shared" si="12"/>
        <v>189.93</v>
      </c>
      <c r="L224" s="8">
        <v>45586</v>
      </c>
    </row>
    <row r="225" spans="1:12">
      <c r="A225" s="14"/>
      <c r="B225" s="15"/>
      <c r="C225" s="16"/>
      <c r="D225" s="17" t="s">
        <v>190</v>
      </c>
      <c r="E225" s="7"/>
      <c r="F225" s="18"/>
      <c r="G225" s="19" t="s">
        <v>189</v>
      </c>
      <c r="H225" s="19"/>
      <c r="I225" s="26"/>
      <c r="J225" s="24">
        <v>-36.61</v>
      </c>
      <c r="K225" s="25">
        <f t="shared" si="12"/>
        <v>-36.61</v>
      </c>
      <c r="L225" s="14"/>
    </row>
    <row r="226" spans="1:12">
      <c r="A226" s="20" t="s">
        <v>191</v>
      </c>
      <c r="B226" s="21"/>
      <c r="C226" s="21"/>
      <c r="D226" s="21"/>
      <c r="E226" s="21"/>
      <c r="F226" s="21"/>
      <c r="G226" s="21"/>
      <c r="H226" s="21"/>
      <c r="I226" s="27"/>
      <c r="J226" s="28">
        <f>SUM(J224:J225)</f>
        <v>153.32</v>
      </c>
      <c r="K226" s="32">
        <f t="shared" si="12"/>
        <v>153.32</v>
      </c>
      <c r="L226" s="14"/>
    </row>
    <row r="227" spans="1:12">
      <c r="A227" s="8">
        <v>45595</v>
      </c>
      <c r="B227" s="9">
        <v>19725</v>
      </c>
      <c r="C227" s="10" t="s">
        <v>254</v>
      </c>
      <c r="D227" s="11" t="s">
        <v>188</v>
      </c>
      <c r="E227" s="3">
        <v>226250</v>
      </c>
      <c r="F227" s="12"/>
      <c r="G227" s="13" t="s">
        <v>189</v>
      </c>
      <c r="H227" s="13"/>
      <c r="I227" s="23"/>
      <c r="J227" s="24">
        <v>386.2</v>
      </c>
      <c r="K227" s="25">
        <f t="shared" si="12"/>
        <v>386.2</v>
      </c>
      <c r="L227" s="8">
        <v>45586</v>
      </c>
    </row>
    <row r="228" spans="1:12">
      <c r="A228" s="14"/>
      <c r="B228" s="15"/>
      <c r="C228" s="16"/>
      <c r="D228" s="17" t="s">
        <v>190</v>
      </c>
      <c r="E228" s="7"/>
      <c r="F228" s="18"/>
      <c r="G228" s="19" t="s">
        <v>189</v>
      </c>
      <c r="H228" s="19"/>
      <c r="I228" s="26"/>
      <c r="J228" s="24">
        <v>-82.37</v>
      </c>
      <c r="K228" s="25">
        <f t="shared" si="12"/>
        <v>-82.37</v>
      </c>
      <c r="L228" s="14"/>
    </row>
    <row r="229" spans="1:12">
      <c r="A229" s="20" t="s">
        <v>191</v>
      </c>
      <c r="B229" s="21"/>
      <c r="C229" s="21"/>
      <c r="D229" s="21"/>
      <c r="E229" s="21"/>
      <c r="F229" s="21"/>
      <c r="G229" s="21"/>
      <c r="H229" s="21"/>
      <c r="I229" s="27"/>
      <c r="J229" s="28">
        <f>SUM(J227:J228)</f>
        <v>303.83</v>
      </c>
      <c r="K229" s="32">
        <f t="shared" si="12"/>
        <v>303.83</v>
      </c>
      <c r="L229" s="14"/>
    </row>
    <row r="230" spans="1:12">
      <c r="A230" s="8">
        <v>45595</v>
      </c>
      <c r="B230" s="9">
        <v>19725</v>
      </c>
      <c r="C230" s="10" t="s">
        <v>255</v>
      </c>
      <c r="D230" s="11" t="s">
        <v>188</v>
      </c>
      <c r="E230" s="3">
        <v>225305</v>
      </c>
      <c r="F230" s="12"/>
      <c r="G230" s="13" t="s">
        <v>189</v>
      </c>
      <c r="H230" s="13"/>
      <c r="I230" s="23"/>
      <c r="J230" s="24">
        <v>194</v>
      </c>
      <c r="K230" s="25">
        <f t="shared" si="12"/>
        <v>194</v>
      </c>
      <c r="L230" s="8">
        <v>45586</v>
      </c>
    </row>
    <row r="231" spans="1:12">
      <c r="A231" s="14"/>
      <c r="B231" s="15"/>
      <c r="C231" s="16"/>
      <c r="D231" s="17" t="s">
        <v>190</v>
      </c>
      <c r="E231" s="7"/>
      <c r="F231" s="18"/>
      <c r="G231" s="19" t="s">
        <v>189</v>
      </c>
      <c r="H231" s="19"/>
      <c r="I231" s="26"/>
      <c r="J231" s="24">
        <v>-30.63</v>
      </c>
      <c r="K231" s="25">
        <f t="shared" si="12"/>
        <v>-30.63</v>
      </c>
      <c r="L231" s="14"/>
    </row>
    <row r="232" spans="1:12">
      <c r="A232" s="20" t="s">
        <v>191</v>
      </c>
      <c r="B232" s="21"/>
      <c r="C232" s="21"/>
      <c r="D232" s="21"/>
      <c r="E232" s="21"/>
      <c r="F232" s="21"/>
      <c r="G232" s="21"/>
      <c r="H232" s="21"/>
      <c r="I232" s="27"/>
      <c r="J232" s="28">
        <f>SUM(J230:J231)</f>
        <v>163.37</v>
      </c>
      <c r="K232" s="32">
        <f t="shared" si="12"/>
        <v>163.37</v>
      </c>
      <c r="L232" s="14"/>
    </row>
    <row r="233" spans="1:12">
      <c r="A233" s="8">
        <v>45595</v>
      </c>
      <c r="B233" s="9">
        <v>19725</v>
      </c>
      <c r="C233" s="10" t="s">
        <v>256</v>
      </c>
      <c r="D233" s="11" t="s">
        <v>188</v>
      </c>
      <c r="E233" s="3">
        <v>226245</v>
      </c>
      <c r="F233" s="12"/>
      <c r="G233" s="13" t="s">
        <v>189</v>
      </c>
      <c r="H233" s="13"/>
      <c r="I233" s="23"/>
      <c r="J233" s="24">
        <v>1044.59</v>
      </c>
      <c r="K233" s="25">
        <f t="shared" si="12"/>
        <v>1044.59</v>
      </c>
      <c r="L233" s="8">
        <v>45586</v>
      </c>
    </row>
    <row r="234" spans="1:12">
      <c r="A234" s="14"/>
      <c r="B234" s="15"/>
      <c r="C234" s="16"/>
      <c r="D234" s="17" t="s">
        <v>190</v>
      </c>
      <c r="E234" s="7"/>
      <c r="F234" s="18"/>
      <c r="G234" s="19" t="s">
        <v>189</v>
      </c>
      <c r="H234" s="19"/>
      <c r="I234" s="26"/>
      <c r="J234" s="24">
        <v>-201.34</v>
      </c>
      <c r="K234" s="25">
        <f t="shared" si="12"/>
        <v>-201.34</v>
      </c>
      <c r="L234" s="14"/>
    </row>
    <row r="235" spans="1:12">
      <c r="A235" s="20" t="s">
        <v>191</v>
      </c>
      <c r="B235" s="21"/>
      <c r="C235" s="21"/>
      <c r="D235" s="21"/>
      <c r="E235" s="21"/>
      <c r="F235" s="21"/>
      <c r="G235" s="21"/>
      <c r="H235" s="21"/>
      <c r="I235" s="27"/>
      <c r="J235" s="28">
        <f>SUM(J233:J234)</f>
        <v>843.25</v>
      </c>
      <c r="K235" s="32">
        <f t="shared" si="12"/>
        <v>843.25</v>
      </c>
      <c r="L235" s="14"/>
    </row>
    <row r="236" spans="1:12">
      <c r="A236" s="8">
        <v>45595</v>
      </c>
      <c r="B236" s="9">
        <v>19725</v>
      </c>
      <c r="C236" s="10" t="s">
        <v>257</v>
      </c>
      <c r="D236" s="11" t="s">
        <v>188</v>
      </c>
      <c r="E236" s="3">
        <v>225746</v>
      </c>
      <c r="F236" s="12"/>
      <c r="G236" s="13" t="s">
        <v>189</v>
      </c>
      <c r="H236" s="13"/>
      <c r="I236" s="23"/>
      <c r="J236" s="24">
        <v>1067</v>
      </c>
      <c r="K236" s="25">
        <f t="shared" si="12"/>
        <v>1067</v>
      </c>
      <c r="L236" s="8">
        <v>45586</v>
      </c>
    </row>
    <row r="237" spans="1:12">
      <c r="A237" s="14"/>
      <c r="B237" s="15"/>
      <c r="C237" s="16"/>
      <c r="D237" s="17" t="s">
        <v>190</v>
      </c>
      <c r="E237" s="7"/>
      <c r="F237" s="18"/>
      <c r="G237" s="19" t="s">
        <v>189</v>
      </c>
      <c r="H237" s="19"/>
      <c r="I237" s="26"/>
      <c r="J237" s="24">
        <v>-168.59</v>
      </c>
      <c r="K237" s="25">
        <f t="shared" ref="K237:K262" si="13">J237+F237</f>
        <v>-168.59</v>
      </c>
      <c r="L237" s="14"/>
    </row>
    <row r="238" spans="1:12">
      <c r="A238" s="20" t="s">
        <v>191</v>
      </c>
      <c r="B238" s="21"/>
      <c r="C238" s="21"/>
      <c r="D238" s="21"/>
      <c r="E238" s="21"/>
      <c r="F238" s="21"/>
      <c r="G238" s="21"/>
      <c r="H238" s="21"/>
      <c r="I238" s="27"/>
      <c r="J238" s="28">
        <f>SUM(J236:J237)</f>
        <v>898.41</v>
      </c>
      <c r="K238" s="32">
        <f t="shared" si="13"/>
        <v>898.41</v>
      </c>
      <c r="L238" s="14"/>
    </row>
    <row r="239" spans="1:12">
      <c r="A239" s="8">
        <v>45595</v>
      </c>
      <c r="B239" s="9">
        <v>19725</v>
      </c>
      <c r="C239" s="10" t="s">
        <v>258</v>
      </c>
      <c r="D239" s="11" t="s">
        <v>188</v>
      </c>
      <c r="E239" s="3">
        <v>225790</v>
      </c>
      <c r="F239" s="12"/>
      <c r="G239" s="13" t="s">
        <v>189</v>
      </c>
      <c r="H239" s="13"/>
      <c r="I239" s="23"/>
      <c r="J239" s="24">
        <v>189.93</v>
      </c>
      <c r="K239" s="25">
        <f t="shared" si="13"/>
        <v>189.93</v>
      </c>
      <c r="L239" s="8">
        <v>45586</v>
      </c>
    </row>
    <row r="240" spans="1:12">
      <c r="A240" s="14"/>
      <c r="B240" s="15"/>
      <c r="C240" s="16"/>
      <c r="D240" s="17" t="s">
        <v>190</v>
      </c>
      <c r="E240" s="7"/>
      <c r="F240" s="18"/>
      <c r="G240" s="19" t="s">
        <v>189</v>
      </c>
      <c r="H240" s="19"/>
      <c r="I240" s="26"/>
      <c r="J240" s="24">
        <v>-37.46</v>
      </c>
      <c r="K240" s="25">
        <f t="shared" si="13"/>
        <v>-37.46</v>
      </c>
      <c r="L240" s="14"/>
    </row>
    <row r="241" spans="1:12">
      <c r="A241" s="20" t="s">
        <v>191</v>
      </c>
      <c r="B241" s="21"/>
      <c r="C241" s="21"/>
      <c r="D241" s="21"/>
      <c r="E241" s="21"/>
      <c r="F241" s="21"/>
      <c r="G241" s="21"/>
      <c r="H241" s="21"/>
      <c r="I241" s="27"/>
      <c r="J241" s="28">
        <f>SUM(J239:J240)</f>
        <v>152.47</v>
      </c>
      <c r="K241" s="32">
        <f t="shared" si="13"/>
        <v>152.47</v>
      </c>
      <c r="L241" s="14"/>
    </row>
    <row r="242" spans="1:12">
      <c r="A242" s="8">
        <v>45595</v>
      </c>
      <c r="B242" s="9">
        <v>19725</v>
      </c>
      <c r="C242" s="10" t="s">
        <v>259</v>
      </c>
      <c r="D242" s="11" t="s">
        <v>188</v>
      </c>
      <c r="E242" s="3">
        <v>225791</v>
      </c>
      <c r="F242" s="12"/>
      <c r="G242" s="13" t="s">
        <v>189</v>
      </c>
      <c r="H242" s="13"/>
      <c r="I242" s="23"/>
      <c r="J242" s="24">
        <v>193.4</v>
      </c>
      <c r="K242" s="25">
        <f t="shared" si="13"/>
        <v>193.4</v>
      </c>
      <c r="L242" s="8">
        <v>45586</v>
      </c>
    </row>
    <row r="243" spans="1:12">
      <c r="A243" s="14"/>
      <c r="B243" s="15"/>
      <c r="C243" s="16"/>
      <c r="D243" s="17" t="s">
        <v>190</v>
      </c>
      <c r="E243" s="7"/>
      <c r="F243" s="18"/>
      <c r="G243" s="19" t="s">
        <v>189</v>
      </c>
      <c r="H243" s="19"/>
      <c r="I243" s="26"/>
      <c r="J243" s="24">
        <v>-41.15</v>
      </c>
      <c r="K243" s="25">
        <f t="shared" si="13"/>
        <v>-41.15</v>
      </c>
      <c r="L243" s="14"/>
    </row>
    <row r="244" spans="1:12">
      <c r="A244" s="20" t="s">
        <v>191</v>
      </c>
      <c r="B244" s="21"/>
      <c r="C244" s="21"/>
      <c r="D244" s="21"/>
      <c r="E244" s="21"/>
      <c r="F244" s="21"/>
      <c r="G244" s="21"/>
      <c r="H244" s="21"/>
      <c r="I244" s="27"/>
      <c r="J244" s="28">
        <f>SUM(J242:J243)</f>
        <v>152.25</v>
      </c>
      <c r="K244" s="32">
        <f t="shared" si="13"/>
        <v>152.25</v>
      </c>
      <c r="L244" s="14"/>
    </row>
    <row r="245" spans="1:12">
      <c r="A245" s="8">
        <v>45595</v>
      </c>
      <c r="B245" s="9">
        <v>19725</v>
      </c>
      <c r="C245" s="10" t="s">
        <v>260</v>
      </c>
      <c r="D245" s="11" t="s">
        <v>188</v>
      </c>
      <c r="E245" s="3">
        <v>225747</v>
      </c>
      <c r="F245" s="12"/>
      <c r="G245" s="13" t="s">
        <v>189</v>
      </c>
      <c r="H245" s="13"/>
      <c r="I245" s="23"/>
      <c r="J245" s="24">
        <v>189.93</v>
      </c>
      <c r="K245" s="25">
        <f t="shared" si="13"/>
        <v>189.93</v>
      </c>
      <c r="L245" s="8">
        <v>45586</v>
      </c>
    </row>
    <row r="246" spans="1:12">
      <c r="A246" s="14"/>
      <c r="B246" s="15"/>
      <c r="C246" s="16"/>
      <c r="D246" s="17" t="s">
        <v>190</v>
      </c>
      <c r="E246" s="7"/>
      <c r="F246" s="18"/>
      <c r="G246" s="19" t="s">
        <v>189</v>
      </c>
      <c r="H246" s="19"/>
      <c r="I246" s="26"/>
      <c r="J246" s="24">
        <v>-36.61</v>
      </c>
      <c r="K246" s="25">
        <f t="shared" si="13"/>
        <v>-36.61</v>
      </c>
      <c r="L246" s="14"/>
    </row>
    <row r="247" spans="1:12">
      <c r="A247" s="20" t="s">
        <v>191</v>
      </c>
      <c r="B247" s="21"/>
      <c r="C247" s="21"/>
      <c r="D247" s="21"/>
      <c r="E247" s="21"/>
      <c r="F247" s="21"/>
      <c r="G247" s="21"/>
      <c r="H247" s="21"/>
      <c r="I247" s="27"/>
      <c r="J247" s="28">
        <f>SUM(J245:J246)</f>
        <v>153.32</v>
      </c>
      <c r="K247" s="32">
        <f t="shared" si="13"/>
        <v>153.32</v>
      </c>
      <c r="L247" s="14"/>
    </row>
    <row r="248" spans="1:12">
      <c r="A248" s="8">
        <v>45595</v>
      </c>
      <c r="B248" s="9">
        <v>19725</v>
      </c>
      <c r="C248" s="33" t="s">
        <v>261</v>
      </c>
      <c r="D248" s="11" t="s">
        <v>188</v>
      </c>
      <c r="E248" s="3"/>
      <c r="F248" s="12"/>
      <c r="G248" s="13" t="s">
        <v>189</v>
      </c>
      <c r="H248" s="13"/>
      <c r="I248" s="23"/>
      <c r="J248" s="24">
        <v>-2031.82</v>
      </c>
      <c r="K248" s="25">
        <f t="shared" si="13"/>
        <v>-2031.82</v>
      </c>
      <c r="L248" s="8">
        <v>45586</v>
      </c>
    </row>
    <row r="249" spans="1:12">
      <c r="A249" s="14"/>
      <c r="B249" s="15"/>
      <c r="C249" s="16"/>
      <c r="D249" s="17" t="s">
        <v>190</v>
      </c>
      <c r="E249" s="7"/>
      <c r="F249" s="18"/>
      <c r="G249" s="19" t="s">
        <v>189</v>
      </c>
      <c r="H249" s="19"/>
      <c r="I249" s="26"/>
      <c r="J249" s="24"/>
      <c r="K249" s="25">
        <f t="shared" si="13"/>
        <v>0</v>
      </c>
      <c r="L249" s="14"/>
    </row>
    <row r="250" spans="1:12">
      <c r="A250" s="20" t="s">
        <v>191</v>
      </c>
      <c r="B250" s="21"/>
      <c r="C250" s="21"/>
      <c r="D250" s="21"/>
      <c r="E250" s="21"/>
      <c r="F250" s="21"/>
      <c r="G250" s="21"/>
      <c r="H250" s="21"/>
      <c r="I250" s="27"/>
      <c r="J250" s="28">
        <f>SUM(J248:J249)</f>
        <v>-2031.82</v>
      </c>
      <c r="K250" s="32">
        <f t="shared" si="13"/>
        <v>-2031.82</v>
      </c>
      <c r="L250" s="14"/>
    </row>
    <row r="251" spans="1:12">
      <c r="A251" s="8">
        <v>45595</v>
      </c>
      <c r="B251" s="9">
        <v>19725</v>
      </c>
      <c r="C251" s="10" t="s">
        <v>262</v>
      </c>
      <c r="D251" s="11" t="s">
        <v>188</v>
      </c>
      <c r="E251" s="3">
        <v>225671</v>
      </c>
      <c r="F251" s="12"/>
      <c r="G251" s="13" t="s">
        <v>189</v>
      </c>
      <c r="H251" s="13"/>
      <c r="I251" s="23"/>
      <c r="J251" s="24">
        <v>1067</v>
      </c>
      <c r="K251" s="25">
        <f t="shared" si="13"/>
        <v>1067</v>
      </c>
      <c r="L251" s="8">
        <v>45586</v>
      </c>
    </row>
    <row r="252" spans="1:12">
      <c r="A252" s="14"/>
      <c r="B252" s="15"/>
      <c r="C252" s="16"/>
      <c r="D252" s="17" t="s">
        <v>190</v>
      </c>
      <c r="E252" s="7"/>
      <c r="F252" s="18"/>
      <c r="G252" s="19" t="s">
        <v>189</v>
      </c>
      <c r="H252" s="19"/>
      <c r="I252" s="26"/>
      <c r="J252" s="24">
        <v>-169.23</v>
      </c>
      <c r="K252" s="25">
        <f t="shared" si="13"/>
        <v>-169.23</v>
      </c>
      <c r="L252" s="14"/>
    </row>
    <row r="253" spans="1:12">
      <c r="A253" s="20" t="s">
        <v>191</v>
      </c>
      <c r="B253" s="21"/>
      <c r="C253" s="21"/>
      <c r="D253" s="21"/>
      <c r="E253" s="21"/>
      <c r="F253" s="21"/>
      <c r="G253" s="21"/>
      <c r="H253" s="21"/>
      <c r="I253" s="27"/>
      <c r="J253" s="28">
        <f>SUM(J251:J252)</f>
        <v>897.77</v>
      </c>
      <c r="K253" s="32">
        <f t="shared" si="13"/>
        <v>897.77</v>
      </c>
      <c r="L253" s="14"/>
    </row>
    <row r="254" spans="1:12">
      <c r="A254" s="8">
        <v>45595</v>
      </c>
      <c r="B254" s="9">
        <v>19725</v>
      </c>
      <c r="C254" s="10" t="s">
        <v>263</v>
      </c>
      <c r="D254" s="11" t="s">
        <v>188</v>
      </c>
      <c r="E254" s="3">
        <v>225435</v>
      </c>
      <c r="F254" s="12"/>
      <c r="G254" s="13" t="s">
        <v>189</v>
      </c>
      <c r="H254" s="13"/>
      <c r="I254" s="23"/>
      <c r="J254" s="24">
        <v>194</v>
      </c>
      <c r="K254" s="25">
        <f t="shared" si="13"/>
        <v>194</v>
      </c>
      <c r="L254" s="8">
        <v>45586</v>
      </c>
    </row>
    <row r="255" spans="1:12">
      <c r="A255" s="14"/>
      <c r="B255" s="15"/>
      <c r="C255" s="16"/>
      <c r="D255" s="17" t="s">
        <v>190</v>
      </c>
      <c r="E255" s="7"/>
      <c r="F255" s="18"/>
      <c r="G255" s="19" t="s">
        <v>189</v>
      </c>
      <c r="H255" s="19"/>
      <c r="I255" s="26"/>
      <c r="J255" s="24">
        <v>-30.63</v>
      </c>
      <c r="K255" s="25">
        <f t="shared" si="13"/>
        <v>-30.63</v>
      </c>
      <c r="L255" s="14"/>
    </row>
    <row r="256" spans="1:12">
      <c r="A256" s="20" t="s">
        <v>191</v>
      </c>
      <c r="B256" s="21"/>
      <c r="C256" s="21"/>
      <c r="D256" s="21"/>
      <c r="E256" s="21"/>
      <c r="F256" s="21"/>
      <c r="G256" s="21"/>
      <c r="H256" s="21"/>
      <c r="I256" s="27"/>
      <c r="J256" s="28">
        <f>SUM(J254:J255)</f>
        <v>163.37</v>
      </c>
      <c r="K256" s="32">
        <f t="shared" si="13"/>
        <v>163.37</v>
      </c>
      <c r="L256" s="14"/>
    </row>
    <row r="257" spans="1:12">
      <c r="A257" s="8">
        <v>45595</v>
      </c>
      <c r="B257" s="9">
        <v>19725</v>
      </c>
      <c r="C257" s="10" t="s">
        <v>264</v>
      </c>
      <c r="D257" s="11" t="s">
        <v>188</v>
      </c>
      <c r="E257" s="3">
        <v>225750</v>
      </c>
      <c r="F257" s="12"/>
      <c r="G257" s="13" t="s">
        <v>189</v>
      </c>
      <c r="H257" s="13"/>
      <c r="I257" s="23"/>
      <c r="J257" s="24">
        <v>391.6</v>
      </c>
      <c r="K257" s="25">
        <f t="shared" si="13"/>
        <v>391.6</v>
      </c>
      <c r="L257" s="8">
        <v>45586</v>
      </c>
    </row>
    <row r="258" spans="1:12">
      <c r="A258" s="14"/>
      <c r="B258" s="15"/>
      <c r="C258" s="16"/>
      <c r="D258" s="17" t="s">
        <v>190</v>
      </c>
      <c r="E258" s="7"/>
      <c r="F258" s="18"/>
      <c r="G258" s="19" t="s">
        <v>189</v>
      </c>
      <c r="H258" s="19"/>
      <c r="I258" s="26"/>
      <c r="J258" s="24">
        <v>-88.64</v>
      </c>
      <c r="K258" s="25">
        <f t="shared" si="13"/>
        <v>-88.64</v>
      </c>
      <c r="L258" s="14"/>
    </row>
    <row r="259" spans="1:12">
      <c r="A259" s="20" t="s">
        <v>191</v>
      </c>
      <c r="B259" s="21"/>
      <c r="C259" s="21"/>
      <c r="D259" s="21"/>
      <c r="E259" s="21"/>
      <c r="F259" s="21"/>
      <c r="G259" s="21"/>
      <c r="H259" s="21"/>
      <c r="I259" s="27"/>
      <c r="J259" s="28">
        <f>SUM(J257:J258)</f>
        <v>302.96</v>
      </c>
      <c r="K259" s="32">
        <f t="shared" si="13"/>
        <v>302.96</v>
      </c>
      <c r="L259" s="14"/>
    </row>
    <row r="260" spans="1:12">
      <c r="A260" s="8">
        <v>45595</v>
      </c>
      <c r="B260" s="9">
        <v>19725</v>
      </c>
      <c r="C260" s="33" t="s">
        <v>18</v>
      </c>
      <c r="D260" s="11" t="s">
        <v>188</v>
      </c>
      <c r="E260" s="3"/>
      <c r="F260" s="12"/>
      <c r="G260" s="13" t="s">
        <v>189</v>
      </c>
      <c r="H260" s="13"/>
      <c r="I260" s="23"/>
      <c r="J260" s="24">
        <v>-338.29</v>
      </c>
      <c r="K260" s="25">
        <f t="shared" si="13"/>
        <v>-338.29</v>
      </c>
      <c r="L260" s="8">
        <v>45586</v>
      </c>
    </row>
    <row r="261" spans="1:12">
      <c r="A261" s="14"/>
      <c r="B261" s="15"/>
      <c r="C261" s="16"/>
      <c r="D261" s="17" t="s">
        <v>190</v>
      </c>
      <c r="E261" s="7"/>
      <c r="F261" s="18"/>
      <c r="G261" s="19" t="s">
        <v>189</v>
      </c>
      <c r="H261" s="19"/>
      <c r="I261" s="26"/>
      <c r="J261" s="24"/>
      <c r="K261" s="25">
        <f t="shared" si="13"/>
        <v>0</v>
      </c>
      <c r="L261" s="14"/>
    </row>
    <row r="262" spans="1:12">
      <c r="A262" s="20" t="s">
        <v>191</v>
      </c>
      <c r="B262" s="21"/>
      <c r="C262" s="21"/>
      <c r="D262" s="21"/>
      <c r="E262" s="21"/>
      <c r="F262" s="21"/>
      <c r="G262" s="21"/>
      <c r="H262" s="21"/>
      <c r="I262" s="27"/>
      <c r="J262" s="28">
        <f>SUM(J260:J261)</f>
        <v>-338.29</v>
      </c>
      <c r="K262" s="32">
        <f t="shared" si="13"/>
        <v>-338.29</v>
      </c>
      <c r="L262" s="14"/>
    </row>
    <row r="263" ht="10.5" spans="1:10">
      <c r="A263" s="2"/>
      <c r="I263" s="29" t="s">
        <v>211</v>
      </c>
      <c r="J263" s="30">
        <f>SUM(J175,J178,J181,J184,J187,J190,J193,J196,J199,J202,J205,J208,J211,J214,J217,J220,J223,J226,J229,J232,J235,J238,J241,J244,J247,J250,J253,J256,J259,J262)</f>
        <v>9992.09</v>
      </c>
    </row>
    <row r="264" ht="10.5" spans="1:10">
      <c r="A264" s="2" t="s">
        <v>24</v>
      </c>
      <c r="D264" s="2" t="s">
        <v>25</v>
      </c>
      <c r="I264" s="31"/>
      <c r="J264" s="30"/>
    </row>
    <row r="265" spans="1:1">
      <c r="A265" s="2"/>
    </row>
    <row r="266" spans="1:1">
      <c r="A266" s="2"/>
    </row>
    <row r="267" spans="1:4">
      <c r="A267" s="2" t="s">
        <v>27</v>
      </c>
      <c r="D267" s="2" t="s">
        <v>28</v>
      </c>
    </row>
    <row r="268" spans="1:4">
      <c r="A268" s="1" t="s">
        <v>30</v>
      </c>
      <c r="D268" s="1" t="s">
        <v>31</v>
      </c>
    </row>
    <row r="275" spans="1:1">
      <c r="A275" s="2" t="s">
        <v>0</v>
      </c>
    </row>
    <row r="276" spans="1:1">
      <c r="A276" s="2" t="s">
        <v>35</v>
      </c>
    </row>
    <row r="278" spans="1:12">
      <c r="A278" s="3" t="s">
        <v>2</v>
      </c>
      <c r="B278" s="3" t="s">
        <v>3</v>
      </c>
      <c r="C278" s="3" t="s">
        <v>4</v>
      </c>
      <c r="D278" s="3" t="s">
        <v>5</v>
      </c>
      <c r="E278" s="3" t="s">
        <v>186</v>
      </c>
      <c r="F278" s="3" t="s">
        <v>7</v>
      </c>
      <c r="G278" s="4" t="s">
        <v>8</v>
      </c>
      <c r="H278" s="5"/>
      <c r="I278" s="5"/>
      <c r="J278" s="22"/>
      <c r="K278" s="3" t="s">
        <v>9</v>
      </c>
      <c r="L278" s="3" t="s">
        <v>10</v>
      </c>
    </row>
    <row r="279" spans="1:12">
      <c r="A279" s="6"/>
      <c r="B279" s="6"/>
      <c r="C279" s="6"/>
      <c r="D279" s="6"/>
      <c r="E279" s="6"/>
      <c r="F279" s="6"/>
      <c r="G279" s="3" t="s">
        <v>11</v>
      </c>
      <c r="H279" s="3" t="s">
        <v>12</v>
      </c>
      <c r="I279" s="3" t="s">
        <v>13</v>
      </c>
      <c r="J279" s="3" t="s">
        <v>14</v>
      </c>
      <c r="K279" s="6"/>
      <c r="L279" s="6"/>
    </row>
    <row r="280" spans="1:1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</row>
    <row r="281" spans="1:12">
      <c r="A281" s="8">
        <v>45595</v>
      </c>
      <c r="B281" s="9">
        <v>19726</v>
      </c>
      <c r="C281" s="10" t="s">
        <v>265</v>
      </c>
      <c r="D281" s="11" t="s">
        <v>188</v>
      </c>
      <c r="E281" s="3">
        <v>227305</v>
      </c>
      <c r="F281" s="12"/>
      <c r="G281" s="13" t="s">
        <v>189</v>
      </c>
      <c r="H281" s="13"/>
      <c r="I281" s="23"/>
      <c r="J281" s="24">
        <v>340.4</v>
      </c>
      <c r="K281" s="25">
        <f t="shared" ref="K281:K295" si="14">J281+F281</f>
        <v>340.4</v>
      </c>
      <c r="L281" s="8">
        <v>45593</v>
      </c>
    </row>
    <row r="282" spans="1:12">
      <c r="A282" s="14"/>
      <c r="B282" s="15"/>
      <c r="C282" s="16"/>
      <c r="D282" s="17" t="s">
        <v>190</v>
      </c>
      <c r="E282" s="7"/>
      <c r="F282" s="18"/>
      <c r="G282" s="19" t="s">
        <v>189</v>
      </c>
      <c r="H282" s="19"/>
      <c r="I282" s="26"/>
      <c r="J282" s="24">
        <v>-55.58</v>
      </c>
      <c r="K282" s="25">
        <f t="shared" si="14"/>
        <v>-55.58</v>
      </c>
      <c r="L282" s="14"/>
    </row>
    <row r="283" spans="1:12">
      <c r="A283" s="20" t="s">
        <v>191</v>
      </c>
      <c r="B283" s="21"/>
      <c r="C283" s="21"/>
      <c r="D283" s="21"/>
      <c r="E283" s="21"/>
      <c r="F283" s="21"/>
      <c r="G283" s="21"/>
      <c r="H283" s="21"/>
      <c r="I283" s="27"/>
      <c r="J283" s="28">
        <f>SUM(J281:J282)</f>
        <v>284.82</v>
      </c>
      <c r="K283" s="32">
        <f t="shared" si="14"/>
        <v>284.82</v>
      </c>
      <c r="L283" s="14"/>
    </row>
    <row r="284" spans="1:12">
      <c r="A284" s="8">
        <v>45595</v>
      </c>
      <c r="B284" s="9">
        <v>19726</v>
      </c>
      <c r="C284" s="10" t="s">
        <v>266</v>
      </c>
      <c r="D284" s="11" t="s">
        <v>188</v>
      </c>
      <c r="E284" s="3">
        <v>227118</v>
      </c>
      <c r="F284" s="12"/>
      <c r="G284" s="13" t="s">
        <v>189</v>
      </c>
      <c r="H284" s="13"/>
      <c r="I284" s="23"/>
      <c r="J284" s="24">
        <v>197.4</v>
      </c>
      <c r="K284" s="25">
        <f t="shared" si="14"/>
        <v>197.4</v>
      </c>
      <c r="L284" s="8">
        <v>45593</v>
      </c>
    </row>
    <row r="285" spans="1:12">
      <c r="A285" s="14"/>
      <c r="B285" s="15"/>
      <c r="C285" s="16"/>
      <c r="D285" s="17" t="s">
        <v>190</v>
      </c>
      <c r="E285" s="7"/>
      <c r="F285" s="18"/>
      <c r="G285" s="19" t="s">
        <v>189</v>
      </c>
      <c r="H285" s="19"/>
      <c r="I285" s="26"/>
      <c r="J285" s="24">
        <v>-37.79</v>
      </c>
      <c r="K285" s="25">
        <f t="shared" si="14"/>
        <v>-37.79</v>
      </c>
      <c r="L285" s="14"/>
    </row>
    <row r="286" spans="1:12">
      <c r="A286" s="20" t="s">
        <v>191</v>
      </c>
      <c r="B286" s="21"/>
      <c r="C286" s="21"/>
      <c r="D286" s="21"/>
      <c r="E286" s="21"/>
      <c r="F286" s="21"/>
      <c r="G286" s="21"/>
      <c r="H286" s="21"/>
      <c r="I286" s="27"/>
      <c r="J286" s="28">
        <f>SUM(J284:J285)</f>
        <v>159.61</v>
      </c>
      <c r="K286" s="32">
        <f t="shared" si="14"/>
        <v>159.61</v>
      </c>
      <c r="L286" s="14"/>
    </row>
    <row r="287" spans="1:12">
      <c r="A287" s="8">
        <v>45595</v>
      </c>
      <c r="B287" s="9">
        <v>19726</v>
      </c>
      <c r="C287" s="10" t="s">
        <v>267</v>
      </c>
      <c r="D287" s="11" t="s">
        <v>188</v>
      </c>
      <c r="E287" s="3">
        <v>227303</v>
      </c>
      <c r="F287" s="12"/>
      <c r="G287" s="13" t="s">
        <v>189</v>
      </c>
      <c r="H287" s="13"/>
      <c r="I287" s="23"/>
      <c r="J287" s="24">
        <v>194</v>
      </c>
      <c r="K287" s="25">
        <f t="shared" si="14"/>
        <v>194</v>
      </c>
      <c r="L287" s="8">
        <v>45593</v>
      </c>
    </row>
    <row r="288" spans="1:12">
      <c r="A288" s="14"/>
      <c r="B288" s="15"/>
      <c r="C288" s="16"/>
      <c r="D288" s="17" t="s">
        <v>190</v>
      </c>
      <c r="E288" s="7"/>
      <c r="F288" s="18"/>
      <c r="G288" s="19" t="s">
        <v>189</v>
      </c>
      <c r="H288" s="19"/>
      <c r="I288" s="26"/>
      <c r="J288" s="24">
        <v>-31.48</v>
      </c>
      <c r="K288" s="25">
        <f t="shared" si="14"/>
        <v>-31.48</v>
      </c>
      <c r="L288" s="14"/>
    </row>
    <row r="289" spans="1:12">
      <c r="A289" s="20" t="s">
        <v>191</v>
      </c>
      <c r="B289" s="21"/>
      <c r="C289" s="21"/>
      <c r="D289" s="21"/>
      <c r="E289" s="21"/>
      <c r="F289" s="21"/>
      <c r="G289" s="21"/>
      <c r="H289" s="21"/>
      <c r="I289" s="27"/>
      <c r="J289" s="28">
        <f>SUM(J287:J288)</f>
        <v>162.52</v>
      </c>
      <c r="K289" s="32">
        <f t="shared" si="14"/>
        <v>162.52</v>
      </c>
      <c r="L289" s="14"/>
    </row>
    <row r="290" spans="1:12">
      <c r="A290" s="8">
        <v>45595</v>
      </c>
      <c r="B290" s="9">
        <v>19726</v>
      </c>
      <c r="C290" s="10" t="s">
        <v>268</v>
      </c>
      <c r="D290" s="11" t="s">
        <v>188</v>
      </c>
      <c r="E290" s="3">
        <v>227131</v>
      </c>
      <c r="F290" s="12"/>
      <c r="G290" s="13" t="s">
        <v>189</v>
      </c>
      <c r="H290" s="13"/>
      <c r="I290" s="23"/>
      <c r="J290" s="24">
        <v>1100</v>
      </c>
      <c r="K290" s="25">
        <f t="shared" si="14"/>
        <v>1100</v>
      </c>
      <c r="L290" s="8">
        <v>45593</v>
      </c>
    </row>
    <row r="291" spans="1:12">
      <c r="A291" s="14"/>
      <c r="B291" s="15"/>
      <c r="C291" s="16"/>
      <c r="D291" s="17" t="s">
        <v>190</v>
      </c>
      <c r="E291" s="7"/>
      <c r="F291" s="18"/>
      <c r="G291" s="19" t="s">
        <v>189</v>
      </c>
      <c r="H291" s="19"/>
      <c r="I291" s="26"/>
      <c r="J291" s="24">
        <v>-211.4</v>
      </c>
      <c r="K291" s="25">
        <f t="shared" si="14"/>
        <v>-211.4</v>
      </c>
      <c r="L291" s="14"/>
    </row>
    <row r="292" spans="1:12">
      <c r="A292" s="20" t="s">
        <v>191</v>
      </c>
      <c r="B292" s="21"/>
      <c r="C292" s="21"/>
      <c r="D292" s="21"/>
      <c r="E292" s="21"/>
      <c r="F292" s="21"/>
      <c r="G292" s="21"/>
      <c r="H292" s="21"/>
      <c r="I292" s="27"/>
      <c r="J292" s="28">
        <f>SUM(J290:J291)</f>
        <v>888.6</v>
      </c>
      <c r="K292" s="32">
        <f t="shared" si="14"/>
        <v>888.6</v>
      </c>
      <c r="L292" s="14"/>
    </row>
    <row r="293" spans="1:12">
      <c r="A293" s="8">
        <v>45595</v>
      </c>
      <c r="B293" s="9">
        <v>19726</v>
      </c>
      <c r="C293" s="10" t="s">
        <v>269</v>
      </c>
      <c r="D293" s="11" t="s">
        <v>188</v>
      </c>
      <c r="E293" s="3">
        <v>227133</v>
      </c>
      <c r="F293" s="12"/>
      <c r="G293" s="13" t="s">
        <v>189</v>
      </c>
      <c r="H293" s="13"/>
      <c r="I293" s="23"/>
      <c r="J293" s="24">
        <v>1053.13</v>
      </c>
      <c r="K293" s="25">
        <f t="shared" si="14"/>
        <v>1053.13</v>
      </c>
      <c r="L293" s="8">
        <v>45593</v>
      </c>
    </row>
    <row r="294" spans="1:12">
      <c r="A294" s="14"/>
      <c r="B294" s="15"/>
      <c r="C294" s="16"/>
      <c r="D294" s="17" t="s">
        <v>190</v>
      </c>
      <c r="E294" s="7"/>
      <c r="F294" s="18"/>
      <c r="G294" s="19" t="s">
        <v>189</v>
      </c>
      <c r="H294" s="19"/>
      <c r="I294" s="26"/>
      <c r="J294" s="24">
        <v>-166.19</v>
      </c>
      <c r="K294" s="25">
        <f t="shared" si="14"/>
        <v>-166.19</v>
      </c>
      <c r="L294" s="14"/>
    </row>
    <row r="295" spans="1:12">
      <c r="A295" s="20" t="s">
        <v>191</v>
      </c>
      <c r="B295" s="21"/>
      <c r="C295" s="21"/>
      <c r="D295" s="21"/>
      <c r="E295" s="21"/>
      <c r="F295" s="21"/>
      <c r="G295" s="21"/>
      <c r="H295" s="21"/>
      <c r="I295" s="27"/>
      <c r="J295" s="28">
        <f>SUM(J293:J294)</f>
        <v>886.94</v>
      </c>
      <c r="K295" s="32">
        <f t="shared" si="14"/>
        <v>886.94</v>
      </c>
      <c r="L295" s="14"/>
    </row>
    <row r="296" spans="1:12">
      <c r="A296" s="8">
        <v>45595</v>
      </c>
      <c r="B296" s="9">
        <v>19726</v>
      </c>
      <c r="C296" s="10" t="s">
        <v>270</v>
      </c>
      <c r="D296" s="11" t="s">
        <v>188</v>
      </c>
      <c r="E296" s="3">
        <v>227435</v>
      </c>
      <c r="F296" s="12"/>
      <c r="G296" s="13" t="s">
        <v>189</v>
      </c>
      <c r="H296" s="13"/>
      <c r="I296" s="23"/>
      <c r="J296" s="24">
        <v>194</v>
      </c>
      <c r="K296" s="25">
        <f t="shared" ref="K296:K341" si="15">J296+F296</f>
        <v>194</v>
      </c>
      <c r="L296" s="8">
        <v>45593</v>
      </c>
    </row>
    <row r="297" spans="1:12">
      <c r="A297" s="14"/>
      <c r="B297" s="15"/>
      <c r="C297" s="16"/>
      <c r="D297" s="17" t="s">
        <v>190</v>
      </c>
      <c r="E297" s="7"/>
      <c r="F297" s="18"/>
      <c r="G297" s="19" t="s">
        <v>189</v>
      </c>
      <c r="H297" s="19"/>
      <c r="I297" s="26"/>
      <c r="J297" s="24">
        <v>-31.48</v>
      </c>
      <c r="K297" s="25">
        <f t="shared" si="15"/>
        <v>-31.48</v>
      </c>
      <c r="L297" s="14"/>
    </row>
    <row r="298" spans="1:12">
      <c r="A298" s="20" t="s">
        <v>191</v>
      </c>
      <c r="B298" s="21"/>
      <c r="C298" s="21"/>
      <c r="D298" s="21"/>
      <c r="E298" s="21"/>
      <c r="F298" s="21"/>
      <c r="G298" s="21"/>
      <c r="H298" s="21"/>
      <c r="I298" s="27"/>
      <c r="J298" s="28">
        <f>SUM(J296:J297)</f>
        <v>162.52</v>
      </c>
      <c r="K298" s="32">
        <f t="shared" si="15"/>
        <v>162.52</v>
      </c>
      <c r="L298" s="14"/>
    </row>
    <row r="299" spans="1:12">
      <c r="A299" s="8">
        <v>45595</v>
      </c>
      <c r="B299" s="9">
        <v>19726</v>
      </c>
      <c r="C299" s="10" t="s">
        <v>271</v>
      </c>
      <c r="D299" s="11" t="s">
        <v>188</v>
      </c>
      <c r="E299" s="3">
        <v>227438</v>
      </c>
      <c r="F299" s="12"/>
      <c r="G299" s="13" t="s">
        <v>189</v>
      </c>
      <c r="H299" s="13"/>
      <c r="I299" s="23"/>
      <c r="J299" s="24">
        <v>4350.45</v>
      </c>
      <c r="K299" s="25">
        <f t="shared" si="15"/>
        <v>4350.45</v>
      </c>
      <c r="L299" s="8">
        <v>45593</v>
      </c>
    </row>
    <row r="300" spans="1:12">
      <c r="A300" s="14"/>
      <c r="B300" s="15"/>
      <c r="C300" s="16"/>
      <c r="D300" s="17" t="s">
        <v>190</v>
      </c>
      <c r="E300" s="7"/>
      <c r="F300" s="18"/>
      <c r="G300" s="19" t="s">
        <v>189</v>
      </c>
      <c r="H300" s="19"/>
      <c r="I300" s="26"/>
      <c r="J300" s="24">
        <v>-619.8</v>
      </c>
      <c r="K300" s="25">
        <f t="shared" si="15"/>
        <v>-619.8</v>
      </c>
      <c r="L300" s="14"/>
    </row>
    <row r="301" spans="1:12">
      <c r="A301" s="20" t="s">
        <v>191</v>
      </c>
      <c r="B301" s="21"/>
      <c r="C301" s="21"/>
      <c r="D301" s="21"/>
      <c r="E301" s="21"/>
      <c r="F301" s="21"/>
      <c r="G301" s="21"/>
      <c r="H301" s="21"/>
      <c r="I301" s="27"/>
      <c r="J301" s="28">
        <f>SUM(J299:J300)</f>
        <v>3730.65</v>
      </c>
      <c r="K301" s="32">
        <f t="shared" si="15"/>
        <v>3730.65</v>
      </c>
      <c r="L301" s="14"/>
    </row>
    <row r="302" spans="1:12">
      <c r="A302" s="8">
        <v>45595</v>
      </c>
      <c r="B302" s="9">
        <v>19726</v>
      </c>
      <c r="C302" s="10" t="s">
        <v>272</v>
      </c>
      <c r="D302" s="11" t="s">
        <v>188</v>
      </c>
      <c r="E302" s="3">
        <v>227120</v>
      </c>
      <c r="F302" s="12"/>
      <c r="G302" s="13" t="s">
        <v>189</v>
      </c>
      <c r="H302" s="13"/>
      <c r="I302" s="23"/>
      <c r="J302" s="24">
        <v>191.48</v>
      </c>
      <c r="K302" s="25">
        <f t="shared" si="15"/>
        <v>191.48</v>
      </c>
      <c r="L302" s="8">
        <v>45593</v>
      </c>
    </row>
    <row r="303" spans="1:12">
      <c r="A303" s="14"/>
      <c r="B303" s="15"/>
      <c r="C303" s="16"/>
      <c r="D303" s="17" t="s">
        <v>190</v>
      </c>
      <c r="E303" s="7"/>
      <c r="F303" s="18"/>
      <c r="G303" s="19" t="s">
        <v>189</v>
      </c>
      <c r="H303" s="19"/>
      <c r="I303" s="26"/>
      <c r="J303" s="24">
        <v>-30.25</v>
      </c>
      <c r="K303" s="25">
        <f t="shared" si="15"/>
        <v>-30.25</v>
      </c>
      <c r="L303" s="14"/>
    </row>
    <row r="304" spans="1:12">
      <c r="A304" s="20" t="s">
        <v>191</v>
      </c>
      <c r="B304" s="21"/>
      <c r="C304" s="21"/>
      <c r="D304" s="21"/>
      <c r="E304" s="21"/>
      <c r="F304" s="21"/>
      <c r="G304" s="21"/>
      <c r="H304" s="21"/>
      <c r="I304" s="27"/>
      <c r="J304" s="28">
        <f>SUM(J302:J303)</f>
        <v>161.23</v>
      </c>
      <c r="K304" s="32">
        <f t="shared" si="15"/>
        <v>161.23</v>
      </c>
      <c r="L304" s="14"/>
    </row>
    <row r="305" spans="1:12">
      <c r="A305" s="8">
        <v>45595</v>
      </c>
      <c r="B305" s="9">
        <v>19726</v>
      </c>
      <c r="C305" s="10" t="s">
        <v>273</v>
      </c>
      <c r="D305" s="11" t="s">
        <v>188</v>
      </c>
      <c r="E305" s="3">
        <v>226756</v>
      </c>
      <c r="F305" s="12"/>
      <c r="G305" s="13" t="s">
        <v>189</v>
      </c>
      <c r="H305" s="13"/>
      <c r="I305" s="23"/>
      <c r="J305" s="24">
        <v>1053.13</v>
      </c>
      <c r="K305" s="25">
        <f t="shared" si="15"/>
        <v>1053.13</v>
      </c>
      <c r="L305" s="8">
        <v>45593</v>
      </c>
    </row>
    <row r="306" spans="1:12">
      <c r="A306" s="14"/>
      <c r="B306" s="15"/>
      <c r="C306" s="16"/>
      <c r="D306" s="17" t="s">
        <v>190</v>
      </c>
      <c r="E306" s="7"/>
      <c r="F306" s="18"/>
      <c r="G306" s="19" t="s">
        <v>189</v>
      </c>
      <c r="H306" s="19"/>
      <c r="I306" s="26"/>
      <c r="J306" s="24">
        <v>-167.04</v>
      </c>
      <c r="K306" s="25">
        <f t="shared" si="15"/>
        <v>-167.04</v>
      </c>
      <c r="L306" s="14"/>
    </row>
    <row r="307" spans="1:12">
      <c r="A307" s="20" t="s">
        <v>191</v>
      </c>
      <c r="B307" s="21"/>
      <c r="C307" s="21"/>
      <c r="D307" s="21"/>
      <c r="E307" s="21"/>
      <c r="F307" s="21"/>
      <c r="G307" s="21"/>
      <c r="H307" s="21"/>
      <c r="I307" s="27"/>
      <c r="J307" s="28">
        <f>SUM(J305:J306)</f>
        <v>886.09</v>
      </c>
      <c r="K307" s="32">
        <f t="shared" si="15"/>
        <v>886.09</v>
      </c>
      <c r="L307" s="14"/>
    </row>
    <row r="308" spans="1:12">
      <c r="A308" s="8">
        <v>45595</v>
      </c>
      <c r="B308" s="9">
        <v>19726</v>
      </c>
      <c r="C308" s="10" t="s">
        <v>274</v>
      </c>
      <c r="D308" s="11" t="s">
        <v>188</v>
      </c>
      <c r="E308" s="3">
        <v>226893</v>
      </c>
      <c r="F308" s="12"/>
      <c r="G308" s="13" t="s">
        <v>189</v>
      </c>
      <c r="H308" s="13"/>
      <c r="I308" s="23"/>
      <c r="J308" s="24">
        <v>191.48</v>
      </c>
      <c r="K308" s="25">
        <f t="shared" si="15"/>
        <v>191.48</v>
      </c>
      <c r="L308" s="8">
        <v>45593</v>
      </c>
    </row>
    <row r="309" spans="1:12">
      <c r="A309" s="14"/>
      <c r="B309" s="15"/>
      <c r="C309" s="16"/>
      <c r="D309" s="17" t="s">
        <v>190</v>
      </c>
      <c r="E309" s="7"/>
      <c r="F309" s="18"/>
      <c r="G309" s="19" t="s">
        <v>189</v>
      </c>
      <c r="H309" s="19"/>
      <c r="I309" s="26"/>
      <c r="J309" s="24">
        <v>-30.23</v>
      </c>
      <c r="K309" s="25">
        <f t="shared" si="15"/>
        <v>-30.23</v>
      </c>
      <c r="L309" s="14"/>
    </row>
    <row r="310" spans="1:12">
      <c r="A310" s="20" t="s">
        <v>191</v>
      </c>
      <c r="B310" s="21"/>
      <c r="C310" s="21"/>
      <c r="D310" s="21"/>
      <c r="E310" s="21"/>
      <c r="F310" s="21"/>
      <c r="G310" s="21"/>
      <c r="H310" s="21"/>
      <c r="I310" s="27"/>
      <c r="J310" s="28">
        <f>SUM(J308:J309)</f>
        <v>161.25</v>
      </c>
      <c r="K310" s="32">
        <f t="shared" si="15"/>
        <v>161.25</v>
      </c>
      <c r="L310" s="14"/>
    </row>
    <row r="311" spans="1:12">
      <c r="A311" s="8">
        <v>45595</v>
      </c>
      <c r="B311" s="9">
        <v>19726</v>
      </c>
      <c r="C311" s="10" t="s">
        <v>275</v>
      </c>
      <c r="D311" s="11" t="s">
        <v>188</v>
      </c>
      <c r="E311" s="3">
        <v>226807</v>
      </c>
      <c r="F311" s="12"/>
      <c r="G311" s="13" t="s">
        <v>189</v>
      </c>
      <c r="H311" s="13"/>
      <c r="I311" s="23"/>
      <c r="J311" s="24">
        <v>197.4</v>
      </c>
      <c r="K311" s="25">
        <f t="shared" si="15"/>
        <v>197.4</v>
      </c>
      <c r="L311" s="8">
        <v>45593</v>
      </c>
    </row>
    <row r="312" spans="1:12">
      <c r="A312" s="14"/>
      <c r="B312" s="15"/>
      <c r="C312" s="16"/>
      <c r="D312" s="17" t="s">
        <v>190</v>
      </c>
      <c r="E312" s="7"/>
      <c r="F312" s="18"/>
      <c r="G312" s="19" t="s">
        <v>189</v>
      </c>
      <c r="H312" s="19"/>
      <c r="I312" s="26"/>
      <c r="J312" s="24">
        <v>-37.79</v>
      </c>
      <c r="K312" s="25">
        <f t="shared" si="15"/>
        <v>-37.79</v>
      </c>
      <c r="L312" s="14"/>
    </row>
    <row r="313" spans="1:12">
      <c r="A313" s="20" t="s">
        <v>191</v>
      </c>
      <c r="B313" s="21"/>
      <c r="C313" s="21"/>
      <c r="D313" s="21"/>
      <c r="E313" s="21"/>
      <c r="F313" s="21"/>
      <c r="G313" s="21"/>
      <c r="H313" s="21"/>
      <c r="I313" s="27"/>
      <c r="J313" s="28">
        <f>SUM(J311:J312)</f>
        <v>159.61</v>
      </c>
      <c r="K313" s="32">
        <f t="shared" si="15"/>
        <v>159.61</v>
      </c>
      <c r="L313" s="14"/>
    </row>
    <row r="314" spans="1:12">
      <c r="A314" s="8">
        <v>45595</v>
      </c>
      <c r="B314" s="9">
        <v>19726</v>
      </c>
      <c r="C314" s="10" t="s">
        <v>276</v>
      </c>
      <c r="D314" s="11" t="s">
        <v>188</v>
      </c>
      <c r="E314" s="3">
        <v>226810</v>
      </c>
      <c r="F314" s="12"/>
      <c r="G314" s="13" t="s">
        <v>189</v>
      </c>
      <c r="H314" s="13"/>
      <c r="I314" s="23"/>
      <c r="J314" s="24">
        <v>345.45</v>
      </c>
      <c r="K314" s="25">
        <f t="shared" si="15"/>
        <v>345.45</v>
      </c>
      <c r="L314" s="8">
        <v>45593</v>
      </c>
    </row>
    <row r="315" spans="1:12">
      <c r="A315" s="14"/>
      <c r="B315" s="15"/>
      <c r="C315" s="16"/>
      <c r="D315" s="17" t="s">
        <v>190</v>
      </c>
      <c r="E315" s="7"/>
      <c r="F315" s="18"/>
      <c r="G315" s="19" t="s">
        <v>189</v>
      </c>
      <c r="H315" s="19"/>
      <c r="I315" s="26"/>
      <c r="J315" s="24">
        <v>-55.36</v>
      </c>
      <c r="K315" s="25">
        <f t="shared" si="15"/>
        <v>-55.36</v>
      </c>
      <c r="L315" s="14"/>
    </row>
    <row r="316" spans="1:12">
      <c r="A316" s="20" t="s">
        <v>191</v>
      </c>
      <c r="B316" s="21"/>
      <c r="C316" s="21"/>
      <c r="D316" s="21"/>
      <c r="E316" s="21"/>
      <c r="F316" s="21"/>
      <c r="G316" s="21"/>
      <c r="H316" s="21"/>
      <c r="I316" s="27"/>
      <c r="J316" s="28">
        <f>SUM(J314:J315)</f>
        <v>290.09</v>
      </c>
      <c r="K316" s="32">
        <f t="shared" si="15"/>
        <v>290.09</v>
      </c>
      <c r="L316" s="14"/>
    </row>
    <row r="317" spans="1:12">
      <c r="A317" s="8">
        <v>45595</v>
      </c>
      <c r="B317" s="9">
        <v>19726</v>
      </c>
      <c r="C317" s="10" t="s">
        <v>277</v>
      </c>
      <c r="D317" s="11" t="s">
        <v>188</v>
      </c>
      <c r="E317" s="3">
        <v>226803</v>
      </c>
      <c r="F317" s="12"/>
      <c r="G317" s="13" t="s">
        <v>189</v>
      </c>
      <c r="H317" s="13"/>
      <c r="I317" s="23"/>
      <c r="J317" s="24">
        <v>191.8</v>
      </c>
      <c r="K317" s="25">
        <f t="shared" si="15"/>
        <v>191.8</v>
      </c>
      <c r="L317" s="8">
        <v>45593</v>
      </c>
    </row>
    <row r="318" spans="1:12">
      <c r="A318" s="14"/>
      <c r="B318" s="15"/>
      <c r="C318" s="16"/>
      <c r="D318" s="17" t="s">
        <v>190</v>
      </c>
      <c r="E318" s="7"/>
      <c r="F318" s="18"/>
      <c r="G318" s="19" t="s">
        <v>189</v>
      </c>
      <c r="H318" s="19"/>
      <c r="I318" s="26"/>
      <c r="J318" s="24">
        <v>-30.63</v>
      </c>
      <c r="K318" s="25">
        <f t="shared" si="15"/>
        <v>-30.63</v>
      </c>
      <c r="L318" s="14"/>
    </row>
    <row r="319" spans="1:12">
      <c r="A319" s="20" t="s">
        <v>191</v>
      </c>
      <c r="B319" s="21"/>
      <c r="C319" s="21"/>
      <c r="D319" s="21"/>
      <c r="E319" s="21"/>
      <c r="F319" s="21"/>
      <c r="G319" s="21"/>
      <c r="H319" s="21"/>
      <c r="I319" s="27"/>
      <c r="J319" s="28">
        <f>SUM(J317:J318)</f>
        <v>161.17</v>
      </c>
      <c r="K319" s="32">
        <f t="shared" si="15"/>
        <v>161.17</v>
      </c>
      <c r="L319" s="14"/>
    </row>
    <row r="320" spans="1:12">
      <c r="A320" s="8">
        <v>45595</v>
      </c>
      <c r="B320" s="9">
        <v>19726</v>
      </c>
      <c r="C320" s="10" t="s">
        <v>278</v>
      </c>
      <c r="D320" s="11" t="s">
        <v>188</v>
      </c>
      <c r="E320" s="3">
        <v>226859</v>
      </c>
      <c r="F320" s="12"/>
      <c r="G320" s="13" t="s">
        <v>189</v>
      </c>
      <c r="H320" s="13"/>
      <c r="I320" s="23"/>
      <c r="J320" s="24">
        <v>191.48</v>
      </c>
      <c r="K320" s="25">
        <f t="shared" si="15"/>
        <v>191.48</v>
      </c>
      <c r="L320" s="8">
        <v>45593</v>
      </c>
    </row>
    <row r="321" spans="1:12">
      <c r="A321" s="14"/>
      <c r="B321" s="15"/>
      <c r="C321" s="16"/>
      <c r="D321" s="17" t="s">
        <v>190</v>
      </c>
      <c r="E321" s="7"/>
      <c r="F321" s="18"/>
      <c r="G321" s="19" t="s">
        <v>189</v>
      </c>
      <c r="H321" s="19"/>
      <c r="I321" s="26"/>
      <c r="J321" s="24">
        <v>-30.22</v>
      </c>
      <c r="K321" s="25">
        <f t="shared" si="15"/>
        <v>-30.22</v>
      </c>
      <c r="L321" s="14"/>
    </row>
    <row r="322" spans="1:12">
      <c r="A322" s="20" t="s">
        <v>191</v>
      </c>
      <c r="B322" s="21"/>
      <c r="C322" s="21"/>
      <c r="D322" s="21"/>
      <c r="E322" s="21"/>
      <c r="F322" s="21"/>
      <c r="G322" s="21"/>
      <c r="H322" s="21"/>
      <c r="I322" s="27"/>
      <c r="J322" s="28">
        <f>SUM(J320:J321)</f>
        <v>161.26</v>
      </c>
      <c r="K322" s="32">
        <f t="shared" si="15"/>
        <v>161.26</v>
      </c>
      <c r="L322" s="14"/>
    </row>
    <row r="323" spans="1:12">
      <c r="A323" s="8">
        <v>45595</v>
      </c>
      <c r="B323" s="9">
        <v>19726</v>
      </c>
      <c r="C323" s="10" t="s">
        <v>279</v>
      </c>
      <c r="D323" s="11" t="s">
        <v>188</v>
      </c>
      <c r="E323" s="3">
        <v>226863</v>
      </c>
      <c r="F323" s="12"/>
      <c r="G323" s="13" t="s">
        <v>189</v>
      </c>
      <c r="H323" s="13"/>
      <c r="I323" s="23"/>
      <c r="J323" s="24">
        <v>394.8</v>
      </c>
      <c r="K323" s="25">
        <f t="shared" si="15"/>
        <v>394.8</v>
      </c>
      <c r="L323" s="8">
        <v>45593</v>
      </c>
    </row>
    <row r="324" spans="1:12">
      <c r="A324" s="14"/>
      <c r="B324" s="15"/>
      <c r="C324" s="16"/>
      <c r="D324" s="17" t="s">
        <v>190</v>
      </c>
      <c r="E324" s="7"/>
      <c r="F324" s="18"/>
      <c r="G324" s="19" t="s">
        <v>189</v>
      </c>
      <c r="H324" s="19"/>
      <c r="I324" s="26"/>
      <c r="J324" s="24">
        <v>-76.44</v>
      </c>
      <c r="K324" s="25">
        <f t="shared" si="15"/>
        <v>-76.44</v>
      </c>
      <c r="L324" s="14"/>
    </row>
    <row r="325" spans="1:12">
      <c r="A325" s="20" t="s">
        <v>191</v>
      </c>
      <c r="B325" s="21"/>
      <c r="C325" s="21"/>
      <c r="D325" s="21"/>
      <c r="E325" s="21"/>
      <c r="F325" s="21"/>
      <c r="G325" s="21"/>
      <c r="H325" s="21"/>
      <c r="I325" s="27"/>
      <c r="J325" s="28">
        <f>SUM(J323:J324)</f>
        <v>318.36</v>
      </c>
      <c r="K325" s="32">
        <f t="shared" si="15"/>
        <v>318.36</v>
      </c>
      <c r="L325" s="14"/>
    </row>
    <row r="326" spans="1:12">
      <c r="A326" s="8">
        <v>45595</v>
      </c>
      <c r="B326" s="9">
        <v>19726</v>
      </c>
      <c r="C326" s="10" t="s">
        <v>280</v>
      </c>
      <c r="D326" s="11" t="s">
        <v>188</v>
      </c>
      <c r="E326" s="3">
        <v>226861</v>
      </c>
      <c r="F326" s="12"/>
      <c r="G326" s="13" t="s">
        <v>189</v>
      </c>
      <c r="H326" s="13"/>
      <c r="I326" s="23"/>
      <c r="J326" s="24">
        <v>350</v>
      </c>
      <c r="K326" s="25">
        <f t="shared" si="15"/>
        <v>350</v>
      </c>
      <c r="L326" s="8">
        <v>45593</v>
      </c>
    </row>
    <row r="327" spans="1:12">
      <c r="A327" s="14"/>
      <c r="B327" s="15"/>
      <c r="C327" s="16"/>
      <c r="D327" s="17" t="s">
        <v>190</v>
      </c>
      <c r="E327" s="7"/>
      <c r="F327" s="18"/>
      <c r="G327" s="19" t="s">
        <v>189</v>
      </c>
      <c r="H327" s="19"/>
      <c r="I327" s="26"/>
      <c r="J327" s="24">
        <v>-67.85</v>
      </c>
      <c r="K327" s="25">
        <f t="shared" si="15"/>
        <v>-67.85</v>
      </c>
      <c r="L327" s="14"/>
    </row>
    <row r="328" spans="1:12">
      <c r="A328" s="20" t="s">
        <v>191</v>
      </c>
      <c r="B328" s="21"/>
      <c r="C328" s="21"/>
      <c r="D328" s="21"/>
      <c r="E328" s="21"/>
      <c r="F328" s="21"/>
      <c r="G328" s="21"/>
      <c r="H328" s="21"/>
      <c r="I328" s="27"/>
      <c r="J328" s="28">
        <f>SUM(J326:J327)</f>
        <v>282.15</v>
      </c>
      <c r="K328" s="32">
        <f t="shared" si="15"/>
        <v>282.15</v>
      </c>
      <c r="L328" s="14"/>
    </row>
    <row r="329" spans="1:12">
      <c r="A329" s="8">
        <v>45595</v>
      </c>
      <c r="B329" s="9">
        <v>19726</v>
      </c>
      <c r="C329" s="10" t="s">
        <v>281</v>
      </c>
      <c r="D329" s="11" t="s">
        <v>188</v>
      </c>
      <c r="E329" s="3">
        <v>226258</v>
      </c>
      <c r="F329" s="12"/>
      <c r="G329" s="13" t="s">
        <v>189</v>
      </c>
      <c r="H329" s="13"/>
      <c r="I329" s="23"/>
      <c r="J329" s="24">
        <v>1076.9</v>
      </c>
      <c r="K329" s="25">
        <f t="shared" si="15"/>
        <v>1076.9</v>
      </c>
      <c r="L329" s="8">
        <v>45593</v>
      </c>
    </row>
    <row r="330" spans="1:12">
      <c r="A330" s="14"/>
      <c r="B330" s="15"/>
      <c r="C330" s="16"/>
      <c r="D330" s="17" t="s">
        <v>190</v>
      </c>
      <c r="E330" s="7"/>
      <c r="F330" s="18"/>
      <c r="G330" s="19" t="s">
        <v>189</v>
      </c>
      <c r="H330" s="19"/>
      <c r="I330" s="26"/>
      <c r="J330" s="24">
        <v>-243.75</v>
      </c>
      <c r="K330" s="25">
        <f t="shared" si="15"/>
        <v>-243.75</v>
      </c>
      <c r="L330" s="14"/>
    </row>
    <row r="331" spans="1:12">
      <c r="A331" s="20" t="s">
        <v>191</v>
      </c>
      <c r="B331" s="21"/>
      <c r="C331" s="21"/>
      <c r="D331" s="21"/>
      <c r="E331" s="21"/>
      <c r="F331" s="21"/>
      <c r="G331" s="21"/>
      <c r="H331" s="21"/>
      <c r="I331" s="27"/>
      <c r="J331" s="28">
        <f>SUM(J329:J330)</f>
        <v>833.15</v>
      </c>
      <c r="K331" s="32">
        <f t="shared" si="15"/>
        <v>833.15</v>
      </c>
      <c r="L331" s="14"/>
    </row>
    <row r="332" spans="1:12">
      <c r="A332" s="8">
        <v>45595</v>
      </c>
      <c r="B332" s="9">
        <v>19726</v>
      </c>
      <c r="C332" s="10" t="s">
        <v>282</v>
      </c>
      <c r="D332" s="11" t="s">
        <v>188</v>
      </c>
      <c r="E332" s="3">
        <v>226894</v>
      </c>
      <c r="F332" s="12"/>
      <c r="G332" s="13" t="s">
        <v>189</v>
      </c>
      <c r="H332" s="13"/>
      <c r="I332" s="23"/>
      <c r="J332" s="24">
        <v>197.4</v>
      </c>
      <c r="K332" s="25">
        <f t="shared" si="15"/>
        <v>197.4</v>
      </c>
      <c r="L332" s="8">
        <v>45593</v>
      </c>
    </row>
    <row r="333" spans="1:12">
      <c r="A333" s="14"/>
      <c r="B333" s="15"/>
      <c r="C333" s="16"/>
      <c r="D333" s="17" t="s">
        <v>190</v>
      </c>
      <c r="E333" s="7"/>
      <c r="F333" s="18"/>
      <c r="G333" s="19" t="s">
        <v>189</v>
      </c>
      <c r="H333" s="19"/>
      <c r="I333" s="26"/>
      <c r="J333" s="24">
        <v>-37.79</v>
      </c>
      <c r="K333" s="25">
        <f t="shared" si="15"/>
        <v>-37.79</v>
      </c>
      <c r="L333" s="14"/>
    </row>
    <row r="334" spans="1:12">
      <c r="A334" s="20" t="s">
        <v>191</v>
      </c>
      <c r="B334" s="21"/>
      <c r="C334" s="21"/>
      <c r="D334" s="21"/>
      <c r="E334" s="21"/>
      <c r="F334" s="21"/>
      <c r="G334" s="21"/>
      <c r="H334" s="21"/>
      <c r="I334" s="27"/>
      <c r="J334" s="28">
        <f>SUM(J332:J333)</f>
        <v>159.61</v>
      </c>
      <c r="K334" s="32">
        <f t="shared" si="15"/>
        <v>159.61</v>
      </c>
      <c r="L334" s="14"/>
    </row>
    <row r="335" spans="1:12">
      <c r="A335" s="8">
        <v>45595</v>
      </c>
      <c r="B335" s="9">
        <v>19726</v>
      </c>
      <c r="C335" s="10" t="s">
        <v>283</v>
      </c>
      <c r="D335" s="11" t="s">
        <v>188</v>
      </c>
      <c r="E335" s="3">
        <v>226722</v>
      </c>
      <c r="F335" s="12"/>
      <c r="G335" s="13" t="s">
        <v>189</v>
      </c>
      <c r="H335" s="13"/>
      <c r="I335" s="23"/>
      <c r="J335" s="24">
        <v>1053.13</v>
      </c>
      <c r="K335" s="25">
        <f t="shared" si="15"/>
        <v>1053.13</v>
      </c>
      <c r="L335" s="8">
        <v>45593</v>
      </c>
    </row>
    <row r="336" spans="1:12">
      <c r="A336" s="14"/>
      <c r="B336" s="15"/>
      <c r="C336" s="16"/>
      <c r="D336" s="17" t="s">
        <v>190</v>
      </c>
      <c r="E336" s="7"/>
      <c r="F336" s="18"/>
      <c r="G336" s="19" t="s">
        <v>189</v>
      </c>
      <c r="H336" s="19"/>
      <c r="I336" s="26"/>
      <c r="J336" s="24">
        <v>-167.04</v>
      </c>
      <c r="K336" s="25">
        <f t="shared" si="15"/>
        <v>-167.04</v>
      </c>
      <c r="L336" s="14"/>
    </row>
    <row r="337" spans="1:12">
      <c r="A337" s="20" t="s">
        <v>191</v>
      </c>
      <c r="B337" s="21"/>
      <c r="C337" s="21"/>
      <c r="D337" s="21"/>
      <c r="E337" s="21"/>
      <c r="F337" s="21"/>
      <c r="G337" s="21"/>
      <c r="H337" s="21"/>
      <c r="I337" s="27"/>
      <c r="J337" s="28">
        <f>SUM(J335:J336)</f>
        <v>886.09</v>
      </c>
      <c r="K337" s="32">
        <f t="shared" si="15"/>
        <v>886.09</v>
      </c>
      <c r="L337" s="14"/>
    </row>
    <row r="338" spans="1:12">
      <c r="A338" s="8">
        <v>45595</v>
      </c>
      <c r="B338" s="9">
        <v>19726</v>
      </c>
      <c r="C338" s="10" t="s">
        <v>284</v>
      </c>
      <c r="D338" s="11" t="s">
        <v>188</v>
      </c>
      <c r="E338" s="3">
        <v>226235</v>
      </c>
      <c r="F338" s="12"/>
      <c r="G338" s="13" t="s">
        <v>189</v>
      </c>
      <c r="H338" s="13"/>
      <c r="I338" s="23"/>
      <c r="J338" s="24">
        <v>189.93</v>
      </c>
      <c r="K338" s="25">
        <f t="shared" si="15"/>
        <v>189.93</v>
      </c>
      <c r="L338" s="8">
        <v>45593</v>
      </c>
    </row>
    <row r="339" spans="1:12">
      <c r="A339" s="14"/>
      <c r="B339" s="15"/>
      <c r="C339" s="16"/>
      <c r="D339" s="17" t="s">
        <v>190</v>
      </c>
      <c r="E339" s="7"/>
      <c r="F339" s="18"/>
      <c r="G339" s="19" t="s">
        <v>189</v>
      </c>
      <c r="H339" s="19"/>
      <c r="I339" s="26"/>
      <c r="J339" s="24">
        <v>-36.92</v>
      </c>
      <c r="K339" s="25">
        <f t="shared" si="15"/>
        <v>-36.92</v>
      </c>
      <c r="L339" s="14"/>
    </row>
    <row r="340" spans="1:12">
      <c r="A340" s="20" t="s">
        <v>191</v>
      </c>
      <c r="B340" s="21"/>
      <c r="C340" s="21"/>
      <c r="D340" s="21"/>
      <c r="E340" s="21"/>
      <c r="F340" s="21"/>
      <c r="G340" s="21"/>
      <c r="H340" s="21"/>
      <c r="I340" s="27"/>
      <c r="J340" s="28">
        <f>SUM(J338:J339)</f>
        <v>153.01</v>
      </c>
      <c r="K340" s="32">
        <f t="shared" si="15"/>
        <v>153.01</v>
      </c>
      <c r="L340" s="14"/>
    </row>
    <row r="341" spans="1:12">
      <c r="A341" s="8">
        <v>45595</v>
      </c>
      <c r="B341" s="9">
        <v>19726</v>
      </c>
      <c r="C341" s="10" t="s">
        <v>285</v>
      </c>
      <c r="D341" s="11" t="s">
        <v>188</v>
      </c>
      <c r="E341" s="3">
        <v>226644</v>
      </c>
      <c r="F341" s="12"/>
      <c r="G341" s="13" t="s">
        <v>189</v>
      </c>
      <c r="H341" s="13"/>
      <c r="I341" s="23"/>
      <c r="J341" s="24">
        <v>1063.2</v>
      </c>
      <c r="K341" s="25">
        <f t="shared" si="15"/>
        <v>1063.2</v>
      </c>
      <c r="L341" s="8">
        <v>45593</v>
      </c>
    </row>
    <row r="342" spans="1:12">
      <c r="A342" s="14"/>
      <c r="B342" s="15"/>
      <c r="C342" s="16"/>
      <c r="D342" s="17" t="s">
        <v>190</v>
      </c>
      <c r="E342" s="7"/>
      <c r="F342" s="18"/>
      <c r="G342" s="19" t="s">
        <v>189</v>
      </c>
      <c r="H342" s="19"/>
      <c r="I342" s="26"/>
      <c r="J342" s="24">
        <v>-179.06</v>
      </c>
      <c r="K342" s="25">
        <f t="shared" ref="K342:K349" si="16">J342+F342</f>
        <v>-179.06</v>
      </c>
      <c r="L342" s="14"/>
    </row>
    <row r="343" spans="1:12">
      <c r="A343" s="20" t="s">
        <v>191</v>
      </c>
      <c r="B343" s="21"/>
      <c r="C343" s="21"/>
      <c r="D343" s="21"/>
      <c r="E343" s="21"/>
      <c r="F343" s="21"/>
      <c r="G343" s="21"/>
      <c r="H343" s="21"/>
      <c r="I343" s="27"/>
      <c r="J343" s="28">
        <f>SUM(J341:J342)</f>
        <v>884.14</v>
      </c>
      <c r="K343" s="32">
        <f t="shared" si="16"/>
        <v>884.14</v>
      </c>
      <c r="L343" s="14"/>
    </row>
    <row r="344" spans="1:12">
      <c r="A344" s="8">
        <v>45595</v>
      </c>
      <c r="B344" s="9">
        <v>19726</v>
      </c>
      <c r="C344" s="10" t="s">
        <v>286</v>
      </c>
      <c r="D344" s="11" t="s">
        <v>188</v>
      </c>
      <c r="E344" s="3">
        <v>226721</v>
      </c>
      <c r="F344" s="12"/>
      <c r="G344" s="13" t="s">
        <v>189</v>
      </c>
      <c r="H344" s="13"/>
      <c r="I344" s="23"/>
      <c r="J344" s="24">
        <v>1085.7</v>
      </c>
      <c r="K344" s="25">
        <f t="shared" si="16"/>
        <v>1085.7</v>
      </c>
      <c r="L344" s="8">
        <v>45593</v>
      </c>
    </row>
    <row r="345" spans="1:12">
      <c r="A345" s="14"/>
      <c r="B345" s="15"/>
      <c r="C345" s="16"/>
      <c r="D345" s="17" t="s">
        <v>190</v>
      </c>
      <c r="E345" s="7"/>
      <c r="F345" s="18"/>
      <c r="G345" s="19" t="s">
        <v>189</v>
      </c>
      <c r="H345" s="19"/>
      <c r="I345" s="26"/>
      <c r="J345" s="24">
        <v>-208.66</v>
      </c>
      <c r="K345" s="25">
        <f t="shared" si="16"/>
        <v>-208.66</v>
      </c>
      <c r="L345" s="14"/>
    </row>
    <row r="346" spans="1:12">
      <c r="A346" s="20" t="s">
        <v>191</v>
      </c>
      <c r="B346" s="21"/>
      <c r="C346" s="21"/>
      <c r="D346" s="21"/>
      <c r="E346" s="21"/>
      <c r="F346" s="21"/>
      <c r="G346" s="21"/>
      <c r="H346" s="21"/>
      <c r="I346" s="27"/>
      <c r="J346" s="28">
        <f>SUM(J344:J345)</f>
        <v>877.04</v>
      </c>
      <c r="K346" s="32">
        <f t="shared" si="16"/>
        <v>877.04</v>
      </c>
      <c r="L346" s="14"/>
    </row>
    <row r="347" spans="1:12">
      <c r="A347" s="8">
        <v>45595</v>
      </c>
      <c r="B347" s="9">
        <v>19726</v>
      </c>
      <c r="C347" s="10" t="s">
        <v>287</v>
      </c>
      <c r="D347" s="11" t="s">
        <v>188</v>
      </c>
      <c r="E347" s="3">
        <v>226647</v>
      </c>
      <c r="F347" s="12"/>
      <c r="G347" s="13" t="s">
        <v>189</v>
      </c>
      <c r="H347" s="13"/>
      <c r="I347" s="23"/>
      <c r="J347" s="24">
        <v>1085.7</v>
      </c>
      <c r="K347" s="25">
        <f t="shared" si="16"/>
        <v>1085.7</v>
      </c>
      <c r="L347" s="8">
        <v>45593</v>
      </c>
    </row>
    <row r="348" spans="1:12">
      <c r="A348" s="14"/>
      <c r="B348" s="15"/>
      <c r="C348" s="16"/>
      <c r="D348" s="17" t="s">
        <v>190</v>
      </c>
      <c r="E348" s="7"/>
      <c r="F348" s="18"/>
      <c r="G348" s="19" t="s">
        <v>189</v>
      </c>
      <c r="H348" s="19"/>
      <c r="I348" s="26"/>
      <c r="J348" s="24">
        <v>-208.66</v>
      </c>
      <c r="K348" s="25">
        <f t="shared" si="16"/>
        <v>-208.66</v>
      </c>
      <c r="L348" s="14"/>
    </row>
    <row r="349" spans="1:12">
      <c r="A349" s="20" t="s">
        <v>191</v>
      </c>
      <c r="B349" s="21"/>
      <c r="C349" s="21"/>
      <c r="D349" s="21"/>
      <c r="E349" s="21"/>
      <c r="F349" s="21"/>
      <c r="G349" s="21"/>
      <c r="H349" s="21"/>
      <c r="I349" s="27"/>
      <c r="J349" s="28">
        <f>SUM(J347:J348)</f>
        <v>877.04</v>
      </c>
      <c r="K349" s="32">
        <f t="shared" si="16"/>
        <v>877.04</v>
      </c>
      <c r="L349" s="14"/>
    </row>
    <row r="350" spans="1:12">
      <c r="A350" s="8">
        <v>45595</v>
      </c>
      <c r="B350" s="9">
        <v>19726</v>
      </c>
      <c r="C350" s="10" t="s">
        <v>288</v>
      </c>
      <c r="D350" s="11" t="s">
        <v>188</v>
      </c>
      <c r="E350" s="3">
        <v>226643</v>
      </c>
      <c r="F350" s="12"/>
      <c r="G350" s="13" t="s">
        <v>189</v>
      </c>
      <c r="H350" s="13"/>
      <c r="I350" s="23"/>
      <c r="J350" s="24">
        <v>2171.4</v>
      </c>
      <c r="K350" s="25">
        <f t="shared" ref="K350:K358" si="17">J350+F350</f>
        <v>2171.4</v>
      </c>
      <c r="L350" s="8">
        <v>45593</v>
      </c>
    </row>
    <row r="351" spans="1:12">
      <c r="A351" s="14"/>
      <c r="B351" s="15"/>
      <c r="C351" s="16"/>
      <c r="D351" s="17" t="s">
        <v>190</v>
      </c>
      <c r="E351" s="7"/>
      <c r="F351" s="18"/>
      <c r="G351" s="19" t="s">
        <v>189</v>
      </c>
      <c r="H351" s="19"/>
      <c r="I351" s="26"/>
      <c r="J351" s="24">
        <v>-416.46</v>
      </c>
      <c r="K351" s="25">
        <f t="shared" si="17"/>
        <v>-416.46</v>
      </c>
      <c r="L351" s="14"/>
    </row>
    <row r="352" spans="1:12">
      <c r="A352" s="20" t="s">
        <v>191</v>
      </c>
      <c r="B352" s="21"/>
      <c r="C352" s="21"/>
      <c r="D352" s="21"/>
      <c r="E352" s="21"/>
      <c r="F352" s="21"/>
      <c r="G352" s="21"/>
      <c r="H352" s="21"/>
      <c r="I352" s="27"/>
      <c r="J352" s="28">
        <f>SUM(J350:J351)</f>
        <v>1754.94</v>
      </c>
      <c r="K352" s="32">
        <f t="shared" si="17"/>
        <v>1754.94</v>
      </c>
      <c r="L352" s="14"/>
    </row>
    <row r="353" spans="1:12">
      <c r="A353" s="8">
        <v>45595</v>
      </c>
      <c r="B353" s="9">
        <v>19726</v>
      </c>
      <c r="C353" s="10" t="s">
        <v>289</v>
      </c>
      <c r="D353" s="11" t="s">
        <v>188</v>
      </c>
      <c r="E353" s="3">
        <v>226427</v>
      </c>
      <c r="F353" s="12"/>
      <c r="G353" s="13" t="s">
        <v>189</v>
      </c>
      <c r="H353" s="13"/>
      <c r="I353" s="23"/>
      <c r="J353" s="24">
        <v>393.6</v>
      </c>
      <c r="K353" s="25">
        <f t="shared" si="17"/>
        <v>393.6</v>
      </c>
      <c r="L353" s="8">
        <v>45593</v>
      </c>
    </row>
    <row r="354" spans="1:12">
      <c r="A354" s="14"/>
      <c r="B354" s="15"/>
      <c r="C354" s="16"/>
      <c r="D354" s="17" t="s">
        <v>190</v>
      </c>
      <c r="E354" s="7"/>
      <c r="F354" s="18"/>
      <c r="G354" s="19" t="s">
        <v>189</v>
      </c>
      <c r="H354" s="19"/>
      <c r="I354" s="26"/>
      <c r="J354" s="24">
        <v>-68.38</v>
      </c>
      <c r="K354" s="25">
        <f t="shared" si="17"/>
        <v>-68.38</v>
      </c>
      <c r="L354" s="14"/>
    </row>
    <row r="355" spans="1:12">
      <c r="A355" s="20" t="s">
        <v>191</v>
      </c>
      <c r="B355" s="21"/>
      <c r="C355" s="21"/>
      <c r="D355" s="21"/>
      <c r="E355" s="21"/>
      <c r="F355" s="21"/>
      <c r="G355" s="21"/>
      <c r="H355" s="21"/>
      <c r="I355" s="27"/>
      <c r="J355" s="28">
        <f>SUM(J353:J354)</f>
        <v>325.22</v>
      </c>
      <c r="K355" s="32">
        <f t="shared" si="17"/>
        <v>325.22</v>
      </c>
      <c r="L355" s="14"/>
    </row>
    <row r="356" spans="1:12">
      <c r="A356" s="8">
        <v>45595</v>
      </c>
      <c r="B356" s="9">
        <v>19726</v>
      </c>
      <c r="C356" s="10" t="s">
        <v>290</v>
      </c>
      <c r="D356" s="11" t="s">
        <v>188</v>
      </c>
      <c r="E356" s="3">
        <v>225899</v>
      </c>
      <c r="F356" s="12"/>
      <c r="G356" s="13" t="s">
        <v>189</v>
      </c>
      <c r="H356" s="13"/>
      <c r="I356" s="23"/>
      <c r="J356" s="24">
        <v>1400</v>
      </c>
      <c r="K356" s="25">
        <f t="shared" si="17"/>
        <v>1400</v>
      </c>
      <c r="L356" s="8">
        <v>45593</v>
      </c>
    </row>
    <row r="357" spans="1:12">
      <c r="A357" s="14"/>
      <c r="B357" s="15"/>
      <c r="C357" s="16"/>
      <c r="D357" s="17" t="s">
        <v>190</v>
      </c>
      <c r="E357" s="7"/>
      <c r="F357" s="18"/>
      <c r="G357" s="19" t="s">
        <v>189</v>
      </c>
      <c r="H357" s="19"/>
      <c r="I357" s="26"/>
      <c r="J357" s="24">
        <v>-220.93</v>
      </c>
      <c r="K357" s="25">
        <f t="shared" si="17"/>
        <v>-220.93</v>
      </c>
      <c r="L357" s="14"/>
    </row>
    <row r="358" spans="1:12">
      <c r="A358" s="20" t="s">
        <v>191</v>
      </c>
      <c r="B358" s="21"/>
      <c r="C358" s="21"/>
      <c r="D358" s="21"/>
      <c r="E358" s="21"/>
      <c r="F358" s="21"/>
      <c r="G358" s="21"/>
      <c r="H358" s="21"/>
      <c r="I358" s="27"/>
      <c r="J358" s="28">
        <f>SUM(J356:J357)</f>
        <v>1179.07</v>
      </c>
      <c r="K358" s="32">
        <f t="shared" si="17"/>
        <v>1179.07</v>
      </c>
      <c r="L358" s="14"/>
    </row>
    <row r="359" ht="10.5" spans="1:10">
      <c r="A359" s="2"/>
      <c r="I359" s="29" t="s">
        <v>211</v>
      </c>
      <c r="J359" s="30">
        <f>SUM(J283,J286,J289,J292,J295,J298,J301,J304,J307,J310,J313,J316,J319,J322,J325,J328,J331,J334,J337,J340,J343,J346,J349,J352,J355,J358)</f>
        <v>16786.18</v>
      </c>
    </row>
    <row r="360" ht="10.5" spans="1:10">
      <c r="A360" s="2" t="s">
        <v>24</v>
      </c>
      <c r="D360" s="2" t="s">
        <v>25</v>
      </c>
      <c r="I360" s="31"/>
      <c r="J360" s="30"/>
    </row>
    <row r="361" spans="1:1">
      <c r="A361" s="2"/>
    </row>
    <row r="362" spans="1:1">
      <c r="A362" s="2"/>
    </row>
    <row r="363" spans="1:4">
      <c r="A363" s="2" t="s">
        <v>27</v>
      </c>
      <c r="D363" s="2" t="s">
        <v>28</v>
      </c>
    </row>
    <row r="364" spans="1:4">
      <c r="A364" s="1" t="s">
        <v>30</v>
      </c>
      <c r="D364" s="1" t="s">
        <v>31</v>
      </c>
    </row>
  </sheetData>
  <mergeCells count="252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A51:I51"/>
    <mergeCell ref="A54:I54"/>
    <mergeCell ref="A57:I57"/>
    <mergeCell ref="A60:I60"/>
    <mergeCell ref="A63:I63"/>
    <mergeCell ref="A66:I66"/>
    <mergeCell ref="G81:J81"/>
    <mergeCell ref="A86:I86"/>
    <mergeCell ref="A89:I89"/>
    <mergeCell ref="A92:I92"/>
    <mergeCell ref="A95:I95"/>
    <mergeCell ref="A98:I98"/>
    <mergeCell ref="A101:I101"/>
    <mergeCell ref="A104:I104"/>
    <mergeCell ref="A107:I107"/>
    <mergeCell ref="A110:I110"/>
    <mergeCell ref="A113:I113"/>
    <mergeCell ref="A116:I116"/>
    <mergeCell ref="A119:I119"/>
    <mergeCell ref="A122:I122"/>
    <mergeCell ref="A125:I125"/>
    <mergeCell ref="A128:I128"/>
    <mergeCell ref="A131:I131"/>
    <mergeCell ref="A134:I134"/>
    <mergeCell ref="A137:I137"/>
    <mergeCell ref="A140:I140"/>
    <mergeCell ref="A143:I143"/>
    <mergeCell ref="A146:I146"/>
    <mergeCell ref="A149:I149"/>
    <mergeCell ref="A152:I152"/>
    <mergeCell ref="A155:I155"/>
    <mergeCell ref="G170:J170"/>
    <mergeCell ref="A175:I175"/>
    <mergeCell ref="A178:I178"/>
    <mergeCell ref="A181:I181"/>
    <mergeCell ref="A184:I184"/>
    <mergeCell ref="A187:I187"/>
    <mergeCell ref="A190:I190"/>
    <mergeCell ref="A193:I193"/>
    <mergeCell ref="A196:I196"/>
    <mergeCell ref="A199:I199"/>
    <mergeCell ref="A202:I202"/>
    <mergeCell ref="A205:I205"/>
    <mergeCell ref="A208:I208"/>
    <mergeCell ref="A211:I211"/>
    <mergeCell ref="A214:I214"/>
    <mergeCell ref="A217:I217"/>
    <mergeCell ref="A220:I220"/>
    <mergeCell ref="A223:I223"/>
    <mergeCell ref="A226:I226"/>
    <mergeCell ref="A229:I229"/>
    <mergeCell ref="A232:I232"/>
    <mergeCell ref="A235:I235"/>
    <mergeCell ref="A238:I238"/>
    <mergeCell ref="A241:I241"/>
    <mergeCell ref="A244:I244"/>
    <mergeCell ref="A247:I247"/>
    <mergeCell ref="A250:I250"/>
    <mergeCell ref="A253:I253"/>
    <mergeCell ref="A256:I256"/>
    <mergeCell ref="A259:I259"/>
    <mergeCell ref="A262:I262"/>
    <mergeCell ref="G278:J278"/>
    <mergeCell ref="A283:I283"/>
    <mergeCell ref="A286:I286"/>
    <mergeCell ref="A289:I289"/>
    <mergeCell ref="A292:I292"/>
    <mergeCell ref="A295:I295"/>
    <mergeCell ref="A298:I298"/>
    <mergeCell ref="A301:I301"/>
    <mergeCell ref="A304:I304"/>
    <mergeCell ref="A307:I307"/>
    <mergeCell ref="A310:I310"/>
    <mergeCell ref="A313:I313"/>
    <mergeCell ref="A316:I316"/>
    <mergeCell ref="A319:I319"/>
    <mergeCell ref="A322:I322"/>
    <mergeCell ref="A325:I325"/>
    <mergeCell ref="A328:I328"/>
    <mergeCell ref="A331:I331"/>
    <mergeCell ref="A334:I334"/>
    <mergeCell ref="A337:I337"/>
    <mergeCell ref="A340:I340"/>
    <mergeCell ref="A343:I343"/>
    <mergeCell ref="A346:I346"/>
    <mergeCell ref="A349:I349"/>
    <mergeCell ref="A352:I352"/>
    <mergeCell ref="A355:I355"/>
    <mergeCell ref="A358:I358"/>
    <mergeCell ref="A4:A6"/>
    <mergeCell ref="A81:A83"/>
    <mergeCell ref="A170:A172"/>
    <mergeCell ref="A278:A280"/>
    <mergeCell ref="B4:B6"/>
    <mergeCell ref="B81:B83"/>
    <mergeCell ref="B170:B172"/>
    <mergeCell ref="B278:B280"/>
    <mergeCell ref="C4:C6"/>
    <mergeCell ref="C81:C83"/>
    <mergeCell ref="C170:C172"/>
    <mergeCell ref="C278:C280"/>
    <mergeCell ref="D4:D6"/>
    <mergeCell ref="D81:D83"/>
    <mergeCell ref="D170:D172"/>
    <mergeCell ref="D278:D280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49:E50"/>
    <mergeCell ref="E52:E53"/>
    <mergeCell ref="E55:E56"/>
    <mergeCell ref="E58:E59"/>
    <mergeCell ref="E61:E62"/>
    <mergeCell ref="E64:E65"/>
    <mergeCell ref="E81:E83"/>
    <mergeCell ref="E84:E85"/>
    <mergeCell ref="E87:E88"/>
    <mergeCell ref="E90:E91"/>
    <mergeCell ref="E93:E94"/>
    <mergeCell ref="E96:E97"/>
    <mergeCell ref="E99:E100"/>
    <mergeCell ref="E102:E103"/>
    <mergeCell ref="E105:E106"/>
    <mergeCell ref="E108:E109"/>
    <mergeCell ref="E111:E112"/>
    <mergeCell ref="E114:E115"/>
    <mergeCell ref="E117:E118"/>
    <mergeCell ref="E120:E121"/>
    <mergeCell ref="E123:E124"/>
    <mergeCell ref="E126:E127"/>
    <mergeCell ref="E129:E130"/>
    <mergeCell ref="E132:E133"/>
    <mergeCell ref="E135:E136"/>
    <mergeCell ref="E138:E139"/>
    <mergeCell ref="E141:E142"/>
    <mergeCell ref="E144:E145"/>
    <mergeCell ref="E147:E148"/>
    <mergeCell ref="E150:E151"/>
    <mergeCell ref="E153:E154"/>
    <mergeCell ref="E170:E172"/>
    <mergeCell ref="E173:E174"/>
    <mergeCell ref="E176:E177"/>
    <mergeCell ref="E179:E180"/>
    <mergeCell ref="E182:E183"/>
    <mergeCell ref="E185:E186"/>
    <mergeCell ref="E188:E189"/>
    <mergeCell ref="E191:E192"/>
    <mergeCell ref="E194:E195"/>
    <mergeCell ref="E197:E198"/>
    <mergeCell ref="E200:E201"/>
    <mergeCell ref="E203:E204"/>
    <mergeCell ref="E206:E207"/>
    <mergeCell ref="E209:E210"/>
    <mergeCell ref="E212:E213"/>
    <mergeCell ref="E215:E216"/>
    <mergeCell ref="E218:E219"/>
    <mergeCell ref="E221:E222"/>
    <mergeCell ref="E224:E225"/>
    <mergeCell ref="E227:E228"/>
    <mergeCell ref="E230:E231"/>
    <mergeCell ref="E233:E234"/>
    <mergeCell ref="E236:E237"/>
    <mergeCell ref="E239:E240"/>
    <mergeCell ref="E242:E243"/>
    <mergeCell ref="E245:E246"/>
    <mergeCell ref="E248:E249"/>
    <mergeCell ref="E251:E252"/>
    <mergeCell ref="E254:E255"/>
    <mergeCell ref="E257:E258"/>
    <mergeCell ref="E260:E261"/>
    <mergeCell ref="E278:E280"/>
    <mergeCell ref="E281:E282"/>
    <mergeCell ref="E284:E285"/>
    <mergeCell ref="E287:E288"/>
    <mergeCell ref="E290:E291"/>
    <mergeCell ref="E293:E294"/>
    <mergeCell ref="E296:E297"/>
    <mergeCell ref="E299:E300"/>
    <mergeCell ref="E302:E303"/>
    <mergeCell ref="E305:E306"/>
    <mergeCell ref="E308:E309"/>
    <mergeCell ref="E311:E312"/>
    <mergeCell ref="E314:E315"/>
    <mergeCell ref="E317:E318"/>
    <mergeCell ref="E320:E321"/>
    <mergeCell ref="E323:E324"/>
    <mergeCell ref="E326:E327"/>
    <mergeCell ref="E329:E330"/>
    <mergeCell ref="E332:E333"/>
    <mergeCell ref="E335:E336"/>
    <mergeCell ref="E338:E339"/>
    <mergeCell ref="E341:E342"/>
    <mergeCell ref="E344:E345"/>
    <mergeCell ref="E347:E348"/>
    <mergeCell ref="E350:E351"/>
    <mergeCell ref="E353:E354"/>
    <mergeCell ref="E356:E357"/>
    <mergeCell ref="F4:F6"/>
    <mergeCell ref="F81:F83"/>
    <mergeCell ref="F170:F172"/>
    <mergeCell ref="F278:F280"/>
    <mergeCell ref="G5:G6"/>
    <mergeCell ref="G82:G83"/>
    <mergeCell ref="G171:G172"/>
    <mergeCell ref="G279:G280"/>
    <mergeCell ref="H5:H6"/>
    <mergeCell ref="H82:H83"/>
    <mergeCell ref="H171:H172"/>
    <mergeCell ref="H279:H280"/>
    <mergeCell ref="I5:I6"/>
    <mergeCell ref="I82:I83"/>
    <mergeCell ref="I171:I172"/>
    <mergeCell ref="I279:I280"/>
    <mergeCell ref="J5:J6"/>
    <mergeCell ref="J82:J83"/>
    <mergeCell ref="J171:J172"/>
    <mergeCell ref="J279:J280"/>
    <mergeCell ref="K4:K6"/>
    <mergeCell ref="K81:K83"/>
    <mergeCell ref="K170:K172"/>
    <mergeCell ref="K278:K280"/>
    <mergeCell ref="L4:L6"/>
    <mergeCell ref="L81:L83"/>
    <mergeCell ref="L170:L172"/>
    <mergeCell ref="L278:L280"/>
  </mergeCells>
  <pageMargins left="0.354166666666667" right="0.25" top="0.314583333333333" bottom="0.0388888888888889" header="0.236111111111111" footer="0.0784722222222222"/>
  <pageSetup paperSize="9" scale="70" orientation="landscape" verticalDpi="72"/>
  <headerFooter alignWithMargins="0"/>
  <rowBreaks count="1" manualBreakCount="1">
    <brk id="7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zoomScale="130" zoomScaleNormal="130" topLeftCell="A25" workbookViewId="0">
      <selection activeCell="C55" sqref="C55"/>
    </sheetView>
  </sheetViews>
  <sheetFormatPr defaultColWidth="8.57142857142857" defaultRowHeight="9"/>
  <cols>
    <col min="1" max="1" width="9" style="1" customWidth="1"/>
    <col min="2" max="2" width="5.85714285714286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9.71428571428571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35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45566</v>
      </c>
      <c r="B7" s="15">
        <v>19637</v>
      </c>
      <c r="C7" s="16" t="s">
        <v>40</v>
      </c>
      <c r="D7" s="17" t="s">
        <v>41</v>
      </c>
      <c r="E7" s="15">
        <v>58612</v>
      </c>
      <c r="F7" s="35"/>
      <c r="G7" s="19" t="s">
        <v>42</v>
      </c>
      <c r="H7" s="19">
        <v>3122386772</v>
      </c>
      <c r="I7" s="14">
        <v>45561</v>
      </c>
      <c r="J7" s="35">
        <v>179843.49</v>
      </c>
      <c r="K7" s="24">
        <f>F7+J7</f>
        <v>179843.49</v>
      </c>
      <c r="L7" s="14">
        <v>45567</v>
      </c>
      <c r="M7" s="2" t="s">
        <v>43</v>
      </c>
    </row>
    <row r="8" ht="9.95" customHeight="1" spans="1:13">
      <c r="A8" s="14">
        <v>45566</v>
      </c>
      <c r="B8" s="15">
        <v>19638</v>
      </c>
      <c r="C8" s="16" t="s">
        <v>44</v>
      </c>
      <c r="D8" s="17" t="s">
        <v>41</v>
      </c>
      <c r="E8" s="15">
        <v>58611</v>
      </c>
      <c r="F8" s="35"/>
      <c r="G8" s="19" t="s">
        <v>42</v>
      </c>
      <c r="H8" s="19">
        <v>3122260385</v>
      </c>
      <c r="I8" s="14">
        <v>45561</v>
      </c>
      <c r="J8" s="35">
        <v>17008.67</v>
      </c>
      <c r="K8" s="24">
        <f>F8+J8</f>
        <v>17008.67</v>
      </c>
      <c r="L8" s="14">
        <v>45567</v>
      </c>
      <c r="M8" s="2" t="s">
        <v>45</v>
      </c>
    </row>
    <row r="9" spans="6:11">
      <c r="F9" s="36">
        <f>SUM(F4:F8)</f>
        <v>0</v>
      </c>
      <c r="G9" s="2"/>
      <c r="H9" s="2"/>
      <c r="I9" s="2"/>
      <c r="J9" s="36">
        <f>SUM(J7:J8)</f>
        <v>196852.16</v>
      </c>
      <c r="K9" s="36">
        <f>SUM(K8:K8)</f>
        <v>17008.67</v>
      </c>
    </row>
    <row r="10" spans="9:9">
      <c r="I10" s="1" t="s">
        <v>13</v>
      </c>
    </row>
    <row r="11" spans="8:11">
      <c r="H11" s="2" t="s">
        <v>21</v>
      </c>
      <c r="J11" s="37" t="s">
        <v>22</v>
      </c>
      <c r="K11" s="37" t="s">
        <v>23</v>
      </c>
    </row>
    <row r="12" spans="11:11">
      <c r="K12" s="2"/>
    </row>
    <row r="13" spans="1:11">
      <c r="A13" s="2" t="s">
        <v>24</v>
      </c>
      <c r="D13" s="2" t="s">
        <v>25</v>
      </c>
      <c r="G13" s="2" t="s">
        <v>26</v>
      </c>
      <c r="I13" s="38">
        <v>1000</v>
      </c>
      <c r="J13" s="39"/>
      <c r="K13" s="40">
        <f t="shared" ref="K13:K23" si="0">J13*I13</f>
        <v>0</v>
      </c>
    </row>
    <row r="14" spans="1:11">
      <c r="A14" s="2"/>
      <c r="G14" s="2"/>
      <c r="I14" s="38">
        <v>500</v>
      </c>
      <c r="J14" s="39"/>
      <c r="K14" s="40">
        <f t="shared" si="0"/>
        <v>0</v>
      </c>
    </row>
    <row r="15" spans="1:11">
      <c r="A15" s="2"/>
      <c r="G15" s="2"/>
      <c r="I15" s="38">
        <v>200</v>
      </c>
      <c r="J15" s="39"/>
      <c r="K15" s="40">
        <f t="shared" si="0"/>
        <v>0</v>
      </c>
    </row>
    <row r="16" spans="1:11">
      <c r="A16" s="2" t="s">
        <v>27</v>
      </c>
      <c r="D16" s="2" t="s">
        <v>28</v>
      </c>
      <c r="G16" s="2" t="s">
        <v>29</v>
      </c>
      <c r="I16" s="38">
        <v>100</v>
      </c>
      <c r="J16" s="39"/>
      <c r="K16" s="40">
        <f t="shared" si="0"/>
        <v>0</v>
      </c>
    </row>
    <row r="17" spans="1:11">
      <c r="A17" s="1" t="s">
        <v>30</v>
      </c>
      <c r="D17" s="1" t="s">
        <v>31</v>
      </c>
      <c r="G17" s="1" t="s">
        <v>32</v>
      </c>
      <c r="I17" s="38">
        <v>50</v>
      </c>
      <c r="J17" s="39"/>
      <c r="K17" s="40">
        <f t="shared" si="0"/>
        <v>0</v>
      </c>
    </row>
    <row r="18" spans="9:11">
      <c r="I18" s="38">
        <v>20</v>
      </c>
      <c r="J18" s="39"/>
      <c r="K18" s="40">
        <f t="shared" si="0"/>
        <v>0</v>
      </c>
    </row>
    <row r="19" spans="9:11">
      <c r="I19" s="38">
        <v>10</v>
      </c>
      <c r="J19" s="39"/>
      <c r="K19" s="40">
        <f t="shared" si="0"/>
        <v>0</v>
      </c>
    </row>
    <row r="20" spans="9:11">
      <c r="I20" s="38">
        <v>5</v>
      </c>
      <c r="J20" s="39"/>
      <c r="K20" s="40">
        <f t="shared" si="0"/>
        <v>0</v>
      </c>
    </row>
    <row r="21" spans="9:11">
      <c r="I21" s="38">
        <v>1</v>
      </c>
      <c r="J21" s="39"/>
      <c r="K21" s="40">
        <f t="shared" si="0"/>
        <v>0</v>
      </c>
    </row>
    <row r="22" spans="9:11">
      <c r="I22" s="38">
        <v>0.25</v>
      </c>
      <c r="J22" s="39"/>
      <c r="K22" s="40">
        <f t="shared" si="0"/>
        <v>0</v>
      </c>
    </row>
    <row r="23" spans="9:11">
      <c r="I23" s="41">
        <v>0.05</v>
      </c>
      <c r="J23" s="39"/>
      <c r="K23" s="40">
        <f t="shared" si="0"/>
        <v>0</v>
      </c>
    </row>
    <row r="24" spans="9:11">
      <c r="I24" s="2" t="s">
        <v>33</v>
      </c>
      <c r="K24" s="42">
        <f>SUM(K13:K23)</f>
        <v>0</v>
      </c>
    </row>
    <row r="25" spans="9:11">
      <c r="I25" s="2" t="s">
        <v>34</v>
      </c>
      <c r="K25" s="43">
        <f>J9</f>
        <v>196852.16</v>
      </c>
    </row>
    <row r="26" ht="9.75" spans="11:11">
      <c r="K26" s="44">
        <f>SUM(K24:K25)</f>
        <v>196852.16</v>
      </c>
    </row>
    <row r="27" ht="9.75"/>
    <row r="31" spans="1:1">
      <c r="A31" s="2" t="s">
        <v>0</v>
      </c>
    </row>
    <row r="32" spans="1:1">
      <c r="A32" s="2" t="s">
        <v>35</v>
      </c>
    </row>
    <row r="34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2"/>
      <c r="K34" s="3" t="s">
        <v>9</v>
      </c>
      <c r="L34" s="3" t="s">
        <v>10</v>
      </c>
    </row>
    <row r="35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ht="10.15" customHeight="1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ht="10.15" customHeight="1" spans="1:13">
      <c r="A37" s="14">
        <v>45567</v>
      </c>
      <c r="B37" s="15">
        <v>19640</v>
      </c>
      <c r="C37" s="16" t="s">
        <v>46</v>
      </c>
      <c r="D37" s="17" t="s">
        <v>16</v>
      </c>
      <c r="E37" s="15">
        <v>58603</v>
      </c>
      <c r="F37" s="35">
        <v>1300</v>
      </c>
      <c r="G37" s="19"/>
      <c r="H37" s="19"/>
      <c r="I37" s="14"/>
      <c r="J37" s="35"/>
      <c r="K37" s="24">
        <f>F37+J37</f>
        <v>1300</v>
      </c>
      <c r="L37" s="14">
        <v>45568</v>
      </c>
      <c r="M37" s="2"/>
    </row>
    <row r="38" ht="9.95" customHeight="1" spans="1:13">
      <c r="A38" s="14"/>
      <c r="B38" s="15"/>
      <c r="C38" s="16"/>
      <c r="D38" s="17"/>
      <c r="E38" s="15"/>
      <c r="F38" s="35"/>
      <c r="G38" s="19"/>
      <c r="H38" s="19"/>
      <c r="I38" s="14"/>
      <c r="J38" s="35"/>
      <c r="K38" s="24"/>
      <c r="L38" s="14"/>
      <c r="M38" s="2"/>
    </row>
    <row r="39" spans="6:11">
      <c r="F39" s="36">
        <f>SUM(F34:F38)</f>
        <v>1300</v>
      </c>
      <c r="G39" s="2"/>
      <c r="H39" s="2"/>
      <c r="I39" s="2"/>
      <c r="J39" s="36">
        <f>SUM(J37:J38)</f>
        <v>0</v>
      </c>
      <c r="K39" s="36">
        <f>SUM(K38:K38)</f>
        <v>0</v>
      </c>
    </row>
    <row r="40" spans="9:9">
      <c r="I40" s="1" t="s">
        <v>13</v>
      </c>
    </row>
    <row r="41" spans="8:11">
      <c r="H41" s="2" t="s">
        <v>21</v>
      </c>
      <c r="J41" s="37" t="s">
        <v>22</v>
      </c>
      <c r="K41" s="37" t="s">
        <v>23</v>
      </c>
    </row>
    <row r="42" spans="11:11">
      <c r="K42" s="2"/>
    </row>
    <row r="43" spans="1:11">
      <c r="A43" s="2" t="s">
        <v>24</v>
      </c>
      <c r="D43" s="2" t="s">
        <v>25</v>
      </c>
      <c r="G43" s="2" t="s">
        <v>26</v>
      </c>
      <c r="I43" s="38">
        <v>1000</v>
      </c>
      <c r="J43" s="39">
        <v>1</v>
      </c>
      <c r="K43" s="40">
        <f t="shared" ref="K43:K53" si="1">J43*I43</f>
        <v>1000</v>
      </c>
    </row>
    <row r="44" spans="1:11">
      <c r="A44" s="2"/>
      <c r="G44" s="2"/>
      <c r="I44" s="38">
        <v>500</v>
      </c>
      <c r="J44" s="39"/>
      <c r="K44" s="40">
        <f t="shared" si="1"/>
        <v>0</v>
      </c>
    </row>
    <row r="45" spans="1:11">
      <c r="A45" s="2"/>
      <c r="G45" s="2"/>
      <c r="I45" s="38">
        <v>200</v>
      </c>
      <c r="J45" s="39"/>
      <c r="K45" s="40">
        <f t="shared" si="1"/>
        <v>0</v>
      </c>
    </row>
    <row r="46" spans="1:11">
      <c r="A46" s="2" t="s">
        <v>27</v>
      </c>
      <c r="D46" s="2" t="s">
        <v>28</v>
      </c>
      <c r="G46" s="2" t="s">
        <v>29</v>
      </c>
      <c r="I46" s="38">
        <v>100</v>
      </c>
      <c r="J46" s="39">
        <v>3</v>
      </c>
      <c r="K46" s="40">
        <f t="shared" si="1"/>
        <v>300</v>
      </c>
    </row>
    <row r="47" spans="1:11">
      <c r="A47" s="1" t="s">
        <v>30</v>
      </c>
      <c r="D47" s="1" t="s">
        <v>31</v>
      </c>
      <c r="G47" s="1" t="s">
        <v>32</v>
      </c>
      <c r="I47" s="38">
        <v>50</v>
      </c>
      <c r="J47" s="39"/>
      <c r="K47" s="40">
        <f t="shared" si="1"/>
        <v>0</v>
      </c>
    </row>
    <row r="48" spans="9:11">
      <c r="I48" s="38">
        <v>20</v>
      </c>
      <c r="J48" s="39"/>
      <c r="K48" s="40">
        <f t="shared" si="1"/>
        <v>0</v>
      </c>
    </row>
    <row r="49" spans="9:11">
      <c r="I49" s="38">
        <v>10</v>
      </c>
      <c r="J49" s="39"/>
      <c r="K49" s="40">
        <f t="shared" si="1"/>
        <v>0</v>
      </c>
    </row>
    <row r="50" spans="9:11">
      <c r="I50" s="38">
        <v>5</v>
      </c>
      <c r="J50" s="39"/>
      <c r="K50" s="40">
        <f t="shared" si="1"/>
        <v>0</v>
      </c>
    </row>
    <row r="51" spans="9:11">
      <c r="I51" s="38">
        <v>1</v>
      </c>
      <c r="J51" s="39"/>
      <c r="K51" s="40">
        <f t="shared" si="1"/>
        <v>0</v>
      </c>
    </row>
    <row r="52" spans="9:11">
      <c r="I52" s="38">
        <v>0.25</v>
      </c>
      <c r="J52" s="39"/>
      <c r="K52" s="40">
        <f t="shared" si="1"/>
        <v>0</v>
      </c>
    </row>
    <row r="53" spans="9:11">
      <c r="I53" s="41">
        <v>0.05</v>
      </c>
      <c r="J53" s="39"/>
      <c r="K53" s="40">
        <f t="shared" si="1"/>
        <v>0</v>
      </c>
    </row>
    <row r="54" spans="9:11">
      <c r="I54" s="2" t="s">
        <v>33</v>
      </c>
      <c r="K54" s="42">
        <f>SUM(K43:K53)</f>
        <v>1300</v>
      </c>
    </row>
    <row r="55" spans="9:11">
      <c r="I55" s="2" t="s">
        <v>34</v>
      </c>
      <c r="K55" s="43">
        <f>J39</f>
        <v>0</v>
      </c>
    </row>
    <row r="56" ht="9.75" spans="11:11">
      <c r="K56" s="44">
        <f>SUM(K54:K55)</f>
        <v>1300</v>
      </c>
    </row>
    <row r="57" ht="9.75"/>
  </sheetData>
  <mergeCells count="26">
    <mergeCell ref="G4:J4"/>
    <mergeCell ref="G34:J34"/>
    <mergeCell ref="A4:A6"/>
    <mergeCell ref="A34:A36"/>
    <mergeCell ref="B4:B6"/>
    <mergeCell ref="B34:B36"/>
    <mergeCell ref="C4:C6"/>
    <mergeCell ref="C34:C36"/>
    <mergeCell ref="D4:D6"/>
    <mergeCell ref="D34:D36"/>
    <mergeCell ref="E4:E6"/>
    <mergeCell ref="E34:E36"/>
    <mergeCell ref="F4:F6"/>
    <mergeCell ref="F34:F36"/>
    <mergeCell ref="G5:G6"/>
    <mergeCell ref="G35:G36"/>
    <mergeCell ref="H5:H6"/>
    <mergeCell ref="H35:H36"/>
    <mergeCell ref="I5:I6"/>
    <mergeCell ref="I35:I36"/>
    <mergeCell ref="J5:J6"/>
    <mergeCell ref="J35:J36"/>
    <mergeCell ref="K4:K6"/>
    <mergeCell ref="K34:K36"/>
    <mergeCell ref="L4:L6"/>
    <mergeCell ref="L34:L36"/>
  </mergeCells>
  <pageMargins left="0.25" right="0.25" top="0.75" bottom="0.75" header="0.3" footer="0.3"/>
  <pageSetup paperSize="1" scale="84" orientation="landscape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zoomScale="130" zoomScaleNormal="130" topLeftCell="A13" workbookViewId="0">
      <selection activeCell="C41" sqref="C41"/>
    </sheetView>
  </sheetViews>
  <sheetFormatPr defaultColWidth="8.57142857142857" defaultRowHeight="9"/>
  <cols>
    <col min="1" max="1" width="9" style="1" customWidth="1"/>
    <col min="2" max="2" width="5.85714285714286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9.71428571428571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47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45569</v>
      </c>
      <c r="B7" s="15">
        <v>18860</v>
      </c>
      <c r="C7" s="16" t="s">
        <v>48</v>
      </c>
      <c r="D7" s="17" t="s">
        <v>16</v>
      </c>
      <c r="E7" s="15">
        <v>58587</v>
      </c>
      <c r="F7" s="35"/>
      <c r="G7" s="19" t="s">
        <v>20</v>
      </c>
      <c r="H7" s="19">
        <v>393046</v>
      </c>
      <c r="I7" s="14">
        <v>45560</v>
      </c>
      <c r="J7" s="35">
        <v>16546.1</v>
      </c>
      <c r="K7" s="24">
        <f>F7+J7</f>
        <v>16546.1</v>
      </c>
      <c r="L7" s="14">
        <v>45569</v>
      </c>
      <c r="M7" s="2"/>
    </row>
    <row r="8" ht="9.95" customHeight="1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>SUM(F4:F8)</f>
        <v>0</v>
      </c>
      <c r="G9" s="2"/>
      <c r="H9" s="2"/>
      <c r="I9" s="2"/>
      <c r="J9" s="36">
        <f>SUM(J7:J8)</f>
        <v>16546.1</v>
      </c>
      <c r="K9" s="36">
        <f>SUM(K8:K8)</f>
        <v>0</v>
      </c>
    </row>
    <row r="10" spans="9:9">
      <c r="I10" s="1" t="s">
        <v>13</v>
      </c>
    </row>
    <row r="11" spans="8:11">
      <c r="H11" s="2" t="s">
        <v>21</v>
      </c>
      <c r="J11" s="37" t="s">
        <v>22</v>
      </c>
      <c r="K11" s="37" t="s">
        <v>23</v>
      </c>
    </row>
    <row r="12" spans="11:11">
      <c r="K12" s="2"/>
    </row>
    <row r="13" spans="1:11">
      <c r="A13" s="2" t="s">
        <v>24</v>
      </c>
      <c r="D13" s="2" t="s">
        <v>25</v>
      </c>
      <c r="G13" s="2" t="s">
        <v>26</v>
      </c>
      <c r="I13" s="38">
        <v>1000</v>
      </c>
      <c r="J13" s="39"/>
      <c r="K13" s="40">
        <f t="shared" ref="K13:K23" si="0">J13*I13</f>
        <v>0</v>
      </c>
    </row>
    <row r="14" spans="1:11">
      <c r="A14" s="2"/>
      <c r="G14" s="2"/>
      <c r="I14" s="38">
        <v>500</v>
      </c>
      <c r="J14" s="39"/>
      <c r="K14" s="40">
        <f t="shared" si="0"/>
        <v>0</v>
      </c>
    </row>
    <row r="15" spans="1:11">
      <c r="A15" s="2"/>
      <c r="G15" s="2"/>
      <c r="I15" s="38">
        <v>200</v>
      </c>
      <c r="J15" s="39"/>
      <c r="K15" s="40">
        <f t="shared" si="0"/>
        <v>0</v>
      </c>
    </row>
    <row r="16" spans="1:11">
      <c r="A16" s="2" t="s">
        <v>27</v>
      </c>
      <c r="D16" s="2" t="s">
        <v>28</v>
      </c>
      <c r="G16" s="2" t="s">
        <v>29</v>
      </c>
      <c r="I16" s="38">
        <v>100</v>
      </c>
      <c r="J16" s="39"/>
      <c r="K16" s="40">
        <f t="shared" si="0"/>
        <v>0</v>
      </c>
    </row>
    <row r="17" spans="1:11">
      <c r="A17" s="1" t="s">
        <v>30</v>
      </c>
      <c r="D17" s="1" t="s">
        <v>31</v>
      </c>
      <c r="G17" s="1" t="s">
        <v>32</v>
      </c>
      <c r="I17" s="38">
        <v>50</v>
      </c>
      <c r="J17" s="39"/>
      <c r="K17" s="40">
        <f t="shared" si="0"/>
        <v>0</v>
      </c>
    </row>
    <row r="18" spans="9:11">
      <c r="I18" s="38">
        <v>20</v>
      </c>
      <c r="J18" s="39"/>
      <c r="K18" s="40">
        <f t="shared" si="0"/>
        <v>0</v>
      </c>
    </row>
    <row r="19" spans="9:11">
      <c r="I19" s="38">
        <v>10</v>
      </c>
      <c r="J19" s="39"/>
      <c r="K19" s="40">
        <f t="shared" si="0"/>
        <v>0</v>
      </c>
    </row>
    <row r="20" spans="9:11">
      <c r="I20" s="38">
        <v>5</v>
      </c>
      <c r="J20" s="39"/>
      <c r="K20" s="40">
        <f t="shared" si="0"/>
        <v>0</v>
      </c>
    </row>
    <row r="21" spans="9:11">
      <c r="I21" s="38">
        <v>1</v>
      </c>
      <c r="J21" s="39"/>
      <c r="K21" s="40">
        <f t="shared" si="0"/>
        <v>0</v>
      </c>
    </row>
    <row r="22" spans="9:11">
      <c r="I22" s="38">
        <v>0.25</v>
      </c>
      <c r="J22" s="39"/>
      <c r="K22" s="40">
        <f t="shared" si="0"/>
        <v>0</v>
      </c>
    </row>
    <row r="23" spans="9:11">
      <c r="I23" s="41">
        <v>0.05</v>
      </c>
      <c r="J23" s="39"/>
      <c r="K23" s="40">
        <f t="shared" si="0"/>
        <v>0</v>
      </c>
    </row>
    <row r="24" spans="9:11">
      <c r="I24" s="2" t="s">
        <v>33</v>
      </c>
      <c r="K24" s="42">
        <f>SUM(K13:K23)</f>
        <v>0</v>
      </c>
    </row>
    <row r="25" spans="9:11">
      <c r="I25" s="2" t="s">
        <v>34</v>
      </c>
      <c r="K25" s="43">
        <f>J9</f>
        <v>16546.1</v>
      </c>
    </row>
    <row r="26" ht="9.75" spans="11:11">
      <c r="K26" s="44">
        <f>SUM(K24:K25)</f>
        <v>16546.1</v>
      </c>
    </row>
    <row r="27" ht="9.75"/>
    <row r="30" spans="1:1">
      <c r="A30" s="2" t="s">
        <v>0</v>
      </c>
    </row>
    <row r="31" spans="1:1">
      <c r="A31" s="2" t="s">
        <v>35</v>
      </c>
    </row>
    <row r="33" spans="1:12">
      <c r="A33" s="3" t="s">
        <v>2</v>
      </c>
      <c r="B33" s="51" t="s">
        <v>36</v>
      </c>
      <c r="C33" s="3" t="s">
        <v>4</v>
      </c>
      <c r="D33" s="3" t="s">
        <v>5</v>
      </c>
      <c r="E33" s="3" t="s">
        <v>6</v>
      </c>
      <c r="F33" s="3" t="s">
        <v>7</v>
      </c>
      <c r="G33" s="4" t="s">
        <v>8</v>
      </c>
      <c r="H33" s="5"/>
      <c r="I33" s="5"/>
      <c r="J33" s="22"/>
      <c r="K33" s="3" t="s">
        <v>9</v>
      </c>
      <c r="L33" s="3" t="s">
        <v>10</v>
      </c>
    </row>
    <row r="34" spans="1:12">
      <c r="A34" s="6"/>
      <c r="B34" s="52"/>
      <c r="C34" s="6"/>
      <c r="D34" s="6"/>
      <c r="E34" s="6"/>
      <c r="F34" s="6"/>
      <c r="G34" s="3" t="s">
        <v>11</v>
      </c>
      <c r="H34" s="3" t="s">
        <v>12</v>
      </c>
      <c r="I34" s="3" t="s">
        <v>13</v>
      </c>
      <c r="J34" s="3" t="s">
        <v>14</v>
      </c>
      <c r="K34" s="6"/>
      <c r="L34" s="6"/>
    </row>
    <row r="35" ht="10.15" customHeight="1" spans="1:12">
      <c r="A35" s="7"/>
      <c r="B35" s="53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ht="10.15" customHeight="1" spans="1:13">
      <c r="A36" s="14">
        <v>45569</v>
      </c>
      <c r="B36" s="15" t="s">
        <v>49</v>
      </c>
      <c r="C36" s="16" t="s">
        <v>50</v>
      </c>
      <c r="D36" s="17" t="s">
        <v>16</v>
      </c>
      <c r="E36" s="15" t="s">
        <v>51</v>
      </c>
      <c r="F36" s="35">
        <v>2500</v>
      </c>
      <c r="G36" s="19"/>
      <c r="H36" s="19"/>
      <c r="I36" s="14"/>
      <c r="J36" s="35"/>
      <c r="K36" s="24">
        <f>F36+J36</f>
        <v>2500</v>
      </c>
      <c r="L36" s="14">
        <v>45572</v>
      </c>
      <c r="M36" s="2"/>
    </row>
    <row r="37" ht="9.95" customHeight="1" spans="1:13">
      <c r="A37" s="14"/>
      <c r="B37" s="15"/>
      <c r="C37" s="16"/>
      <c r="D37" s="17"/>
      <c r="E37" s="15"/>
      <c r="F37" s="35"/>
      <c r="G37" s="19"/>
      <c r="H37" s="19"/>
      <c r="I37" s="14"/>
      <c r="J37" s="35"/>
      <c r="K37" s="24"/>
      <c r="L37" s="14"/>
      <c r="M37" s="2"/>
    </row>
    <row r="38" spans="6:11">
      <c r="F38" s="36">
        <f>SUM(F33:F37)</f>
        <v>2500</v>
      </c>
      <c r="G38" s="2"/>
      <c r="H38" s="2"/>
      <c r="I38" s="2"/>
      <c r="J38" s="36">
        <f>SUM(J36:J37)</f>
        <v>0</v>
      </c>
      <c r="K38" s="36">
        <f>SUM(K37:K37)</f>
        <v>0</v>
      </c>
    </row>
    <row r="39" spans="9:9">
      <c r="I39" s="1" t="s">
        <v>13</v>
      </c>
    </row>
    <row r="40" spans="8:11">
      <c r="H40" s="2" t="s">
        <v>21</v>
      </c>
      <c r="J40" s="37" t="s">
        <v>22</v>
      </c>
      <c r="K40" s="37" t="s">
        <v>23</v>
      </c>
    </row>
    <row r="41" spans="11:11">
      <c r="K41" s="2"/>
    </row>
    <row r="42" spans="1:11">
      <c r="A42" s="2" t="s">
        <v>24</v>
      </c>
      <c r="D42" s="2" t="s">
        <v>25</v>
      </c>
      <c r="G42" s="2" t="s">
        <v>26</v>
      </c>
      <c r="I42" s="38">
        <v>1000</v>
      </c>
      <c r="J42" s="39">
        <v>2</v>
      </c>
      <c r="K42" s="40">
        <f t="shared" ref="K42:K52" si="1">J42*I42</f>
        <v>2000</v>
      </c>
    </row>
    <row r="43" spans="1:11">
      <c r="A43" s="2"/>
      <c r="G43" s="2"/>
      <c r="I43" s="38">
        <v>500</v>
      </c>
      <c r="J43" s="39">
        <v>1</v>
      </c>
      <c r="K43" s="40">
        <f t="shared" si="1"/>
        <v>500</v>
      </c>
    </row>
    <row r="44" spans="1:11">
      <c r="A44" s="2"/>
      <c r="G44" s="2"/>
      <c r="I44" s="38">
        <v>200</v>
      </c>
      <c r="J44" s="39"/>
      <c r="K44" s="40">
        <f t="shared" si="1"/>
        <v>0</v>
      </c>
    </row>
    <row r="45" spans="1:11">
      <c r="A45" s="2" t="s">
        <v>27</v>
      </c>
      <c r="D45" s="2" t="s">
        <v>28</v>
      </c>
      <c r="G45" s="2" t="s">
        <v>29</v>
      </c>
      <c r="I45" s="38">
        <v>100</v>
      </c>
      <c r="J45" s="39"/>
      <c r="K45" s="40">
        <f t="shared" si="1"/>
        <v>0</v>
      </c>
    </row>
    <row r="46" spans="1:11">
      <c r="A46" s="1" t="s">
        <v>30</v>
      </c>
      <c r="D46" s="1" t="s">
        <v>31</v>
      </c>
      <c r="G46" s="1" t="s">
        <v>32</v>
      </c>
      <c r="I46" s="38">
        <v>50</v>
      </c>
      <c r="J46" s="39"/>
      <c r="K46" s="40">
        <f t="shared" si="1"/>
        <v>0</v>
      </c>
    </row>
    <row r="47" spans="9:11">
      <c r="I47" s="38">
        <v>20</v>
      </c>
      <c r="J47" s="39"/>
      <c r="K47" s="40">
        <f t="shared" si="1"/>
        <v>0</v>
      </c>
    </row>
    <row r="48" spans="9:11">
      <c r="I48" s="38">
        <v>10</v>
      </c>
      <c r="J48" s="39"/>
      <c r="K48" s="40">
        <f t="shared" si="1"/>
        <v>0</v>
      </c>
    </row>
    <row r="49" spans="9:11">
      <c r="I49" s="38">
        <v>5</v>
      </c>
      <c r="J49" s="39"/>
      <c r="K49" s="40">
        <f t="shared" si="1"/>
        <v>0</v>
      </c>
    </row>
    <row r="50" spans="9:11">
      <c r="I50" s="38">
        <v>1</v>
      </c>
      <c r="J50" s="39"/>
      <c r="K50" s="40">
        <f t="shared" si="1"/>
        <v>0</v>
      </c>
    </row>
    <row r="51" spans="9:11">
      <c r="I51" s="38">
        <v>0.25</v>
      </c>
      <c r="J51" s="39"/>
      <c r="K51" s="40">
        <f t="shared" si="1"/>
        <v>0</v>
      </c>
    </row>
    <row r="52" spans="9:11">
      <c r="I52" s="41">
        <v>0.05</v>
      </c>
      <c r="J52" s="39"/>
      <c r="K52" s="40">
        <f t="shared" si="1"/>
        <v>0</v>
      </c>
    </row>
    <row r="53" spans="9:11">
      <c r="I53" s="2" t="s">
        <v>33</v>
      </c>
      <c r="K53" s="42">
        <f>SUM(K42:K52)</f>
        <v>2500</v>
      </c>
    </row>
    <row r="54" spans="9:11">
      <c r="I54" s="2" t="s">
        <v>34</v>
      </c>
      <c r="K54" s="43">
        <f>J38</f>
        <v>0</v>
      </c>
    </row>
    <row r="55" ht="9.75" spans="11:11">
      <c r="K55" s="44">
        <f>SUM(K53:K54)</f>
        <v>2500</v>
      </c>
    </row>
    <row r="56" ht="9.75"/>
  </sheetData>
  <mergeCells count="26">
    <mergeCell ref="G4:J4"/>
    <mergeCell ref="G33:J33"/>
    <mergeCell ref="A4:A6"/>
    <mergeCell ref="A33:A35"/>
    <mergeCell ref="B4:B6"/>
    <mergeCell ref="B33:B35"/>
    <mergeCell ref="C4:C6"/>
    <mergeCell ref="C33:C35"/>
    <mergeCell ref="D4:D6"/>
    <mergeCell ref="D33:D35"/>
    <mergeCell ref="E4:E6"/>
    <mergeCell ref="E33:E35"/>
    <mergeCell ref="F4:F6"/>
    <mergeCell ref="F33:F35"/>
    <mergeCell ref="G5:G6"/>
    <mergeCell ref="G34:G35"/>
    <mergeCell ref="H5:H6"/>
    <mergeCell ref="H34:H35"/>
    <mergeCell ref="I5:I6"/>
    <mergeCell ref="I34:I35"/>
    <mergeCell ref="J5:J6"/>
    <mergeCell ref="J34:J35"/>
    <mergeCell ref="K4:K6"/>
    <mergeCell ref="K33:K35"/>
    <mergeCell ref="L4:L6"/>
    <mergeCell ref="L33:L35"/>
  </mergeCells>
  <pageMargins left="0.25" right="0.25" top="0.75" bottom="0.75" header="0.3" footer="0.3"/>
  <pageSetup paperSize="1" scale="91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zoomScale="130" zoomScaleNormal="130" topLeftCell="A14" workbookViewId="0">
      <selection activeCell="C43" sqref="C43"/>
    </sheetView>
  </sheetViews>
  <sheetFormatPr defaultColWidth="8.57142857142857" defaultRowHeight="9"/>
  <cols>
    <col min="1" max="1" width="9" style="1" customWidth="1"/>
    <col min="2" max="2" width="5.85714285714286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9.71428571428571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45572</v>
      </c>
      <c r="B7" s="15">
        <v>19449</v>
      </c>
      <c r="C7" s="16" t="s">
        <v>52</v>
      </c>
      <c r="D7" s="17" t="s">
        <v>16</v>
      </c>
      <c r="E7" s="15">
        <v>58329</v>
      </c>
      <c r="F7" s="35"/>
      <c r="G7" s="19" t="s">
        <v>53</v>
      </c>
      <c r="H7" s="19">
        <v>596088</v>
      </c>
      <c r="I7" s="14">
        <v>45552</v>
      </c>
      <c r="J7" s="35">
        <v>9236.79</v>
      </c>
      <c r="K7" s="24">
        <f>F7+J7</f>
        <v>9236.79</v>
      </c>
      <c r="L7" s="14">
        <v>45572</v>
      </c>
      <c r="M7" s="2" t="s">
        <v>54</v>
      </c>
    </row>
    <row r="8" ht="9.95" customHeight="1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>SUM(F4:F8)</f>
        <v>0</v>
      </c>
      <c r="G9" s="2"/>
      <c r="H9" s="2"/>
      <c r="I9" s="2"/>
      <c r="J9" s="36">
        <f>SUM(J7:J8)</f>
        <v>9236.79</v>
      </c>
      <c r="K9" s="36">
        <f>SUM(K8:K8)</f>
        <v>0</v>
      </c>
    </row>
    <row r="10" spans="9:9">
      <c r="I10" s="1" t="s">
        <v>13</v>
      </c>
    </row>
    <row r="11" spans="8:11">
      <c r="H11" s="2" t="s">
        <v>21</v>
      </c>
      <c r="J11" s="37" t="s">
        <v>22</v>
      </c>
      <c r="K11" s="37" t="s">
        <v>23</v>
      </c>
    </row>
    <row r="12" spans="11:11">
      <c r="K12" s="2"/>
    </row>
    <row r="13" spans="1:11">
      <c r="A13" s="2" t="s">
        <v>24</v>
      </c>
      <c r="D13" s="2" t="s">
        <v>25</v>
      </c>
      <c r="G13" s="2" t="s">
        <v>26</v>
      </c>
      <c r="I13" s="38">
        <v>1000</v>
      </c>
      <c r="J13" s="39"/>
      <c r="K13" s="40">
        <f t="shared" ref="K13:K23" si="0">J13*I13</f>
        <v>0</v>
      </c>
    </row>
    <row r="14" spans="1:11">
      <c r="A14" s="2"/>
      <c r="G14" s="2"/>
      <c r="I14" s="38">
        <v>500</v>
      </c>
      <c r="J14" s="39"/>
      <c r="K14" s="40">
        <f t="shared" si="0"/>
        <v>0</v>
      </c>
    </row>
    <row r="15" spans="1:11">
      <c r="A15" s="2"/>
      <c r="G15" s="2"/>
      <c r="I15" s="38">
        <v>200</v>
      </c>
      <c r="J15" s="39"/>
      <c r="K15" s="40">
        <f t="shared" si="0"/>
        <v>0</v>
      </c>
    </row>
    <row r="16" spans="1:11">
      <c r="A16" s="2" t="s">
        <v>27</v>
      </c>
      <c r="D16" s="2" t="s">
        <v>28</v>
      </c>
      <c r="G16" s="2" t="s">
        <v>29</v>
      </c>
      <c r="I16" s="38">
        <v>100</v>
      </c>
      <c r="J16" s="39"/>
      <c r="K16" s="40">
        <f t="shared" si="0"/>
        <v>0</v>
      </c>
    </row>
    <row r="17" spans="1:11">
      <c r="A17" s="1" t="s">
        <v>30</v>
      </c>
      <c r="D17" s="1" t="s">
        <v>31</v>
      </c>
      <c r="G17" s="1" t="s">
        <v>32</v>
      </c>
      <c r="I17" s="38">
        <v>50</v>
      </c>
      <c r="J17" s="39"/>
      <c r="K17" s="40">
        <f t="shared" si="0"/>
        <v>0</v>
      </c>
    </row>
    <row r="18" spans="9:11">
      <c r="I18" s="38">
        <v>20</v>
      </c>
      <c r="J18" s="39"/>
      <c r="K18" s="40">
        <f t="shared" si="0"/>
        <v>0</v>
      </c>
    </row>
    <row r="19" spans="9:11">
      <c r="I19" s="38">
        <v>10</v>
      </c>
      <c r="J19" s="39"/>
      <c r="K19" s="40">
        <f t="shared" si="0"/>
        <v>0</v>
      </c>
    </row>
    <row r="20" spans="9:11">
      <c r="I20" s="38">
        <v>5</v>
      </c>
      <c r="J20" s="39"/>
      <c r="K20" s="40">
        <f t="shared" si="0"/>
        <v>0</v>
      </c>
    </row>
    <row r="21" spans="9:11">
      <c r="I21" s="38">
        <v>1</v>
      </c>
      <c r="J21" s="39"/>
      <c r="K21" s="40">
        <f t="shared" si="0"/>
        <v>0</v>
      </c>
    </row>
    <row r="22" spans="9:11">
      <c r="I22" s="38">
        <v>0.25</v>
      </c>
      <c r="J22" s="39"/>
      <c r="K22" s="40">
        <f t="shared" si="0"/>
        <v>0</v>
      </c>
    </row>
    <row r="23" spans="9:11">
      <c r="I23" s="41">
        <v>0.05</v>
      </c>
      <c r="J23" s="39"/>
      <c r="K23" s="40">
        <f t="shared" si="0"/>
        <v>0</v>
      </c>
    </row>
    <row r="24" spans="9:11">
      <c r="I24" s="2" t="s">
        <v>33</v>
      </c>
      <c r="K24" s="42">
        <f>SUM(K13:K23)</f>
        <v>0</v>
      </c>
    </row>
    <row r="25" spans="9:11">
      <c r="I25" s="2" t="s">
        <v>34</v>
      </c>
      <c r="K25" s="43">
        <f>J9</f>
        <v>9236.79</v>
      </c>
    </row>
    <row r="26" ht="9.75" spans="11:11">
      <c r="K26" s="44">
        <f>SUM(K24:K25)</f>
        <v>9236.79</v>
      </c>
    </row>
    <row r="27" ht="9.75"/>
    <row r="34" spans="1:1">
      <c r="A34" s="2" t="s">
        <v>0</v>
      </c>
    </row>
    <row r="35" spans="1:1">
      <c r="A35" s="2" t="s">
        <v>35</v>
      </c>
    </row>
    <row r="37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2"/>
      <c r="K37" s="3" t="s">
        <v>9</v>
      </c>
      <c r="L37" s="3" t="s">
        <v>10</v>
      </c>
    </row>
    <row r="38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ht="12" customHeigh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3">
      <c r="A40" s="14">
        <v>45568</v>
      </c>
      <c r="B40" s="15">
        <v>19642</v>
      </c>
      <c r="C40" s="16" t="s">
        <v>55</v>
      </c>
      <c r="D40" s="17" t="s">
        <v>41</v>
      </c>
      <c r="E40" s="46">
        <v>58617</v>
      </c>
      <c r="F40" s="47"/>
      <c r="G40" s="48" t="s">
        <v>20</v>
      </c>
      <c r="H40" s="48">
        <v>945858</v>
      </c>
      <c r="I40" s="26"/>
      <c r="J40" s="24">
        <v>22136.67</v>
      </c>
      <c r="K40" s="24">
        <f t="shared" ref="K40:K45" si="1">J40+F40</f>
        <v>22136.67</v>
      </c>
      <c r="L40" s="14">
        <v>45567</v>
      </c>
      <c r="M40" s="2" t="s">
        <v>56</v>
      </c>
    </row>
    <row r="41" spans="1:13">
      <c r="A41" s="14">
        <v>45568</v>
      </c>
      <c r="B41" s="15">
        <v>19643</v>
      </c>
      <c r="C41" s="16" t="s">
        <v>57</v>
      </c>
      <c r="D41" s="17" t="s">
        <v>41</v>
      </c>
      <c r="E41" s="17">
        <v>58619</v>
      </c>
      <c r="F41" s="47"/>
      <c r="G41" s="48" t="s">
        <v>20</v>
      </c>
      <c r="H41" s="48">
        <v>1636460</v>
      </c>
      <c r="I41" s="26"/>
      <c r="J41" s="24">
        <v>35278.28</v>
      </c>
      <c r="K41" s="24">
        <f t="shared" si="1"/>
        <v>35278.28</v>
      </c>
      <c r="L41" s="14">
        <v>45567</v>
      </c>
      <c r="M41" s="2" t="s">
        <v>58</v>
      </c>
    </row>
    <row r="42" spans="1:13">
      <c r="A42" s="14">
        <v>45568</v>
      </c>
      <c r="B42" s="15">
        <v>19643</v>
      </c>
      <c r="C42" s="16" t="s">
        <v>57</v>
      </c>
      <c r="D42" s="17" t="s">
        <v>59</v>
      </c>
      <c r="E42" s="17">
        <v>58619</v>
      </c>
      <c r="F42" s="47"/>
      <c r="G42" s="48" t="s">
        <v>20</v>
      </c>
      <c r="H42" s="48">
        <v>1636476</v>
      </c>
      <c r="I42" s="26"/>
      <c r="J42" s="24">
        <v>15198.66</v>
      </c>
      <c r="K42" s="24">
        <f t="shared" si="1"/>
        <v>15198.66</v>
      </c>
      <c r="L42" s="14">
        <v>45567</v>
      </c>
      <c r="M42" s="2" t="s">
        <v>60</v>
      </c>
    </row>
    <row r="43" spans="1:13">
      <c r="A43" s="14">
        <v>45569</v>
      </c>
      <c r="B43" s="15">
        <v>19646</v>
      </c>
      <c r="C43" s="16" t="s">
        <v>61</v>
      </c>
      <c r="D43" s="17" t="s">
        <v>16</v>
      </c>
      <c r="E43" s="17">
        <v>58618</v>
      </c>
      <c r="F43" s="47"/>
      <c r="G43" s="48" t="s">
        <v>17</v>
      </c>
      <c r="H43" s="48"/>
      <c r="I43" s="26"/>
      <c r="J43" s="24">
        <v>203820.9</v>
      </c>
      <c r="K43" s="24">
        <f t="shared" si="1"/>
        <v>203820.9</v>
      </c>
      <c r="L43" s="14">
        <v>45569</v>
      </c>
      <c r="M43" s="2"/>
    </row>
    <row r="44" spans="1:13">
      <c r="A44" s="14">
        <v>45572</v>
      </c>
      <c r="B44" s="15">
        <v>19647</v>
      </c>
      <c r="C44" s="16" t="s">
        <v>62</v>
      </c>
      <c r="D44" s="17" t="s">
        <v>63</v>
      </c>
      <c r="E44" s="17">
        <v>58173</v>
      </c>
      <c r="F44" s="47">
        <v>40000</v>
      </c>
      <c r="G44" s="48"/>
      <c r="H44" s="48"/>
      <c r="I44" s="26"/>
      <c r="J44" s="24">
        <v>0</v>
      </c>
      <c r="K44" s="24">
        <f t="shared" si="1"/>
        <v>40000</v>
      </c>
      <c r="L44" s="14">
        <v>45570</v>
      </c>
      <c r="M44" s="2"/>
    </row>
    <row r="45" spans="1:13">
      <c r="A45" s="14">
        <v>45572</v>
      </c>
      <c r="B45" s="15">
        <v>19648</v>
      </c>
      <c r="C45" s="16" t="s">
        <v>64</v>
      </c>
      <c r="D45" s="17" t="s">
        <v>16</v>
      </c>
      <c r="E45" s="17">
        <v>58616</v>
      </c>
      <c r="F45" s="47">
        <v>21316.1</v>
      </c>
      <c r="G45" s="48"/>
      <c r="H45" s="48"/>
      <c r="I45" s="26"/>
      <c r="J45" s="24">
        <v>0</v>
      </c>
      <c r="K45" s="24">
        <f t="shared" si="1"/>
        <v>21316.1</v>
      </c>
      <c r="L45" s="14">
        <v>45572</v>
      </c>
      <c r="M45" s="49"/>
    </row>
    <row r="46" spans="6:11">
      <c r="F46" s="36">
        <f>SUM(F40:F45)</f>
        <v>61316.1</v>
      </c>
      <c r="G46" s="2"/>
      <c r="H46" s="2"/>
      <c r="I46" s="2"/>
      <c r="J46" s="36">
        <f>SUM(J40:J45)</f>
        <v>276434.51</v>
      </c>
      <c r="K46" s="36">
        <f>SUM(K40:K45)</f>
        <v>337750.61</v>
      </c>
    </row>
    <row r="48" spans="1:4">
      <c r="A48" s="2" t="s">
        <v>24</v>
      </c>
      <c r="D48" s="2" t="s">
        <v>25</v>
      </c>
    </row>
    <row r="49" spans="1:1">
      <c r="A49" s="2"/>
    </row>
    <row r="50" spans="1:1">
      <c r="A50" s="2"/>
    </row>
    <row r="51" spans="1:4">
      <c r="A51" s="2" t="s">
        <v>27</v>
      </c>
      <c r="D51" s="2" t="s">
        <v>28</v>
      </c>
    </row>
    <row r="52" spans="1:4">
      <c r="A52" s="1" t="s">
        <v>30</v>
      </c>
      <c r="D52" s="1" t="s">
        <v>31</v>
      </c>
    </row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84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zoomScale="130" zoomScaleNormal="130" workbookViewId="0">
      <selection activeCell="D20" sqref="D20"/>
    </sheetView>
  </sheetViews>
  <sheetFormatPr defaultColWidth="8.57142857142857" defaultRowHeight="9"/>
  <cols>
    <col min="1" max="1" width="9" style="1" customWidth="1"/>
    <col min="2" max="2" width="5.85714285714286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9.71428571428571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35</v>
      </c>
    </row>
    <row r="4" spans="1:12">
      <c r="A4" s="3" t="s">
        <v>2</v>
      </c>
      <c r="B4" s="51" t="s">
        <v>36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52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53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45573</v>
      </c>
      <c r="B7" s="15" t="s">
        <v>65</v>
      </c>
      <c r="C7" s="16" t="s">
        <v>66</v>
      </c>
      <c r="D7" s="17" t="s">
        <v>16</v>
      </c>
      <c r="E7" s="15" t="s">
        <v>67</v>
      </c>
      <c r="F7" s="35">
        <v>1100</v>
      </c>
      <c r="G7" s="19"/>
      <c r="H7" s="19"/>
      <c r="I7" s="14"/>
      <c r="J7" s="35"/>
      <c r="K7" s="24">
        <f>F7+J7</f>
        <v>1100</v>
      </c>
      <c r="L7" s="14">
        <v>45574</v>
      </c>
      <c r="M7" s="2"/>
    </row>
    <row r="8" ht="9.95" customHeight="1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>SUM(F4:F8)</f>
        <v>1100</v>
      </c>
      <c r="G9" s="2"/>
      <c r="H9" s="2"/>
      <c r="I9" s="2"/>
      <c r="J9" s="36">
        <f>SUM(J7:J8)</f>
        <v>0</v>
      </c>
      <c r="K9" s="36">
        <f>SUM(K8:K8)</f>
        <v>0</v>
      </c>
    </row>
    <row r="10" spans="9:9">
      <c r="I10" s="1" t="s">
        <v>13</v>
      </c>
    </row>
    <row r="11" spans="8:11">
      <c r="H11" s="2" t="s">
        <v>21</v>
      </c>
      <c r="J11" s="37" t="s">
        <v>22</v>
      </c>
      <c r="K11" s="37" t="s">
        <v>23</v>
      </c>
    </row>
    <row r="12" spans="11:11">
      <c r="K12" s="2"/>
    </row>
    <row r="13" spans="1:11">
      <c r="A13" s="2" t="s">
        <v>24</v>
      </c>
      <c r="D13" s="2" t="s">
        <v>25</v>
      </c>
      <c r="G13" s="2" t="s">
        <v>26</v>
      </c>
      <c r="I13" s="38">
        <v>1000</v>
      </c>
      <c r="J13" s="39">
        <v>1</v>
      </c>
      <c r="K13" s="40">
        <f t="shared" ref="K13:K23" si="0">J13*I13</f>
        <v>1000</v>
      </c>
    </row>
    <row r="14" spans="1:11">
      <c r="A14" s="2"/>
      <c r="G14" s="2"/>
      <c r="I14" s="38">
        <v>500</v>
      </c>
      <c r="J14" s="39"/>
      <c r="K14" s="40">
        <f t="shared" si="0"/>
        <v>0</v>
      </c>
    </row>
    <row r="15" spans="1:11">
      <c r="A15" s="2"/>
      <c r="G15" s="2"/>
      <c r="I15" s="38">
        <v>200</v>
      </c>
      <c r="J15" s="39"/>
      <c r="K15" s="40">
        <f t="shared" si="0"/>
        <v>0</v>
      </c>
    </row>
    <row r="16" spans="1:11">
      <c r="A16" s="2" t="s">
        <v>27</v>
      </c>
      <c r="D16" s="2" t="s">
        <v>28</v>
      </c>
      <c r="G16" s="2" t="s">
        <v>29</v>
      </c>
      <c r="I16" s="38">
        <v>100</v>
      </c>
      <c r="J16" s="39">
        <v>1</v>
      </c>
      <c r="K16" s="40">
        <f t="shared" si="0"/>
        <v>100</v>
      </c>
    </row>
    <row r="17" spans="1:11">
      <c r="A17" s="1" t="s">
        <v>30</v>
      </c>
      <c r="D17" s="1" t="s">
        <v>31</v>
      </c>
      <c r="G17" s="1" t="s">
        <v>32</v>
      </c>
      <c r="I17" s="38">
        <v>50</v>
      </c>
      <c r="J17" s="39"/>
      <c r="K17" s="40">
        <f t="shared" si="0"/>
        <v>0</v>
      </c>
    </row>
    <row r="18" spans="9:11">
      <c r="I18" s="38">
        <v>20</v>
      </c>
      <c r="J18" s="39"/>
      <c r="K18" s="40">
        <f t="shared" si="0"/>
        <v>0</v>
      </c>
    </row>
    <row r="19" spans="9:11">
      <c r="I19" s="38">
        <v>10</v>
      </c>
      <c r="J19" s="39"/>
      <c r="K19" s="40">
        <f t="shared" si="0"/>
        <v>0</v>
      </c>
    </row>
    <row r="20" spans="9:11">
      <c r="I20" s="38">
        <v>5</v>
      </c>
      <c r="J20" s="39"/>
      <c r="K20" s="40">
        <f t="shared" si="0"/>
        <v>0</v>
      </c>
    </row>
    <row r="21" spans="9:11">
      <c r="I21" s="38">
        <v>1</v>
      </c>
      <c r="J21" s="39"/>
      <c r="K21" s="40">
        <f t="shared" si="0"/>
        <v>0</v>
      </c>
    </row>
    <row r="22" spans="9:11">
      <c r="I22" s="38">
        <v>0.25</v>
      </c>
      <c r="J22" s="39"/>
      <c r="K22" s="40">
        <f t="shared" si="0"/>
        <v>0</v>
      </c>
    </row>
    <row r="23" spans="9:11">
      <c r="I23" s="41">
        <v>0.05</v>
      </c>
      <c r="J23" s="39"/>
      <c r="K23" s="40">
        <f t="shared" si="0"/>
        <v>0</v>
      </c>
    </row>
    <row r="24" spans="9:11">
      <c r="I24" s="2" t="s">
        <v>33</v>
      </c>
      <c r="K24" s="42">
        <f>SUM(K13:K23)</f>
        <v>1100</v>
      </c>
    </row>
    <row r="25" spans="9:11">
      <c r="I25" s="2" t="s">
        <v>34</v>
      </c>
      <c r="K25" s="43">
        <f>J9</f>
        <v>0</v>
      </c>
    </row>
    <row r="26" ht="9.75" spans="11:11">
      <c r="K26" s="44">
        <f>SUM(K24:K25)</f>
        <v>1100</v>
      </c>
    </row>
    <row r="27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91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zoomScale="130" zoomScaleNormal="130" topLeftCell="A24" workbookViewId="0">
      <selection activeCell="I52" sqref="I52"/>
    </sheetView>
  </sheetViews>
  <sheetFormatPr defaultColWidth="8.57142857142857" defaultRowHeight="9"/>
  <cols>
    <col min="1" max="1" width="9" style="1" customWidth="1"/>
    <col min="2" max="2" width="5.85714285714286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9.71428571428571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35</v>
      </c>
    </row>
    <row r="4" spans="1:12">
      <c r="A4" s="3" t="s">
        <v>2</v>
      </c>
      <c r="B4" s="51" t="s">
        <v>36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52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53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45574</v>
      </c>
      <c r="B7" s="15" t="s">
        <v>68</v>
      </c>
      <c r="C7" s="16" t="s">
        <v>69</v>
      </c>
      <c r="D7" s="17" t="s">
        <v>16</v>
      </c>
      <c r="E7" s="15" t="s">
        <v>70</v>
      </c>
      <c r="F7" s="35">
        <v>650</v>
      </c>
      <c r="G7" s="19"/>
      <c r="H7" s="19"/>
      <c r="I7" s="14"/>
      <c r="J7" s="35"/>
      <c r="K7" s="24">
        <f>F7+J7</f>
        <v>650</v>
      </c>
      <c r="L7" s="14">
        <v>45575</v>
      </c>
      <c r="M7" s="2"/>
    </row>
    <row r="8" ht="9.95" customHeight="1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>SUM(F4:F8)</f>
        <v>650</v>
      </c>
      <c r="G9" s="2"/>
      <c r="H9" s="2"/>
      <c r="I9" s="2"/>
      <c r="J9" s="36">
        <f>SUM(J7:J8)</f>
        <v>0</v>
      </c>
      <c r="K9" s="36">
        <f>SUM(K8:K8)</f>
        <v>0</v>
      </c>
    </row>
    <row r="10" spans="9:9">
      <c r="I10" s="1" t="s">
        <v>13</v>
      </c>
    </row>
    <row r="11" spans="8:11">
      <c r="H11" s="2" t="s">
        <v>21</v>
      </c>
      <c r="J11" s="37" t="s">
        <v>22</v>
      </c>
      <c r="K11" s="37" t="s">
        <v>23</v>
      </c>
    </row>
    <row r="12" spans="11:11">
      <c r="K12" s="2"/>
    </row>
    <row r="13" spans="1:11">
      <c r="A13" s="2" t="s">
        <v>24</v>
      </c>
      <c r="D13" s="2" t="s">
        <v>25</v>
      </c>
      <c r="G13" s="2" t="s">
        <v>26</v>
      </c>
      <c r="I13" s="38">
        <v>1000</v>
      </c>
      <c r="J13" s="39"/>
      <c r="K13" s="40">
        <f t="shared" ref="K13:K23" si="0">J13*I13</f>
        <v>0</v>
      </c>
    </row>
    <row r="14" spans="1:11">
      <c r="A14" s="2"/>
      <c r="G14" s="2"/>
      <c r="I14" s="38">
        <v>500</v>
      </c>
      <c r="J14" s="39"/>
      <c r="K14" s="40">
        <f t="shared" si="0"/>
        <v>0</v>
      </c>
    </row>
    <row r="15" spans="1:11">
      <c r="A15" s="2"/>
      <c r="G15" s="2"/>
      <c r="I15" s="38">
        <v>200</v>
      </c>
      <c r="J15" s="39"/>
      <c r="K15" s="40">
        <f t="shared" si="0"/>
        <v>0</v>
      </c>
    </row>
    <row r="16" spans="1:11">
      <c r="A16" s="2" t="s">
        <v>27</v>
      </c>
      <c r="D16" s="2" t="s">
        <v>28</v>
      </c>
      <c r="G16" s="2" t="s">
        <v>29</v>
      </c>
      <c r="I16" s="38">
        <v>100</v>
      </c>
      <c r="J16" s="39">
        <v>6</v>
      </c>
      <c r="K16" s="40">
        <f t="shared" si="0"/>
        <v>600</v>
      </c>
    </row>
    <row r="17" spans="1:11">
      <c r="A17" s="1" t="s">
        <v>30</v>
      </c>
      <c r="D17" s="1" t="s">
        <v>31</v>
      </c>
      <c r="G17" s="1" t="s">
        <v>32</v>
      </c>
      <c r="I17" s="38">
        <v>50</v>
      </c>
      <c r="J17" s="39">
        <v>1</v>
      </c>
      <c r="K17" s="40">
        <f t="shared" si="0"/>
        <v>50</v>
      </c>
    </row>
    <row r="18" spans="9:11">
      <c r="I18" s="38">
        <v>20</v>
      </c>
      <c r="J18" s="39"/>
      <c r="K18" s="40">
        <f t="shared" si="0"/>
        <v>0</v>
      </c>
    </row>
    <row r="19" spans="9:11">
      <c r="I19" s="38">
        <v>10</v>
      </c>
      <c r="J19" s="39"/>
      <c r="K19" s="40">
        <f t="shared" si="0"/>
        <v>0</v>
      </c>
    </row>
    <row r="20" spans="9:11">
      <c r="I20" s="38">
        <v>5</v>
      </c>
      <c r="J20" s="39"/>
      <c r="K20" s="40">
        <f t="shared" si="0"/>
        <v>0</v>
      </c>
    </row>
    <row r="21" spans="9:11">
      <c r="I21" s="38">
        <v>1</v>
      </c>
      <c r="J21" s="39"/>
      <c r="K21" s="40">
        <f t="shared" si="0"/>
        <v>0</v>
      </c>
    </row>
    <row r="22" spans="9:11">
      <c r="I22" s="38">
        <v>0.25</v>
      </c>
      <c r="J22" s="39"/>
      <c r="K22" s="40">
        <f t="shared" si="0"/>
        <v>0</v>
      </c>
    </row>
    <row r="23" spans="9:11">
      <c r="I23" s="41">
        <v>0.05</v>
      </c>
      <c r="J23" s="39"/>
      <c r="K23" s="40">
        <f t="shared" si="0"/>
        <v>0</v>
      </c>
    </row>
    <row r="24" spans="9:11">
      <c r="I24" s="2" t="s">
        <v>33</v>
      </c>
      <c r="K24" s="42">
        <f>SUM(K13:K23)</f>
        <v>650</v>
      </c>
    </row>
    <row r="25" spans="9:11">
      <c r="I25" s="2" t="s">
        <v>34</v>
      </c>
      <c r="K25" s="43">
        <f>J9</f>
        <v>0</v>
      </c>
    </row>
    <row r="26" ht="9.75" spans="11:11">
      <c r="K26" s="44">
        <f>SUM(K24:K25)</f>
        <v>650</v>
      </c>
    </row>
    <row r="27" ht="9.75"/>
    <row r="34" spans="1:1">
      <c r="A34" s="2" t="s">
        <v>0</v>
      </c>
    </row>
    <row r="35" spans="1:1">
      <c r="A35" s="2" t="s">
        <v>35</v>
      </c>
    </row>
    <row r="37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2"/>
      <c r="K37" s="3" t="s">
        <v>9</v>
      </c>
      <c r="L37" s="3" t="s">
        <v>10</v>
      </c>
    </row>
    <row r="38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ht="12" customHeigh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3">
      <c r="A40" s="14">
        <v>45573</v>
      </c>
      <c r="B40" s="15">
        <v>19649</v>
      </c>
      <c r="C40" s="16" t="s">
        <v>71</v>
      </c>
      <c r="D40" s="17" t="s">
        <v>16</v>
      </c>
      <c r="E40" s="46">
        <v>58631</v>
      </c>
      <c r="F40" s="47"/>
      <c r="G40" s="48"/>
      <c r="H40" s="48"/>
      <c r="I40" s="26"/>
      <c r="J40" s="24">
        <v>48752.2</v>
      </c>
      <c r="K40" s="24">
        <f t="shared" ref="K40:K50" si="1">J40+F40</f>
        <v>48752.2</v>
      </c>
      <c r="L40" s="14">
        <v>45572</v>
      </c>
      <c r="M40" s="2"/>
    </row>
    <row r="41" spans="1:13">
      <c r="A41" s="14">
        <v>45573</v>
      </c>
      <c r="B41" s="15">
        <v>19650</v>
      </c>
      <c r="C41" s="16" t="s">
        <v>72</v>
      </c>
      <c r="D41" s="17" t="s">
        <v>16</v>
      </c>
      <c r="E41" s="17">
        <v>58628</v>
      </c>
      <c r="F41" s="47"/>
      <c r="G41" s="48"/>
      <c r="H41" s="48"/>
      <c r="I41" s="26"/>
      <c r="J41" s="24">
        <v>21125.78</v>
      </c>
      <c r="K41" s="24">
        <f t="shared" si="1"/>
        <v>21125.78</v>
      </c>
      <c r="L41" s="14">
        <v>45573</v>
      </c>
      <c r="M41" s="2" t="s">
        <v>73</v>
      </c>
    </row>
    <row r="42" spans="1:13">
      <c r="A42" s="14">
        <v>45573</v>
      </c>
      <c r="B42" s="15">
        <v>19652</v>
      </c>
      <c r="C42" s="16" t="s">
        <v>74</v>
      </c>
      <c r="D42" s="17" t="s">
        <v>16</v>
      </c>
      <c r="E42" s="17">
        <v>58626</v>
      </c>
      <c r="F42" s="47">
        <v>27056</v>
      </c>
      <c r="G42" s="48"/>
      <c r="H42" s="48"/>
      <c r="I42" s="26"/>
      <c r="J42" s="24">
        <v>0</v>
      </c>
      <c r="K42" s="24">
        <f t="shared" si="1"/>
        <v>27056</v>
      </c>
      <c r="L42" s="14">
        <v>45569</v>
      </c>
      <c r="M42" s="54" t="s">
        <v>75</v>
      </c>
    </row>
    <row r="43" spans="1:13">
      <c r="A43" s="14">
        <v>45573</v>
      </c>
      <c r="B43" s="15">
        <v>19653</v>
      </c>
      <c r="C43" s="16" t="s">
        <v>76</v>
      </c>
      <c r="D43" s="17" t="s">
        <v>41</v>
      </c>
      <c r="E43" s="17">
        <v>58632</v>
      </c>
      <c r="F43" s="47">
        <v>56344.1</v>
      </c>
      <c r="G43" s="48"/>
      <c r="H43" s="48"/>
      <c r="I43" s="26"/>
      <c r="J43" s="24">
        <v>0</v>
      </c>
      <c r="K43" s="24">
        <f t="shared" si="1"/>
        <v>56344.1</v>
      </c>
      <c r="L43" s="14">
        <v>45573</v>
      </c>
      <c r="M43" s="2"/>
    </row>
    <row r="44" spans="1:13">
      <c r="A44" s="14">
        <v>45573</v>
      </c>
      <c r="B44" s="15">
        <v>19653</v>
      </c>
      <c r="C44" s="16" t="s">
        <v>76</v>
      </c>
      <c r="D44" s="17" t="s">
        <v>59</v>
      </c>
      <c r="E44" s="17">
        <v>58632</v>
      </c>
      <c r="F44" s="47">
        <v>13095</v>
      </c>
      <c r="G44" s="48"/>
      <c r="H44" s="48"/>
      <c r="I44" s="26"/>
      <c r="J44" s="24">
        <v>0</v>
      </c>
      <c r="K44" s="24">
        <f t="shared" si="1"/>
        <v>13095</v>
      </c>
      <c r="L44" s="14">
        <v>45573</v>
      </c>
      <c r="M44" s="2"/>
    </row>
    <row r="45" spans="1:13">
      <c r="A45" s="14">
        <v>45573</v>
      </c>
      <c r="B45" s="15">
        <v>19654</v>
      </c>
      <c r="C45" s="16" t="s">
        <v>77</v>
      </c>
      <c r="D45" s="17" t="s">
        <v>16</v>
      </c>
      <c r="E45" s="17">
        <v>58633</v>
      </c>
      <c r="F45" s="47">
        <v>170334.2</v>
      </c>
      <c r="G45" s="48"/>
      <c r="H45" s="48"/>
      <c r="I45" s="26"/>
      <c r="J45" s="24">
        <v>0</v>
      </c>
      <c r="K45" s="24">
        <f t="shared" si="1"/>
        <v>170334.2</v>
      </c>
      <c r="L45" s="14">
        <v>45573</v>
      </c>
      <c r="M45" s="2"/>
    </row>
    <row r="46" spans="1:13">
      <c r="A46" s="14">
        <v>45573</v>
      </c>
      <c r="B46" s="15">
        <v>19655</v>
      </c>
      <c r="C46" s="16" t="s">
        <v>78</v>
      </c>
      <c r="D46" s="17" t="s">
        <v>16</v>
      </c>
      <c r="E46" s="17">
        <v>58624</v>
      </c>
      <c r="F46" s="47">
        <v>24436.1</v>
      </c>
      <c r="G46" s="48"/>
      <c r="H46" s="48"/>
      <c r="I46" s="26"/>
      <c r="J46" s="24">
        <v>0</v>
      </c>
      <c r="K46" s="24">
        <f t="shared" si="1"/>
        <v>24436.1</v>
      </c>
      <c r="L46" s="14">
        <v>45573</v>
      </c>
      <c r="M46" s="2" t="s">
        <v>79</v>
      </c>
    </row>
    <row r="47" spans="1:13">
      <c r="A47" s="14">
        <v>45574</v>
      </c>
      <c r="B47" s="15">
        <v>19656</v>
      </c>
      <c r="C47" s="16" t="s">
        <v>80</v>
      </c>
      <c r="D47" s="17" t="s">
        <v>16</v>
      </c>
      <c r="E47" s="17">
        <v>58636</v>
      </c>
      <c r="F47" s="47">
        <v>13498</v>
      </c>
      <c r="G47" s="48"/>
      <c r="H47" s="48"/>
      <c r="I47" s="26"/>
      <c r="J47" s="24">
        <v>0</v>
      </c>
      <c r="K47" s="24">
        <f t="shared" si="1"/>
        <v>13498</v>
      </c>
      <c r="L47" s="14">
        <v>45574</v>
      </c>
      <c r="M47" s="2"/>
    </row>
    <row r="48" spans="1:13">
      <c r="A48" s="14">
        <v>45574</v>
      </c>
      <c r="B48" s="15">
        <v>19656</v>
      </c>
      <c r="C48" s="16" t="s">
        <v>80</v>
      </c>
      <c r="D48" s="17" t="s">
        <v>81</v>
      </c>
      <c r="E48" s="17">
        <v>58636</v>
      </c>
      <c r="F48" s="47">
        <v>2</v>
      </c>
      <c r="G48" s="48"/>
      <c r="H48" s="48"/>
      <c r="I48" s="26"/>
      <c r="J48" s="24">
        <v>0</v>
      </c>
      <c r="K48" s="24">
        <f t="shared" si="1"/>
        <v>2</v>
      </c>
      <c r="L48" s="14">
        <v>45574</v>
      </c>
      <c r="M48" s="2"/>
    </row>
    <row r="49" spans="1:13">
      <c r="A49" s="14">
        <v>45574</v>
      </c>
      <c r="B49" s="15">
        <v>19657</v>
      </c>
      <c r="C49" s="16" t="s">
        <v>82</v>
      </c>
      <c r="D49" s="17" t="s">
        <v>16</v>
      </c>
      <c r="E49" s="17">
        <v>58637</v>
      </c>
      <c r="F49" s="47">
        <v>23100</v>
      </c>
      <c r="G49" s="48"/>
      <c r="H49" s="48"/>
      <c r="I49" s="26"/>
      <c r="J49" s="24">
        <v>0</v>
      </c>
      <c r="K49" s="24">
        <f t="shared" si="1"/>
        <v>23100</v>
      </c>
      <c r="L49" s="14">
        <v>45574</v>
      </c>
      <c r="M49" s="2"/>
    </row>
    <row r="50" spans="1:13">
      <c r="A50" s="14">
        <v>45575</v>
      </c>
      <c r="B50" s="15">
        <v>19658</v>
      </c>
      <c r="C50" s="16" t="s">
        <v>83</v>
      </c>
      <c r="D50" s="17" t="s">
        <v>16</v>
      </c>
      <c r="E50" s="17">
        <v>58635</v>
      </c>
      <c r="F50" s="47">
        <v>29224.1</v>
      </c>
      <c r="G50" s="48"/>
      <c r="H50" s="48"/>
      <c r="I50" s="26"/>
      <c r="J50" s="24">
        <v>0</v>
      </c>
      <c r="K50" s="24">
        <f t="shared" si="1"/>
        <v>29224.1</v>
      </c>
      <c r="L50" s="14">
        <v>45575</v>
      </c>
      <c r="M50" s="49"/>
    </row>
    <row r="51" spans="6:11">
      <c r="F51" s="36">
        <f>SUM(F40:F50)</f>
        <v>357089.5</v>
      </c>
      <c r="G51" s="2"/>
      <c r="H51" s="2"/>
      <c r="I51" s="2"/>
      <c r="J51" s="36">
        <f>SUM(J40:J50)</f>
        <v>69877.98</v>
      </c>
      <c r="K51" s="36">
        <f>SUM(K40:K50)</f>
        <v>426967.48</v>
      </c>
    </row>
    <row r="53" spans="1:4">
      <c r="A53" s="2" t="s">
        <v>24</v>
      </c>
      <c r="D53" s="2" t="s">
        <v>25</v>
      </c>
    </row>
    <row r="54" spans="1:1">
      <c r="A54" s="2"/>
    </row>
    <row r="55" spans="1:1">
      <c r="A55" s="2"/>
    </row>
    <row r="56" spans="1:4">
      <c r="A56" s="2" t="s">
        <v>27</v>
      </c>
      <c r="D56" s="2" t="s">
        <v>28</v>
      </c>
    </row>
    <row r="57" spans="1:4">
      <c r="A57" s="1" t="s">
        <v>30</v>
      </c>
      <c r="D57" s="1" t="s">
        <v>31</v>
      </c>
    </row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84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5"/>
  <sheetViews>
    <sheetView zoomScale="130" zoomScaleNormal="130" workbookViewId="0">
      <selection activeCell="C25" sqref="C25"/>
    </sheetView>
  </sheetViews>
  <sheetFormatPr defaultColWidth="8.57142857142857" defaultRowHeight="9"/>
  <cols>
    <col min="1" max="1" width="9" style="1" customWidth="1"/>
    <col min="2" max="2" width="5.85714285714286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9.71428571428571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47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45575</v>
      </c>
      <c r="B7" s="15">
        <v>18861</v>
      </c>
      <c r="C7" s="16" t="s">
        <v>84</v>
      </c>
      <c r="D7" s="17" t="s">
        <v>16</v>
      </c>
      <c r="E7" s="15">
        <v>58558</v>
      </c>
      <c r="F7" s="35"/>
      <c r="G7" s="19" t="s">
        <v>20</v>
      </c>
      <c r="H7" s="19">
        <v>1487215</v>
      </c>
      <c r="I7" s="14">
        <v>45567</v>
      </c>
      <c r="J7" s="35">
        <v>35596.1</v>
      </c>
      <c r="K7" s="24">
        <f>F7+J7</f>
        <v>35596.1</v>
      </c>
      <c r="L7" s="14">
        <v>45579</v>
      </c>
      <c r="M7" s="2"/>
    </row>
    <row r="8" ht="9.95" customHeight="1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>SUM(F4:F8)</f>
        <v>0</v>
      </c>
      <c r="G9" s="2"/>
      <c r="H9" s="2"/>
      <c r="I9" s="2"/>
      <c r="J9" s="36">
        <f>SUM(J7:J8)</f>
        <v>35596.1</v>
      </c>
      <c r="K9" s="36">
        <f>SUM(K8:K8)</f>
        <v>0</v>
      </c>
    </row>
    <row r="10" spans="9:9">
      <c r="I10" s="1" t="s">
        <v>13</v>
      </c>
    </row>
    <row r="11" spans="8:11">
      <c r="H11" s="2" t="s">
        <v>21</v>
      </c>
      <c r="J11" s="37" t="s">
        <v>22</v>
      </c>
      <c r="K11" s="37" t="s">
        <v>23</v>
      </c>
    </row>
    <row r="12" spans="11:11">
      <c r="K12" s="2"/>
    </row>
    <row r="13" spans="1:11">
      <c r="A13" s="2" t="s">
        <v>24</v>
      </c>
      <c r="D13" s="2" t="s">
        <v>25</v>
      </c>
      <c r="G13" s="2" t="s">
        <v>26</v>
      </c>
      <c r="I13" s="38">
        <v>1000</v>
      </c>
      <c r="J13" s="39"/>
      <c r="K13" s="40">
        <f t="shared" ref="K13:K23" si="0">J13*I13</f>
        <v>0</v>
      </c>
    </row>
    <row r="14" spans="1:11">
      <c r="A14" s="2"/>
      <c r="G14" s="2"/>
      <c r="I14" s="38">
        <v>500</v>
      </c>
      <c r="J14" s="39"/>
      <c r="K14" s="40">
        <f t="shared" si="0"/>
        <v>0</v>
      </c>
    </row>
    <row r="15" spans="1:11">
      <c r="A15" s="2"/>
      <c r="G15" s="2"/>
      <c r="I15" s="38">
        <v>200</v>
      </c>
      <c r="J15" s="39"/>
      <c r="K15" s="40">
        <f t="shared" si="0"/>
        <v>0</v>
      </c>
    </row>
    <row r="16" spans="1:11">
      <c r="A16" s="2" t="s">
        <v>27</v>
      </c>
      <c r="D16" s="2" t="s">
        <v>28</v>
      </c>
      <c r="G16" s="2" t="s">
        <v>29</v>
      </c>
      <c r="I16" s="38">
        <v>100</v>
      </c>
      <c r="J16" s="39"/>
      <c r="K16" s="40">
        <f t="shared" si="0"/>
        <v>0</v>
      </c>
    </row>
    <row r="17" spans="1:11">
      <c r="A17" s="1" t="s">
        <v>30</v>
      </c>
      <c r="D17" s="1" t="s">
        <v>31</v>
      </c>
      <c r="G17" s="1" t="s">
        <v>32</v>
      </c>
      <c r="I17" s="38">
        <v>50</v>
      </c>
      <c r="J17" s="39"/>
      <c r="K17" s="40">
        <f t="shared" si="0"/>
        <v>0</v>
      </c>
    </row>
    <row r="18" spans="9:11">
      <c r="I18" s="38">
        <v>20</v>
      </c>
      <c r="J18" s="39"/>
      <c r="K18" s="40">
        <f t="shared" si="0"/>
        <v>0</v>
      </c>
    </row>
    <row r="19" spans="9:11">
      <c r="I19" s="38">
        <v>10</v>
      </c>
      <c r="J19" s="39"/>
      <c r="K19" s="40">
        <f t="shared" si="0"/>
        <v>0</v>
      </c>
    </row>
    <row r="20" spans="9:11">
      <c r="I20" s="38">
        <v>5</v>
      </c>
      <c r="J20" s="39"/>
      <c r="K20" s="40">
        <f t="shared" si="0"/>
        <v>0</v>
      </c>
    </row>
    <row r="21" spans="9:11">
      <c r="I21" s="38">
        <v>1</v>
      </c>
      <c r="J21" s="39"/>
      <c r="K21" s="40">
        <f t="shared" si="0"/>
        <v>0</v>
      </c>
    </row>
    <row r="22" spans="9:11">
      <c r="I22" s="38">
        <v>0.25</v>
      </c>
      <c r="J22" s="39"/>
      <c r="K22" s="40">
        <f t="shared" si="0"/>
        <v>0</v>
      </c>
    </row>
    <row r="23" spans="9:11">
      <c r="I23" s="41">
        <v>0.05</v>
      </c>
      <c r="J23" s="39"/>
      <c r="K23" s="40">
        <f t="shared" si="0"/>
        <v>0</v>
      </c>
    </row>
    <row r="24" spans="9:11">
      <c r="I24" s="2" t="s">
        <v>33</v>
      </c>
      <c r="K24" s="42">
        <f>SUM(K13:K23)</f>
        <v>0</v>
      </c>
    </row>
    <row r="25" spans="9:11">
      <c r="I25" s="2" t="s">
        <v>34</v>
      </c>
      <c r="K25" s="43">
        <f>J9</f>
        <v>35596.1</v>
      </c>
    </row>
    <row r="26" ht="9.75" spans="11:11">
      <c r="K26" s="44">
        <f>SUM(K24:K25)</f>
        <v>35596.1</v>
      </c>
    </row>
    <row r="27" ht="9.75"/>
    <row r="31" spans="1:1">
      <c r="A31" s="2" t="s">
        <v>0</v>
      </c>
    </row>
    <row r="32" spans="1:1">
      <c r="A32" s="2" t="s">
        <v>1</v>
      </c>
    </row>
    <row r="34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2"/>
      <c r="K34" s="3" t="s">
        <v>9</v>
      </c>
      <c r="L34" s="3" t="s">
        <v>10</v>
      </c>
    </row>
    <row r="35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ht="10.15" customHeight="1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ht="10.15" customHeight="1" spans="1:13">
      <c r="A37" s="14">
        <v>45575</v>
      </c>
      <c r="B37" s="15">
        <v>19450</v>
      </c>
      <c r="C37" s="16" t="s">
        <v>85</v>
      </c>
      <c r="D37" s="17" t="s">
        <v>16</v>
      </c>
      <c r="E37" s="15">
        <v>58511</v>
      </c>
      <c r="F37" s="35"/>
      <c r="G37" s="19" t="s">
        <v>17</v>
      </c>
      <c r="H37" s="19">
        <v>1200045973</v>
      </c>
      <c r="I37" s="14">
        <v>45544</v>
      </c>
      <c r="J37" s="35">
        <v>57593.34</v>
      </c>
      <c r="K37" s="24">
        <f>F37+J37</f>
        <v>57593.34</v>
      </c>
      <c r="L37" s="14">
        <v>45579</v>
      </c>
      <c r="M37" s="2" t="s">
        <v>86</v>
      </c>
    </row>
    <row r="38" ht="10.15" customHeight="1" spans="1:13">
      <c r="A38" s="14">
        <v>45575</v>
      </c>
      <c r="B38" s="15">
        <v>19751</v>
      </c>
      <c r="C38" s="16" t="s">
        <v>87</v>
      </c>
      <c r="D38" s="17" t="s">
        <v>16</v>
      </c>
      <c r="E38" s="15">
        <v>58598</v>
      </c>
      <c r="F38" s="35"/>
      <c r="G38" s="19" t="s">
        <v>20</v>
      </c>
      <c r="H38" s="19">
        <v>85986</v>
      </c>
      <c r="I38" s="14">
        <v>45568</v>
      </c>
      <c r="J38" s="35">
        <v>21697.03</v>
      </c>
      <c r="K38" s="24">
        <f>F38+J38</f>
        <v>21697.03</v>
      </c>
      <c r="L38" s="14">
        <v>45579</v>
      </c>
      <c r="M38" s="2" t="s">
        <v>88</v>
      </c>
    </row>
    <row r="39" spans="6:11">
      <c r="F39" s="36">
        <f>SUM(F34:F38)</f>
        <v>0</v>
      </c>
      <c r="G39" s="2"/>
      <c r="H39" s="2"/>
      <c r="I39" s="2"/>
      <c r="J39" s="36">
        <f>SUM(J37:J38)</f>
        <v>79290.37</v>
      </c>
      <c r="K39" s="36">
        <f>SUM(K37:K38)</f>
        <v>79290.37</v>
      </c>
    </row>
    <row r="40" spans="9:9">
      <c r="I40" s="1" t="s">
        <v>13</v>
      </c>
    </row>
    <row r="41" spans="8:11">
      <c r="H41" s="2" t="s">
        <v>21</v>
      </c>
      <c r="J41" s="37" t="s">
        <v>22</v>
      </c>
      <c r="K41" s="37" t="s">
        <v>23</v>
      </c>
    </row>
    <row r="42" spans="11:11">
      <c r="K42" s="2"/>
    </row>
    <row r="43" spans="1:11">
      <c r="A43" s="2" t="s">
        <v>24</v>
      </c>
      <c r="D43" s="2" t="s">
        <v>25</v>
      </c>
      <c r="G43" s="2" t="s">
        <v>26</v>
      </c>
      <c r="I43" s="38">
        <v>1000</v>
      </c>
      <c r="J43" s="39"/>
      <c r="K43" s="40">
        <f t="shared" ref="K43:K53" si="1">J43*I43</f>
        <v>0</v>
      </c>
    </row>
    <row r="44" spans="1:11">
      <c r="A44" s="2"/>
      <c r="G44" s="2"/>
      <c r="I44" s="38">
        <v>500</v>
      </c>
      <c r="J44" s="39"/>
      <c r="K44" s="40">
        <f t="shared" si="1"/>
        <v>0</v>
      </c>
    </row>
    <row r="45" spans="1:11">
      <c r="A45" s="2"/>
      <c r="G45" s="2"/>
      <c r="I45" s="38">
        <v>200</v>
      </c>
      <c r="J45" s="39"/>
      <c r="K45" s="40">
        <f t="shared" si="1"/>
        <v>0</v>
      </c>
    </row>
    <row r="46" spans="1:11">
      <c r="A46" s="2" t="s">
        <v>27</v>
      </c>
      <c r="D46" s="2" t="s">
        <v>28</v>
      </c>
      <c r="G46" s="2" t="s">
        <v>29</v>
      </c>
      <c r="I46" s="38">
        <v>100</v>
      </c>
      <c r="J46" s="39"/>
      <c r="K46" s="40">
        <f t="shared" si="1"/>
        <v>0</v>
      </c>
    </row>
    <row r="47" spans="1:11">
      <c r="A47" s="1" t="s">
        <v>30</v>
      </c>
      <c r="D47" s="1" t="s">
        <v>31</v>
      </c>
      <c r="G47" s="1" t="s">
        <v>32</v>
      </c>
      <c r="I47" s="38">
        <v>50</v>
      </c>
      <c r="J47" s="39"/>
      <c r="K47" s="40">
        <f t="shared" si="1"/>
        <v>0</v>
      </c>
    </row>
    <row r="48" spans="9:11">
      <c r="I48" s="38">
        <v>20</v>
      </c>
      <c r="J48" s="39"/>
      <c r="K48" s="40">
        <f t="shared" si="1"/>
        <v>0</v>
      </c>
    </row>
    <row r="49" spans="9:11">
      <c r="I49" s="38">
        <v>10</v>
      </c>
      <c r="J49" s="39"/>
      <c r="K49" s="40">
        <f t="shared" si="1"/>
        <v>0</v>
      </c>
    </row>
    <row r="50" spans="9:11">
      <c r="I50" s="38">
        <v>5</v>
      </c>
      <c r="J50" s="39"/>
      <c r="K50" s="40">
        <f t="shared" si="1"/>
        <v>0</v>
      </c>
    </row>
    <row r="51" spans="9:11">
      <c r="I51" s="38">
        <v>1</v>
      </c>
      <c r="J51" s="39"/>
      <c r="K51" s="40">
        <f t="shared" si="1"/>
        <v>0</v>
      </c>
    </row>
    <row r="52" spans="9:11">
      <c r="I52" s="38">
        <v>0.25</v>
      </c>
      <c r="J52" s="39"/>
      <c r="K52" s="40">
        <f t="shared" si="1"/>
        <v>0</v>
      </c>
    </row>
    <row r="53" spans="9:11">
      <c r="I53" s="41">
        <v>0.05</v>
      </c>
      <c r="J53" s="39"/>
      <c r="K53" s="40">
        <f t="shared" si="1"/>
        <v>0</v>
      </c>
    </row>
    <row r="54" spans="9:11">
      <c r="I54" s="2" t="s">
        <v>33</v>
      </c>
      <c r="K54" s="42">
        <f>SUM(K43:K53)</f>
        <v>0</v>
      </c>
    </row>
    <row r="55" spans="9:11">
      <c r="I55" s="2" t="s">
        <v>34</v>
      </c>
      <c r="K55" s="43">
        <f>J39</f>
        <v>79290.37</v>
      </c>
    </row>
    <row r="56" ht="9.75" spans="11:11">
      <c r="K56" s="44">
        <f>SUM(K54:K55)</f>
        <v>79290.37</v>
      </c>
    </row>
    <row r="57" ht="9.75"/>
    <row r="65" spans="1:1">
      <c r="A65" s="2" t="s">
        <v>0</v>
      </c>
    </row>
    <row r="66" spans="1:1">
      <c r="A66" s="2" t="s">
        <v>35</v>
      </c>
    </row>
    <row r="68" spans="1:12">
      <c r="A68" s="3" t="s">
        <v>2</v>
      </c>
      <c r="B68" s="3" t="s">
        <v>3</v>
      </c>
      <c r="C68" s="3" t="s">
        <v>4</v>
      </c>
      <c r="D68" s="3" t="s">
        <v>5</v>
      </c>
      <c r="E68" s="3" t="s">
        <v>6</v>
      </c>
      <c r="F68" s="3" t="s">
        <v>7</v>
      </c>
      <c r="G68" s="4" t="s">
        <v>8</v>
      </c>
      <c r="H68" s="5"/>
      <c r="I68" s="5"/>
      <c r="J68" s="22"/>
      <c r="K68" s="3" t="s">
        <v>9</v>
      </c>
      <c r="L68" s="3" t="s">
        <v>10</v>
      </c>
    </row>
    <row r="69" spans="1:12">
      <c r="A69" s="6"/>
      <c r="B69" s="6"/>
      <c r="C69" s="6"/>
      <c r="D69" s="6"/>
      <c r="E69" s="6"/>
      <c r="F69" s="6"/>
      <c r="G69" s="3" t="s">
        <v>11</v>
      </c>
      <c r="H69" s="3" t="s">
        <v>12</v>
      </c>
      <c r="I69" s="3" t="s">
        <v>13</v>
      </c>
      <c r="J69" s="3" t="s">
        <v>14</v>
      </c>
      <c r="K69" s="6"/>
      <c r="L69" s="6"/>
    </row>
    <row r="70" ht="12" customHeight="1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3">
      <c r="A71" s="14">
        <v>45579</v>
      </c>
      <c r="B71" s="15">
        <v>19659</v>
      </c>
      <c r="C71" s="16" t="s">
        <v>89</v>
      </c>
      <c r="D71" s="17" t="s">
        <v>16</v>
      </c>
      <c r="E71" s="46">
        <v>58641</v>
      </c>
      <c r="F71" s="47"/>
      <c r="G71" s="48"/>
      <c r="H71" s="48"/>
      <c r="I71" s="26"/>
      <c r="J71" s="24">
        <v>29356.1</v>
      </c>
      <c r="K71" s="24">
        <f t="shared" ref="K71:K78" si="2">J71+F71</f>
        <v>29356.1</v>
      </c>
      <c r="L71" s="14">
        <v>45574</v>
      </c>
      <c r="M71" s="2"/>
    </row>
    <row r="72" spans="1:13">
      <c r="A72" s="14">
        <v>45579</v>
      </c>
      <c r="B72" s="15">
        <v>19660</v>
      </c>
      <c r="C72" s="16" t="s">
        <v>90</v>
      </c>
      <c r="D72" s="17" t="s">
        <v>16</v>
      </c>
      <c r="E72" s="17">
        <v>58645</v>
      </c>
      <c r="F72" s="47">
        <v>102544.4</v>
      </c>
      <c r="G72" s="48"/>
      <c r="H72" s="48"/>
      <c r="I72" s="26"/>
      <c r="J72" s="24">
        <v>0</v>
      </c>
      <c r="K72" s="24">
        <f t="shared" si="2"/>
        <v>102544.4</v>
      </c>
      <c r="L72" s="14">
        <v>45577</v>
      </c>
      <c r="M72" s="2"/>
    </row>
    <row r="73" spans="1:13">
      <c r="A73" s="14">
        <v>45579</v>
      </c>
      <c r="B73" s="15">
        <v>19661</v>
      </c>
      <c r="C73" s="16" t="s">
        <v>91</v>
      </c>
      <c r="D73" s="17" t="s">
        <v>41</v>
      </c>
      <c r="E73" s="17">
        <v>58652</v>
      </c>
      <c r="F73" s="47">
        <v>29356.1</v>
      </c>
      <c r="G73" s="48"/>
      <c r="H73" s="48"/>
      <c r="I73" s="26"/>
      <c r="J73" s="24">
        <v>0</v>
      </c>
      <c r="K73" s="24">
        <f t="shared" si="2"/>
        <v>29356.1</v>
      </c>
      <c r="L73" s="14">
        <v>45579</v>
      </c>
      <c r="M73" s="54"/>
    </row>
    <row r="74" spans="1:13">
      <c r="A74" s="14">
        <v>45579</v>
      </c>
      <c r="B74" s="15">
        <v>19662</v>
      </c>
      <c r="C74" s="16" t="s">
        <v>92</v>
      </c>
      <c r="D74" s="17" t="s">
        <v>41</v>
      </c>
      <c r="E74" s="17">
        <v>58650</v>
      </c>
      <c r="F74" s="47">
        <v>51092.2</v>
      </c>
      <c r="G74" s="48"/>
      <c r="H74" s="48"/>
      <c r="I74" s="26"/>
      <c r="J74" s="24">
        <v>0</v>
      </c>
      <c r="K74" s="24">
        <f t="shared" si="2"/>
        <v>51092.2</v>
      </c>
      <c r="L74" s="14">
        <v>45579</v>
      </c>
      <c r="M74" s="2"/>
    </row>
    <row r="75" spans="1:13">
      <c r="A75" s="14">
        <v>45579</v>
      </c>
      <c r="B75" s="15">
        <v>19663</v>
      </c>
      <c r="C75" s="16" t="s">
        <v>93</v>
      </c>
      <c r="D75" s="17" t="s">
        <v>16</v>
      </c>
      <c r="E75" s="17">
        <v>58648</v>
      </c>
      <c r="F75" s="47">
        <v>77660.2</v>
      </c>
      <c r="G75" s="48"/>
      <c r="H75" s="48"/>
      <c r="I75" s="26"/>
      <c r="J75" s="24">
        <v>0</v>
      </c>
      <c r="K75" s="24">
        <f t="shared" si="2"/>
        <v>77660.2</v>
      </c>
      <c r="L75" s="14">
        <v>45579</v>
      </c>
      <c r="M75" s="2"/>
    </row>
    <row r="76" spans="1:13">
      <c r="A76" s="14">
        <v>45579</v>
      </c>
      <c r="B76" s="15">
        <v>19663</v>
      </c>
      <c r="C76" s="16" t="s">
        <v>93</v>
      </c>
      <c r="D76" s="17" t="s">
        <v>59</v>
      </c>
      <c r="E76" s="17">
        <v>58648</v>
      </c>
      <c r="F76" s="47">
        <v>16670</v>
      </c>
      <c r="G76" s="48"/>
      <c r="H76" s="48"/>
      <c r="I76" s="26"/>
      <c r="J76" s="24">
        <v>0</v>
      </c>
      <c r="K76" s="24">
        <f t="shared" si="2"/>
        <v>16670</v>
      </c>
      <c r="L76" s="14">
        <v>45579</v>
      </c>
      <c r="M76" s="2"/>
    </row>
    <row r="77" spans="1:13">
      <c r="A77" s="14">
        <v>45579</v>
      </c>
      <c r="B77" s="15">
        <v>19664</v>
      </c>
      <c r="C77" s="16" t="s">
        <v>94</v>
      </c>
      <c r="D77" s="17" t="s">
        <v>41</v>
      </c>
      <c r="E77" s="17">
        <v>58646</v>
      </c>
      <c r="F77" s="47">
        <v>280476.6</v>
      </c>
      <c r="G77" s="48"/>
      <c r="H77" s="48"/>
      <c r="I77" s="26"/>
      <c r="J77" s="24">
        <v>0</v>
      </c>
      <c r="K77" s="24">
        <f t="shared" si="2"/>
        <v>280476.6</v>
      </c>
      <c r="L77" s="14">
        <v>45576</v>
      </c>
      <c r="M77" s="2"/>
    </row>
    <row r="78" spans="1:13">
      <c r="A78" s="14">
        <v>45579</v>
      </c>
      <c r="B78" s="15">
        <v>19664</v>
      </c>
      <c r="C78" s="16" t="s">
        <v>94</v>
      </c>
      <c r="D78" s="17" t="s">
        <v>59</v>
      </c>
      <c r="E78" s="17">
        <v>58646</v>
      </c>
      <c r="F78" s="47">
        <v>67000</v>
      </c>
      <c r="G78" s="48"/>
      <c r="H78" s="48"/>
      <c r="I78" s="26"/>
      <c r="J78" s="24">
        <v>0</v>
      </c>
      <c r="K78" s="24">
        <f t="shared" si="2"/>
        <v>67000</v>
      </c>
      <c r="L78" s="14">
        <v>45576</v>
      </c>
      <c r="M78" s="49"/>
    </row>
    <row r="79" spans="6:11">
      <c r="F79" s="36">
        <f>SUM(F71:F78)</f>
        <v>624799.5</v>
      </c>
      <c r="G79" s="2"/>
      <c r="H79" s="2"/>
      <c r="I79" s="2"/>
      <c r="J79" s="36">
        <f>SUM(J71:J78)</f>
        <v>29356.1</v>
      </c>
      <c r="K79" s="36">
        <f>SUM(K71:K78)</f>
        <v>654155.6</v>
      </c>
    </row>
    <row r="81" spans="1:4">
      <c r="A81" s="2" t="s">
        <v>24</v>
      </c>
      <c r="D81" s="2" t="s">
        <v>25</v>
      </c>
    </row>
    <row r="82" spans="1:1">
      <c r="A82" s="2"/>
    </row>
    <row r="83" spans="1:1">
      <c r="A83" s="2"/>
    </row>
    <row r="84" spans="1:4">
      <c r="A84" s="2" t="s">
        <v>27</v>
      </c>
      <c r="D84" s="2" t="s">
        <v>28</v>
      </c>
    </row>
    <row r="85" spans="1:4">
      <c r="A85" s="1" t="s">
        <v>30</v>
      </c>
      <c r="D85" s="1" t="s">
        <v>31</v>
      </c>
    </row>
  </sheetData>
  <mergeCells count="39">
    <mergeCell ref="G4:J4"/>
    <mergeCell ref="G34:J34"/>
    <mergeCell ref="G68:J68"/>
    <mergeCell ref="A4:A6"/>
    <mergeCell ref="A34:A36"/>
    <mergeCell ref="A68:A70"/>
    <mergeCell ref="B4:B6"/>
    <mergeCell ref="B34:B36"/>
    <mergeCell ref="B68:B70"/>
    <mergeCell ref="C4:C6"/>
    <mergeCell ref="C34:C36"/>
    <mergeCell ref="C68:C70"/>
    <mergeCell ref="D4:D6"/>
    <mergeCell ref="D34:D36"/>
    <mergeCell ref="D68:D70"/>
    <mergeCell ref="E4:E6"/>
    <mergeCell ref="E34:E36"/>
    <mergeCell ref="E68:E70"/>
    <mergeCell ref="F4:F6"/>
    <mergeCell ref="F34:F36"/>
    <mergeCell ref="F68:F70"/>
    <mergeCell ref="G5:G6"/>
    <mergeCell ref="G35:G36"/>
    <mergeCell ref="G69:G70"/>
    <mergeCell ref="H5:H6"/>
    <mergeCell ref="H35:H36"/>
    <mergeCell ref="H69:H70"/>
    <mergeCell ref="I5:I6"/>
    <mergeCell ref="I35:I36"/>
    <mergeCell ref="I69:I70"/>
    <mergeCell ref="J5:J6"/>
    <mergeCell ref="J35:J36"/>
    <mergeCell ref="J69:J70"/>
    <mergeCell ref="K4:K6"/>
    <mergeCell ref="K34:K36"/>
    <mergeCell ref="K68:K70"/>
    <mergeCell ref="L4:L6"/>
    <mergeCell ref="L34:L36"/>
    <mergeCell ref="L68:L70"/>
  </mergeCells>
  <pageMargins left="0.25" right="0.25" top="0.75" bottom="0.75" header="0.3" footer="0.3"/>
  <pageSetup paperSize="1" scale="67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2"/>
  <sheetViews>
    <sheetView zoomScale="130" zoomScaleNormal="130" topLeftCell="A57" workbookViewId="0">
      <selection activeCell="D44" sqref="D44"/>
    </sheetView>
  </sheetViews>
  <sheetFormatPr defaultColWidth="8.57142857142857" defaultRowHeight="9"/>
  <cols>
    <col min="1" max="1" width="9" style="1" customWidth="1"/>
    <col min="2" max="2" width="5.85714285714286" style="1" customWidth="1"/>
    <col min="3" max="3" width="31.2857142857143" style="1" customWidth="1"/>
    <col min="4" max="4" width="13.1428571428571" style="1" customWidth="1"/>
    <col min="5" max="5" width="8" style="1" customWidth="1"/>
    <col min="6" max="6" width="9.71428571428571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35</v>
      </c>
    </row>
    <row r="4" spans="1:12">
      <c r="A4" s="3" t="s">
        <v>2</v>
      </c>
      <c r="B4" s="51" t="s">
        <v>36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52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53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45581</v>
      </c>
      <c r="B7" s="15" t="s">
        <v>95</v>
      </c>
      <c r="C7" s="16" t="s">
        <v>38</v>
      </c>
      <c r="D7" s="17" t="s">
        <v>16</v>
      </c>
      <c r="E7" s="15" t="s">
        <v>96</v>
      </c>
      <c r="F7" s="35">
        <v>18900</v>
      </c>
      <c r="G7" s="19"/>
      <c r="H7" s="19"/>
      <c r="I7" s="14"/>
      <c r="J7" s="35"/>
      <c r="K7" s="24">
        <f>F7+J7</f>
        <v>18900</v>
      </c>
      <c r="L7" s="14">
        <v>45581</v>
      </c>
      <c r="M7" s="2"/>
    </row>
    <row r="8" ht="9.95" customHeight="1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>SUM(F4:F8)</f>
        <v>18900</v>
      </c>
      <c r="G9" s="2"/>
      <c r="H9" s="2"/>
      <c r="I9" s="2"/>
      <c r="J9" s="36">
        <f>SUM(J7:J8)</f>
        <v>0</v>
      </c>
      <c r="K9" s="36">
        <f>SUM(K8:K8)</f>
        <v>0</v>
      </c>
    </row>
    <row r="10" spans="9:9">
      <c r="I10" s="1" t="s">
        <v>13</v>
      </c>
    </row>
    <row r="11" spans="8:11">
      <c r="H11" s="2" t="s">
        <v>21</v>
      </c>
      <c r="J11" s="37" t="s">
        <v>22</v>
      </c>
      <c r="K11" s="37" t="s">
        <v>23</v>
      </c>
    </row>
    <row r="12" spans="11:11">
      <c r="K12" s="2"/>
    </row>
    <row r="13" spans="1:11">
      <c r="A13" s="2" t="s">
        <v>24</v>
      </c>
      <c r="D13" s="2" t="s">
        <v>25</v>
      </c>
      <c r="G13" s="2" t="s">
        <v>26</v>
      </c>
      <c r="I13" s="38">
        <v>1000</v>
      </c>
      <c r="J13" s="39">
        <v>18</v>
      </c>
      <c r="K13" s="40">
        <f t="shared" ref="K13:K23" si="0">J13*I13</f>
        <v>18000</v>
      </c>
    </row>
    <row r="14" spans="1:11">
      <c r="A14" s="2"/>
      <c r="G14" s="2"/>
      <c r="I14" s="38">
        <v>500</v>
      </c>
      <c r="J14" s="39">
        <v>1</v>
      </c>
      <c r="K14" s="40">
        <f t="shared" si="0"/>
        <v>500</v>
      </c>
    </row>
    <row r="15" spans="1:11">
      <c r="A15" s="2"/>
      <c r="G15" s="2"/>
      <c r="I15" s="38">
        <v>200</v>
      </c>
      <c r="J15" s="39"/>
      <c r="K15" s="40">
        <f t="shared" si="0"/>
        <v>0</v>
      </c>
    </row>
    <row r="16" spans="1:11">
      <c r="A16" s="2" t="s">
        <v>27</v>
      </c>
      <c r="D16" s="2" t="s">
        <v>28</v>
      </c>
      <c r="G16" s="2" t="s">
        <v>29</v>
      </c>
      <c r="I16" s="38">
        <v>100</v>
      </c>
      <c r="J16" s="39">
        <v>4</v>
      </c>
      <c r="K16" s="40">
        <f t="shared" si="0"/>
        <v>400</v>
      </c>
    </row>
    <row r="17" spans="1:11">
      <c r="A17" s="1" t="s">
        <v>30</v>
      </c>
      <c r="D17" s="1" t="s">
        <v>31</v>
      </c>
      <c r="G17" s="1" t="s">
        <v>32</v>
      </c>
      <c r="I17" s="38">
        <v>50</v>
      </c>
      <c r="J17" s="39"/>
      <c r="K17" s="40">
        <f t="shared" si="0"/>
        <v>0</v>
      </c>
    </row>
    <row r="18" spans="9:11">
      <c r="I18" s="38">
        <v>20</v>
      </c>
      <c r="J18" s="39"/>
      <c r="K18" s="40">
        <f t="shared" si="0"/>
        <v>0</v>
      </c>
    </row>
    <row r="19" spans="9:11">
      <c r="I19" s="38">
        <v>10</v>
      </c>
      <c r="J19" s="39"/>
      <c r="K19" s="40">
        <f t="shared" si="0"/>
        <v>0</v>
      </c>
    </row>
    <row r="20" spans="9:11">
      <c r="I20" s="38">
        <v>5</v>
      </c>
      <c r="J20" s="39"/>
      <c r="K20" s="40">
        <f t="shared" si="0"/>
        <v>0</v>
      </c>
    </row>
    <row r="21" spans="9:11">
      <c r="I21" s="38">
        <v>1</v>
      </c>
      <c r="J21" s="39"/>
      <c r="K21" s="40">
        <f t="shared" si="0"/>
        <v>0</v>
      </c>
    </row>
    <row r="22" spans="9:11">
      <c r="I22" s="38">
        <v>0.25</v>
      </c>
      <c r="J22" s="39"/>
      <c r="K22" s="40">
        <f t="shared" si="0"/>
        <v>0</v>
      </c>
    </row>
    <row r="23" spans="9:11">
      <c r="I23" s="41">
        <v>0.05</v>
      </c>
      <c r="J23" s="39"/>
      <c r="K23" s="40">
        <f t="shared" si="0"/>
        <v>0</v>
      </c>
    </row>
    <row r="24" spans="9:11">
      <c r="I24" s="2" t="s">
        <v>33</v>
      </c>
      <c r="K24" s="42">
        <f>SUM(K13:K23)</f>
        <v>18900</v>
      </c>
    </row>
    <row r="25" spans="9:11">
      <c r="I25" s="2" t="s">
        <v>34</v>
      </c>
      <c r="K25" s="43">
        <f>J9</f>
        <v>0</v>
      </c>
    </row>
    <row r="26" ht="9.75" spans="11:11">
      <c r="K26" s="44">
        <f>SUM(K24:K25)</f>
        <v>18900</v>
      </c>
    </row>
    <row r="27" ht="9.75"/>
    <row r="33" spans="1:1">
      <c r="A33" s="2" t="s">
        <v>0</v>
      </c>
    </row>
    <row r="34" spans="1:1">
      <c r="A34" s="2" t="s">
        <v>35</v>
      </c>
    </row>
    <row r="36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2"/>
      <c r="K36" s="3" t="s">
        <v>9</v>
      </c>
      <c r="L36" s="3" t="s">
        <v>10</v>
      </c>
    </row>
    <row r="37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ht="12" customHeight="1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3">
      <c r="A39" s="14">
        <v>45581</v>
      </c>
      <c r="B39" s="15">
        <v>19666</v>
      </c>
      <c r="C39" s="16" t="s">
        <v>97</v>
      </c>
      <c r="D39" s="17" t="s">
        <v>41</v>
      </c>
      <c r="E39" s="46">
        <v>58660</v>
      </c>
      <c r="F39" s="47">
        <v>22336.1</v>
      </c>
      <c r="G39" s="48"/>
      <c r="H39" s="48"/>
      <c r="I39" s="26"/>
      <c r="J39" s="24">
        <v>0</v>
      </c>
      <c r="K39" s="24">
        <f t="shared" ref="K39:K46" si="1">J39+F39</f>
        <v>22336.1</v>
      </c>
      <c r="L39" s="14">
        <v>45580</v>
      </c>
      <c r="M39" s="2"/>
    </row>
    <row r="40" spans="1:13">
      <c r="A40" s="14">
        <v>45581</v>
      </c>
      <c r="B40" s="15">
        <v>19667</v>
      </c>
      <c r="C40" s="16" t="s">
        <v>98</v>
      </c>
      <c r="D40" s="17" t="s">
        <v>63</v>
      </c>
      <c r="E40" s="17">
        <v>58656</v>
      </c>
      <c r="F40" s="47">
        <v>5900</v>
      </c>
      <c r="G40" s="48"/>
      <c r="H40" s="48"/>
      <c r="I40" s="26"/>
      <c r="J40" s="24">
        <v>0</v>
      </c>
      <c r="K40" s="24">
        <f t="shared" si="1"/>
        <v>5900</v>
      </c>
      <c r="L40" s="14">
        <v>45580</v>
      </c>
      <c r="M40" s="2"/>
    </row>
    <row r="41" spans="1:13">
      <c r="A41" s="14">
        <v>45581</v>
      </c>
      <c r="B41" s="15">
        <v>19668</v>
      </c>
      <c r="C41" s="16" t="s">
        <v>99</v>
      </c>
      <c r="D41" s="17" t="s">
        <v>16</v>
      </c>
      <c r="E41" s="17">
        <v>58589</v>
      </c>
      <c r="F41" s="47">
        <v>11546.5</v>
      </c>
      <c r="G41" s="48"/>
      <c r="H41" s="48"/>
      <c r="I41" s="26"/>
      <c r="J41" s="24">
        <v>0</v>
      </c>
      <c r="K41" s="24">
        <f t="shared" si="1"/>
        <v>11546.5</v>
      </c>
      <c r="L41" s="14">
        <v>45580</v>
      </c>
      <c r="M41" s="54"/>
    </row>
    <row r="42" spans="1:13">
      <c r="A42" s="14">
        <v>45581</v>
      </c>
      <c r="B42" s="15">
        <v>19669</v>
      </c>
      <c r="C42" s="16" t="s">
        <v>100</v>
      </c>
      <c r="D42" s="17" t="s">
        <v>41</v>
      </c>
      <c r="E42" s="17">
        <v>58625</v>
      </c>
      <c r="F42" s="47"/>
      <c r="G42" s="48"/>
      <c r="H42" s="48"/>
      <c r="I42" s="26"/>
      <c r="J42" s="24">
        <v>160619.87</v>
      </c>
      <c r="K42" s="24">
        <f t="shared" si="1"/>
        <v>160619.87</v>
      </c>
      <c r="L42" s="14">
        <v>45580</v>
      </c>
      <c r="M42" s="2" t="s">
        <v>101</v>
      </c>
    </row>
    <row r="43" spans="1:13">
      <c r="A43" s="14">
        <v>45581</v>
      </c>
      <c r="B43" s="15">
        <v>19670</v>
      </c>
      <c r="C43" s="16" t="s">
        <v>61</v>
      </c>
      <c r="D43" s="17" t="s">
        <v>16</v>
      </c>
      <c r="E43" s="17">
        <v>58658</v>
      </c>
      <c r="F43" s="47"/>
      <c r="G43" s="48"/>
      <c r="H43" s="48"/>
      <c r="I43" s="26"/>
      <c r="J43" s="24">
        <v>222188.3</v>
      </c>
      <c r="K43" s="24">
        <f t="shared" si="1"/>
        <v>222188.3</v>
      </c>
      <c r="L43" s="14">
        <v>45581</v>
      </c>
      <c r="M43" s="2"/>
    </row>
    <row r="44" spans="1:13">
      <c r="A44" s="14">
        <v>45581</v>
      </c>
      <c r="B44" s="15">
        <v>19670</v>
      </c>
      <c r="C44" s="16" t="s">
        <v>61</v>
      </c>
      <c r="D44" s="17" t="s">
        <v>102</v>
      </c>
      <c r="E44" s="17">
        <v>58658</v>
      </c>
      <c r="F44" s="47"/>
      <c r="G44" s="48"/>
      <c r="H44" s="48"/>
      <c r="I44" s="26"/>
      <c r="J44" s="24">
        <v>66600</v>
      </c>
      <c r="K44" s="24">
        <f t="shared" si="1"/>
        <v>66600</v>
      </c>
      <c r="L44" s="14">
        <v>45581</v>
      </c>
      <c r="M44" s="2"/>
    </row>
    <row r="45" spans="1:13">
      <c r="A45" s="14">
        <v>45581</v>
      </c>
      <c r="B45" s="15">
        <v>19671</v>
      </c>
      <c r="C45" s="16" t="s">
        <v>103</v>
      </c>
      <c r="D45" s="17" t="s">
        <v>16</v>
      </c>
      <c r="E45" s="17">
        <v>58638</v>
      </c>
      <c r="F45" s="47"/>
      <c r="G45" s="48"/>
      <c r="H45" s="48"/>
      <c r="I45" s="26"/>
      <c r="J45" s="24">
        <v>24436.1</v>
      </c>
      <c r="K45" s="24">
        <f t="shared" si="1"/>
        <v>24436.1</v>
      </c>
      <c r="L45" s="14">
        <v>45581</v>
      </c>
      <c r="M45" s="2"/>
    </row>
    <row r="46" spans="1:13">
      <c r="A46" s="14">
        <v>45581</v>
      </c>
      <c r="B46" s="15">
        <v>19671</v>
      </c>
      <c r="C46" s="16" t="s">
        <v>103</v>
      </c>
      <c r="D46" s="17" t="s">
        <v>16</v>
      </c>
      <c r="E46" s="17">
        <v>58643</v>
      </c>
      <c r="F46" s="47"/>
      <c r="G46" s="48"/>
      <c r="H46" s="48"/>
      <c r="I46" s="26"/>
      <c r="J46" s="24">
        <v>55744.1</v>
      </c>
      <c r="K46" s="24">
        <f t="shared" si="1"/>
        <v>55744.1</v>
      </c>
      <c r="L46" s="14">
        <v>45581</v>
      </c>
      <c r="M46" s="49"/>
    </row>
    <row r="47" spans="6:11">
      <c r="F47" s="36">
        <f t="shared" ref="F47:K47" si="2">SUM(F39:F46)</f>
        <v>39782.6</v>
      </c>
      <c r="G47" s="2"/>
      <c r="H47" s="2"/>
      <c r="I47" s="2"/>
      <c r="J47" s="36">
        <f t="shared" si="2"/>
        <v>529588.37</v>
      </c>
      <c r="K47" s="36">
        <f t="shared" si="2"/>
        <v>569370.97</v>
      </c>
    </row>
    <row r="49" spans="1:4">
      <c r="A49" s="2" t="s">
        <v>24</v>
      </c>
      <c r="D49" s="2" t="s">
        <v>25</v>
      </c>
    </row>
    <row r="50" spans="1:1">
      <c r="A50" s="2"/>
    </row>
    <row r="51" spans="1:1">
      <c r="A51" s="2"/>
    </row>
    <row r="52" spans="1:4">
      <c r="A52" s="2" t="s">
        <v>27</v>
      </c>
      <c r="D52" s="2" t="s">
        <v>28</v>
      </c>
    </row>
    <row r="53" spans="1:4">
      <c r="A53" s="1" t="s">
        <v>30</v>
      </c>
      <c r="D53" s="1" t="s">
        <v>31</v>
      </c>
    </row>
    <row r="63" spans="1:1">
      <c r="A63" s="2" t="s">
        <v>0</v>
      </c>
    </row>
    <row r="64" spans="1:1">
      <c r="A64" s="2" t="s">
        <v>35</v>
      </c>
    </row>
    <row r="66" spans="1:12">
      <c r="A66" s="3" t="s">
        <v>2</v>
      </c>
      <c r="B66" s="3" t="s">
        <v>3</v>
      </c>
      <c r="C66" s="3" t="s">
        <v>4</v>
      </c>
      <c r="D66" s="3" t="s">
        <v>5</v>
      </c>
      <c r="E66" s="3" t="s">
        <v>6</v>
      </c>
      <c r="F66" s="3" t="s">
        <v>7</v>
      </c>
      <c r="G66" s="4" t="s">
        <v>8</v>
      </c>
      <c r="H66" s="5"/>
      <c r="I66" s="5"/>
      <c r="J66" s="22"/>
      <c r="K66" s="3" t="s">
        <v>9</v>
      </c>
      <c r="L66" s="3" t="s">
        <v>10</v>
      </c>
    </row>
    <row r="67" spans="1:12">
      <c r="A67" s="6"/>
      <c r="B67" s="6"/>
      <c r="C67" s="6"/>
      <c r="D67" s="6"/>
      <c r="E67" s="6"/>
      <c r="F67" s="6"/>
      <c r="G67" s="3" t="s">
        <v>11</v>
      </c>
      <c r="H67" s="3" t="s">
        <v>12</v>
      </c>
      <c r="I67" s="3" t="s">
        <v>13</v>
      </c>
      <c r="J67" s="3" t="s">
        <v>14</v>
      </c>
      <c r="K67" s="6"/>
      <c r="L67" s="6"/>
    </row>
    <row r="68" ht="12" customHeight="1" spans="1: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3">
      <c r="A69" s="14">
        <v>45581</v>
      </c>
      <c r="B69" s="15">
        <v>19672</v>
      </c>
      <c r="C69" s="16" t="s">
        <v>104</v>
      </c>
      <c r="D69" s="17" t="s">
        <v>16</v>
      </c>
      <c r="E69" s="46">
        <v>58661</v>
      </c>
      <c r="F69" s="47"/>
      <c r="G69" s="48"/>
      <c r="H69" s="48"/>
      <c r="I69" s="26"/>
      <c r="J69" s="24">
        <v>120984.5</v>
      </c>
      <c r="K69" s="24">
        <f t="shared" ref="K69:K75" si="3">J69+F69</f>
        <v>120984.5</v>
      </c>
      <c r="L69" s="14">
        <v>45579</v>
      </c>
      <c r="M69" s="2"/>
    </row>
    <row r="70" spans="1:13">
      <c r="A70" s="14">
        <v>45581</v>
      </c>
      <c r="B70" s="15">
        <v>19672</v>
      </c>
      <c r="C70" s="16" t="s">
        <v>104</v>
      </c>
      <c r="D70" s="17" t="s">
        <v>16</v>
      </c>
      <c r="E70" s="46">
        <v>58662</v>
      </c>
      <c r="F70" s="47"/>
      <c r="G70" s="48"/>
      <c r="H70" s="48"/>
      <c r="I70" s="26"/>
      <c r="J70" s="24">
        <v>37226</v>
      </c>
      <c r="K70" s="24">
        <f t="shared" si="3"/>
        <v>37226</v>
      </c>
      <c r="L70" s="14">
        <v>45579</v>
      </c>
      <c r="M70" s="2"/>
    </row>
    <row r="71" spans="1:13">
      <c r="A71" s="14">
        <v>45581</v>
      </c>
      <c r="B71" s="15">
        <v>19672</v>
      </c>
      <c r="C71" s="16" t="s">
        <v>104</v>
      </c>
      <c r="D71" s="17" t="s">
        <v>16</v>
      </c>
      <c r="E71" s="46">
        <v>58663</v>
      </c>
      <c r="F71" s="47"/>
      <c r="G71" s="48"/>
      <c r="H71" s="48"/>
      <c r="I71" s="26"/>
      <c r="J71" s="24">
        <v>18613</v>
      </c>
      <c r="K71" s="24">
        <f t="shared" si="3"/>
        <v>18613</v>
      </c>
      <c r="L71" s="14">
        <v>45579</v>
      </c>
      <c r="M71" s="54"/>
    </row>
    <row r="72" spans="1:13">
      <c r="A72" s="14">
        <v>45581</v>
      </c>
      <c r="B72" s="15">
        <v>19672</v>
      </c>
      <c r="C72" s="16" t="s">
        <v>104</v>
      </c>
      <c r="D72" s="17" t="s">
        <v>16</v>
      </c>
      <c r="E72" s="46">
        <v>58664</v>
      </c>
      <c r="F72" s="47"/>
      <c r="G72" s="48"/>
      <c r="H72" s="48"/>
      <c r="I72" s="26"/>
      <c r="J72" s="24">
        <v>9306.5</v>
      </c>
      <c r="K72" s="24">
        <f t="shared" si="3"/>
        <v>9306.5</v>
      </c>
      <c r="L72" s="14">
        <v>45579</v>
      </c>
      <c r="M72" s="2"/>
    </row>
    <row r="73" spans="1:13">
      <c r="A73" s="14">
        <v>45581</v>
      </c>
      <c r="B73" s="15">
        <v>19673</v>
      </c>
      <c r="C73" s="16" t="s">
        <v>105</v>
      </c>
      <c r="D73" s="17" t="s">
        <v>41</v>
      </c>
      <c r="E73" s="17">
        <v>58665</v>
      </c>
      <c r="F73" s="47">
        <v>35596.1</v>
      </c>
      <c r="G73" s="48"/>
      <c r="H73" s="48"/>
      <c r="I73" s="26"/>
      <c r="J73" s="24">
        <v>0</v>
      </c>
      <c r="K73" s="24">
        <f t="shared" si="3"/>
        <v>35596.1</v>
      </c>
      <c r="L73" s="14">
        <v>45581</v>
      </c>
      <c r="M73" s="2"/>
    </row>
    <row r="74" spans="1:13">
      <c r="A74" s="14">
        <v>45581</v>
      </c>
      <c r="B74" s="15">
        <v>19673</v>
      </c>
      <c r="C74" s="16" t="s">
        <v>105</v>
      </c>
      <c r="D74" s="17" t="s">
        <v>59</v>
      </c>
      <c r="E74" s="17">
        <v>58665</v>
      </c>
      <c r="F74" s="47">
        <v>8500</v>
      </c>
      <c r="G74" s="48"/>
      <c r="H74" s="48"/>
      <c r="I74" s="26"/>
      <c r="J74" s="24">
        <v>0</v>
      </c>
      <c r="K74" s="24">
        <f t="shared" si="3"/>
        <v>8500</v>
      </c>
      <c r="L74" s="14">
        <v>45581</v>
      </c>
      <c r="M74" s="2"/>
    </row>
    <row r="75" spans="1:13">
      <c r="A75" s="14">
        <v>45581</v>
      </c>
      <c r="B75" s="15">
        <v>19674</v>
      </c>
      <c r="C75" s="16" t="s">
        <v>77</v>
      </c>
      <c r="D75" s="17" t="s">
        <v>16</v>
      </c>
      <c r="E75" s="17">
        <v>58669</v>
      </c>
      <c r="F75" s="47">
        <v>25800</v>
      </c>
      <c r="G75" s="48"/>
      <c r="H75" s="48"/>
      <c r="I75" s="26"/>
      <c r="J75" s="24">
        <v>0</v>
      </c>
      <c r="K75" s="24">
        <f t="shared" si="3"/>
        <v>25800</v>
      </c>
      <c r="L75" s="14">
        <v>45581</v>
      </c>
      <c r="M75" s="49"/>
    </row>
    <row r="76" spans="6:11">
      <c r="F76" s="36">
        <f>SUM(F69:F75)</f>
        <v>69896.1</v>
      </c>
      <c r="G76" s="2"/>
      <c r="H76" s="2"/>
      <c r="I76" s="2"/>
      <c r="J76" s="36">
        <f>SUM(J69:J75)</f>
        <v>186130</v>
      </c>
      <c r="K76" s="36">
        <f>SUM(K69:K75)</f>
        <v>256026.1</v>
      </c>
    </row>
    <row r="78" spans="1:4">
      <c r="A78" s="2" t="s">
        <v>24</v>
      </c>
      <c r="D78" s="2" t="s">
        <v>25</v>
      </c>
    </row>
    <row r="79" spans="1:1">
      <c r="A79" s="2"/>
    </row>
    <row r="80" spans="1:1">
      <c r="A80" s="2"/>
    </row>
    <row r="81" spans="1:4">
      <c r="A81" s="2" t="s">
        <v>27</v>
      </c>
      <c r="D81" s="2" t="s">
        <v>28</v>
      </c>
    </row>
    <row r="82" spans="1:4">
      <c r="A82" s="1" t="s">
        <v>30</v>
      </c>
      <c r="D82" s="1" t="s">
        <v>31</v>
      </c>
    </row>
  </sheetData>
  <mergeCells count="39">
    <mergeCell ref="G4:J4"/>
    <mergeCell ref="G36:J36"/>
    <mergeCell ref="G66:J66"/>
    <mergeCell ref="A4:A6"/>
    <mergeCell ref="A36:A38"/>
    <mergeCell ref="A66:A68"/>
    <mergeCell ref="B4:B6"/>
    <mergeCell ref="B36:B38"/>
    <mergeCell ref="B66:B68"/>
    <mergeCell ref="C4:C6"/>
    <mergeCell ref="C36:C38"/>
    <mergeCell ref="C66:C68"/>
    <mergeCell ref="D4:D6"/>
    <mergeCell ref="D36:D38"/>
    <mergeCell ref="D66:D68"/>
    <mergeCell ref="E4:E6"/>
    <mergeCell ref="E36:E38"/>
    <mergeCell ref="E66:E68"/>
    <mergeCell ref="F4:F6"/>
    <mergeCell ref="F36:F38"/>
    <mergeCell ref="F66:F68"/>
    <mergeCell ref="G5:G6"/>
    <mergeCell ref="G37:G38"/>
    <mergeCell ref="G67:G68"/>
    <mergeCell ref="H5:H6"/>
    <mergeCell ref="H37:H38"/>
    <mergeCell ref="H67:H68"/>
    <mergeCell ref="I5:I6"/>
    <mergeCell ref="I37:I38"/>
    <mergeCell ref="I67:I68"/>
    <mergeCell ref="J5:J6"/>
    <mergeCell ref="J37:J38"/>
    <mergeCell ref="J67:J68"/>
    <mergeCell ref="K4:K6"/>
    <mergeCell ref="K36:K38"/>
    <mergeCell ref="K66:K68"/>
    <mergeCell ref="L4:L6"/>
    <mergeCell ref="L36:L38"/>
    <mergeCell ref="L66:L68"/>
  </mergeCells>
  <pageMargins left="0.25" right="0.25" top="0.75" bottom="0.75" header="0.3" footer="0.3"/>
  <pageSetup paperSize="1" scale="68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tabSelected="1" zoomScale="130" zoomScaleNormal="130" topLeftCell="A12" workbookViewId="0">
      <selection activeCell="E39" sqref="E39"/>
    </sheetView>
  </sheetViews>
  <sheetFormatPr defaultColWidth="8.57142857142857" defaultRowHeight="9"/>
  <cols>
    <col min="1" max="1" width="9" style="1" customWidth="1"/>
    <col min="2" max="2" width="5.85714285714286" style="1" customWidth="1"/>
    <col min="3" max="3" width="31.2857142857143" style="1" customWidth="1"/>
    <col min="4" max="4" width="13.1428571428571" style="1" customWidth="1"/>
    <col min="5" max="5" width="8" style="1" customWidth="1"/>
    <col min="6" max="6" width="9.71428571428571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35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2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45582</v>
      </c>
      <c r="B7" s="15">
        <v>19675</v>
      </c>
      <c r="C7" s="16" t="s">
        <v>106</v>
      </c>
      <c r="D7" s="17" t="s">
        <v>41</v>
      </c>
      <c r="E7" s="46">
        <v>58667</v>
      </c>
      <c r="F7" s="47">
        <v>28200</v>
      </c>
      <c r="G7" s="48"/>
      <c r="H7" s="48"/>
      <c r="I7" s="26"/>
      <c r="J7" s="24">
        <v>0</v>
      </c>
      <c r="K7" s="24">
        <f t="shared" ref="K7:K17" si="0">J7+F7</f>
        <v>28200</v>
      </c>
      <c r="L7" s="14">
        <v>45582</v>
      </c>
      <c r="M7" s="2"/>
    </row>
    <row r="8" spans="1:13">
      <c r="A8" s="14">
        <v>45582</v>
      </c>
      <c r="B8" s="15">
        <v>19676</v>
      </c>
      <c r="C8" s="16" t="s">
        <v>107</v>
      </c>
      <c r="D8" s="17" t="s">
        <v>16</v>
      </c>
      <c r="E8" s="46">
        <v>58668</v>
      </c>
      <c r="F8" s="47">
        <v>81292.1</v>
      </c>
      <c r="G8" s="48"/>
      <c r="H8" s="48"/>
      <c r="I8" s="26"/>
      <c r="J8" s="24">
        <v>0</v>
      </c>
      <c r="K8" s="24">
        <f t="shared" si="0"/>
        <v>81292.1</v>
      </c>
      <c r="L8" s="14">
        <v>45581</v>
      </c>
      <c r="M8" s="2"/>
    </row>
    <row r="9" spans="1:13">
      <c r="A9" s="14">
        <v>45582</v>
      </c>
      <c r="B9" s="15">
        <v>19676</v>
      </c>
      <c r="C9" s="16" t="s">
        <v>107</v>
      </c>
      <c r="D9" s="17" t="s">
        <v>81</v>
      </c>
      <c r="E9" s="46">
        <v>58668</v>
      </c>
      <c r="F9" s="47">
        <v>0.9</v>
      </c>
      <c r="G9" s="48"/>
      <c r="H9" s="48"/>
      <c r="I9" s="26"/>
      <c r="J9" s="24">
        <v>0</v>
      </c>
      <c r="K9" s="24">
        <f t="shared" si="0"/>
        <v>0.9</v>
      </c>
      <c r="L9" s="14">
        <v>45581</v>
      </c>
      <c r="M9" s="2"/>
    </row>
    <row r="10" spans="1:13">
      <c r="A10" s="14">
        <v>45582</v>
      </c>
      <c r="B10" s="15">
        <v>19677</v>
      </c>
      <c r="C10" s="16" t="s">
        <v>108</v>
      </c>
      <c r="D10" s="17" t="s">
        <v>41</v>
      </c>
      <c r="E10" s="46">
        <v>58675</v>
      </c>
      <c r="F10" s="47">
        <v>39392.2</v>
      </c>
      <c r="G10" s="48"/>
      <c r="H10" s="48"/>
      <c r="I10" s="26"/>
      <c r="J10" s="24">
        <v>0</v>
      </c>
      <c r="K10" s="24">
        <f t="shared" si="0"/>
        <v>39392.2</v>
      </c>
      <c r="L10" s="14">
        <v>45582</v>
      </c>
      <c r="M10" s="2"/>
    </row>
    <row r="11" spans="1:13">
      <c r="A11" s="14">
        <v>45582</v>
      </c>
      <c r="B11" s="15">
        <v>19678</v>
      </c>
      <c r="C11" s="16" t="s">
        <v>77</v>
      </c>
      <c r="D11" s="17" t="s">
        <v>16</v>
      </c>
      <c r="E11" s="46">
        <v>58674</v>
      </c>
      <c r="F11" s="47">
        <v>25800</v>
      </c>
      <c r="G11" s="48"/>
      <c r="H11" s="48"/>
      <c r="I11" s="26"/>
      <c r="J11" s="24">
        <v>0</v>
      </c>
      <c r="K11" s="24">
        <f t="shared" si="0"/>
        <v>25800</v>
      </c>
      <c r="L11" s="14">
        <v>45582</v>
      </c>
      <c r="M11" s="2"/>
    </row>
    <row r="12" spans="1:13">
      <c r="A12" s="14">
        <v>45582</v>
      </c>
      <c r="B12" s="15">
        <v>19679</v>
      </c>
      <c r="C12" s="16" t="s">
        <v>109</v>
      </c>
      <c r="D12" s="17" t="s">
        <v>16</v>
      </c>
      <c r="E12" s="46">
        <v>58670</v>
      </c>
      <c r="F12" s="47"/>
      <c r="G12" s="48"/>
      <c r="H12" s="48"/>
      <c r="I12" s="26"/>
      <c r="J12" s="24">
        <v>218728.7</v>
      </c>
      <c r="K12" s="24">
        <f t="shared" si="0"/>
        <v>218728.7</v>
      </c>
      <c r="L12" s="14">
        <v>45581</v>
      </c>
      <c r="M12" s="2"/>
    </row>
    <row r="13" spans="1:13">
      <c r="A13" s="14">
        <v>45582</v>
      </c>
      <c r="B13" s="15">
        <v>19679</v>
      </c>
      <c r="C13" s="16" t="s">
        <v>109</v>
      </c>
      <c r="D13" s="17" t="s">
        <v>81</v>
      </c>
      <c r="E13" s="46">
        <v>58670</v>
      </c>
      <c r="F13" s="47"/>
      <c r="G13" s="48"/>
      <c r="H13" s="48"/>
      <c r="I13" s="26"/>
      <c r="J13" s="24">
        <v>0.3</v>
      </c>
      <c r="K13" s="24">
        <f t="shared" si="0"/>
        <v>0.3</v>
      </c>
      <c r="L13" s="14">
        <v>45581</v>
      </c>
      <c r="M13" s="2"/>
    </row>
    <row r="14" spans="1:13">
      <c r="A14" s="14">
        <v>45582</v>
      </c>
      <c r="B14" s="15">
        <v>19680</v>
      </c>
      <c r="C14" s="16" t="s">
        <v>110</v>
      </c>
      <c r="D14" s="17" t="s">
        <v>16</v>
      </c>
      <c r="E14" s="46">
        <v>58672</v>
      </c>
      <c r="F14" s="47">
        <v>95614.3</v>
      </c>
      <c r="G14" s="48"/>
      <c r="H14" s="48"/>
      <c r="I14" s="26"/>
      <c r="J14" s="24">
        <v>0</v>
      </c>
      <c r="K14" s="24">
        <f t="shared" si="0"/>
        <v>95614.3</v>
      </c>
      <c r="L14" s="14">
        <v>45582</v>
      </c>
      <c r="M14" s="2"/>
    </row>
    <row r="15" spans="1:13">
      <c r="A15" s="14">
        <v>45582</v>
      </c>
      <c r="B15" s="15">
        <v>19681</v>
      </c>
      <c r="C15" s="16" t="s">
        <v>111</v>
      </c>
      <c r="D15" s="17" t="s">
        <v>41</v>
      </c>
      <c r="E15" s="46">
        <v>58651</v>
      </c>
      <c r="F15" s="47"/>
      <c r="G15" s="48"/>
      <c r="H15" s="48"/>
      <c r="I15" s="26"/>
      <c r="J15" s="24">
        <v>134316.6</v>
      </c>
      <c r="K15" s="24">
        <f t="shared" si="0"/>
        <v>134316.6</v>
      </c>
      <c r="L15" s="14">
        <v>45582</v>
      </c>
      <c r="M15" s="2"/>
    </row>
    <row r="16" spans="1:13">
      <c r="A16" s="14">
        <v>45582</v>
      </c>
      <c r="B16" s="15">
        <v>19682</v>
      </c>
      <c r="C16" s="16" t="s">
        <v>112</v>
      </c>
      <c r="D16" s="17" t="s">
        <v>16</v>
      </c>
      <c r="E16" s="46">
        <v>58657</v>
      </c>
      <c r="F16" s="47">
        <v>49816.1</v>
      </c>
      <c r="G16" s="48"/>
      <c r="H16" s="48"/>
      <c r="I16" s="26"/>
      <c r="J16" s="24">
        <v>0</v>
      </c>
      <c r="K16" s="24">
        <f t="shared" si="0"/>
        <v>49816.1</v>
      </c>
      <c r="L16" s="14">
        <v>45581</v>
      </c>
      <c r="M16" s="2"/>
    </row>
    <row r="17" spans="1:13">
      <c r="A17" s="14">
        <v>45582</v>
      </c>
      <c r="B17" s="15">
        <v>19683</v>
      </c>
      <c r="C17" s="16" t="s">
        <v>103</v>
      </c>
      <c r="D17" s="17" t="s">
        <v>59</v>
      </c>
      <c r="E17" s="46">
        <v>58643</v>
      </c>
      <c r="F17" s="47">
        <v>7700</v>
      </c>
      <c r="G17" s="48"/>
      <c r="H17" s="48"/>
      <c r="I17" s="26"/>
      <c r="J17" s="24">
        <v>0</v>
      </c>
      <c r="K17" s="24">
        <f t="shared" si="0"/>
        <v>7700</v>
      </c>
      <c r="L17" s="14">
        <v>45582</v>
      </c>
      <c r="M17" s="2"/>
    </row>
    <row r="18" spans="6:11">
      <c r="F18" s="36">
        <f>SUM(F7:F17)</f>
        <v>327815.6</v>
      </c>
      <c r="G18" s="2"/>
      <c r="H18" s="2"/>
      <c r="I18" s="2"/>
      <c r="J18" s="36">
        <f>SUM(J7:J17)</f>
        <v>353045.6</v>
      </c>
      <c r="K18" s="36">
        <f>SUM(K7:K17)</f>
        <v>680861.2</v>
      </c>
    </row>
    <row r="20" spans="1:4">
      <c r="A20" s="2" t="s">
        <v>24</v>
      </c>
      <c r="D20" s="2" t="s">
        <v>25</v>
      </c>
    </row>
    <row r="21" spans="1:1">
      <c r="A21" s="2"/>
    </row>
    <row r="22" spans="1:1">
      <c r="A22" s="2"/>
    </row>
    <row r="23" spans="1:4">
      <c r="A23" s="2" t="s">
        <v>27</v>
      </c>
      <c r="D23" s="2" t="s">
        <v>28</v>
      </c>
    </row>
    <row r="24" spans="1:4">
      <c r="A24" s="1" t="s">
        <v>30</v>
      </c>
      <c r="D24" s="1" t="s">
        <v>31</v>
      </c>
    </row>
    <row r="32" spans="1:1">
      <c r="A32" s="2" t="s">
        <v>0</v>
      </c>
    </row>
    <row r="33" spans="1:1">
      <c r="A33" s="2" t="s">
        <v>1</v>
      </c>
    </row>
    <row r="35" spans="1:12">
      <c r="A35" s="3" t="s">
        <v>2</v>
      </c>
      <c r="B35" s="3" t="s">
        <v>3</v>
      </c>
      <c r="C35" s="3" t="s">
        <v>4</v>
      </c>
      <c r="D35" s="3" t="s">
        <v>5</v>
      </c>
      <c r="E35" s="3" t="s">
        <v>6</v>
      </c>
      <c r="F35" s="3" t="s">
        <v>7</v>
      </c>
      <c r="G35" s="4" t="s">
        <v>8</v>
      </c>
      <c r="H35" s="5"/>
      <c r="I35" s="5"/>
      <c r="J35" s="22"/>
      <c r="K35" s="3" t="s">
        <v>9</v>
      </c>
      <c r="L35" s="3" t="s">
        <v>10</v>
      </c>
    </row>
    <row r="36" spans="1:12">
      <c r="A36" s="6"/>
      <c r="B36" s="6"/>
      <c r="C36" s="6"/>
      <c r="D36" s="6"/>
      <c r="E36" s="6"/>
      <c r="F36" s="6"/>
      <c r="G36" s="3" t="s">
        <v>11</v>
      </c>
      <c r="H36" s="3" t="s">
        <v>12</v>
      </c>
      <c r="I36" s="3" t="s">
        <v>13</v>
      </c>
      <c r="J36" s="3" t="s">
        <v>14</v>
      </c>
      <c r="K36" s="6"/>
      <c r="L36" s="6"/>
    </row>
    <row r="37" ht="10.15" customHeight="1" spans="1:1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ht="10.15" customHeight="1" spans="1:13">
      <c r="A38" s="14">
        <v>45582</v>
      </c>
      <c r="B38" s="15">
        <v>19752</v>
      </c>
      <c r="C38" s="16" t="s">
        <v>113</v>
      </c>
      <c r="D38" s="17" t="s">
        <v>16</v>
      </c>
      <c r="E38" s="15">
        <v>57922</v>
      </c>
      <c r="F38" s="35"/>
      <c r="G38" s="19" t="s">
        <v>20</v>
      </c>
      <c r="H38" s="19">
        <v>1255201</v>
      </c>
      <c r="I38" s="14">
        <v>45580</v>
      </c>
      <c r="J38" s="35">
        <v>259662.6</v>
      </c>
      <c r="K38" s="24">
        <f t="shared" ref="K38:K40" si="1">J38+F38</f>
        <v>259662.6</v>
      </c>
      <c r="L38" s="14">
        <v>45582</v>
      </c>
      <c r="M38" s="2"/>
    </row>
    <row r="39" ht="10.15" customHeight="1" spans="1:13">
      <c r="A39" s="14">
        <v>45582</v>
      </c>
      <c r="B39" s="15">
        <v>19752</v>
      </c>
      <c r="C39" s="16" t="s">
        <v>113</v>
      </c>
      <c r="D39" s="17" t="s">
        <v>16</v>
      </c>
      <c r="E39" s="15">
        <v>57937</v>
      </c>
      <c r="F39" s="35"/>
      <c r="G39" s="19" t="s">
        <v>20</v>
      </c>
      <c r="H39" s="19">
        <v>1255201</v>
      </c>
      <c r="I39" s="14">
        <v>45580</v>
      </c>
      <c r="J39" s="35">
        <v>173018.4</v>
      </c>
      <c r="K39" s="24">
        <f t="shared" si="1"/>
        <v>173018.4</v>
      </c>
      <c r="L39" s="14">
        <v>45582</v>
      </c>
      <c r="M39" s="2"/>
    </row>
    <row r="40" ht="9.95" customHeight="1" spans="1:13">
      <c r="A40" s="14">
        <v>45582</v>
      </c>
      <c r="B40" s="15">
        <v>19752</v>
      </c>
      <c r="C40" s="16" t="s">
        <v>113</v>
      </c>
      <c r="D40" s="17" t="s">
        <v>16</v>
      </c>
      <c r="E40" s="15">
        <v>58131</v>
      </c>
      <c r="F40" s="35"/>
      <c r="G40" s="19" t="s">
        <v>20</v>
      </c>
      <c r="H40" s="19">
        <v>1255201</v>
      </c>
      <c r="I40" s="14">
        <v>45580</v>
      </c>
      <c r="J40" s="35">
        <v>26352.1</v>
      </c>
      <c r="K40" s="24">
        <f t="shared" si="1"/>
        <v>26352.1</v>
      </c>
      <c r="L40" s="14">
        <v>45582</v>
      </c>
      <c r="M40" s="2"/>
    </row>
    <row r="41" spans="6:11">
      <c r="F41" s="36">
        <f>SUM(F35:F40)</f>
        <v>0</v>
      </c>
      <c r="G41" s="2"/>
      <c r="H41" s="2"/>
      <c r="I41" s="2"/>
      <c r="J41" s="36">
        <f>SUM(J38:J40)</f>
        <v>459033.1</v>
      </c>
      <c r="K41" s="36">
        <f>SUM(K38:K40)</f>
        <v>459033.1</v>
      </c>
    </row>
    <row r="42" spans="9:9">
      <c r="I42" s="1" t="s">
        <v>13</v>
      </c>
    </row>
    <row r="43" spans="8:11">
      <c r="H43" s="2" t="s">
        <v>21</v>
      </c>
      <c r="J43" s="37" t="s">
        <v>22</v>
      </c>
      <c r="K43" s="37" t="s">
        <v>23</v>
      </c>
    </row>
    <row r="44" spans="11:11">
      <c r="K44" s="2"/>
    </row>
    <row r="45" spans="1:11">
      <c r="A45" s="2" t="s">
        <v>24</v>
      </c>
      <c r="D45" s="2" t="s">
        <v>25</v>
      </c>
      <c r="G45" s="2" t="s">
        <v>26</v>
      </c>
      <c r="I45" s="38">
        <v>1000</v>
      </c>
      <c r="J45" s="39"/>
      <c r="K45" s="40">
        <f t="shared" ref="K45:K55" si="2">J45*I45</f>
        <v>0</v>
      </c>
    </row>
    <row r="46" spans="1:11">
      <c r="A46" s="2"/>
      <c r="G46" s="2"/>
      <c r="I46" s="38">
        <v>500</v>
      </c>
      <c r="J46" s="39"/>
      <c r="K46" s="40">
        <f t="shared" si="2"/>
        <v>0</v>
      </c>
    </row>
    <row r="47" spans="1:11">
      <c r="A47" s="2"/>
      <c r="G47" s="2"/>
      <c r="I47" s="38">
        <v>200</v>
      </c>
      <c r="J47" s="39"/>
      <c r="K47" s="40">
        <f t="shared" si="2"/>
        <v>0</v>
      </c>
    </row>
    <row r="48" spans="1:11">
      <c r="A48" s="2" t="s">
        <v>27</v>
      </c>
      <c r="D48" s="2" t="s">
        <v>28</v>
      </c>
      <c r="G48" s="2" t="s">
        <v>29</v>
      </c>
      <c r="I48" s="38">
        <v>100</v>
      </c>
      <c r="J48" s="39"/>
      <c r="K48" s="40">
        <f t="shared" si="2"/>
        <v>0</v>
      </c>
    </row>
    <row r="49" spans="1:11">
      <c r="A49" s="1" t="s">
        <v>30</v>
      </c>
      <c r="D49" s="1" t="s">
        <v>31</v>
      </c>
      <c r="G49" s="1" t="s">
        <v>32</v>
      </c>
      <c r="I49" s="38">
        <v>50</v>
      </c>
      <c r="J49" s="39"/>
      <c r="K49" s="40">
        <f t="shared" si="2"/>
        <v>0</v>
      </c>
    </row>
    <row r="50" spans="9:11">
      <c r="I50" s="38">
        <v>20</v>
      </c>
      <c r="J50" s="39"/>
      <c r="K50" s="40">
        <f t="shared" si="2"/>
        <v>0</v>
      </c>
    </row>
    <row r="51" spans="9:11">
      <c r="I51" s="38">
        <v>10</v>
      </c>
      <c r="J51" s="39"/>
      <c r="K51" s="40">
        <f t="shared" si="2"/>
        <v>0</v>
      </c>
    </row>
    <row r="52" spans="9:11">
      <c r="I52" s="38">
        <v>5</v>
      </c>
      <c r="J52" s="39"/>
      <c r="K52" s="40">
        <f t="shared" si="2"/>
        <v>0</v>
      </c>
    </row>
    <row r="53" spans="9:11">
      <c r="I53" s="38">
        <v>1</v>
      </c>
      <c r="J53" s="39"/>
      <c r="K53" s="40">
        <f t="shared" si="2"/>
        <v>0</v>
      </c>
    </row>
    <row r="54" spans="9:11">
      <c r="I54" s="38">
        <v>0.25</v>
      </c>
      <c r="J54" s="39"/>
      <c r="K54" s="40">
        <f t="shared" si="2"/>
        <v>0</v>
      </c>
    </row>
    <row r="55" spans="9:11">
      <c r="I55" s="41">
        <v>0.05</v>
      </c>
      <c r="J55" s="39"/>
      <c r="K55" s="40">
        <f t="shared" si="2"/>
        <v>0</v>
      </c>
    </row>
    <row r="56" spans="9:11">
      <c r="I56" s="2" t="s">
        <v>33</v>
      </c>
      <c r="K56" s="42">
        <f>SUM(K45:K55)</f>
        <v>0</v>
      </c>
    </row>
    <row r="57" spans="9:11">
      <c r="I57" s="2" t="s">
        <v>34</v>
      </c>
      <c r="K57" s="43">
        <f>J41</f>
        <v>459033.1</v>
      </c>
    </row>
    <row r="58" ht="9.75" spans="11:11">
      <c r="K58" s="44">
        <f>SUM(K56:K57)</f>
        <v>459033.1</v>
      </c>
    </row>
    <row r="59" ht="9.75"/>
  </sheetData>
  <mergeCells count="26">
    <mergeCell ref="G4:J4"/>
    <mergeCell ref="G35:J35"/>
    <mergeCell ref="A4:A6"/>
    <mergeCell ref="A35:A37"/>
    <mergeCell ref="B4:B6"/>
    <mergeCell ref="B35:B37"/>
    <mergeCell ref="C4:C6"/>
    <mergeCell ref="C35:C37"/>
    <mergeCell ref="D4:D6"/>
    <mergeCell ref="D35:D37"/>
    <mergeCell ref="E4:E6"/>
    <mergeCell ref="E35:E37"/>
    <mergeCell ref="F4:F6"/>
    <mergeCell ref="F35:F37"/>
    <mergeCell ref="G5:G6"/>
    <mergeCell ref="G36:G37"/>
    <mergeCell ref="H5:H6"/>
    <mergeCell ref="H36:H37"/>
    <mergeCell ref="I5:I6"/>
    <mergeCell ref="I36:I37"/>
    <mergeCell ref="J5:J6"/>
    <mergeCell ref="J36:J37"/>
    <mergeCell ref="K4:K6"/>
    <mergeCell ref="K35:K37"/>
    <mergeCell ref="L4:L6"/>
    <mergeCell ref="L35:L37"/>
  </mergeCells>
  <pageMargins left="0.25" right="0.25" top="0.75" bottom="0.75" header="0.3" footer="0.3"/>
  <pageSetup paperSize="1" scale="89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OCT 1</vt:lpstr>
      <vt:lpstr>OCT 2</vt:lpstr>
      <vt:lpstr>OCT 4</vt:lpstr>
      <vt:lpstr>OCT 7</vt:lpstr>
      <vt:lpstr>OCT 8</vt:lpstr>
      <vt:lpstr>OCT 9</vt:lpstr>
      <vt:lpstr>OCT 14</vt:lpstr>
      <vt:lpstr>OCT 16</vt:lpstr>
      <vt:lpstr>OCT 17</vt:lpstr>
      <vt:lpstr>OCT 18</vt:lpstr>
      <vt:lpstr>OCT 21</vt:lpstr>
      <vt:lpstr>OCT 22</vt:lpstr>
      <vt:lpstr>OCT 23</vt:lpstr>
      <vt:lpstr>OCT 25</vt:lpstr>
      <vt:lpstr>OCT 29</vt:lpstr>
      <vt:lpstr>OCT 30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2024-09-30T23:57:00Z</dcterms:created>
  <cp:lastPrinted>2024-10-25T08:07:00Z</cp:lastPrinted>
  <dcterms:modified xsi:type="dcterms:W3CDTF">2025-03-25T01:02:41Z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B824B13114C4407E85E1896D195624E6</vt:lpwstr>
  </property>
  <property fmtid="{D5CDD505-2E9C-101B-9397-08002B2CF9AE}" pid="3" name="KSOProductBuildVer">
    <vt:lpwstr>1033-11.2.0.11537</vt:lpwstr>
  </property>
</Properties>
</file>