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9" activeTab="17"/>
  </bookViews>
  <sheets>
    <sheet name="NOV 4" sheetId="1" r:id="rId1"/>
    <sheet name="NOV 5" sheetId="2" r:id="rId2"/>
    <sheet name="NOV 6" sheetId="3" r:id="rId3"/>
    <sheet name="NOV 7" sheetId="5" r:id="rId4"/>
    <sheet name="NOV 8" sheetId="6" r:id="rId5"/>
    <sheet name="NOV 11" sheetId="8" r:id="rId6"/>
    <sheet name="NOV 12" sheetId="7" r:id="rId7"/>
    <sheet name="NOV 13" sheetId="9" r:id="rId8"/>
    <sheet name="NOV 14" sheetId="10" r:id="rId9"/>
    <sheet name="NOV 15" sheetId="11" r:id="rId10"/>
    <sheet name="NOV 18" sheetId="12" r:id="rId11"/>
    <sheet name="NOV 19" sheetId="13" r:id="rId12"/>
    <sheet name="NOV 20" sheetId="14" r:id="rId13"/>
    <sheet name="NOV 21" sheetId="15" r:id="rId14"/>
    <sheet name="NOV 25" sheetId="16" r:id="rId15"/>
    <sheet name="NOV 26" sheetId="17" r:id="rId16"/>
    <sheet name="NOV 28" sheetId="18" r:id="rId17"/>
    <sheet name="NOV 29" sheetId="19" r:id="rId18"/>
    <sheet name="LAZADA" sheetId="4" r:id="rId19"/>
  </sheets>
  <definedNames>
    <definedName name="_1_JAN_2024" localSheetId="18">#REF!</definedName>
    <definedName name="_1_JAN_2024">#REF!</definedName>
    <definedName name="_2_JAN_2024" localSheetId="18">#REF!</definedName>
    <definedName name="_2_JAN_2024">#REF!</definedName>
    <definedName name="_6_Jan_2020" localSheetId="18">#REF!</definedName>
    <definedName name="_6_Jan_2020">#REF!</definedName>
    <definedName name="_xlnm.Print_Area" localSheetId="18">LAZADA!$A$377:$L$446</definedName>
    <definedName name="_xlnm.Print_Area" localSheetId="5">'NOV 11'!$A$1:$M$21</definedName>
    <definedName name="_xlnm.Print_Area" localSheetId="6">'NOV 12'!#REF!</definedName>
    <definedName name="_xlnm.Print_Area" localSheetId="7">'NOV 13'!#REF!</definedName>
    <definedName name="_xlnm.Print_Area" localSheetId="8">'NOV 14'!$A$33:$L$59</definedName>
    <definedName name="_xlnm.Print_Area" localSheetId="9">'NOV 15'!$A$1:$L$27</definedName>
    <definedName name="_xlnm.Print_Area" localSheetId="10">'NOV 18'!$A$90:$L$119</definedName>
    <definedName name="_xlnm.Print_Area" localSheetId="11">'NOV 19'!$A$33:$L$61</definedName>
    <definedName name="_xlnm.Print_Area" localSheetId="12">'NOV 20'!$A$30:$M$61</definedName>
    <definedName name="_xlnm.Print_Area" localSheetId="13">'NOV 21'!$A$61:$M$85</definedName>
    <definedName name="_xlnm.Print_Area" localSheetId="14">'NOV 25'!$A$33:$M$62</definedName>
    <definedName name="_xlnm.Print_Area" localSheetId="15">'NOV 26'!$A$73:$L$96</definedName>
    <definedName name="_xlnm.Print_Area" localSheetId="16">'NOV 28'!$A$65:$L$95</definedName>
    <definedName name="_xlnm.Print_Area" localSheetId="17">'NOV 29'!$A$63:$M$88</definedName>
    <definedName name="_xlnm.Print_Area" localSheetId="0">'NOV 4'!$A$91:$L$119</definedName>
    <definedName name="_xlnm.Print_Area" localSheetId="1">'NOV 5'!$A$1:$L$29</definedName>
    <definedName name="_xlnm.Print_Area" localSheetId="2">'NOV 6'!$A$1:$L$27</definedName>
    <definedName name="_xlnm.Print_Area" localSheetId="3">'NOV 7'!$A$60:$L$83</definedName>
    <definedName name="_xlnm.Print_Area" localSheetId="4">'NOV 8'!$A$124:$L$144</definedName>
  </definedNames>
  <calcPr calcId="144525"/>
</workbook>
</file>

<file path=xl/sharedStrings.xml><?xml version="1.0" encoding="utf-8"?>
<sst xmlns="http://schemas.openxmlformats.org/spreadsheetml/2006/main" count="2436" uniqueCount="310">
  <si>
    <t>SUMMARY DAILY COLLECTION REPORT</t>
  </si>
  <si>
    <t>KMI H.O. SERIES (MART)</t>
  </si>
  <si>
    <t>DATE</t>
  </si>
  <si>
    <t>KMI AR#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</si>
  <si>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</si>
  <si>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</si>
  <si>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</si>
  <si>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</si>
  <si>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</si>
  <si>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</si>
  <si>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</si>
  <si>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</si>
  <si>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</si>
  <si>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</si>
  <si>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</si>
  <si>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KM6065</t>
  </si>
  <si>
    <t>ALEX MIGALLOS</t>
  </si>
  <si>
    <t>UNIT</t>
  </si>
  <si>
    <t>BS10354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</si>
  <si>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</si>
  <si>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</si>
  <si>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</si>
  <si>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</si>
  <si>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</si>
  <si>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</si>
  <si>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</si>
  <si>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</si>
  <si>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</si>
  <si>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</si>
  <si>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</si>
  <si>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</si>
  <si>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</si>
  <si>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</si>
  <si>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KMI H.O. SERIES (ALFREDO)</t>
  </si>
  <si>
    <t>KMI OR#</t>
  </si>
  <si>
    <t>REDMOND/REXMOND LEE</t>
  </si>
  <si>
    <t>BDO</t>
  </si>
  <si>
    <t>INSTALLATION</t>
  </si>
  <si>
    <t>KM6066</t>
  </si>
  <si>
    <t>ALBEN BERMEO</t>
  </si>
  <si>
    <t>BS10369</t>
  </si>
  <si>
    <t>ERVIN DELFIN / COOLWIN</t>
  </si>
  <si>
    <t>PRICILA MISOLA</t>
  </si>
  <si>
    <t>JIMMY MIRANDA</t>
  </si>
  <si>
    <t>BPI</t>
  </si>
  <si>
    <t>FP INSTALLATION</t>
  </si>
  <si>
    <t>GERALD GARCIA</t>
  </si>
  <si>
    <t>FL PRO SOLUTIONS INC.</t>
  </si>
  <si>
    <t>UNIT DP</t>
  </si>
  <si>
    <t>FP UNIT</t>
  </si>
  <si>
    <t>MERVIN YAPSON</t>
  </si>
  <si>
    <t>PHILIPPINE TPM TRADING</t>
  </si>
  <si>
    <t>THE NEW DAPO RESTAURANT &amp; BAR</t>
  </si>
  <si>
    <t>ERNESTO SILVESTRE</t>
  </si>
  <si>
    <t>RODEN PULONGBARIT</t>
  </si>
  <si>
    <t>COOLWIN</t>
  </si>
  <si>
    <t>RAYMOND DOROMAL</t>
  </si>
  <si>
    <t>ROSEMARIE COMENDADOR</t>
  </si>
  <si>
    <t>SUNTRAK CORP</t>
  </si>
  <si>
    <t>MBTC</t>
  </si>
  <si>
    <t>EWT 592.93</t>
  </si>
  <si>
    <t>FL PRO SOLUTIONS INC</t>
  </si>
  <si>
    <t>2ND DP UNIT</t>
  </si>
  <si>
    <t>CHRISTIAN KEITH SARMIENTO</t>
  </si>
  <si>
    <t>NICOLE SAN AGUSTIN</t>
  </si>
  <si>
    <t>UNIT &amp; DC</t>
  </si>
  <si>
    <t>MARIA CECILA CUNANAN</t>
  </si>
  <si>
    <t>THERE INC.</t>
  </si>
  <si>
    <t>10-24-24</t>
  </si>
  <si>
    <t>EWT 288.78</t>
  </si>
  <si>
    <t>PRIME AIRE SOLUTIONS &amp; SERVICES OPC</t>
  </si>
  <si>
    <t>10-29-24</t>
  </si>
  <si>
    <t>PHESCO, INC.</t>
  </si>
  <si>
    <t>AUB</t>
  </si>
  <si>
    <t>10-15-24</t>
  </si>
  <si>
    <t>EWT 450.82</t>
  </si>
  <si>
    <t>ATTY. EFRENILO CAYAÑGA</t>
  </si>
  <si>
    <t>UNIT FP</t>
  </si>
  <si>
    <t>10-20-24</t>
  </si>
  <si>
    <t>KMI H.O. SERIES (ROLAND)</t>
  </si>
  <si>
    <t>MONACO MFG CORP</t>
  </si>
  <si>
    <t>ASSAST</t>
  </si>
  <si>
    <t>MARILYN ESTOR</t>
  </si>
  <si>
    <t>PNB</t>
  </si>
  <si>
    <t>STORAGE FEE</t>
  </si>
  <si>
    <t>TINA GALANG</t>
  </si>
  <si>
    <t>MARILOU OJASTRO</t>
  </si>
  <si>
    <t>OVERPAYMENT</t>
  </si>
  <si>
    <t>PERFECT STAR PC SHOPPE</t>
  </si>
  <si>
    <t>EWT 428.70</t>
  </si>
  <si>
    <t>MIGUEL BARETTO</t>
  </si>
  <si>
    <t>C. RAMIREZ &amp; CO., INC.</t>
  </si>
  <si>
    <t>PIONEER FLOAT GLASS MFG INC</t>
  </si>
  <si>
    <t>CALA CONSUMER PRODUCT MFG CORP</t>
  </si>
  <si>
    <t>GINA LYNN LUMABAN</t>
  </si>
  <si>
    <t>DIRECK UY</t>
  </si>
  <si>
    <t>STAR AIRE HVAC SOLUTIONS CORP</t>
  </si>
  <si>
    <t>KATE S. ALARCON</t>
  </si>
  <si>
    <t>JONJON ROXAS</t>
  </si>
  <si>
    <t>PHILIPPINE BEACON MERCHANDISE CORP</t>
  </si>
  <si>
    <t>CAIL QUILING</t>
  </si>
  <si>
    <t>LAGUNA DIAGNOSTIC CENTER</t>
  </si>
  <si>
    <t>CDC MANUFACTURING CORP</t>
  </si>
  <si>
    <t>EWT 218.18</t>
  </si>
  <si>
    <t>TOM KING CHING</t>
  </si>
  <si>
    <t>MOLAVE TRADING INC</t>
  </si>
  <si>
    <t>EWT 171.54</t>
  </si>
  <si>
    <t>KIMBERLY GINOG IBAN</t>
  </si>
  <si>
    <t>ANTHONY LAURETA</t>
  </si>
  <si>
    <t>JULIUS QUEBRAL</t>
  </si>
  <si>
    <t>MVF APPLIANNCES TRADING</t>
  </si>
  <si>
    <t>VICTOR CAINGAT</t>
  </si>
  <si>
    <t>REYNALDO V. MACARAEG</t>
  </si>
  <si>
    <t>KM6075</t>
  </si>
  <si>
    <t>DANTE MANZANO</t>
  </si>
  <si>
    <t>BS10411</t>
  </si>
  <si>
    <t>BIDA GRACEMA TOLENTINO</t>
  </si>
  <si>
    <t>OCELLUS NQ7 CORP</t>
  </si>
  <si>
    <t>KATHREEN M. ARAQUE</t>
  </si>
  <si>
    <t>ALEXANDRA SORIANO</t>
  </si>
  <si>
    <t>MAEANN FORCADILLA</t>
  </si>
  <si>
    <t>ALBERT R. TAN</t>
  </si>
  <si>
    <t>POWERKING INDUSTRIES CORPORATION</t>
  </si>
  <si>
    <t>TORRES TECHNOLOGY CENTER CORP</t>
  </si>
  <si>
    <t>EWT 891.97</t>
  </si>
  <si>
    <t>LJRM TRADING &amp; INTERIOR FITOUT SVC</t>
  </si>
  <si>
    <t>KPII</t>
  </si>
  <si>
    <t>MARICKSON ASC</t>
  </si>
  <si>
    <t>C &amp; F MANUFACTURING PHILS CORP</t>
  </si>
  <si>
    <t>EWT 217.36</t>
  </si>
  <si>
    <t>YSK PROJECT DEVELOPERS GD PLAZA</t>
  </si>
  <si>
    <t>DP INSTALLATION</t>
  </si>
  <si>
    <t>MARK ANTHONY G. HUERTAS</t>
  </si>
  <si>
    <t>DANNY CHAN</t>
  </si>
  <si>
    <t>SJR# HO-00226658</t>
  </si>
  <si>
    <t>REMOTE</t>
  </si>
  <si>
    <t>PATRICK ALFONSO</t>
  </si>
  <si>
    <t>CARLOS DE ASIS</t>
  </si>
  <si>
    <t>UNIT RSRVD</t>
  </si>
  <si>
    <t>MARGARITA LIA INFANTE</t>
  </si>
  <si>
    <t>KM6076</t>
  </si>
  <si>
    <t>BS10419</t>
  </si>
  <si>
    <t>CHINA BANK SAVINGS, INC.</t>
  </si>
  <si>
    <t>CBS</t>
  </si>
  <si>
    <t>EWT 83.21</t>
  </si>
  <si>
    <t>STANDARD INSURANCE CO., INC</t>
  </si>
  <si>
    <t>EWT 736.53</t>
  </si>
  <si>
    <t>RAFFY ABELLO</t>
  </si>
  <si>
    <t>ANDREW CHUA</t>
  </si>
  <si>
    <t>HANS GERARD ONG</t>
  </si>
  <si>
    <t>RUBIN LEE</t>
  </si>
  <si>
    <t>BOC</t>
  </si>
  <si>
    <t>0000774</t>
  </si>
  <si>
    <t>CBC</t>
  </si>
  <si>
    <t>PARISH PASTORAL COUNCIL NATIONAL</t>
  </si>
  <si>
    <t>UNIT &amp; SURVEY</t>
  </si>
  <si>
    <t>RCBC</t>
  </si>
  <si>
    <t>RYAN GARCIA</t>
  </si>
  <si>
    <t>MICHAEL MAGBOO</t>
  </si>
  <si>
    <t>REEL AIRCONDITIONING TRADING CORP</t>
  </si>
  <si>
    <t>NEIL CHAN</t>
  </si>
  <si>
    <t>CHRISTINE TAN</t>
  </si>
  <si>
    <t>MIKURIYA FOODS CORPORATION</t>
  </si>
  <si>
    <t>CARLOS SANGCO</t>
  </si>
  <si>
    <t>EWB</t>
  </si>
  <si>
    <t>RONNIE RUIZ</t>
  </si>
  <si>
    <t>TOM LIN</t>
  </si>
  <si>
    <t>RYAN VILLALUZ</t>
  </si>
  <si>
    <t>EDWARD CHUA</t>
  </si>
  <si>
    <t>K5 PLUS LOGISTICS CORPORATION</t>
  </si>
  <si>
    <t>RIZALDA ALFABETE</t>
  </si>
  <si>
    <t>MAGELLAN COMMODITIES INCORPORATED</t>
  </si>
  <si>
    <t>EWT 312.47</t>
  </si>
  <si>
    <t>JCC21 AIRCONDITIONING</t>
  </si>
  <si>
    <t>MARK DIZON</t>
  </si>
  <si>
    <t>THE PICASSO RENTAL MGT CORP</t>
  </si>
  <si>
    <t>EWT 81.19</t>
  </si>
  <si>
    <t>AR5348</t>
  </si>
  <si>
    <t>BS9667</t>
  </si>
  <si>
    <t>BS9691</t>
  </si>
  <si>
    <t>BS9693</t>
  </si>
  <si>
    <t>BS9696</t>
  </si>
  <si>
    <t>SJR#</t>
  </si>
  <si>
    <t>DEBBIE SANTOS</t>
  </si>
  <si>
    <t>SOP</t>
  </si>
  <si>
    <t>LAZADA FEE</t>
  </si>
  <si>
    <t xml:space="preserve">TOTAL AMOUNT: </t>
  </si>
  <si>
    <t>DAVE TORIO</t>
  </si>
  <si>
    <t>JENIFFER L. TIGUE</t>
  </si>
  <si>
    <t>JAKE AGUSTIN</t>
  </si>
  <si>
    <t>INDIRA SORIANO</t>
  </si>
  <si>
    <t>JUDY LYN LAVARO</t>
  </si>
  <si>
    <t>JENNILYN PABLO</t>
  </si>
  <si>
    <t>TERESITA BALADHAY</t>
  </si>
  <si>
    <t>VICTOR ESPARAZ</t>
  </si>
  <si>
    <t>FATIMA ANGELICA G. DE VEYRA</t>
  </si>
  <si>
    <t>POWERTRAC INC.</t>
  </si>
  <si>
    <t>MARIBEL QUIAMBAO</t>
  </si>
  <si>
    <t>FRANCIS MENDEZ</t>
  </si>
  <si>
    <t>JOANAH BITHAO</t>
  </si>
  <si>
    <t>LADY JAM FAJARDO</t>
  </si>
  <si>
    <t>MARY ROSE LABADNOY</t>
  </si>
  <si>
    <t>SISA DE JESUS</t>
  </si>
  <si>
    <t>VANEZA DIASANTA</t>
  </si>
  <si>
    <t>KA WING Q. CHUNG</t>
  </si>
  <si>
    <t>CHERRY FABIAN</t>
  </si>
  <si>
    <t>MICHAEL IAN MASANGKAY</t>
  </si>
  <si>
    <t>TOTAL:</t>
  </si>
  <si>
    <t>CYNTHIA ROMUALDEZ</t>
  </si>
  <si>
    <t>ARWYN K. GO</t>
  </si>
  <si>
    <t>NICK SULAT</t>
  </si>
  <si>
    <t>LARIZZA ALARCON</t>
  </si>
  <si>
    <t>JOE SAMSON</t>
  </si>
  <si>
    <t>ANGELA SOPHIA SANDIG</t>
  </si>
  <si>
    <t>DAVY VON PAZ</t>
  </si>
  <si>
    <t>LEONARD NICOLAS</t>
  </si>
  <si>
    <t>CYRENE JOYCE CESTINA</t>
  </si>
  <si>
    <t>COLEEN MIKEE CORACHEA</t>
  </si>
  <si>
    <t>CLARIZE BLESS PERALTA</t>
  </si>
  <si>
    <t>KAT DEL ROSARIO</t>
  </si>
  <si>
    <t xml:space="preserve">EWT </t>
  </si>
  <si>
    <t>JASON DANGAN</t>
  </si>
  <si>
    <t>JENNIFER H. MOMBAY</t>
  </si>
  <si>
    <t>AGAPITO FLORES JR.</t>
  </si>
  <si>
    <t>SHAHANIE CORTEZ</t>
  </si>
  <si>
    <t>CHRISTIAN GRANOLIN</t>
  </si>
  <si>
    <t>CHRISTIAN CRUZ</t>
  </si>
  <si>
    <t>VLAINE SORIANO</t>
  </si>
  <si>
    <t>CARMELA AFRICA</t>
  </si>
  <si>
    <t>SANDY LYN SALDI</t>
  </si>
  <si>
    <t>RANDY MABAGOS</t>
  </si>
  <si>
    <t>ELY VER CO</t>
  </si>
  <si>
    <t>ALTHEA MAE BOBIS</t>
  </si>
  <si>
    <t>LECETH G. RAGO</t>
  </si>
  <si>
    <t>RYAN CHRISTIAN CAO</t>
  </si>
  <si>
    <t>ANDREA DIONISIO</t>
  </si>
  <si>
    <t>MARY GRACE V. GUTIERREZ</t>
  </si>
  <si>
    <t>WILLIAM ANG</t>
  </si>
  <si>
    <t>MARIANO LOPEZ</t>
  </si>
  <si>
    <t>PATRISHA PATAWARAN</t>
  </si>
  <si>
    <t>KRISHNA MANWANI</t>
  </si>
  <si>
    <t>MARK BENEDICT FELICIANO</t>
  </si>
  <si>
    <t>BEVERLY PAGALA</t>
  </si>
  <si>
    <t>REBATES</t>
  </si>
  <si>
    <t>ANGELES FALLORINA</t>
  </si>
  <si>
    <t>JOSHUA ESPINOSA</t>
  </si>
  <si>
    <t>MARK MONUNGOLH</t>
  </si>
  <si>
    <t>ALLEN ANDREW BABAO</t>
  </si>
  <si>
    <t>SHEY YU ABELLA</t>
  </si>
  <si>
    <t>CRIS KU</t>
  </si>
  <si>
    <t>MAYBELLE MARISKA NAJARRO</t>
  </si>
  <si>
    <t>AGNES MANUEL</t>
  </si>
  <si>
    <t>SUNSHINE VICTORIA</t>
  </si>
  <si>
    <t>MA. KORINA SANTIAGO</t>
  </si>
  <si>
    <t>ARA PASCUAL</t>
  </si>
  <si>
    <t>NICOLE FACTUAR</t>
  </si>
  <si>
    <t>JOHN MAE ASCOS</t>
  </si>
  <si>
    <t>MARK ANTHONY TOLENTINO</t>
  </si>
  <si>
    <t>ALYSSA CORSIGA</t>
  </si>
  <si>
    <t>CECIL RONDINA SANTOS</t>
  </si>
  <si>
    <t>BRYLE ALLEN CABARLOC</t>
  </si>
  <si>
    <t>DENNY TO</t>
  </si>
  <si>
    <t>KHESEL GABON TIGSON</t>
  </si>
  <si>
    <t>JOEL CARLO S. TUMANG</t>
  </si>
  <si>
    <t>MEESHA CARDINA</t>
  </si>
  <si>
    <t>GENE PAULO AGENA</t>
  </si>
  <si>
    <t>CINDY BANDONG</t>
  </si>
  <si>
    <t>KRISSEL FADUGA</t>
  </si>
  <si>
    <t>JON ARLO D. MANGUERRA</t>
  </si>
  <si>
    <t>FLOR SARDERO</t>
  </si>
  <si>
    <t>CARISSA CAPACIA</t>
  </si>
  <si>
    <t>GERMAINE ORQUIA</t>
  </si>
  <si>
    <t>PATRICK CONCON</t>
  </si>
  <si>
    <t>JAYSON  BODOSO</t>
  </si>
  <si>
    <t>HERSEY V</t>
  </si>
  <si>
    <t>JULIAN DE GUZMAN</t>
  </si>
  <si>
    <t>JOSEMARIA HERNANDEZ</t>
  </si>
  <si>
    <t>KAREN CRUZ</t>
  </si>
  <si>
    <t>JOHN REAGAN A. LOQUE</t>
  </si>
  <si>
    <t>MENG DEVARAS</t>
  </si>
  <si>
    <t>HARVIE CARASIG</t>
  </si>
  <si>
    <t>LITO CONALES JR</t>
  </si>
  <si>
    <t>JENIFER JAPLIT</t>
  </si>
  <si>
    <t>ROSA ISABEL AGNO</t>
  </si>
  <si>
    <t>MANUEL HERNANDEZ JR</t>
  </si>
  <si>
    <t>BEATRICE INOCENCIO</t>
  </si>
  <si>
    <t>JOHN LOWEN ANGELES</t>
  </si>
  <si>
    <t>JELAI ZM</t>
  </si>
  <si>
    <t>MANUEL VILLANUEVA JR</t>
  </si>
  <si>
    <t>MIA MIANO</t>
  </si>
  <si>
    <t>MIYUKI LUONG</t>
  </si>
  <si>
    <t>MARY ANN SANTOS</t>
  </si>
  <si>
    <t>MARWIN ESPINOSA</t>
  </si>
  <si>
    <t>RYAN CANDELARIA</t>
  </si>
  <si>
    <t>LULU LIM</t>
  </si>
  <si>
    <t>JURIZ CARMONA</t>
  </si>
  <si>
    <t>GRACE FERNANDEZ</t>
  </si>
  <si>
    <t>OLAY SATOQUIA MONTEJO</t>
  </si>
  <si>
    <t>ARIANE BAUTISTA</t>
  </si>
  <si>
    <t>NICA JIMENEZ</t>
  </si>
  <si>
    <t>JESSIE REY ALSADO</t>
  </si>
  <si>
    <t>MIA LIBRANDO</t>
  </si>
  <si>
    <t>KC ZENAROSA</t>
  </si>
  <si>
    <t>CORNELIA DAYAO</t>
  </si>
  <si>
    <t>MARIA CARMEN LICUP</t>
  </si>
  <si>
    <t>ANTHONY CAPANGPANGAN</t>
  </si>
  <si>
    <t>NAZARENO MANLINCON</t>
  </si>
  <si>
    <t>JANN CARLO DE CASTRO</t>
  </si>
  <si>
    <t>ROXANE OCAMPO</t>
  </si>
  <si>
    <t>JANJAN ALFABETE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</si>
</sst>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0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2" borderId="1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7" fontId="1" fillId="0" borderId="6" xfId="2" applyNumberFormat="1" applyFont="1" applyFill="1" applyBorder="1" applyAlignment="1"/>
    <xf numFmtId="177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2" applyNumberFormat="1" applyFont="1" applyFill="1" applyBorder="1" applyAlignment="1"/>
    <xf numFmtId="0" fontId="3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2" applyNumberFormat="1" applyFont="1" applyFill="1" applyBorder="1" applyAlignment="1">
      <alignment vertical="center"/>
    </xf>
    <xf numFmtId="177" fontId="3" fillId="2" borderId="6" xfId="2" applyNumberFormat="1" applyFont="1" applyFill="1" applyBorder="1" applyAlignment="1"/>
    <xf numFmtId="177" fontId="1" fillId="0" borderId="5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2" applyNumberFormat="1" applyFont="1" applyAlignment="1"/>
    <xf numFmtId="177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1" fillId="0" borderId="5" xfId="0" applyFont="1" applyFill="1" applyBorder="1" applyAlignment="1">
      <alignment horizontal="center"/>
    </xf>
    <xf numFmtId="177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7" fontId="2" fillId="0" borderId="8" xfId="2" applyNumberFormat="1" applyFont="1" applyBorder="1" applyAlignment="1">
      <alignment horizontal="center"/>
    </xf>
    <xf numFmtId="0" fontId="1" fillId="0" borderId="6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8"/>
  <sheetViews>
    <sheetView zoomScale="130" zoomScaleNormal="130" workbookViewId="0">
      <selection activeCell="G11" sqref="G1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48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45600</v>
      </c>
      <c r="B7" s="15" t="s">
        <v>15</v>
      </c>
      <c r="C7" s="16" t="s">
        <v>16</v>
      </c>
      <c r="D7" s="17" t="s">
        <v>17</v>
      </c>
      <c r="E7" s="15" t="s">
        <v>18</v>
      </c>
      <c r="F7" s="35">
        <v>1100</v>
      </c>
      <c r="G7" s="19"/>
      <c r="H7" s="19"/>
      <c r="I7" s="14"/>
      <c r="J7" s="35"/>
      <c r="K7" s="24">
        <f>J7+F7</f>
        <v>1100</v>
      </c>
      <c r="L7" s="14">
        <v>45600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1100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>
        <v>1</v>
      </c>
      <c r="K13" s="40">
        <f t="shared" ref="K13:K23" si="0">J13*I13</f>
        <v>1000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>
        <v>1</v>
      </c>
      <c r="K16" s="40">
        <f t="shared" si="0"/>
        <v>100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1100</v>
      </c>
    </row>
    <row r="25" spans="9:11">
      <c r="I25" s="2" t="s">
        <v>32</v>
      </c>
      <c r="K25" s="43">
        <f>J9</f>
        <v>0</v>
      </c>
    </row>
    <row r="26" ht="9.75" spans="11:11">
      <c r="K26" s="44">
        <f>SUM(K24:K25)</f>
        <v>1100</v>
      </c>
    </row>
    <row r="27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45600</v>
      </c>
      <c r="B40" s="15">
        <v>19761</v>
      </c>
      <c r="C40" s="16" t="s">
        <v>35</v>
      </c>
      <c r="D40" s="17" t="s">
        <v>17</v>
      </c>
      <c r="E40" s="15">
        <v>58644</v>
      </c>
      <c r="F40" s="35"/>
      <c r="G40" s="19" t="s">
        <v>36</v>
      </c>
      <c r="H40" s="19">
        <v>348200</v>
      </c>
      <c r="I40" s="14">
        <v>45595</v>
      </c>
      <c r="J40" s="35">
        <v>81292.1</v>
      </c>
      <c r="K40" s="24">
        <f>F40+J40</f>
        <v>81292.1</v>
      </c>
      <c r="L40" s="14">
        <v>45600</v>
      </c>
    </row>
    <row r="41" spans="1:12">
      <c r="A41" s="14">
        <v>45600</v>
      </c>
      <c r="B41" s="15">
        <v>19761</v>
      </c>
      <c r="C41" s="16" t="s">
        <v>35</v>
      </c>
      <c r="D41" s="17" t="s">
        <v>37</v>
      </c>
      <c r="E41" s="15"/>
      <c r="F41" s="35"/>
      <c r="G41" s="19" t="s">
        <v>36</v>
      </c>
      <c r="H41" s="19">
        <v>348200</v>
      </c>
      <c r="I41" s="14">
        <v>45595</v>
      </c>
      <c r="J41" s="35">
        <v>13584</v>
      </c>
      <c r="K41" s="24">
        <f>F41+J41</f>
        <v>13584</v>
      </c>
      <c r="L41" s="14">
        <v>45600</v>
      </c>
    </row>
    <row r="42" spans="6:11">
      <c r="F42" s="36">
        <f>SUM(F37:F41)</f>
        <v>0</v>
      </c>
      <c r="G42" s="2"/>
      <c r="H42" s="2"/>
      <c r="I42" s="2"/>
      <c r="J42" s="36">
        <f>SUM(J40:J41)</f>
        <v>94876.1</v>
      </c>
      <c r="K42" s="36">
        <f>SUM(K40:K41)</f>
        <v>94876.1</v>
      </c>
    </row>
    <row r="43" spans="9:9">
      <c r="I43" s="1" t="s">
        <v>13</v>
      </c>
    </row>
    <row r="44" spans="8:11">
      <c r="H44" s="2" t="s">
        <v>19</v>
      </c>
      <c r="J44" s="37" t="s">
        <v>20</v>
      </c>
      <c r="K44" s="37" t="s">
        <v>21</v>
      </c>
    </row>
    <row r="45" spans="11:11">
      <c r="K45" s="2"/>
    </row>
    <row r="46" spans="1:11">
      <c r="A46" s="2" t="s">
        <v>22</v>
      </c>
      <c r="D46" s="2" t="s">
        <v>23</v>
      </c>
      <c r="G46" s="2" t="s">
        <v>24</v>
      </c>
      <c r="I46" s="38">
        <v>1000</v>
      </c>
      <c r="J46" s="39"/>
      <c r="K46" s="40">
        <f t="shared" ref="K46:K56" si="1">J46*I46</f>
        <v>0</v>
      </c>
    </row>
    <row r="47" spans="1:11">
      <c r="A47" s="2"/>
      <c r="G47" s="2"/>
      <c r="I47" s="38">
        <v>500</v>
      </c>
      <c r="J47" s="39"/>
      <c r="K47" s="40">
        <f t="shared" si="1"/>
        <v>0</v>
      </c>
    </row>
    <row r="48" spans="1:11">
      <c r="A48" s="2"/>
      <c r="G48" s="2"/>
      <c r="I48" s="38">
        <v>200</v>
      </c>
      <c r="J48" s="39"/>
      <c r="K48" s="40">
        <f t="shared" si="1"/>
        <v>0</v>
      </c>
    </row>
    <row r="49" spans="1:11">
      <c r="A49" s="2" t="s">
        <v>25</v>
      </c>
      <c r="D49" s="2" t="s">
        <v>26</v>
      </c>
      <c r="G49" s="2" t="s">
        <v>27</v>
      </c>
      <c r="I49" s="38">
        <v>100</v>
      </c>
      <c r="J49" s="39"/>
      <c r="K49" s="40">
        <f t="shared" si="1"/>
        <v>0</v>
      </c>
    </row>
    <row r="50" spans="1:11">
      <c r="A50" s="1" t="s">
        <v>28</v>
      </c>
      <c r="D50" s="1" t="s">
        <v>29</v>
      </c>
      <c r="G50" s="1" t="s">
        <v>30</v>
      </c>
      <c r="I50" s="38">
        <v>50</v>
      </c>
      <c r="J50" s="39"/>
      <c r="K50" s="40">
        <f t="shared" si="1"/>
        <v>0</v>
      </c>
    </row>
    <row r="51" spans="9:11">
      <c r="I51" s="38">
        <v>20</v>
      </c>
      <c r="J51" s="39"/>
      <c r="K51" s="40">
        <f t="shared" si="1"/>
        <v>0</v>
      </c>
    </row>
    <row r="52" spans="9:11">
      <c r="I52" s="38">
        <v>10</v>
      </c>
      <c r="J52" s="39"/>
      <c r="K52" s="40">
        <f t="shared" si="1"/>
        <v>0</v>
      </c>
    </row>
    <row r="53" spans="9:11">
      <c r="I53" s="38">
        <v>5</v>
      </c>
      <c r="J53" s="39"/>
      <c r="K53" s="40">
        <f t="shared" si="1"/>
        <v>0</v>
      </c>
    </row>
    <row r="54" spans="9:11">
      <c r="I54" s="38">
        <v>1</v>
      </c>
      <c r="J54" s="39"/>
      <c r="K54" s="40">
        <f t="shared" si="1"/>
        <v>0</v>
      </c>
    </row>
    <row r="55" spans="9:11">
      <c r="I55" s="38">
        <v>0.25</v>
      </c>
      <c r="J55" s="39"/>
      <c r="K55" s="40">
        <f t="shared" si="1"/>
        <v>0</v>
      </c>
    </row>
    <row r="56" spans="9:11">
      <c r="I56" s="41">
        <v>0.05</v>
      </c>
      <c r="J56" s="39"/>
      <c r="K56" s="40">
        <f t="shared" si="1"/>
        <v>0</v>
      </c>
    </row>
    <row r="57" spans="9:11">
      <c r="I57" s="2" t="s">
        <v>31</v>
      </c>
      <c r="K57" s="42">
        <f>SUM(K46:K56)</f>
        <v>0</v>
      </c>
    </row>
    <row r="58" spans="9:11">
      <c r="I58" s="2" t="s">
        <v>32</v>
      </c>
      <c r="K58" s="43">
        <f>J42</f>
        <v>94876.1</v>
      </c>
    </row>
    <row r="59" ht="9.75" spans="11:11">
      <c r="K59" s="44">
        <f>SUM(K57:K58)</f>
        <v>94876.1</v>
      </c>
    </row>
    <row r="60" ht="9.75"/>
    <row r="62" spans="1:1">
      <c r="A62" s="2" t="s">
        <v>0</v>
      </c>
    </row>
    <row r="63" spans="1:1">
      <c r="A63" s="2" t="s">
        <v>1</v>
      </c>
    </row>
    <row r="65" spans="1:12">
      <c r="A65" s="3" t="s">
        <v>2</v>
      </c>
      <c r="B65" s="48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pans="1:12">
      <c r="A66" s="6"/>
      <c r="B66" s="49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ht="10.15" customHeight="1" spans="1:12">
      <c r="A67" s="7"/>
      <c r="B67" s="50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ht="10.15" customHeight="1" spans="1:13">
      <c r="A68" s="14">
        <v>45600</v>
      </c>
      <c r="B68" s="15" t="s">
        <v>38</v>
      </c>
      <c r="C68" s="16" t="s">
        <v>39</v>
      </c>
      <c r="D68" s="17" t="s">
        <v>17</v>
      </c>
      <c r="E68" s="15" t="s">
        <v>40</v>
      </c>
      <c r="F68" s="35">
        <v>56700</v>
      </c>
      <c r="G68" s="19"/>
      <c r="H68" s="19"/>
      <c r="I68" s="14"/>
      <c r="J68" s="35"/>
      <c r="K68" s="24">
        <f>J68+F68</f>
        <v>56700</v>
      </c>
      <c r="L68" s="14">
        <v>45601</v>
      </c>
      <c r="M68" s="2"/>
    </row>
    <row r="69" ht="9.95" customHeight="1" spans="1:13">
      <c r="A69" s="14"/>
      <c r="B69" s="15"/>
      <c r="C69" s="16"/>
      <c r="D69" s="17"/>
      <c r="E69" s="15"/>
      <c r="F69" s="35"/>
      <c r="G69" s="19"/>
      <c r="H69" s="19"/>
      <c r="I69" s="14"/>
      <c r="J69" s="35"/>
      <c r="K69" s="24"/>
      <c r="L69" s="14"/>
      <c r="M69" s="2"/>
    </row>
    <row r="70" spans="6:11">
      <c r="F70" s="36">
        <f>SUM(F65:F69)</f>
        <v>56700</v>
      </c>
      <c r="G70" s="2"/>
      <c r="H70" s="2"/>
      <c r="I70" s="2"/>
      <c r="J70" s="36">
        <f>SUM(J68:J69)</f>
        <v>0</v>
      </c>
      <c r="K70" s="36">
        <f>SUM(K69:K69)</f>
        <v>0</v>
      </c>
    </row>
    <row r="71" spans="9:9">
      <c r="I71" s="1" t="s">
        <v>13</v>
      </c>
    </row>
    <row r="72" spans="8:11">
      <c r="H72" s="2" t="s">
        <v>19</v>
      </c>
      <c r="J72" s="37" t="s">
        <v>20</v>
      </c>
      <c r="K72" s="37" t="s">
        <v>21</v>
      </c>
    </row>
    <row r="73" spans="11:11">
      <c r="K73" s="2"/>
    </row>
    <row r="74" spans="1:11">
      <c r="A74" s="2" t="s">
        <v>22</v>
      </c>
      <c r="D74" s="2" t="s">
        <v>23</v>
      </c>
      <c r="G74" s="2" t="s">
        <v>24</v>
      </c>
      <c r="I74" s="38">
        <v>1000</v>
      </c>
      <c r="J74" s="39">
        <v>15</v>
      </c>
      <c r="K74" s="40">
        <f t="shared" ref="K74:K84" si="2">J74*I74</f>
        <v>15000</v>
      </c>
    </row>
    <row r="75" spans="1:11">
      <c r="A75" s="2"/>
      <c r="G75" s="2"/>
      <c r="I75" s="38">
        <v>500</v>
      </c>
      <c r="J75" s="39">
        <v>83</v>
      </c>
      <c r="K75" s="40">
        <f t="shared" si="2"/>
        <v>41500</v>
      </c>
    </row>
    <row r="76" spans="1:11">
      <c r="A76" s="2"/>
      <c r="G76" s="2"/>
      <c r="I76" s="38">
        <v>200</v>
      </c>
      <c r="J76" s="39"/>
      <c r="K76" s="40">
        <f t="shared" si="2"/>
        <v>0</v>
      </c>
    </row>
    <row r="77" spans="1:11">
      <c r="A77" s="2" t="s">
        <v>25</v>
      </c>
      <c r="D77" s="2" t="s">
        <v>26</v>
      </c>
      <c r="G77" s="2" t="s">
        <v>27</v>
      </c>
      <c r="I77" s="38">
        <v>100</v>
      </c>
      <c r="J77" s="39">
        <v>2</v>
      </c>
      <c r="K77" s="40">
        <f t="shared" si="2"/>
        <v>200</v>
      </c>
    </row>
    <row r="78" spans="1:11">
      <c r="A78" s="1" t="s">
        <v>28</v>
      </c>
      <c r="D78" s="1" t="s">
        <v>29</v>
      </c>
      <c r="G78" s="1" t="s">
        <v>30</v>
      </c>
      <c r="I78" s="38">
        <v>50</v>
      </c>
      <c r="J78" s="39"/>
      <c r="K78" s="40">
        <f t="shared" si="2"/>
        <v>0</v>
      </c>
    </row>
    <row r="79" spans="9:11">
      <c r="I79" s="38">
        <v>20</v>
      </c>
      <c r="J79" s="39"/>
      <c r="K79" s="40">
        <f t="shared" si="2"/>
        <v>0</v>
      </c>
    </row>
    <row r="80" spans="9:11">
      <c r="I80" s="38">
        <v>10</v>
      </c>
      <c r="J80" s="39"/>
      <c r="K80" s="40">
        <f t="shared" si="2"/>
        <v>0</v>
      </c>
    </row>
    <row r="81" spans="9:11">
      <c r="I81" s="38">
        <v>5</v>
      </c>
      <c r="J81" s="39"/>
      <c r="K81" s="40">
        <f t="shared" si="2"/>
        <v>0</v>
      </c>
    </row>
    <row r="82" spans="9:11">
      <c r="I82" s="38">
        <v>1</v>
      </c>
      <c r="J82" s="39"/>
      <c r="K82" s="40">
        <f t="shared" si="2"/>
        <v>0</v>
      </c>
    </row>
    <row r="83" spans="9:11">
      <c r="I83" s="38">
        <v>0.25</v>
      </c>
      <c r="J83" s="39"/>
      <c r="K83" s="40">
        <f t="shared" si="2"/>
        <v>0</v>
      </c>
    </row>
    <row r="84" spans="9:11">
      <c r="I84" s="41">
        <v>0.05</v>
      </c>
      <c r="J84" s="39"/>
      <c r="K84" s="40">
        <f t="shared" si="2"/>
        <v>0</v>
      </c>
    </row>
    <row r="85" spans="9:11">
      <c r="I85" s="2" t="s">
        <v>31</v>
      </c>
      <c r="K85" s="42">
        <f>SUM(K74:K84)</f>
        <v>56700</v>
      </c>
    </row>
    <row r="86" spans="9:11">
      <c r="I86" s="2" t="s">
        <v>32</v>
      </c>
      <c r="K86" s="43">
        <f>J70</f>
        <v>0</v>
      </c>
    </row>
    <row r="87" ht="9.75" spans="11:11">
      <c r="K87" s="44">
        <f>SUM(K85:K86)</f>
        <v>56700</v>
      </c>
    </row>
    <row r="88" ht="9.75"/>
    <row r="92" spans="1:1">
      <c r="A92" s="2" t="s">
        <v>0</v>
      </c>
    </row>
    <row r="93" spans="1:1">
      <c r="A93" s="2" t="s">
        <v>1</v>
      </c>
    </row>
    <row r="95" spans="1:12">
      <c r="A95" s="3" t="s">
        <v>2</v>
      </c>
      <c r="B95" s="3" t="s">
        <v>34</v>
      </c>
      <c r="C95" s="3" t="s">
        <v>4</v>
      </c>
      <c r="D95" s="3" t="s">
        <v>5</v>
      </c>
      <c r="E95" s="3" t="s">
        <v>6</v>
      </c>
      <c r="F95" s="3" t="s">
        <v>7</v>
      </c>
      <c r="G95" s="4" t="s">
        <v>8</v>
      </c>
      <c r="H95" s="5"/>
      <c r="I95" s="5"/>
      <c r="J95" s="22"/>
      <c r="K95" s="3" t="s">
        <v>9</v>
      </c>
      <c r="L95" s="3" t="s">
        <v>10</v>
      </c>
    </row>
    <row r="96" spans="1:12">
      <c r="A96" s="6"/>
      <c r="B96" s="6"/>
      <c r="C96" s="6"/>
      <c r="D96" s="6"/>
      <c r="E96" s="6"/>
      <c r="F96" s="6"/>
      <c r="G96" s="3" t="s">
        <v>11</v>
      </c>
      <c r="H96" s="3" t="s">
        <v>12</v>
      </c>
      <c r="I96" s="3" t="s">
        <v>13</v>
      </c>
      <c r="J96" s="3" t="s">
        <v>14</v>
      </c>
      <c r="K96" s="6"/>
      <c r="L96" s="6"/>
    </row>
    <row r="97" spans="1:1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>
      <c r="A98" s="14">
        <v>45600</v>
      </c>
      <c r="B98" s="15">
        <v>19727</v>
      </c>
      <c r="C98" s="16" t="s">
        <v>41</v>
      </c>
      <c r="D98" s="17" t="s">
        <v>17</v>
      </c>
      <c r="E98" s="15">
        <v>58729</v>
      </c>
      <c r="F98" s="35">
        <v>21736.1</v>
      </c>
      <c r="G98" s="19"/>
      <c r="H98" s="19"/>
      <c r="I98" s="14"/>
      <c r="J98" s="35"/>
      <c r="K98" s="24">
        <f>F98+J98</f>
        <v>21736.1</v>
      </c>
      <c r="L98" s="14">
        <v>45601</v>
      </c>
    </row>
    <row r="99" spans="1:12">
      <c r="A99" s="14">
        <v>45600</v>
      </c>
      <c r="B99" s="15">
        <v>19727</v>
      </c>
      <c r="C99" s="16" t="s">
        <v>41</v>
      </c>
      <c r="D99" s="17" t="s">
        <v>17</v>
      </c>
      <c r="E99" s="15">
        <v>58733</v>
      </c>
      <c r="F99" s="35">
        <v>57512.2</v>
      </c>
      <c r="G99" s="19"/>
      <c r="H99" s="19"/>
      <c r="I99" s="14"/>
      <c r="J99" s="35"/>
      <c r="K99" s="24">
        <f>F99+J99</f>
        <v>57512.2</v>
      </c>
      <c r="L99" s="14">
        <v>45601</v>
      </c>
    </row>
    <row r="100" spans="6:11">
      <c r="F100" s="36">
        <f>SUM(F95:F99)</f>
        <v>79248.3</v>
      </c>
      <c r="G100" s="2"/>
      <c r="H100" s="2"/>
      <c r="I100" s="2"/>
      <c r="J100" s="36">
        <f>SUM(J98:J99)</f>
        <v>0</v>
      </c>
      <c r="K100" s="36">
        <f>SUM(K98:K99)</f>
        <v>79248.3</v>
      </c>
    </row>
    <row r="101" spans="9:9">
      <c r="I101" s="1" t="s">
        <v>13</v>
      </c>
    </row>
    <row r="102" spans="8:11">
      <c r="H102" s="2" t="s">
        <v>19</v>
      </c>
      <c r="J102" s="37" t="s">
        <v>20</v>
      </c>
      <c r="K102" s="37" t="s">
        <v>21</v>
      </c>
    </row>
    <row r="103" spans="11:11">
      <c r="K103" s="2"/>
    </row>
    <row r="104" spans="1:11">
      <c r="A104" s="2" t="s">
        <v>22</v>
      </c>
      <c r="D104" s="2" t="s">
        <v>23</v>
      </c>
      <c r="G104" s="2" t="s">
        <v>24</v>
      </c>
      <c r="I104" s="38">
        <v>1000</v>
      </c>
      <c r="J104" s="39">
        <v>79</v>
      </c>
      <c r="K104" s="40">
        <f t="shared" ref="K104:K114" si="3">J104*I104</f>
        <v>79000</v>
      </c>
    </row>
    <row r="105" spans="1:11">
      <c r="A105" s="2"/>
      <c r="G105" s="2"/>
      <c r="I105" s="38">
        <v>500</v>
      </c>
      <c r="J105" s="39"/>
      <c r="K105" s="40">
        <f t="shared" si="3"/>
        <v>0</v>
      </c>
    </row>
    <row r="106" spans="1:11">
      <c r="A106" s="2"/>
      <c r="G106" s="2"/>
      <c r="I106" s="38">
        <v>200</v>
      </c>
      <c r="J106" s="39"/>
      <c r="K106" s="40">
        <f t="shared" si="3"/>
        <v>0</v>
      </c>
    </row>
    <row r="107" spans="1:11">
      <c r="A107" s="2" t="s">
        <v>25</v>
      </c>
      <c r="D107" s="2" t="s">
        <v>26</v>
      </c>
      <c r="G107" s="2" t="s">
        <v>27</v>
      </c>
      <c r="I107" s="38">
        <v>100</v>
      </c>
      <c r="J107" s="39">
        <v>1</v>
      </c>
      <c r="K107" s="40">
        <f t="shared" si="3"/>
        <v>100</v>
      </c>
    </row>
    <row r="108" spans="1:11">
      <c r="A108" s="1" t="s">
        <v>28</v>
      </c>
      <c r="D108" s="1" t="s">
        <v>29</v>
      </c>
      <c r="G108" s="1" t="s">
        <v>30</v>
      </c>
      <c r="I108" s="38">
        <v>50</v>
      </c>
      <c r="J108" s="39">
        <v>2</v>
      </c>
      <c r="K108" s="40">
        <f t="shared" si="3"/>
        <v>100</v>
      </c>
    </row>
    <row r="109" spans="9:11">
      <c r="I109" s="38">
        <v>20</v>
      </c>
      <c r="J109" s="39">
        <v>2</v>
      </c>
      <c r="K109" s="40">
        <f t="shared" si="3"/>
        <v>40</v>
      </c>
    </row>
    <row r="110" spans="9:11">
      <c r="I110" s="38">
        <v>10</v>
      </c>
      <c r="J110" s="39"/>
      <c r="K110" s="40">
        <f t="shared" si="3"/>
        <v>0</v>
      </c>
    </row>
    <row r="111" spans="9:11">
      <c r="I111" s="38">
        <v>5</v>
      </c>
      <c r="J111" s="39">
        <v>1</v>
      </c>
      <c r="K111" s="40">
        <f t="shared" si="3"/>
        <v>5</v>
      </c>
    </row>
    <row r="112" spans="9:11">
      <c r="I112" s="38">
        <v>1</v>
      </c>
      <c r="J112" s="39">
        <v>3</v>
      </c>
      <c r="K112" s="40">
        <f t="shared" si="3"/>
        <v>3</v>
      </c>
    </row>
    <row r="113" spans="9:11">
      <c r="I113" s="38">
        <v>0.25</v>
      </c>
      <c r="J113" s="39">
        <v>1</v>
      </c>
      <c r="K113" s="40">
        <f t="shared" si="3"/>
        <v>0.25</v>
      </c>
    </row>
    <row r="114" spans="9:11">
      <c r="I114" s="41">
        <v>0.05</v>
      </c>
      <c r="J114" s="39">
        <v>1</v>
      </c>
      <c r="K114" s="40">
        <f t="shared" si="3"/>
        <v>0.05</v>
      </c>
    </row>
    <row r="115" spans="9:11">
      <c r="I115" s="2" t="s">
        <v>31</v>
      </c>
      <c r="K115" s="42">
        <f>SUM(K104:K114)</f>
        <v>79248.3</v>
      </c>
    </row>
    <row r="116" spans="9:11">
      <c r="I116" s="2" t="s">
        <v>32</v>
      </c>
      <c r="K116" s="43">
        <f>J100</f>
        <v>0</v>
      </c>
    </row>
    <row r="117" ht="9.75" spans="11:11">
      <c r="K117" s="44">
        <f>SUM(K115:K116)</f>
        <v>79248.3</v>
      </c>
    </row>
    <row r="118" ht="9.75"/>
  </sheetData>
  <mergeCells count="52">
    <mergeCell ref="G4:J4"/>
    <mergeCell ref="G37:J37"/>
    <mergeCell ref="G65:J65"/>
    <mergeCell ref="G95:J95"/>
    <mergeCell ref="A4:A6"/>
    <mergeCell ref="A37:A39"/>
    <mergeCell ref="A65:A67"/>
    <mergeCell ref="A95:A97"/>
    <mergeCell ref="B4:B6"/>
    <mergeCell ref="B37:B39"/>
    <mergeCell ref="B65:B67"/>
    <mergeCell ref="B95:B97"/>
    <mergeCell ref="C4:C6"/>
    <mergeCell ref="C37:C39"/>
    <mergeCell ref="C65:C67"/>
    <mergeCell ref="C95:C97"/>
    <mergeCell ref="D4:D6"/>
    <mergeCell ref="D37:D39"/>
    <mergeCell ref="D65:D67"/>
    <mergeCell ref="D95:D97"/>
    <mergeCell ref="E4:E6"/>
    <mergeCell ref="E37:E39"/>
    <mergeCell ref="E65:E67"/>
    <mergeCell ref="E95:E97"/>
    <mergeCell ref="F4:F6"/>
    <mergeCell ref="F37:F39"/>
    <mergeCell ref="F65:F67"/>
    <mergeCell ref="F95:F97"/>
    <mergeCell ref="G5:G6"/>
    <mergeCell ref="G38:G39"/>
    <mergeCell ref="G66:G67"/>
    <mergeCell ref="G96:G97"/>
    <mergeCell ref="H5:H6"/>
    <mergeCell ref="H38:H39"/>
    <mergeCell ref="H66:H67"/>
    <mergeCell ref="H96:H97"/>
    <mergeCell ref="I5:I6"/>
    <mergeCell ref="I38:I39"/>
    <mergeCell ref="I66:I67"/>
    <mergeCell ref="I96:I97"/>
    <mergeCell ref="J5:J6"/>
    <mergeCell ref="J38:J39"/>
    <mergeCell ref="J66:J67"/>
    <mergeCell ref="J96:J97"/>
    <mergeCell ref="K4:K6"/>
    <mergeCell ref="K37:K39"/>
    <mergeCell ref="K65:K67"/>
    <mergeCell ref="K95:K97"/>
    <mergeCell ref="L4:L6"/>
    <mergeCell ref="L37:L39"/>
    <mergeCell ref="L65:L67"/>
    <mergeCell ref="L95:L97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zoomScale="130" zoomScaleNormal="130" topLeftCell="A10" workbookViewId="0">
      <selection activeCell="F38" sqref="F3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45611</v>
      </c>
      <c r="B7" s="15">
        <v>19820</v>
      </c>
      <c r="C7" s="16" t="s">
        <v>101</v>
      </c>
      <c r="D7" s="17" t="s">
        <v>17</v>
      </c>
      <c r="E7" s="15">
        <v>58728</v>
      </c>
      <c r="F7" s="35">
        <v>24436.1</v>
      </c>
      <c r="G7" s="19"/>
      <c r="H7" s="19"/>
      <c r="I7" s="14"/>
      <c r="J7" s="35"/>
      <c r="K7" s="24">
        <f>F7+J7</f>
        <v>24436.1</v>
      </c>
      <c r="L7" s="14">
        <v>45611</v>
      </c>
    </row>
    <row r="8" spans="6:11">
      <c r="F8" s="36">
        <f>SUM(F4:F7)</f>
        <v>24436.1</v>
      </c>
      <c r="G8" s="2"/>
      <c r="H8" s="2"/>
      <c r="I8" s="2"/>
      <c r="J8" s="36">
        <f>SUM(J7:J7)</f>
        <v>0</v>
      </c>
      <c r="K8" s="36">
        <f>SUM(K7:K7)</f>
        <v>24436.1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>
        <v>24</v>
      </c>
      <c r="K12" s="40">
        <f t="shared" ref="K12:K22" si="0">J12*I12</f>
        <v>24000</v>
      </c>
    </row>
    <row r="13" spans="1:11">
      <c r="A13" s="2"/>
      <c r="G13" s="2"/>
      <c r="I13" s="38">
        <v>500</v>
      </c>
      <c r="J13" s="39"/>
      <c r="K13" s="40">
        <f t="shared" si="0"/>
        <v>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>
        <v>4</v>
      </c>
      <c r="K15" s="40">
        <f t="shared" si="0"/>
        <v>400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/>
      <c r="K16" s="40">
        <f t="shared" si="0"/>
        <v>0</v>
      </c>
    </row>
    <row r="17" spans="9:11">
      <c r="I17" s="38">
        <v>20</v>
      </c>
      <c r="J17" s="39">
        <v>1</v>
      </c>
      <c r="K17" s="40">
        <f t="shared" si="0"/>
        <v>20</v>
      </c>
    </row>
    <row r="18" spans="9:11">
      <c r="I18" s="38">
        <v>10</v>
      </c>
      <c r="J18" s="39">
        <v>1</v>
      </c>
      <c r="K18" s="40">
        <f t="shared" si="0"/>
        <v>10</v>
      </c>
    </row>
    <row r="19" spans="9:11">
      <c r="I19" s="38">
        <v>5</v>
      </c>
      <c r="J19" s="39">
        <v>1</v>
      </c>
      <c r="K19" s="40">
        <f t="shared" si="0"/>
        <v>5</v>
      </c>
    </row>
    <row r="20" spans="9:11">
      <c r="I20" s="38">
        <v>1</v>
      </c>
      <c r="J20" s="39">
        <v>1</v>
      </c>
      <c r="K20" s="40">
        <f t="shared" si="0"/>
        <v>1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>
        <v>2</v>
      </c>
      <c r="K22" s="40">
        <f t="shared" si="0"/>
        <v>0.1</v>
      </c>
    </row>
    <row r="23" spans="9:11">
      <c r="I23" s="2" t="s">
        <v>31</v>
      </c>
      <c r="K23" s="42">
        <f>SUM(K12:K22)</f>
        <v>24436.1</v>
      </c>
    </row>
    <row r="24" spans="9:11">
      <c r="I24" s="2" t="s">
        <v>32</v>
      </c>
      <c r="K24" s="43">
        <f>J8</f>
        <v>0</v>
      </c>
    </row>
    <row r="25" ht="9.75" spans="11:11">
      <c r="K25" s="44">
        <f>SUM(K23:K24)</f>
        <v>24436.1</v>
      </c>
    </row>
    <row r="26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zoomScale="130" zoomScaleNormal="130" topLeftCell="A52" workbookViewId="0">
      <selection activeCell="F97" sqref="F9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45614</v>
      </c>
      <c r="B7" s="15">
        <v>19767</v>
      </c>
      <c r="C7" s="16" t="s">
        <v>102</v>
      </c>
      <c r="D7" s="17" t="s">
        <v>17</v>
      </c>
      <c r="E7" s="15">
        <v>58642</v>
      </c>
      <c r="F7" s="35"/>
      <c r="G7" s="19" t="s">
        <v>44</v>
      </c>
      <c r="H7" s="19">
        <v>1000048419</v>
      </c>
      <c r="I7" s="14">
        <v>45603</v>
      </c>
      <c r="J7" s="35">
        <v>24217.92</v>
      </c>
      <c r="K7" s="24">
        <f>F7+J7</f>
        <v>24217.92</v>
      </c>
      <c r="L7" s="14">
        <v>45614</v>
      </c>
      <c r="M7" s="2" t="s">
        <v>103</v>
      </c>
    </row>
    <row r="8" spans="6:11">
      <c r="F8" s="36">
        <f>SUM(F4:F7)</f>
        <v>0</v>
      </c>
      <c r="G8" s="2"/>
      <c r="H8" s="2"/>
      <c r="I8" s="2"/>
      <c r="J8" s="36">
        <f>SUM(J7:J7)</f>
        <v>24217.92</v>
      </c>
      <c r="K8" s="36">
        <f>SUM(K7:K7)</f>
        <v>24217.92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/>
      <c r="K12" s="40">
        <f t="shared" ref="K12:K22" si="0">J12*I12</f>
        <v>0</v>
      </c>
    </row>
    <row r="13" spans="1:11">
      <c r="A13" s="2"/>
      <c r="G13" s="2"/>
      <c r="I13" s="38">
        <v>500</v>
      </c>
      <c r="J13" s="39"/>
      <c r="K13" s="40">
        <f t="shared" si="0"/>
        <v>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/>
      <c r="K15" s="40">
        <f t="shared" si="0"/>
        <v>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/>
      <c r="K16" s="40">
        <f t="shared" si="0"/>
        <v>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31</v>
      </c>
      <c r="K23" s="42">
        <f>SUM(K12:K22)</f>
        <v>0</v>
      </c>
    </row>
    <row r="24" spans="9:11">
      <c r="I24" s="2" t="s">
        <v>32</v>
      </c>
      <c r="K24" s="43">
        <f>J8</f>
        <v>24217.92</v>
      </c>
    </row>
    <row r="25" ht="9.75" spans="11:11">
      <c r="K25" s="44">
        <f>SUM(K23:K24)</f>
        <v>24217.92</v>
      </c>
    </row>
    <row r="26" ht="9.75"/>
    <row r="31" spans="1:1">
      <c r="A31" s="2" t="s">
        <v>0</v>
      </c>
    </row>
    <row r="32" spans="1:1">
      <c r="A32" s="2" t="s">
        <v>79</v>
      </c>
    </row>
    <row r="34" spans="1:12">
      <c r="A34" s="3" t="s">
        <v>2</v>
      </c>
      <c r="B34" s="3" t="s">
        <v>34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45614</v>
      </c>
      <c r="B37" s="15">
        <v>18864</v>
      </c>
      <c r="C37" s="16" t="s">
        <v>104</v>
      </c>
      <c r="D37" s="17" t="s">
        <v>17</v>
      </c>
      <c r="E37" s="15">
        <v>58763</v>
      </c>
      <c r="F37" s="35"/>
      <c r="G37" s="19" t="s">
        <v>44</v>
      </c>
      <c r="H37" s="19">
        <v>6000314208</v>
      </c>
      <c r="I37" s="14">
        <v>45611</v>
      </c>
      <c r="J37" s="35">
        <v>24436.1</v>
      </c>
      <c r="K37" s="24">
        <f>F37+J37</f>
        <v>24436.1</v>
      </c>
      <c r="L37" s="14">
        <v>45614</v>
      </c>
      <c r="M37" s="2"/>
    </row>
    <row r="38" spans="6:11">
      <c r="F38" s="36">
        <f>SUM(F34:F37)</f>
        <v>0</v>
      </c>
      <c r="G38" s="2"/>
      <c r="H38" s="2"/>
      <c r="I38" s="2"/>
      <c r="J38" s="36">
        <f>SUM(J37:J37)</f>
        <v>24436.1</v>
      </c>
      <c r="K38" s="36">
        <f>SUM(K37:K37)</f>
        <v>24436.1</v>
      </c>
    </row>
    <row r="39" spans="9:9">
      <c r="I39" s="1" t="s">
        <v>13</v>
      </c>
    </row>
    <row r="40" spans="8:11">
      <c r="H40" s="2" t="s">
        <v>19</v>
      </c>
      <c r="J40" s="37" t="s">
        <v>20</v>
      </c>
      <c r="K40" s="37" t="s">
        <v>21</v>
      </c>
    </row>
    <row r="41" spans="11:11">
      <c r="K41" s="2"/>
    </row>
    <row r="42" spans="1:11">
      <c r="A42" s="2" t="s">
        <v>22</v>
      </c>
      <c r="D42" s="2" t="s">
        <v>23</v>
      </c>
      <c r="G42" s="2" t="s">
        <v>24</v>
      </c>
      <c r="I42" s="38">
        <v>1000</v>
      </c>
      <c r="J42" s="39"/>
      <c r="K42" s="40">
        <f t="shared" ref="K42:K52" si="1">J42*I42</f>
        <v>0</v>
      </c>
    </row>
    <row r="43" spans="1:11">
      <c r="A43" s="2"/>
      <c r="G43" s="2"/>
      <c r="I43" s="38">
        <v>500</v>
      </c>
      <c r="J43" s="39"/>
      <c r="K43" s="40">
        <f t="shared" si="1"/>
        <v>0</v>
      </c>
    </row>
    <row r="44" spans="1:11">
      <c r="A44" s="2"/>
      <c r="G44" s="2"/>
      <c r="I44" s="38">
        <v>200</v>
      </c>
      <c r="J44" s="39"/>
      <c r="K44" s="40">
        <f t="shared" si="1"/>
        <v>0</v>
      </c>
    </row>
    <row r="45" spans="1:11">
      <c r="A45" s="2" t="s">
        <v>25</v>
      </c>
      <c r="D45" s="2" t="s">
        <v>26</v>
      </c>
      <c r="G45" s="2" t="s">
        <v>27</v>
      </c>
      <c r="I45" s="38">
        <v>100</v>
      </c>
      <c r="J45" s="39"/>
      <c r="K45" s="40">
        <f t="shared" si="1"/>
        <v>0</v>
      </c>
    </row>
    <row r="46" spans="1:11">
      <c r="A46" s="1" t="s">
        <v>28</v>
      </c>
      <c r="D46" s="1" t="s">
        <v>29</v>
      </c>
      <c r="G46" s="1" t="s">
        <v>30</v>
      </c>
      <c r="I46" s="38">
        <v>50</v>
      </c>
      <c r="J46" s="39"/>
      <c r="K46" s="40">
        <f t="shared" si="1"/>
        <v>0</v>
      </c>
    </row>
    <row r="47" spans="9:11">
      <c r="I47" s="38">
        <v>20</v>
      </c>
      <c r="J47" s="39"/>
      <c r="K47" s="40">
        <f t="shared" si="1"/>
        <v>0</v>
      </c>
    </row>
    <row r="48" spans="9:11">
      <c r="I48" s="38">
        <v>10</v>
      </c>
      <c r="J48" s="39"/>
      <c r="K48" s="40">
        <f t="shared" si="1"/>
        <v>0</v>
      </c>
    </row>
    <row r="49" spans="9:11">
      <c r="I49" s="38">
        <v>5</v>
      </c>
      <c r="J49" s="39"/>
      <c r="K49" s="40">
        <f t="shared" si="1"/>
        <v>0</v>
      </c>
    </row>
    <row r="50" spans="9:11">
      <c r="I50" s="38">
        <v>1</v>
      </c>
      <c r="J50" s="39"/>
      <c r="K50" s="40">
        <f t="shared" si="1"/>
        <v>0</v>
      </c>
    </row>
    <row r="51" spans="9:11">
      <c r="I51" s="38">
        <v>0.25</v>
      </c>
      <c r="J51" s="39"/>
      <c r="K51" s="40">
        <f t="shared" si="1"/>
        <v>0</v>
      </c>
    </row>
    <row r="52" spans="9:11">
      <c r="I52" s="41">
        <v>0.05</v>
      </c>
      <c r="J52" s="39"/>
      <c r="K52" s="40">
        <f t="shared" si="1"/>
        <v>0</v>
      </c>
    </row>
    <row r="53" spans="9:11">
      <c r="I53" s="2" t="s">
        <v>31</v>
      </c>
      <c r="K53" s="42">
        <f>SUM(K42:K52)</f>
        <v>0</v>
      </c>
    </row>
    <row r="54" spans="9:11">
      <c r="I54" s="2" t="s">
        <v>32</v>
      </c>
      <c r="K54" s="43">
        <f>J38</f>
        <v>24436.1</v>
      </c>
    </row>
    <row r="55" ht="9.75" spans="11:11">
      <c r="K55" s="44">
        <f>SUM(K53:K54)</f>
        <v>24436.1</v>
      </c>
    </row>
    <row r="56" ht="9.75"/>
    <row r="63" spans="1:1">
      <c r="A63" s="2" t="s">
        <v>0</v>
      </c>
    </row>
    <row r="64" spans="1:1">
      <c r="A64" s="2" t="s">
        <v>1</v>
      </c>
    </row>
    <row r="66" spans="1:12">
      <c r="A66" s="3" t="s">
        <v>2</v>
      </c>
      <c r="B66" s="3" t="s">
        <v>34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2"/>
      <c r="K66" s="3" t="s">
        <v>9</v>
      </c>
      <c r="L66" s="3" t="s">
        <v>10</v>
      </c>
    </row>
    <row r="67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3">
      <c r="A69" s="14">
        <v>45614</v>
      </c>
      <c r="B69" s="15">
        <v>19821</v>
      </c>
      <c r="C69" s="16" t="s">
        <v>105</v>
      </c>
      <c r="D69" s="17" t="s">
        <v>65</v>
      </c>
      <c r="E69" s="45">
        <v>58721</v>
      </c>
      <c r="F69" s="46"/>
      <c r="G69" s="47"/>
      <c r="H69" s="47"/>
      <c r="I69" s="26"/>
      <c r="J69" s="24">
        <v>19041.46</v>
      </c>
      <c r="K69" s="24">
        <f t="shared" ref="K69:K72" si="2">J69+F69</f>
        <v>19041.46</v>
      </c>
      <c r="L69" s="14">
        <v>45611</v>
      </c>
      <c r="M69" s="2" t="s">
        <v>106</v>
      </c>
    </row>
    <row r="70" spans="1:12">
      <c r="A70" s="14">
        <v>45614</v>
      </c>
      <c r="B70" s="15">
        <v>19822</v>
      </c>
      <c r="C70" s="16" t="s">
        <v>107</v>
      </c>
      <c r="D70" s="17" t="s">
        <v>17</v>
      </c>
      <c r="E70" s="45">
        <v>58777</v>
      </c>
      <c r="F70" s="46">
        <v>11900</v>
      </c>
      <c r="G70" s="47"/>
      <c r="H70" s="47"/>
      <c r="I70" s="26"/>
      <c r="J70" s="24">
        <v>0</v>
      </c>
      <c r="K70" s="24">
        <f t="shared" si="2"/>
        <v>11900</v>
      </c>
      <c r="L70" s="14">
        <v>45610</v>
      </c>
    </row>
    <row r="71" spans="1:12">
      <c r="A71" s="14">
        <v>45614</v>
      </c>
      <c r="B71" s="15">
        <v>19823</v>
      </c>
      <c r="C71" s="16" t="s">
        <v>107</v>
      </c>
      <c r="D71" s="17" t="s">
        <v>17</v>
      </c>
      <c r="E71" s="45">
        <v>58778</v>
      </c>
      <c r="F71" s="46">
        <v>14500</v>
      </c>
      <c r="G71" s="47"/>
      <c r="H71" s="47"/>
      <c r="I71" s="26"/>
      <c r="J71" s="24">
        <v>0</v>
      </c>
      <c r="K71" s="24">
        <f t="shared" si="2"/>
        <v>14500</v>
      </c>
      <c r="L71" s="14">
        <v>45610</v>
      </c>
    </row>
    <row r="72" spans="1:12">
      <c r="A72" s="14">
        <v>45614</v>
      </c>
      <c r="B72" s="15">
        <v>19824</v>
      </c>
      <c r="C72" s="16" t="s">
        <v>108</v>
      </c>
      <c r="D72" s="17" t="s">
        <v>17</v>
      </c>
      <c r="E72" s="45">
        <v>58780</v>
      </c>
      <c r="F72" s="46">
        <v>56700</v>
      </c>
      <c r="G72" s="47"/>
      <c r="H72" s="47"/>
      <c r="I72" s="26"/>
      <c r="J72" s="24">
        <v>0</v>
      </c>
      <c r="K72" s="24">
        <f t="shared" si="2"/>
        <v>56700</v>
      </c>
      <c r="L72" s="14">
        <v>45611</v>
      </c>
    </row>
    <row r="73" spans="1:12">
      <c r="A73" s="14">
        <v>45614</v>
      </c>
      <c r="B73" s="15">
        <v>19825</v>
      </c>
      <c r="C73" s="16" t="s">
        <v>109</v>
      </c>
      <c r="D73" s="17" t="s">
        <v>17</v>
      </c>
      <c r="E73" s="45">
        <v>58782</v>
      </c>
      <c r="F73" s="46">
        <v>650</v>
      </c>
      <c r="G73" s="47"/>
      <c r="H73" s="47"/>
      <c r="I73" s="26"/>
      <c r="J73" s="24">
        <v>0</v>
      </c>
      <c r="K73" s="24">
        <f t="shared" ref="K73:K76" si="3">J73+F73</f>
        <v>650</v>
      </c>
      <c r="L73" s="14">
        <v>45611</v>
      </c>
    </row>
    <row r="74" spans="1:12">
      <c r="A74" s="14">
        <v>45614</v>
      </c>
      <c r="B74" s="15">
        <v>19826</v>
      </c>
      <c r="C74" s="16" t="s">
        <v>110</v>
      </c>
      <c r="D74" s="17" t="s">
        <v>17</v>
      </c>
      <c r="E74" s="45">
        <v>58683</v>
      </c>
      <c r="F74" s="46">
        <v>15884.2</v>
      </c>
      <c r="G74" s="47"/>
      <c r="H74" s="47"/>
      <c r="I74" s="26"/>
      <c r="J74" s="24">
        <v>0</v>
      </c>
      <c r="K74" s="24">
        <f t="shared" si="3"/>
        <v>15884.2</v>
      </c>
      <c r="L74" s="14">
        <v>45614</v>
      </c>
    </row>
    <row r="75" spans="1:12">
      <c r="A75" s="14">
        <v>45614</v>
      </c>
      <c r="B75" s="15">
        <v>19827</v>
      </c>
      <c r="C75" s="16" t="s">
        <v>94</v>
      </c>
      <c r="D75" s="17" t="s">
        <v>17</v>
      </c>
      <c r="E75" s="45">
        <v>58779</v>
      </c>
      <c r="F75" s="46">
        <v>5300</v>
      </c>
      <c r="G75" s="47"/>
      <c r="H75" s="47"/>
      <c r="I75" s="26"/>
      <c r="J75" s="24">
        <v>0</v>
      </c>
      <c r="K75" s="24">
        <f t="shared" si="3"/>
        <v>5300</v>
      </c>
      <c r="L75" s="14">
        <v>45614</v>
      </c>
    </row>
    <row r="76" spans="1:12">
      <c r="A76" s="14">
        <v>45614</v>
      </c>
      <c r="B76" s="15">
        <v>19828</v>
      </c>
      <c r="C76" s="16" t="s">
        <v>111</v>
      </c>
      <c r="D76" s="17" t="s">
        <v>17</v>
      </c>
      <c r="E76" s="45">
        <v>58783</v>
      </c>
      <c r="F76" s="46">
        <v>32000</v>
      </c>
      <c r="G76" s="47"/>
      <c r="H76" s="47"/>
      <c r="I76" s="26"/>
      <c r="J76" s="24">
        <v>0</v>
      </c>
      <c r="K76" s="24">
        <f t="shared" si="3"/>
        <v>32000</v>
      </c>
      <c r="L76" s="14">
        <v>45614</v>
      </c>
    </row>
    <row r="77" spans="6:11">
      <c r="F77" s="36">
        <f>SUM(F69:F76)</f>
        <v>136934.2</v>
      </c>
      <c r="G77" s="2"/>
      <c r="H77" s="2"/>
      <c r="I77" s="2"/>
      <c r="J77" s="36">
        <f>SUM(J69:J76)</f>
        <v>19041.46</v>
      </c>
      <c r="K77" s="36">
        <f>SUM(K69:K76)</f>
        <v>155975.66</v>
      </c>
    </row>
    <row r="79" spans="1:4">
      <c r="A79" s="2" t="s">
        <v>22</v>
      </c>
      <c r="D79" s="2" t="s">
        <v>23</v>
      </c>
    </row>
    <row r="80" spans="1:1">
      <c r="A80" s="2"/>
    </row>
    <row r="81" spans="1:1">
      <c r="A81" s="2"/>
    </row>
    <row r="82" spans="1:4">
      <c r="A82" s="2" t="s">
        <v>25</v>
      </c>
      <c r="D82" s="2" t="s">
        <v>26</v>
      </c>
    </row>
    <row r="83" spans="1:4">
      <c r="A83" s="1" t="s">
        <v>28</v>
      </c>
      <c r="D83" s="1" t="s">
        <v>29</v>
      </c>
    </row>
    <row r="91" spans="1:1">
      <c r="A91" s="2" t="s">
        <v>0</v>
      </c>
    </row>
    <row r="92" spans="1:1">
      <c r="A92" s="2" t="s">
        <v>1</v>
      </c>
    </row>
    <row r="94" spans="1:12">
      <c r="A94" s="3" t="s">
        <v>2</v>
      </c>
      <c r="B94" s="3" t="s">
        <v>34</v>
      </c>
      <c r="C94" s="3" t="s">
        <v>4</v>
      </c>
      <c r="D94" s="3" t="s">
        <v>5</v>
      </c>
      <c r="E94" s="3" t="s">
        <v>6</v>
      </c>
      <c r="F94" s="3" t="s">
        <v>7</v>
      </c>
      <c r="G94" s="4" t="s">
        <v>8</v>
      </c>
      <c r="H94" s="5"/>
      <c r="I94" s="5"/>
      <c r="J94" s="22"/>
      <c r="K94" s="3" t="s">
        <v>9</v>
      </c>
      <c r="L94" s="3" t="s">
        <v>10</v>
      </c>
    </row>
    <row r="95" spans="1:12">
      <c r="A95" s="6"/>
      <c r="B95" s="6"/>
      <c r="C95" s="6"/>
      <c r="D95" s="6"/>
      <c r="E95" s="6"/>
      <c r="F95" s="6"/>
      <c r="G95" s="3" t="s">
        <v>11</v>
      </c>
      <c r="H95" s="3" t="s">
        <v>12</v>
      </c>
      <c r="I95" s="3" t="s">
        <v>13</v>
      </c>
      <c r="J95" s="3" t="s">
        <v>14</v>
      </c>
      <c r="K95" s="6"/>
      <c r="L95" s="6"/>
    </row>
    <row r="96" spans="1:1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3">
      <c r="A97" s="14">
        <v>45614</v>
      </c>
      <c r="B97" s="15">
        <v>19829</v>
      </c>
      <c r="C97" s="16" t="s">
        <v>112</v>
      </c>
      <c r="D97" s="17" t="s">
        <v>17</v>
      </c>
      <c r="E97" s="15">
        <v>58786</v>
      </c>
      <c r="F97" s="35">
        <v>63000</v>
      </c>
      <c r="G97" s="19"/>
      <c r="H97" s="19"/>
      <c r="I97" s="14"/>
      <c r="J97" s="35"/>
      <c r="K97" s="24">
        <f>F97+J97</f>
        <v>63000</v>
      </c>
      <c r="L97" s="14">
        <v>45615</v>
      </c>
      <c r="M97" s="2"/>
    </row>
    <row r="98" spans="6:11">
      <c r="F98" s="36">
        <f>SUM(F94:F97)</f>
        <v>63000</v>
      </c>
      <c r="G98" s="2"/>
      <c r="H98" s="2"/>
      <c r="I98" s="2"/>
      <c r="J98" s="36">
        <f>SUM(J97:J97)</f>
        <v>0</v>
      </c>
      <c r="K98" s="36">
        <f>SUM(K97:K97)</f>
        <v>63000</v>
      </c>
    </row>
    <row r="99" spans="9:9">
      <c r="I99" s="1" t="s">
        <v>13</v>
      </c>
    </row>
    <row r="100" spans="8:11">
      <c r="H100" s="2" t="s">
        <v>19</v>
      </c>
      <c r="J100" s="37" t="s">
        <v>20</v>
      </c>
      <c r="K100" s="37" t="s">
        <v>21</v>
      </c>
    </row>
    <row r="101" spans="11:11">
      <c r="K101" s="2"/>
    </row>
    <row r="102" spans="1:11">
      <c r="A102" s="2" t="s">
        <v>22</v>
      </c>
      <c r="D102" s="2" t="s">
        <v>23</v>
      </c>
      <c r="G102" s="2" t="s">
        <v>24</v>
      </c>
      <c r="I102" s="38">
        <v>1000</v>
      </c>
      <c r="J102" s="39">
        <v>63</v>
      </c>
      <c r="K102" s="40">
        <f t="shared" ref="K102:K112" si="4">J102*I102</f>
        <v>63000</v>
      </c>
    </row>
    <row r="103" spans="1:11">
      <c r="A103" s="2"/>
      <c r="G103" s="2"/>
      <c r="I103" s="38">
        <v>500</v>
      </c>
      <c r="J103" s="39"/>
      <c r="K103" s="40">
        <f t="shared" si="4"/>
        <v>0</v>
      </c>
    </row>
    <row r="104" spans="1:11">
      <c r="A104" s="2"/>
      <c r="G104" s="2"/>
      <c r="I104" s="38">
        <v>200</v>
      </c>
      <c r="J104" s="39"/>
      <c r="K104" s="40">
        <f t="shared" si="4"/>
        <v>0</v>
      </c>
    </row>
    <row r="105" spans="1:11">
      <c r="A105" s="2" t="s">
        <v>25</v>
      </c>
      <c r="D105" s="2" t="s">
        <v>26</v>
      </c>
      <c r="G105" s="2" t="s">
        <v>27</v>
      </c>
      <c r="I105" s="38">
        <v>100</v>
      </c>
      <c r="J105" s="39"/>
      <c r="K105" s="40">
        <f t="shared" si="4"/>
        <v>0</v>
      </c>
    </row>
    <row r="106" spans="1:11">
      <c r="A106" s="1" t="s">
        <v>28</v>
      </c>
      <c r="D106" s="1" t="s">
        <v>29</v>
      </c>
      <c r="G106" s="1" t="s">
        <v>30</v>
      </c>
      <c r="I106" s="38">
        <v>50</v>
      </c>
      <c r="J106" s="39"/>
      <c r="K106" s="40">
        <f t="shared" si="4"/>
        <v>0</v>
      </c>
    </row>
    <row r="107" spans="9:11">
      <c r="I107" s="38">
        <v>20</v>
      </c>
      <c r="J107" s="39"/>
      <c r="K107" s="40">
        <f t="shared" si="4"/>
        <v>0</v>
      </c>
    </row>
    <row r="108" spans="9:11">
      <c r="I108" s="38">
        <v>10</v>
      </c>
      <c r="J108" s="39"/>
      <c r="K108" s="40">
        <f t="shared" si="4"/>
        <v>0</v>
      </c>
    </row>
    <row r="109" spans="9:11">
      <c r="I109" s="38">
        <v>5</v>
      </c>
      <c r="J109" s="39"/>
      <c r="K109" s="40">
        <f t="shared" si="4"/>
        <v>0</v>
      </c>
    </row>
    <row r="110" spans="9:11">
      <c r="I110" s="38">
        <v>1</v>
      </c>
      <c r="J110" s="39"/>
      <c r="K110" s="40">
        <f t="shared" si="4"/>
        <v>0</v>
      </c>
    </row>
    <row r="111" spans="9:11">
      <c r="I111" s="38">
        <v>0.25</v>
      </c>
      <c r="J111" s="39"/>
      <c r="K111" s="40">
        <f t="shared" si="4"/>
        <v>0</v>
      </c>
    </row>
    <row r="112" spans="9:11">
      <c r="I112" s="41">
        <v>0.05</v>
      </c>
      <c r="J112" s="39"/>
      <c r="K112" s="40">
        <f t="shared" si="4"/>
        <v>0</v>
      </c>
    </row>
    <row r="113" spans="9:11">
      <c r="I113" s="2" t="s">
        <v>31</v>
      </c>
      <c r="K113" s="42">
        <f>SUM(K102:K112)</f>
        <v>63000</v>
      </c>
    </row>
    <row r="114" spans="9:11">
      <c r="I114" s="2" t="s">
        <v>32</v>
      </c>
      <c r="K114" s="43">
        <f>J98</f>
        <v>0</v>
      </c>
    </row>
    <row r="115" ht="9.75" spans="11:11">
      <c r="K115" s="44">
        <f>SUM(K113:K114)</f>
        <v>63000</v>
      </c>
    </row>
    <row r="116" ht="9.75"/>
  </sheetData>
  <mergeCells count="52">
    <mergeCell ref="G4:J4"/>
    <mergeCell ref="G34:J34"/>
    <mergeCell ref="G66:J66"/>
    <mergeCell ref="G94:J94"/>
    <mergeCell ref="A4:A6"/>
    <mergeCell ref="A34:A36"/>
    <mergeCell ref="A66:A68"/>
    <mergeCell ref="A94:A96"/>
    <mergeCell ref="B4:B6"/>
    <mergeCell ref="B34:B36"/>
    <mergeCell ref="B66:B68"/>
    <mergeCell ref="B94:B96"/>
    <mergeCell ref="C4:C6"/>
    <mergeCell ref="C34:C36"/>
    <mergeCell ref="C66:C68"/>
    <mergeCell ref="C94:C96"/>
    <mergeCell ref="D4:D6"/>
    <mergeCell ref="D34:D36"/>
    <mergeCell ref="D66:D68"/>
    <mergeCell ref="D94:D96"/>
    <mergeCell ref="E4:E6"/>
    <mergeCell ref="E34:E36"/>
    <mergeCell ref="E66:E68"/>
    <mergeCell ref="E94:E96"/>
    <mergeCell ref="F4:F6"/>
    <mergeCell ref="F34:F36"/>
    <mergeCell ref="F66:F68"/>
    <mergeCell ref="F94:F96"/>
    <mergeCell ref="G5:G6"/>
    <mergeCell ref="G35:G36"/>
    <mergeCell ref="G67:G68"/>
    <mergeCell ref="G95:G96"/>
    <mergeCell ref="H5:H6"/>
    <mergeCell ref="H35:H36"/>
    <mergeCell ref="H67:H68"/>
    <mergeCell ref="H95:H96"/>
    <mergeCell ref="I5:I6"/>
    <mergeCell ref="I35:I36"/>
    <mergeCell ref="I67:I68"/>
    <mergeCell ref="I95:I96"/>
    <mergeCell ref="J5:J6"/>
    <mergeCell ref="J35:J36"/>
    <mergeCell ref="J67:J68"/>
    <mergeCell ref="J95:J96"/>
    <mergeCell ref="K4:K6"/>
    <mergeCell ref="K34:K36"/>
    <mergeCell ref="K66:K68"/>
    <mergeCell ref="K94:K96"/>
    <mergeCell ref="L4:L6"/>
    <mergeCell ref="L34:L36"/>
    <mergeCell ref="L66:L68"/>
    <mergeCell ref="L94:L96"/>
  </mergeCells>
  <pageMargins left="0.25" right="0.25" top="0.75" bottom="0.75" header="0.3" footer="0.3"/>
  <pageSetup paperSize="1" scale="85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topLeftCell="A8" workbookViewId="0">
      <selection activeCell="E36" sqref="E3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48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45615</v>
      </c>
      <c r="B7" s="15" t="s">
        <v>113</v>
      </c>
      <c r="C7" s="16" t="s">
        <v>114</v>
      </c>
      <c r="D7" s="17" t="s">
        <v>17</v>
      </c>
      <c r="E7" s="15" t="s">
        <v>115</v>
      </c>
      <c r="F7" s="35">
        <v>2650</v>
      </c>
      <c r="G7" s="19"/>
      <c r="H7" s="19"/>
      <c r="I7" s="14"/>
      <c r="J7" s="35"/>
      <c r="K7" s="24">
        <f>J7+F7</f>
        <v>2650</v>
      </c>
      <c r="L7" s="14">
        <v>45615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2650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>
        <v>2</v>
      </c>
      <c r="K13" s="40">
        <f t="shared" ref="K13:K23" si="0">J13*I13</f>
        <v>2000</v>
      </c>
    </row>
    <row r="14" spans="1:11">
      <c r="A14" s="2"/>
      <c r="G14" s="2"/>
      <c r="I14" s="38">
        <v>500</v>
      </c>
      <c r="J14" s="39">
        <v>1</v>
      </c>
      <c r="K14" s="40">
        <f t="shared" si="0"/>
        <v>500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>
        <v>1</v>
      </c>
      <c r="K16" s="40">
        <f t="shared" si="0"/>
        <v>100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>
        <v>1</v>
      </c>
      <c r="K17" s="40">
        <f t="shared" si="0"/>
        <v>50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2650</v>
      </c>
    </row>
    <row r="25" spans="9:11">
      <c r="I25" s="2" t="s">
        <v>32</v>
      </c>
      <c r="K25" s="43">
        <f>J9</f>
        <v>0</v>
      </c>
    </row>
    <row r="26" ht="9.75" spans="11:11">
      <c r="K26" s="44">
        <f>SUM(K24:K25)</f>
        <v>2650</v>
      </c>
    </row>
    <row r="27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45615</v>
      </c>
      <c r="B40" s="15">
        <v>19831</v>
      </c>
      <c r="C40" s="16" t="s">
        <v>116</v>
      </c>
      <c r="D40" s="17" t="s">
        <v>17</v>
      </c>
      <c r="E40" s="15">
        <v>58751</v>
      </c>
      <c r="F40" s="35">
        <v>1300</v>
      </c>
      <c r="G40" s="19"/>
      <c r="H40" s="19"/>
      <c r="I40" s="14"/>
      <c r="J40" s="35"/>
      <c r="K40" s="24">
        <f>F40+J40</f>
        <v>1300</v>
      </c>
      <c r="L40" s="14">
        <v>45616</v>
      </c>
    </row>
    <row r="41" spans="6:11">
      <c r="F41" s="36">
        <f>SUM(F37:F40)</f>
        <v>1300</v>
      </c>
      <c r="G41" s="2"/>
      <c r="H41" s="2"/>
      <c r="I41" s="2"/>
      <c r="J41" s="36">
        <f>SUM(J40:J40)</f>
        <v>0</v>
      </c>
      <c r="K41" s="36">
        <f>SUM(K40:K40)</f>
        <v>1300</v>
      </c>
    </row>
    <row r="42" spans="9:9">
      <c r="I42" s="1" t="s">
        <v>13</v>
      </c>
    </row>
    <row r="43" spans="8:11">
      <c r="H43" s="2" t="s">
        <v>19</v>
      </c>
      <c r="J43" s="37" t="s">
        <v>20</v>
      </c>
      <c r="K43" s="37" t="s">
        <v>21</v>
      </c>
    </row>
    <row r="44" spans="11:11">
      <c r="K44" s="2"/>
    </row>
    <row r="45" spans="1:11">
      <c r="A45" s="2" t="s">
        <v>22</v>
      </c>
      <c r="D45" s="2" t="s">
        <v>23</v>
      </c>
      <c r="G45" s="2" t="s">
        <v>24</v>
      </c>
      <c r="I45" s="38">
        <v>1000</v>
      </c>
      <c r="J45" s="39">
        <v>1</v>
      </c>
      <c r="K45" s="40">
        <f t="shared" ref="K45:K55" si="1">J45*I45</f>
        <v>1000</v>
      </c>
    </row>
    <row r="46" spans="1:11">
      <c r="A46" s="2"/>
      <c r="G46" s="2"/>
      <c r="I46" s="38">
        <v>500</v>
      </c>
      <c r="J46" s="39"/>
      <c r="K46" s="40">
        <f t="shared" si="1"/>
        <v>0</v>
      </c>
    </row>
    <row r="47" spans="1:11">
      <c r="A47" s="2"/>
      <c r="G47" s="2"/>
      <c r="I47" s="38">
        <v>200</v>
      </c>
      <c r="J47" s="39"/>
      <c r="K47" s="40">
        <f t="shared" si="1"/>
        <v>0</v>
      </c>
    </row>
    <row r="48" spans="1:11">
      <c r="A48" s="2" t="s">
        <v>25</v>
      </c>
      <c r="D48" s="2" t="s">
        <v>26</v>
      </c>
      <c r="G48" s="2" t="s">
        <v>27</v>
      </c>
      <c r="I48" s="38">
        <v>100</v>
      </c>
      <c r="J48" s="39">
        <v>3</v>
      </c>
      <c r="K48" s="40">
        <f t="shared" si="1"/>
        <v>300</v>
      </c>
    </row>
    <row r="49" spans="1:11">
      <c r="A49" s="1" t="s">
        <v>28</v>
      </c>
      <c r="D49" s="1" t="s">
        <v>29</v>
      </c>
      <c r="G49" s="1" t="s">
        <v>30</v>
      </c>
      <c r="I49" s="38">
        <v>50</v>
      </c>
      <c r="J49" s="39"/>
      <c r="K49" s="40">
        <f t="shared" si="1"/>
        <v>0</v>
      </c>
    </row>
    <row r="50" spans="9:11">
      <c r="I50" s="38">
        <v>20</v>
      </c>
      <c r="J50" s="39"/>
      <c r="K50" s="40">
        <f t="shared" si="1"/>
        <v>0</v>
      </c>
    </row>
    <row r="51" spans="9:11">
      <c r="I51" s="38">
        <v>10</v>
      </c>
      <c r="J51" s="39"/>
      <c r="K51" s="40">
        <f t="shared" si="1"/>
        <v>0</v>
      </c>
    </row>
    <row r="52" spans="9:11">
      <c r="I52" s="38">
        <v>5</v>
      </c>
      <c r="J52" s="39"/>
      <c r="K52" s="40">
        <f t="shared" si="1"/>
        <v>0</v>
      </c>
    </row>
    <row r="53" spans="9:11">
      <c r="I53" s="38">
        <v>1</v>
      </c>
      <c r="J53" s="39"/>
      <c r="K53" s="40">
        <f t="shared" si="1"/>
        <v>0</v>
      </c>
    </row>
    <row r="54" spans="9:11">
      <c r="I54" s="38">
        <v>0.25</v>
      </c>
      <c r="J54" s="39"/>
      <c r="K54" s="40">
        <f t="shared" si="1"/>
        <v>0</v>
      </c>
    </row>
    <row r="55" spans="9:11">
      <c r="I55" s="41">
        <v>0.05</v>
      </c>
      <c r="J55" s="39"/>
      <c r="K55" s="40">
        <f t="shared" si="1"/>
        <v>0</v>
      </c>
    </row>
    <row r="56" spans="9:11">
      <c r="I56" s="2" t="s">
        <v>31</v>
      </c>
      <c r="K56" s="42">
        <f>SUM(K45:K55)</f>
        <v>1300</v>
      </c>
    </row>
    <row r="57" spans="9:11">
      <c r="I57" s="2" t="s">
        <v>32</v>
      </c>
      <c r="K57" s="43">
        <f>J41</f>
        <v>0</v>
      </c>
    </row>
    <row r="58" ht="9.75" spans="11:11">
      <c r="K58" s="44">
        <f>SUM(K56:K57)</f>
        <v>1300</v>
      </c>
    </row>
    <row r="59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130" zoomScaleNormal="130" workbookViewId="0">
      <selection activeCell="A1" sqref="$A1:$XFD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45615</v>
      </c>
      <c r="B7" s="15">
        <v>19832</v>
      </c>
      <c r="C7" s="16" t="s">
        <v>117</v>
      </c>
      <c r="D7" s="17" t="s">
        <v>17</v>
      </c>
      <c r="E7" s="45">
        <v>58785</v>
      </c>
      <c r="F7" s="46">
        <v>37800</v>
      </c>
      <c r="G7" s="47"/>
      <c r="H7" s="47"/>
      <c r="I7" s="26"/>
      <c r="J7" s="24">
        <v>0</v>
      </c>
      <c r="K7" s="24">
        <f t="shared" ref="K7:K15" si="0">J7+F7</f>
        <v>37800</v>
      </c>
      <c r="L7" s="14">
        <v>45611</v>
      </c>
      <c r="M7" s="2"/>
    </row>
    <row r="8" spans="1:12">
      <c r="A8" s="14">
        <v>45615</v>
      </c>
      <c r="B8" s="15">
        <v>19833</v>
      </c>
      <c r="C8" s="16" t="s">
        <v>118</v>
      </c>
      <c r="D8" s="17" t="s">
        <v>17</v>
      </c>
      <c r="E8" s="45">
        <v>58784</v>
      </c>
      <c r="F8" s="46">
        <v>21736.1</v>
      </c>
      <c r="G8" s="47"/>
      <c r="H8" s="47"/>
      <c r="I8" s="26"/>
      <c r="J8" s="24">
        <v>0</v>
      </c>
      <c r="K8" s="24">
        <f t="shared" si="0"/>
        <v>21736.1</v>
      </c>
      <c r="L8" s="14">
        <v>45614</v>
      </c>
    </row>
    <row r="9" spans="1:12">
      <c r="A9" s="14">
        <v>45615</v>
      </c>
      <c r="B9" s="15">
        <v>19834</v>
      </c>
      <c r="C9" s="16" t="s">
        <v>119</v>
      </c>
      <c r="D9" s="17" t="s">
        <v>17</v>
      </c>
      <c r="E9" s="45">
        <v>58775</v>
      </c>
      <c r="F9" s="46">
        <v>14500</v>
      </c>
      <c r="G9" s="47"/>
      <c r="H9" s="47"/>
      <c r="I9" s="26"/>
      <c r="J9" s="24">
        <v>0</v>
      </c>
      <c r="K9" s="24">
        <f t="shared" si="0"/>
        <v>14500</v>
      </c>
      <c r="L9" s="14">
        <v>45615</v>
      </c>
    </row>
    <row r="10" spans="1:12">
      <c r="A10" s="14">
        <v>45615</v>
      </c>
      <c r="B10" s="15">
        <v>19835</v>
      </c>
      <c r="C10" s="16" t="s">
        <v>120</v>
      </c>
      <c r="D10" s="17" t="s">
        <v>17</v>
      </c>
      <c r="E10" s="45">
        <v>58797</v>
      </c>
      <c r="F10" s="46">
        <v>39100</v>
      </c>
      <c r="G10" s="47"/>
      <c r="H10" s="47"/>
      <c r="I10" s="26"/>
      <c r="J10" s="24">
        <v>0</v>
      </c>
      <c r="K10" s="24">
        <f t="shared" si="0"/>
        <v>39100</v>
      </c>
      <c r="L10" s="14">
        <v>45615</v>
      </c>
    </row>
    <row r="11" spans="1:12">
      <c r="A11" s="14">
        <v>45615</v>
      </c>
      <c r="B11" s="15">
        <v>19835</v>
      </c>
      <c r="C11" s="16" t="s">
        <v>120</v>
      </c>
      <c r="D11" s="17" t="s">
        <v>87</v>
      </c>
      <c r="E11" s="45">
        <v>58797</v>
      </c>
      <c r="F11" s="46">
        <v>6500</v>
      </c>
      <c r="G11" s="47"/>
      <c r="H11" s="47"/>
      <c r="I11" s="26"/>
      <c r="J11" s="24">
        <v>0</v>
      </c>
      <c r="K11" s="24">
        <f t="shared" si="0"/>
        <v>6500</v>
      </c>
      <c r="L11" s="14">
        <v>45615</v>
      </c>
    </row>
    <row r="12" spans="1:12">
      <c r="A12" s="14">
        <v>45615</v>
      </c>
      <c r="B12" s="15">
        <v>19836</v>
      </c>
      <c r="C12" s="16" t="s">
        <v>121</v>
      </c>
      <c r="D12" s="17" t="s">
        <v>17</v>
      </c>
      <c r="E12" s="45">
        <v>58794</v>
      </c>
      <c r="F12" s="46">
        <v>21316.1</v>
      </c>
      <c r="G12" s="47"/>
      <c r="H12" s="47"/>
      <c r="I12" s="26"/>
      <c r="J12" s="24">
        <v>0</v>
      </c>
      <c r="K12" s="24">
        <f t="shared" si="0"/>
        <v>21316.1</v>
      </c>
      <c r="L12" s="14">
        <v>45615</v>
      </c>
    </row>
    <row r="13" spans="1:12">
      <c r="A13" s="14">
        <v>45615</v>
      </c>
      <c r="B13" s="15">
        <v>19837</v>
      </c>
      <c r="C13" s="16" t="s">
        <v>46</v>
      </c>
      <c r="D13" s="17" t="s">
        <v>17</v>
      </c>
      <c r="E13" s="45">
        <v>58793</v>
      </c>
      <c r="F13" s="46">
        <v>7795</v>
      </c>
      <c r="G13" s="47"/>
      <c r="H13" s="47"/>
      <c r="I13" s="26"/>
      <c r="J13" s="24">
        <v>0</v>
      </c>
      <c r="K13" s="24">
        <f t="shared" si="0"/>
        <v>7795</v>
      </c>
      <c r="L13" s="14">
        <v>45615</v>
      </c>
    </row>
    <row r="14" spans="1:12">
      <c r="A14" s="14">
        <v>45615</v>
      </c>
      <c r="B14" s="15">
        <v>19838</v>
      </c>
      <c r="C14" s="16" t="s">
        <v>122</v>
      </c>
      <c r="D14" s="17" t="s">
        <v>17</v>
      </c>
      <c r="E14" s="45">
        <v>58791</v>
      </c>
      <c r="F14" s="46">
        <v>0</v>
      </c>
      <c r="G14" s="47"/>
      <c r="H14" s="47"/>
      <c r="I14" s="26"/>
      <c r="J14" s="46">
        <v>162387.68</v>
      </c>
      <c r="K14" s="24">
        <f t="shared" si="0"/>
        <v>162387.68</v>
      </c>
      <c r="L14" s="14">
        <v>45615</v>
      </c>
    </row>
    <row r="15" spans="1:12">
      <c r="A15" s="14">
        <v>45615</v>
      </c>
      <c r="B15" s="15">
        <v>19838</v>
      </c>
      <c r="C15" s="16" t="s">
        <v>122</v>
      </c>
      <c r="D15" s="17" t="s">
        <v>37</v>
      </c>
      <c r="E15" s="45">
        <v>58791</v>
      </c>
      <c r="F15" s="46">
        <v>0</v>
      </c>
      <c r="G15" s="47"/>
      <c r="H15" s="47"/>
      <c r="I15" s="26"/>
      <c r="J15" s="24">
        <v>173390</v>
      </c>
      <c r="K15" s="24">
        <f t="shared" si="0"/>
        <v>173390</v>
      </c>
      <c r="L15" s="14">
        <v>45615</v>
      </c>
    </row>
    <row r="16" spans="6:11">
      <c r="F16" s="36">
        <f>SUM(F7:F15)</f>
        <v>148747.2</v>
      </c>
      <c r="G16" s="2"/>
      <c r="H16" s="2"/>
      <c r="I16" s="2"/>
      <c r="J16" s="36">
        <f>SUM(J7:J15)</f>
        <v>335777.68</v>
      </c>
      <c r="K16" s="36">
        <f>SUM(K7:K15)</f>
        <v>484524.88</v>
      </c>
    </row>
    <row r="18" spans="1:4">
      <c r="A18" s="2" t="s">
        <v>22</v>
      </c>
      <c r="D18" s="2" t="s">
        <v>23</v>
      </c>
    </row>
    <row r="19" spans="1:1">
      <c r="A19" s="2"/>
    </row>
    <row r="20" spans="1:1">
      <c r="A20" s="2"/>
    </row>
    <row r="21" spans="1:4">
      <c r="A21" s="2" t="s">
        <v>25</v>
      </c>
      <c r="D21" s="2" t="s">
        <v>26</v>
      </c>
    </row>
    <row r="22" spans="1:4">
      <c r="A22" s="1" t="s">
        <v>28</v>
      </c>
      <c r="D22" s="1" t="s">
        <v>29</v>
      </c>
    </row>
    <row r="31" spans="1:1">
      <c r="A31" s="2" t="s">
        <v>0</v>
      </c>
    </row>
    <row r="32" spans="1:1">
      <c r="A32" s="2" t="s">
        <v>33</v>
      </c>
    </row>
    <row r="34" spans="1:12">
      <c r="A34" s="3" t="s">
        <v>2</v>
      </c>
      <c r="B34" s="3" t="s">
        <v>34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45617</v>
      </c>
      <c r="B37" s="15">
        <v>19768</v>
      </c>
      <c r="C37" s="16" t="s">
        <v>123</v>
      </c>
      <c r="D37" s="17" t="s">
        <v>17</v>
      </c>
      <c r="E37" s="15">
        <v>58613</v>
      </c>
      <c r="F37" s="35"/>
      <c r="G37" s="19" t="s">
        <v>59</v>
      </c>
      <c r="H37" s="19">
        <v>5670916682</v>
      </c>
      <c r="I37" s="14">
        <v>45608</v>
      </c>
      <c r="J37" s="35">
        <v>99008.53</v>
      </c>
      <c r="K37" s="24">
        <f>F37+J37</f>
        <v>99008.53</v>
      </c>
      <c r="L37" s="14">
        <v>45617</v>
      </c>
      <c r="M37" s="2" t="s">
        <v>124</v>
      </c>
    </row>
    <row r="38" spans="6:11">
      <c r="F38" s="36">
        <f>SUM(F34:F37)</f>
        <v>0</v>
      </c>
      <c r="G38" s="2"/>
      <c r="H38" s="2"/>
      <c r="I38" s="2"/>
      <c r="J38" s="36">
        <f>SUM(J37:J37)</f>
        <v>99008.53</v>
      </c>
      <c r="K38" s="36">
        <f>SUM(K37:K37)</f>
        <v>99008.53</v>
      </c>
    </row>
    <row r="39" spans="9:9">
      <c r="I39" s="1" t="s">
        <v>13</v>
      </c>
    </row>
    <row r="40" spans="8:11">
      <c r="H40" s="2" t="s">
        <v>19</v>
      </c>
      <c r="J40" s="37" t="s">
        <v>20</v>
      </c>
      <c r="K40" s="37" t="s">
        <v>21</v>
      </c>
    </row>
    <row r="41" spans="11:11">
      <c r="K41" s="2"/>
    </row>
    <row r="42" spans="1:11">
      <c r="A42" s="2" t="s">
        <v>22</v>
      </c>
      <c r="D42" s="2" t="s">
        <v>23</v>
      </c>
      <c r="G42" s="2" t="s">
        <v>24</v>
      </c>
      <c r="I42" s="38">
        <v>1000</v>
      </c>
      <c r="J42" s="39"/>
      <c r="K42" s="40">
        <f t="shared" ref="K42:K52" si="1">J42*I42</f>
        <v>0</v>
      </c>
    </row>
    <row r="43" spans="1:11">
      <c r="A43" s="2"/>
      <c r="G43" s="2"/>
      <c r="I43" s="38">
        <v>500</v>
      </c>
      <c r="J43" s="39"/>
      <c r="K43" s="40">
        <f t="shared" si="1"/>
        <v>0</v>
      </c>
    </row>
    <row r="44" spans="1:11">
      <c r="A44" s="2"/>
      <c r="G44" s="2"/>
      <c r="I44" s="38">
        <v>200</v>
      </c>
      <c r="J44" s="39"/>
      <c r="K44" s="40">
        <f t="shared" si="1"/>
        <v>0</v>
      </c>
    </row>
    <row r="45" spans="1:11">
      <c r="A45" s="2" t="s">
        <v>25</v>
      </c>
      <c r="D45" s="2" t="s">
        <v>26</v>
      </c>
      <c r="G45" s="2" t="s">
        <v>27</v>
      </c>
      <c r="I45" s="38">
        <v>100</v>
      </c>
      <c r="J45" s="39"/>
      <c r="K45" s="40">
        <f t="shared" si="1"/>
        <v>0</v>
      </c>
    </row>
    <row r="46" spans="1:11">
      <c r="A46" s="1" t="s">
        <v>28</v>
      </c>
      <c r="D46" s="1" t="s">
        <v>29</v>
      </c>
      <c r="G46" s="1" t="s">
        <v>30</v>
      </c>
      <c r="I46" s="38">
        <v>50</v>
      </c>
      <c r="J46" s="39"/>
      <c r="K46" s="40">
        <f t="shared" si="1"/>
        <v>0</v>
      </c>
    </row>
    <row r="47" spans="9:11">
      <c r="I47" s="38">
        <v>20</v>
      </c>
      <c r="J47" s="39"/>
      <c r="K47" s="40">
        <f t="shared" si="1"/>
        <v>0</v>
      </c>
    </row>
    <row r="48" spans="9:11">
      <c r="I48" s="38">
        <v>10</v>
      </c>
      <c r="J48" s="39"/>
      <c r="K48" s="40">
        <f t="shared" si="1"/>
        <v>0</v>
      </c>
    </row>
    <row r="49" spans="9:11">
      <c r="I49" s="38">
        <v>5</v>
      </c>
      <c r="J49" s="39"/>
      <c r="K49" s="40">
        <f t="shared" si="1"/>
        <v>0</v>
      </c>
    </row>
    <row r="50" spans="9:11">
      <c r="I50" s="38">
        <v>1</v>
      </c>
      <c r="J50" s="39"/>
      <c r="K50" s="40">
        <f t="shared" si="1"/>
        <v>0</v>
      </c>
    </row>
    <row r="51" spans="9:11">
      <c r="I51" s="38">
        <v>0.25</v>
      </c>
      <c r="J51" s="39"/>
      <c r="K51" s="40">
        <f t="shared" si="1"/>
        <v>0</v>
      </c>
    </row>
    <row r="52" spans="9:11">
      <c r="I52" s="41">
        <v>0.05</v>
      </c>
      <c r="J52" s="39"/>
      <c r="K52" s="40">
        <f t="shared" si="1"/>
        <v>0</v>
      </c>
    </row>
    <row r="53" spans="9:11">
      <c r="I53" s="2" t="s">
        <v>31</v>
      </c>
      <c r="K53" s="42">
        <f>SUM(K42:K52)</f>
        <v>0</v>
      </c>
    </row>
    <row r="54" spans="9:11">
      <c r="I54" s="2" t="s">
        <v>32</v>
      </c>
      <c r="K54" s="43">
        <f>J38</f>
        <v>99008.53</v>
      </c>
    </row>
    <row r="55" ht="9.75" spans="11:11">
      <c r="K55" s="44">
        <f>SUM(K53:K54)</f>
        <v>99008.53</v>
      </c>
    </row>
    <row r="56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zoomScale="130" zoomScaleNormal="130" topLeftCell="A56" workbookViewId="0">
      <selection activeCell="E57" sqref="E5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45616</v>
      </c>
      <c r="B7" s="15">
        <v>19839</v>
      </c>
      <c r="C7" s="16" t="s">
        <v>125</v>
      </c>
      <c r="D7" s="17" t="s">
        <v>17</v>
      </c>
      <c r="E7" s="45">
        <v>58787</v>
      </c>
      <c r="F7" s="46">
        <v>58492</v>
      </c>
      <c r="G7" s="47"/>
      <c r="H7" s="47"/>
      <c r="I7" s="26"/>
      <c r="J7" s="24">
        <v>0</v>
      </c>
      <c r="K7" s="24">
        <f t="shared" ref="K7:K12" si="0">J7+F7</f>
        <v>58492</v>
      </c>
      <c r="L7" s="14">
        <v>45615</v>
      </c>
      <c r="M7" s="51" t="s">
        <v>126</v>
      </c>
    </row>
    <row r="8" spans="1:12">
      <c r="A8" s="14">
        <v>45616</v>
      </c>
      <c r="B8" s="15">
        <v>19840</v>
      </c>
      <c r="C8" s="16" t="s">
        <v>127</v>
      </c>
      <c r="D8" s="17" t="s">
        <v>17</v>
      </c>
      <c r="E8" s="45">
        <v>58802</v>
      </c>
      <c r="F8" s="46">
        <v>28756.1</v>
      </c>
      <c r="G8" s="47"/>
      <c r="H8" s="47"/>
      <c r="I8" s="26"/>
      <c r="J8" s="24">
        <v>0</v>
      </c>
      <c r="K8" s="24">
        <f t="shared" si="0"/>
        <v>28756.1</v>
      </c>
      <c r="L8" s="14">
        <v>45616</v>
      </c>
    </row>
    <row r="9" spans="1:13">
      <c r="A9" s="14">
        <v>45616</v>
      </c>
      <c r="B9" s="15">
        <v>19841</v>
      </c>
      <c r="C9" s="16" t="s">
        <v>128</v>
      </c>
      <c r="D9" s="17" t="s">
        <v>17</v>
      </c>
      <c r="E9" s="45">
        <v>58781</v>
      </c>
      <c r="F9" s="46">
        <v>21518.74</v>
      </c>
      <c r="G9" s="47"/>
      <c r="H9" s="47"/>
      <c r="I9" s="26"/>
      <c r="J9" s="24">
        <v>0</v>
      </c>
      <c r="K9" s="24">
        <f t="shared" si="0"/>
        <v>21518.74</v>
      </c>
      <c r="L9" s="14">
        <v>45616</v>
      </c>
      <c r="M9" s="2" t="s">
        <v>129</v>
      </c>
    </row>
    <row r="10" spans="1:12">
      <c r="A10" s="14">
        <v>45616</v>
      </c>
      <c r="B10" s="15">
        <v>19842</v>
      </c>
      <c r="C10" s="16" t="s">
        <v>130</v>
      </c>
      <c r="D10" s="17" t="s">
        <v>65</v>
      </c>
      <c r="E10" s="45">
        <v>58800</v>
      </c>
      <c r="F10" s="46">
        <v>125484.3</v>
      </c>
      <c r="G10" s="47"/>
      <c r="H10" s="47"/>
      <c r="I10" s="26"/>
      <c r="J10" s="24">
        <v>0</v>
      </c>
      <c r="K10" s="24">
        <f t="shared" si="0"/>
        <v>125484.3</v>
      </c>
      <c r="L10" s="14">
        <v>45616</v>
      </c>
    </row>
    <row r="11" spans="1:12">
      <c r="A11" s="14">
        <v>45616</v>
      </c>
      <c r="B11" s="15">
        <v>19842</v>
      </c>
      <c r="C11" s="16" t="s">
        <v>130</v>
      </c>
      <c r="D11" s="17" t="s">
        <v>131</v>
      </c>
      <c r="E11" s="45">
        <v>58800</v>
      </c>
      <c r="F11" s="46">
        <v>10304.7</v>
      </c>
      <c r="G11" s="47"/>
      <c r="H11" s="47"/>
      <c r="I11" s="26"/>
      <c r="J11" s="24">
        <v>0</v>
      </c>
      <c r="K11" s="24">
        <f t="shared" si="0"/>
        <v>10304.7</v>
      </c>
      <c r="L11" s="14">
        <v>45616</v>
      </c>
    </row>
    <row r="12" spans="1:12">
      <c r="A12" s="14">
        <v>45616</v>
      </c>
      <c r="B12" s="15">
        <v>19843</v>
      </c>
      <c r="C12" s="16" t="s">
        <v>132</v>
      </c>
      <c r="D12" s="17" t="s">
        <v>17</v>
      </c>
      <c r="E12" s="45">
        <v>58799</v>
      </c>
      <c r="F12" s="46">
        <v>16500</v>
      </c>
      <c r="G12" s="47"/>
      <c r="H12" s="47"/>
      <c r="I12" s="26"/>
      <c r="J12" s="24">
        <v>0</v>
      </c>
      <c r="K12" s="24">
        <f t="shared" si="0"/>
        <v>16500</v>
      </c>
      <c r="L12" s="14">
        <v>45616</v>
      </c>
    </row>
    <row r="13" spans="6:11">
      <c r="F13" s="36">
        <f>SUM(F7:F12)</f>
        <v>261055.84</v>
      </c>
      <c r="G13" s="2"/>
      <c r="H13" s="2"/>
      <c r="I13" s="2"/>
      <c r="J13" s="36">
        <f>SUM(J7:J12)</f>
        <v>0</v>
      </c>
      <c r="K13" s="36">
        <f>SUM(K7:K12)</f>
        <v>261055.84</v>
      </c>
    </row>
    <row r="15" spans="1:4">
      <c r="A15" s="2" t="s">
        <v>22</v>
      </c>
      <c r="D15" s="2" t="s">
        <v>23</v>
      </c>
    </row>
    <row r="16" spans="1:1">
      <c r="A16" s="2"/>
    </row>
    <row r="17" spans="1:1">
      <c r="A17" s="2"/>
    </row>
    <row r="18" spans="1:4">
      <c r="A18" s="2" t="s">
        <v>25</v>
      </c>
      <c r="D18" s="2" t="s">
        <v>26</v>
      </c>
    </row>
    <row r="19" spans="1:4">
      <c r="A19" s="1" t="s">
        <v>28</v>
      </c>
      <c r="D19" s="1" t="s">
        <v>29</v>
      </c>
    </row>
    <row r="30" spans="1:1">
      <c r="A30" s="2" t="s">
        <v>0</v>
      </c>
    </row>
    <row r="31" spans="1:1">
      <c r="A31" s="2" t="s">
        <v>33</v>
      </c>
    </row>
    <row r="33" spans="1:12">
      <c r="A33" s="3" t="s">
        <v>2</v>
      </c>
      <c r="B33" s="3" t="s">
        <v>34</v>
      </c>
      <c r="C33" s="3" t="s">
        <v>4</v>
      </c>
      <c r="D33" s="3" t="s">
        <v>5</v>
      </c>
      <c r="E33" s="3" t="s">
        <v>6</v>
      </c>
      <c r="F33" s="3" t="s">
        <v>7</v>
      </c>
      <c r="G33" s="4" t="s">
        <v>8</v>
      </c>
      <c r="H33" s="5"/>
      <c r="I33" s="5"/>
      <c r="J33" s="22"/>
      <c r="K33" s="3" t="s">
        <v>9</v>
      </c>
      <c r="L33" s="3" t="s">
        <v>10</v>
      </c>
    </row>
    <row r="34" spans="1:12">
      <c r="A34" s="6"/>
      <c r="B34" s="6"/>
      <c r="C34" s="6"/>
      <c r="D34" s="6"/>
      <c r="E34" s="6"/>
      <c r="F34" s="6"/>
      <c r="G34" s="3" t="s">
        <v>11</v>
      </c>
      <c r="H34" s="3" t="s">
        <v>12</v>
      </c>
      <c r="I34" s="3" t="s">
        <v>13</v>
      </c>
      <c r="J34" s="3" t="s">
        <v>14</v>
      </c>
      <c r="K34" s="6"/>
      <c r="L34" s="6"/>
    </row>
    <row r="35" spans="1:1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>
      <c r="A36" s="14">
        <v>45617</v>
      </c>
      <c r="B36" s="15">
        <v>19844</v>
      </c>
      <c r="C36" s="16" t="s">
        <v>55</v>
      </c>
      <c r="D36" s="17" t="s">
        <v>17</v>
      </c>
      <c r="E36" s="15">
        <v>58798</v>
      </c>
      <c r="F36" s="35">
        <v>53192.2</v>
      </c>
      <c r="G36" s="19"/>
      <c r="H36" s="19"/>
      <c r="I36" s="14"/>
      <c r="J36" s="35"/>
      <c r="K36" s="24">
        <f>F36+J36</f>
        <v>53192.2</v>
      </c>
      <c r="L36" s="14">
        <v>45617</v>
      </c>
      <c r="M36" s="2"/>
    </row>
    <row r="37" spans="1:13">
      <c r="A37" s="14">
        <v>45617</v>
      </c>
      <c r="B37" s="15">
        <v>19845</v>
      </c>
      <c r="C37" s="16" t="s">
        <v>55</v>
      </c>
      <c r="D37" s="17" t="s">
        <v>17</v>
      </c>
      <c r="E37" s="15">
        <v>58801</v>
      </c>
      <c r="F37" s="35">
        <v>69992.2</v>
      </c>
      <c r="G37" s="19"/>
      <c r="H37" s="19"/>
      <c r="I37" s="14"/>
      <c r="J37" s="35"/>
      <c r="K37" s="24">
        <f>F37+J37</f>
        <v>69992.2</v>
      </c>
      <c r="L37" s="14">
        <v>45617</v>
      </c>
      <c r="M37" s="2"/>
    </row>
    <row r="38" spans="6:11">
      <c r="F38" s="36">
        <f>SUM(F33:F37)</f>
        <v>123184.4</v>
      </c>
      <c r="G38" s="2"/>
      <c r="H38" s="2"/>
      <c r="I38" s="2"/>
      <c r="J38" s="36">
        <f>SUM(J37:J37)</f>
        <v>0</v>
      </c>
      <c r="K38" s="36">
        <f>SUM(K36:K37)</f>
        <v>123184.4</v>
      </c>
    </row>
    <row r="39" spans="9:9">
      <c r="I39" s="1" t="s">
        <v>13</v>
      </c>
    </row>
    <row r="40" spans="8:11">
      <c r="H40" s="2" t="s">
        <v>19</v>
      </c>
      <c r="J40" s="37" t="s">
        <v>20</v>
      </c>
      <c r="K40" s="37" t="s">
        <v>21</v>
      </c>
    </row>
    <row r="41" spans="11:11">
      <c r="K41" s="2"/>
    </row>
    <row r="42" spans="1:11">
      <c r="A42" s="2" t="s">
        <v>22</v>
      </c>
      <c r="D42" s="2" t="s">
        <v>23</v>
      </c>
      <c r="G42" s="2" t="s">
        <v>24</v>
      </c>
      <c r="I42" s="38">
        <v>1000</v>
      </c>
      <c r="J42" s="39">
        <v>100</v>
      </c>
      <c r="K42" s="40">
        <f t="shared" ref="K42:K52" si="1">J42*I42</f>
        <v>100000</v>
      </c>
    </row>
    <row r="43" spans="1:11">
      <c r="A43" s="2"/>
      <c r="G43" s="2"/>
      <c r="I43" s="38">
        <v>500</v>
      </c>
      <c r="J43" s="39">
        <v>46</v>
      </c>
      <c r="K43" s="40">
        <f t="shared" si="1"/>
        <v>23000</v>
      </c>
    </row>
    <row r="44" spans="1:11">
      <c r="A44" s="2"/>
      <c r="G44" s="2"/>
      <c r="I44" s="38">
        <v>200</v>
      </c>
      <c r="J44" s="39"/>
      <c r="K44" s="40">
        <f t="shared" si="1"/>
        <v>0</v>
      </c>
    </row>
    <row r="45" spans="1:11">
      <c r="A45" s="2" t="s">
        <v>25</v>
      </c>
      <c r="D45" s="2" t="s">
        <v>26</v>
      </c>
      <c r="G45" s="2" t="s">
        <v>27</v>
      </c>
      <c r="I45" s="38">
        <v>100</v>
      </c>
      <c r="J45" s="39">
        <v>1</v>
      </c>
      <c r="K45" s="40">
        <f t="shared" si="1"/>
        <v>100</v>
      </c>
    </row>
    <row r="46" spans="1:11">
      <c r="A46" s="1" t="s">
        <v>28</v>
      </c>
      <c r="D46" s="1" t="s">
        <v>29</v>
      </c>
      <c r="G46" s="1" t="s">
        <v>30</v>
      </c>
      <c r="I46" s="38">
        <v>50</v>
      </c>
      <c r="J46" s="39">
        <v>1</v>
      </c>
      <c r="K46" s="40">
        <f t="shared" si="1"/>
        <v>50</v>
      </c>
    </row>
    <row r="47" spans="9:11">
      <c r="I47" s="38">
        <v>20</v>
      </c>
      <c r="J47" s="39">
        <v>1</v>
      </c>
      <c r="K47" s="40">
        <f t="shared" si="1"/>
        <v>20</v>
      </c>
    </row>
    <row r="48" spans="9:11">
      <c r="I48" s="38">
        <v>10</v>
      </c>
      <c r="J48" s="39">
        <v>1</v>
      </c>
      <c r="K48" s="40">
        <f t="shared" si="1"/>
        <v>10</v>
      </c>
    </row>
    <row r="49" spans="9:11">
      <c r="I49" s="38">
        <v>5</v>
      </c>
      <c r="J49" s="39"/>
      <c r="K49" s="40">
        <f t="shared" si="1"/>
        <v>0</v>
      </c>
    </row>
    <row r="50" spans="9:11">
      <c r="I50" s="38">
        <v>1</v>
      </c>
      <c r="J50" s="39">
        <v>4</v>
      </c>
      <c r="K50" s="40">
        <f t="shared" si="1"/>
        <v>4</v>
      </c>
    </row>
    <row r="51" spans="9:11">
      <c r="I51" s="38">
        <v>0.25</v>
      </c>
      <c r="J51" s="39">
        <v>1</v>
      </c>
      <c r="K51" s="40">
        <f t="shared" si="1"/>
        <v>0.25</v>
      </c>
    </row>
    <row r="52" spans="9:11">
      <c r="I52" s="41">
        <v>0.05</v>
      </c>
      <c r="J52" s="39">
        <v>3</v>
      </c>
      <c r="K52" s="52">
        <f t="shared" si="1"/>
        <v>0.15</v>
      </c>
    </row>
    <row r="53" spans="9:11">
      <c r="I53" s="2" t="s">
        <v>31</v>
      </c>
      <c r="K53" s="42">
        <f>SUM(K42:K52)</f>
        <v>123184.4</v>
      </c>
    </row>
    <row r="54" spans="9:11">
      <c r="I54" s="2" t="s">
        <v>32</v>
      </c>
      <c r="K54" s="43">
        <f>J38</f>
        <v>0</v>
      </c>
    </row>
    <row r="55" ht="9.75" spans="11:11">
      <c r="K55" s="44">
        <f>SUM(K53:K54)</f>
        <v>123184.4</v>
      </c>
    </row>
    <row r="56" ht="9.75"/>
    <row r="62" spans="1:1">
      <c r="A62" s="2" t="s">
        <v>0</v>
      </c>
    </row>
    <row r="63" spans="1:1">
      <c r="A63" s="2" t="s">
        <v>1</v>
      </c>
    </row>
    <row r="65" spans="1:12">
      <c r="A65" s="3" t="s">
        <v>2</v>
      </c>
      <c r="B65" s="3" t="s">
        <v>34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3">
      <c r="A68" s="14">
        <v>45618</v>
      </c>
      <c r="B68" s="15">
        <v>19846</v>
      </c>
      <c r="C68" s="16" t="s">
        <v>133</v>
      </c>
      <c r="D68" s="17" t="s">
        <v>134</v>
      </c>
      <c r="E68" s="45" t="s">
        <v>135</v>
      </c>
      <c r="F68" s="46">
        <v>990</v>
      </c>
      <c r="G68" s="47"/>
      <c r="H68" s="47"/>
      <c r="I68" s="26"/>
      <c r="J68" s="24">
        <v>0</v>
      </c>
      <c r="K68" s="24">
        <f>J68+F68</f>
        <v>990</v>
      </c>
      <c r="L68" s="14">
        <v>45617</v>
      </c>
      <c r="M68" s="51" t="s">
        <v>126</v>
      </c>
    </row>
    <row r="69" spans="1:12">
      <c r="A69" s="14">
        <v>45618</v>
      </c>
      <c r="B69" s="15">
        <v>19847</v>
      </c>
      <c r="C69" s="16" t="s">
        <v>136</v>
      </c>
      <c r="D69" s="17" t="s">
        <v>65</v>
      </c>
      <c r="E69" s="45">
        <v>58804</v>
      </c>
      <c r="F69" s="46">
        <v>21916.1</v>
      </c>
      <c r="G69" s="47"/>
      <c r="H69" s="47"/>
      <c r="I69" s="26"/>
      <c r="J69" s="24">
        <v>0</v>
      </c>
      <c r="K69" s="24">
        <f>J69+F69</f>
        <v>21916.1</v>
      </c>
      <c r="L69" s="14">
        <v>45617</v>
      </c>
    </row>
    <row r="70" spans="1:12">
      <c r="A70" s="14">
        <v>45618</v>
      </c>
      <c r="B70" s="15">
        <v>19848</v>
      </c>
      <c r="C70" s="16" t="s">
        <v>137</v>
      </c>
      <c r="D70" s="17" t="s">
        <v>138</v>
      </c>
      <c r="E70" s="45"/>
      <c r="F70" s="46"/>
      <c r="G70" s="47"/>
      <c r="H70" s="47"/>
      <c r="I70" s="26"/>
      <c r="J70" s="24">
        <v>73162.2</v>
      </c>
      <c r="K70" s="24">
        <f>J70+F70</f>
        <v>73162.2</v>
      </c>
      <c r="L70" s="14">
        <v>45616</v>
      </c>
    </row>
    <row r="71" spans="1:12">
      <c r="A71" s="14">
        <v>45618</v>
      </c>
      <c r="B71" s="15">
        <v>19849</v>
      </c>
      <c r="C71" s="16" t="s">
        <v>139</v>
      </c>
      <c r="D71" s="17" t="s">
        <v>17</v>
      </c>
      <c r="E71" s="45">
        <v>58766</v>
      </c>
      <c r="F71" s="46">
        <v>19500</v>
      </c>
      <c r="G71" s="47"/>
      <c r="H71" s="47"/>
      <c r="I71" s="26"/>
      <c r="J71" s="24">
        <v>0</v>
      </c>
      <c r="K71" s="24">
        <f>J71+F71</f>
        <v>19500</v>
      </c>
      <c r="L71" s="14">
        <v>45616</v>
      </c>
    </row>
    <row r="72" spans="6:11">
      <c r="F72" s="36">
        <f>SUM(F68:F71)</f>
        <v>42406.1</v>
      </c>
      <c r="G72" s="2"/>
      <c r="H72" s="2"/>
      <c r="I72" s="2"/>
      <c r="J72" s="36">
        <f>SUM(J68:J71)</f>
        <v>73162.2</v>
      </c>
      <c r="K72" s="36">
        <f>SUM(K68:K71)</f>
        <v>115568.3</v>
      </c>
    </row>
    <row r="74" spans="1:4">
      <c r="A74" s="2" t="s">
        <v>22</v>
      </c>
      <c r="D74" s="2" t="s">
        <v>23</v>
      </c>
    </row>
    <row r="75" spans="1:1">
      <c r="A75" s="2"/>
    </row>
    <row r="76" spans="1:1">
      <c r="A76" s="2"/>
    </row>
    <row r="77" spans="1:4">
      <c r="A77" s="2" t="s">
        <v>25</v>
      </c>
      <c r="D77" s="2" t="s">
        <v>26</v>
      </c>
    </row>
    <row r="78" spans="1:4">
      <c r="A78" s="1" t="s">
        <v>28</v>
      </c>
      <c r="D78" s="1" t="s">
        <v>29</v>
      </c>
    </row>
  </sheetData>
  <mergeCells count="39">
    <mergeCell ref="G4:J4"/>
    <mergeCell ref="G33:J33"/>
    <mergeCell ref="G65:J65"/>
    <mergeCell ref="A4:A6"/>
    <mergeCell ref="A33:A35"/>
    <mergeCell ref="A65:A67"/>
    <mergeCell ref="B4:B6"/>
    <mergeCell ref="B33:B35"/>
    <mergeCell ref="B65:B67"/>
    <mergeCell ref="C4:C6"/>
    <mergeCell ref="C33:C35"/>
    <mergeCell ref="C65:C67"/>
    <mergeCell ref="D4:D6"/>
    <mergeCell ref="D33:D35"/>
    <mergeCell ref="D65:D67"/>
    <mergeCell ref="E4:E6"/>
    <mergeCell ref="E33:E35"/>
    <mergeCell ref="E65:E67"/>
    <mergeCell ref="F4:F6"/>
    <mergeCell ref="F33:F35"/>
    <mergeCell ref="F65:F67"/>
    <mergeCell ref="G5:G6"/>
    <mergeCell ref="G34:G35"/>
    <mergeCell ref="G66:G67"/>
    <mergeCell ref="H5:H6"/>
    <mergeCell ref="H34:H35"/>
    <mergeCell ref="H66:H67"/>
    <mergeCell ref="I5:I6"/>
    <mergeCell ref="I34:I35"/>
    <mergeCell ref="I66:I67"/>
    <mergeCell ref="J5:J6"/>
    <mergeCell ref="J34:J35"/>
    <mergeCell ref="J66:J67"/>
    <mergeCell ref="K4:K6"/>
    <mergeCell ref="K33:K35"/>
    <mergeCell ref="K65:K67"/>
    <mergeCell ref="L4:L6"/>
    <mergeCell ref="L33:L35"/>
    <mergeCell ref="L65:L67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="130" zoomScaleNormal="130" topLeftCell="A17" workbookViewId="0">
      <selection activeCell="E48" sqref="E4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48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49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0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45621</v>
      </c>
      <c r="B7" s="15" t="s">
        <v>140</v>
      </c>
      <c r="C7" s="16" t="s">
        <v>39</v>
      </c>
      <c r="D7" s="17" t="s">
        <v>17</v>
      </c>
      <c r="E7" s="15" t="s">
        <v>141</v>
      </c>
      <c r="F7" s="35">
        <v>16000</v>
      </c>
      <c r="G7" s="19"/>
      <c r="H7" s="19"/>
      <c r="I7" s="14"/>
      <c r="J7" s="35"/>
      <c r="K7" s="24">
        <f>J7+F7</f>
        <v>16000</v>
      </c>
      <c r="L7" s="14">
        <v>45621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16000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>
        <v>15</v>
      </c>
      <c r="K13" s="40">
        <f t="shared" ref="K13:K23" si="0">J13*I13</f>
        <v>15000</v>
      </c>
    </row>
    <row r="14" spans="1:11">
      <c r="A14" s="2"/>
      <c r="G14" s="2"/>
      <c r="I14" s="38">
        <v>500</v>
      </c>
      <c r="J14" s="39">
        <v>1</v>
      </c>
      <c r="K14" s="40">
        <f t="shared" si="0"/>
        <v>500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>
        <v>5</v>
      </c>
      <c r="K16" s="40">
        <f t="shared" si="0"/>
        <v>500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16000</v>
      </c>
    </row>
    <row r="25" spans="9:11">
      <c r="I25" s="2" t="s">
        <v>32</v>
      </c>
      <c r="K25" s="43">
        <f>J9</f>
        <v>0</v>
      </c>
    </row>
    <row r="26" ht="9.75" spans="11:11">
      <c r="K26" s="44">
        <f>SUM(K24:K25)</f>
        <v>16000</v>
      </c>
    </row>
    <row r="27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45621</v>
      </c>
      <c r="B40" s="15">
        <v>19769</v>
      </c>
      <c r="C40" s="16" t="s">
        <v>142</v>
      </c>
      <c r="D40" s="17" t="s">
        <v>17</v>
      </c>
      <c r="E40" s="15">
        <v>58328</v>
      </c>
      <c r="F40" s="35"/>
      <c r="G40" s="19" t="s">
        <v>143</v>
      </c>
      <c r="H40" s="19">
        <v>150532</v>
      </c>
      <c r="I40" s="14">
        <v>45607</v>
      </c>
      <c r="J40" s="35">
        <v>9236.79</v>
      </c>
      <c r="K40" s="24">
        <f>F40+J40</f>
        <v>9236.79</v>
      </c>
      <c r="L40" s="14">
        <v>45621</v>
      </c>
      <c r="M40" s="2" t="s">
        <v>144</v>
      </c>
    </row>
    <row r="41" spans="1:13">
      <c r="A41" s="14">
        <v>45621</v>
      </c>
      <c r="B41" s="15">
        <v>19770</v>
      </c>
      <c r="C41" s="16" t="s">
        <v>145</v>
      </c>
      <c r="D41" s="17" t="s">
        <v>17</v>
      </c>
      <c r="E41" s="15">
        <v>58666</v>
      </c>
      <c r="F41" s="35"/>
      <c r="G41" s="19" t="s">
        <v>36</v>
      </c>
      <c r="H41" s="19">
        <v>52834</v>
      </c>
      <c r="I41" s="14">
        <v>45611</v>
      </c>
      <c r="J41" s="35">
        <v>81155.56</v>
      </c>
      <c r="K41" s="24">
        <f>F41+J41</f>
        <v>81155.56</v>
      </c>
      <c r="L41" s="14">
        <v>45621</v>
      </c>
      <c r="M41" s="2" t="s">
        <v>146</v>
      </c>
    </row>
    <row r="42" spans="6:11">
      <c r="F42" s="36">
        <f>SUM(F37:F41)</f>
        <v>0</v>
      </c>
      <c r="G42" s="2"/>
      <c r="H42" s="2"/>
      <c r="I42" s="2"/>
      <c r="J42" s="36">
        <f>SUM(J40:J41)</f>
        <v>90392.35</v>
      </c>
      <c r="K42" s="36">
        <f>SUM(K40:K41)</f>
        <v>90392.35</v>
      </c>
    </row>
    <row r="43" spans="9:9">
      <c r="I43" s="1" t="s">
        <v>13</v>
      </c>
    </row>
    <row r="44" spans="8:11">
      <c r="H44" s="2" t="s">
        <v>19</v>
      </c>
      <c r="J44" s="37" t="s">
        <v>20</v>
      </c>
      <c r="K44" s="37" t="s">
        <v>21</v>
      </c>
    </row>
    <row r="45" spans="11:11">
      <c r="K45" s="2"/>
    </row>
    <row r="46" spans="1:11">
      <c r="A46" s="2" t="s">
        <v>22</v>
      </c>
      <c r="D46" s="2" t="s">
        <v>23</v>
      </c>
      <c r="G46" s="2" t="s">
        <v>24</v>
      </c>
      <c r="I46" s="38">
        <v>1000</v>
      </c>
      <c r="J46" s="39"/>
      <c r="K46" s="40">
        <f t="shared" ref="K46:K56" si="1">J46*I46</f>
        <v>0</v>
      </c>
    </row>
    <row r="47" spans="1:11">
      <c r="A47" s="2"/>
      <c r="G47" s="2"/>
      <c r="I47" s="38">
        <v>500</v>
      </c>
      <c r="J47" s="39"/>
      <c r="K47" s="40">
        <f t="shared" si="1"/>
        <v>0</v>
      </c>
    </row>
    <row r="48" spans="1:11">
      <c r="A48" s="2"/>
      <c r="G48" s="2"/>
      <c r="I48" s="38">
        <v>200</v>
      </c>
      <c r="J48" s="39"/>
      <c r="K48" s="40">
        <f t="shared" si="1"/>
        <v>0</v>
      </c>
    </row>
    <row r="49" spans="1:11">
      <c r="A49" s="2" t="s">
        <v>25</v>
      </c>
      <c r="D49" s="2" t="s">
        <v>26</v>
      </c>
      <c r="G49" s="2" t="s">
        <v>27</v>
      </c>
      <c r="I49" s="38">
        <v>100</v>
      </c>
      <c r="J49" s="39"/>
      <c r="K49" s="40">
        <f t="shared" si="1"/>
        <v>0</v>
      </c>
    </row>
    <row r="50" spans="1:11">
      <c r="A50" s="1" t="s">
        <v>28</v>
      </c>
      <c r="D50" s="1" t="s">
        <v>29</v>
      </c>
      <c r="G50" s="1" t="s">
        <v>30</v>
      </c>
      <c r="I50" s="38">
        <v>50</v>
      </c>
      <c r="J50" s="39"/>
      <c r="K50" s="40">
        <f t="shared" si="1"/>
        <v>0</v>
      </c>
    </row>
    <row r="51" spans="9:11">
      <c r="I51" s="38">
        <v>20</v>
      </c>
      <c r="J51" s="39"/>
      <c r="K51" s="40">
        <f t="shared" si="1"/>
        <v>0</v>
      </c>
    </row>
    <row r="52" spans="9:11">
      <c r="I52" s="38">
        <v>10</v>
      </c>
      <c r="J52" s="39"/>
      <c r="K52" s="40">
        <f t="shared" si="1"/>
        <v>0</v>
      </c>
    </row>
    <row r="53" spans="9:11">
      <c r="I53" s="38">
        <v>5</v>
      </c>
      <c r="J53" s="39"/>
      <c r="K53" s="40">
        <f t="shared" si="1"/>
        <v>0</v>
      </c>
    </row>
    <row r="54" spans="9:11">
      <c r="I54" s="38">
        <v>1</v>
      </c>
      <c r="J54" s="39"/>
      <c r="K54" s="40">
        <f t="shared" si="1"/>
        <v>0</v>
      </c>
    </row>
    <row r="55" spans="9:11">
      <c r="I55" s="38">
        <v>0.25</v>
      </c>
      <c r="J55" s="39"/>
      <c r="K55" s="40">
        <f t="shared" si="1"/>
        <v>0</v>
      </c>
    </row>
    <row r="56" spans="9:11">
      <c r="I56" s="41">
        <v>0.05</v>
      </c>
      <c r="J56" s="39"/>
      <c r="K56" s="40">
        <f t="shared" si="1"/>
        <v>0</v>
      </c>
    </row>
    <row r="57" spans="9:11">
      <c r="I57" s="2" t="s">
        <v>31</v>
      </c>
      <c r="K57" s="42">
        <f>SUM(K46:K56)</f>
        <v>0</v>
      </c>
    </row>
    <row r="58" spans="9:11">
      <c r="I58" s="2" t="s">
        <v>32</v>
      </c>
      <c r="K58" s="43">
        <f>J42</f>
        <v>90392.35</v>
      </c>
    </row>
    <row r="59" ht="9.75" spans="11:11">
      <c r="K59" s="44">
        <f>SUM(K57:K58)</f>
        <v>90392.35</v>
      </c>
    </row>
    <row r="60" ht="9.75"/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zoomScale="130" zoomScaleNormal="130" topLeftCell="A39" workbookViewId="0">
      <selection activeCell="A38" sqref="$A38:$XFD6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45622</v>
      </c>
      <c r="B7" s="15">
        <v>19771</v>
      </c>
      <c r="C7" s="16" t="s">
        <v>147</v>
      </c>
      <c r="D7" s="17" t="s">
        <v>17</v>
      </c>
      <c r="E7" s="15">
        <v>58788</v>
      </c>
      <c r="F7" s="35"/>
      <c r="G7" s="19" t="s">
        <v>44</v>
      </c>
      <c r="H7" s="19">
        <v>6000090748</v>
      </c>
      <c r="I7" s="14">
        <v>45617</v>
      </c>
      <c r="J7" s="35">
        <v>92636.1</v>
      </c>
      <c r="K7" s="24">
        <f>F7+J7</f>
        <v>92636.1</v>
      </c>
      <c r="L7" s="14">
        <v>45622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0</v>
      </c>
      <c r="G9" s="2"/>
      <c r="H9" s="2"/>
      <c r="I9" s="2"/>
      <c r="J9" s="36">
        <f>SUM(J7:J8)</f>
        <v>92636.1</v>
      </c>
      <c r="K9" s="36">
        <f>SUM(K7:K8)</f>
        <v>92636.1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/>
      <c r="K13" s="40">
        <f t="shared" ref="K13:K23" si="0">J13*I13</f>
        <v>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/>
      <c r="K16" s="40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0</v>
      </c>
    </row>
    <row r="25" spans="9:11">
      <c r="I25" s="2" t="s">
        <v>32</v>
      </c>
      <c r="K25" s="43">
        <f>J9</f>
        <v>92636.1</v>
      </c>
    </row>
    <row r="26" ht="9.75" spans="11:11">
      <c r="K26" s="44">
        <f>SUM(K24:K25)</f>
        <v>92636.1</v>
      </c>
    </row>
    <row r="27" ht="9.75"/>
    <row r="38" spans="1:1">
      <c r="A38" s="2" t="s">
        <v>0</v>
      </c>
    </row>
    <row r="39" spans="1:1">
      <c r="A39" s="2" t="s">
        <v>79</v>
      </c>
    </row>
    <row r="41" spans="1:12">
      <c r="A41" s="3" t="s">
        <v>2</v>
      </c>
      <c r="B41" s="3" t="s">
        <v>34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45622</v>
      </c>
      <c r="B44" s="15">
        <v>18865</v>
      </c>
      <c r="C44" s="16" t="s">
        <v>148</v>
      </c>
      <c r="D44" s="17" t="s">
        <v>17</v>
      </c>
      <c r="E44" s="15">
        <v>58808</v>
      </c>
      <c r="F44" s="35">
        <v>15465</v>
      </c>
      <c r="G44" s="19"/>
      <c r="H44" s="19"/>
      <c r="I44" s="14"/>
      <c r="J44" s="35"/>
      <c r="K44" s="24">
        <f t="shared" ref="K44:K48" si="1">F44+J44</f>
        <v>15465</v>
      </c>
      <c r="L44" s="14">
        <v>45622</v>
      </c>
      <c r="M44" s="2"/>
    </row>
    <row r="45" spans="1:13">
      <c r="A45" s="14">
        <v>45622</v>
      </c>
      <c r="B45" s="15">
        <v>18866</v>
      </c>
      <c r="C45" s="16" t="s">
        <v>149</v>
      </c>
      <c r="D45" s="17" t="s">
        <v>17</v>
      </c>
      <c r="E45" s="15">
        <v>58748</v>
      </c>
      <c r="F45" s="35"/>
      <c r="G45" s="19" t="s">
        <v>59</v>
      </c>
      <c r="H45" s="19">
        <v>352004</v>
      </c>
      <c r="I45" s="14">
        <v>45621</v>
      </c>
      <c r="J45" s="35">
        <v>15393</v>
      </c>
      <c r="K45" s="24">
        <f t="shared" si="1"/>
        <v>15393</v>
      </c>
      <c r="L45" s="14">
        <v>45622</v>
      </c>
      <c r="M45" s="2"/>
    </row>
    <row r="46" spans="1:13">
      <c r="A46" s="14">
        <v>45622</v>
      </c>
      <c r="B46" s="15">
        <v>18867</v>
      </c>
      <c r="C46" s="16" t="s">
        <v>150</v>
      </c>
      <c r="D46" s="17" t="s">
        <v>17</v>
      </c>
      <c r="E46" s="15">
        <v>58807</v>
      </c>
      <c r="F46" s="35"/>
      <c r="G46" s="19" t="s">
        <v>151</v>
      </c>
      <c r="H46" s="53" t="s">
        <v>152</v>
      </c>
      <c r="I46" s="14">
        <v>45621</v>
      </c>
      <c r="J46" s="35">
        <v>5155</v>
      </c>
      <c r="K46" s="24">
        <f t="shared" si="1"/>
        <v>5155</v>
      </c>
      <c r="L46" s="14">
        <v>45622</v>
      </c>
      <c r="M46" s="2"/>
    </row>
    <row r="47" spans="1:13">
      <c r="A47" s="14">
        <v>45622</v>
      </c>
      <c r="B47" s="15">
        <v>18868</v>
      </c>
      <c r="C47" s="16" t="s">
        <v>150</v>
      </c>
      <c r="D47" s="17" t="s">
        <v>17</v>
      </c>
      <c r="E47" s="15">
        <v>58759</v>
      </c>
      <c r="F47" s="35"/>
      <c r="G47" s="19" t="s">
        <v>153</v>
      </c>
      <c r="H47" s="19">
        <v>4268719</v>
      </c>
      <c r="I47" s="14">
        <v>45614</v>
      </c>
      <c r="J47" s="35">
        <v>10310</v>
      </c>
      <c r="K47" s="24">
        <f t="shared" si="1"/>
        <v>10310</v>
      </c>
      <c r="L47" s="14">
        <v>45622</v>
      </c>
      <c r="M47" s="2"/>
    </row>
    <row r="48" spans="1:13">
      <c r="A48" s="14">
        <v>45622</v>
      </c>
      <c r="B48" s="15">
        <v>18869</v>
      </c>
      <c r="C48" s="16" t="s">
        <v>154</v>
      </c>
      <c r="D48" s="17" t="s">
        <v>155</v>
      </c>
      <c r="E48" s="15">
        <v>58765</v>
      </c>
      <c r="F48" s="35"/>
      <c r="G48" s="19" t="s">
        <v>156</v>
      </c>
      <c r="H48" s="19">
        <v>1200000032</v>
      </c>
      <c r="I48" s="14">
        <v>45610</v>
      </c>
      <c r="J48" s="35">
        <v>32704</v>
      </c>
      <c r="K48" s="24">
        <f t="shared" si="1"/>
        <v>32704</v>
      </c>
      <c r="L48" s="14">
        <v>45622</v>
      </c>
      <c r="M48" s="2"/>
    </row>
    <row r="49" spans="6:11">
      <c r="F49" s="36">
        <f>SUM(F41:F48)</f>
        <v>15465</v>
      </c>
      <c r="G49" s="2"/>
      <c r="H49" s="2"/>
      <c r="I49" s="2"/>
      <c r="J49" s="36">
        <f>SUM(J44:J48)</f>
        <v>63562</v>
      </c>
      <c r="K49" s="36">
        <f>SUM(K44:K48)</f>
        <v>79027</v>
      </c>
    </row>
    <row r="50" spans="9:9">
      <c r="I50" s="1" t="s">
        <v>13</v>
      </c>
    </row>
    <row r="51" spans="8:11">
      <c r="H51" s="2" t="s">
        <v>19</v>
      </c>
      <c r="J51" s="37" t="s">
        <v>20</v>
      </c>
      <c r="K51" s="37" t="s">
        <v>21</v>
      </c>
    </row>
    <row r="52" spans="11:11">
      <c r="K52" s="2"/>
    </row>
    <row r="53" spans="1:11">
      <c r="A53" s="2" t="s">
        <v>22</v>
      </c>
      <c r="D53" s="2" t="s">
        <v>23</v>
      </c>
      <c r="G53" s="2" t="s">
        <v>24</v>
      </c>
      <c r="I53" s="38">
        <v>1000</v>
      </c>
      <c r="J53" s="39">
        <v>15</v>
      </c>
      <c r="K53" s="40">
        <f t="shared" ref="K53:K63" si="2">J53*I53</f>
        <v>15000</v>
      </c>
    </row>
    <row r="54" spans="1:11">
      <c r="A54" s="2"/>
      <c r="G54" s="2"/>
      <c r="I54" s="38">
        <v>500</v>
      </c>
      <c r="J54" s="39"/>
      <c r="K54" s="40">
        <f t="shared" si="2"/>
        <v>0</v>
      </c>
    </row>
    <row r="55" spans="1:11">
      <c r="A55" s="2"/>
      <c r="G55" s="2"/>
      <c r="I55" s="38">
        <v>200</v>
      </c>
      <c r="J55" s="39">
        <v>2</v>
      </c>
      <c r="K55" s="40">
        <f t="shared" si="2"/>
        <v>400</v>
      </c>
    </row>
    <row r="56" spans="1:11">
      <c r="A56" s="2" t="s">
        <v>25</v>
      </c>
      <c r="D56" s="2" t="s">
        <v>26</v>
      </c>
      <c r="G56" s="2" t="s">
        <v>27</v>
      </c>
      <c r="I56" s="38">
        <v>100</v>
      </c>
      <c r="J56" s="39"/>
      <c r="K56" s="40">
        <f t="shared" si="2"/>
        <v>0</v>
      </c>
    </row>
    <row r="57" spans="1:11">
      <c r="A57" s="1" t="s">
        <v>28</v>
      </c>
      <c r="D57" s="1" t="s">
        <v>29</v>
      </c>
      <c r="G57" s="1" t="s">
        <v>30</v>
      </c>
      <c r="I57" s="38">
        <v>50</v>
      </c>
      <c r="J57" s="39">
        <v>1</v>
      </c>
      <c r="K57" s="40">
        <f t="shared" si="2"/>
        <v>50</v>
      </c>
    </row>
    <row r="58" spans="9:11">
      <c r="I58" s="38">
        <v>20</v>
      </c>
      <c r="J58" s="39"/>
      <c r="K58" s="40">
        <f t="shared" si="2"/>
        <v>0</v>
      </c>
    </row>
    <row r="59" spans="9:11">
      <c r="I59" s="38">
        <v>10</v>
      </c>
      <c r="J59" s="39">
        <v>1</v>
      </c>
      <c r="K59" s="40">
        <f t="shared" si="2"/>
        <v>10</v>
      </c>
    </row>
    <row r="60" spans="9:11">
      <c r="I60" s="38">
        <v>5</v>
      </c>
      <c r="J60" s="39">
        <v>1</v>
      </c>
      <c r="K60" s="40">
        <f t="shared" si="2"/>
        <v>5</v>
      </c>
    </row>
    <row r="61" spans="9:11">
      <c r="I61" s="38">
        <v>1</v>
      </c>
      <c r="J61" s="39"/>
      <c r="K61" s="40">
        <f t="shared" si="2"/>
        <v>0</v>
      </c>
    </row>
    <row r="62" spans="9:11">
      <c r="I62" s="38">
        <v>0.25</v>
      </c>
      <c r="J62" s="39"/>
      <c r="K62" s="40">
        <f t="shared" si="2"/>
        <v>0</v>
      </c>
    </row>
    <row r="63" spans="9:11">
      <c r="I63" s="41">
        <v>0.05</v>
      </c>
      <c r="J63" s="39"/>
      <c r="K63" s="40">
        <f t="shared" si="2"/>
        <v>0</v>
      </c>
    </row>
    <row r="64" spans="9:11">
      <c r="I64" s="2" t="s">
        <v>31</v>
      </c>
      <c r="K64" s="42">
        <f>SUM(K53:K63)</f>
        <v>15465</v>
      </c>
    </row>
    <row r="65" spans="9:11">
      <c r="I65" s="2" t="s">
        <v>32</v>
      </c>
      <c r="K65" s="43">
        <f>J49</f>
        <v>63562</v>
      </c>
    </row>
    <row r="66" ht="9.75" spans="11:11">
      <c r="K66" s="44">
        <f>SUM(K64:K65)</f>
        <v>79027</v>
      </c>
    </row>
    <row r="67" ht="9.75"/>
    <row r="74" spans="1:1">
      <c r="A74" s="2" t="s">
        <v>0</v>
      </c>
    </row>
    <row r="75" spans="1:1">
      <c r="A75" s="2" t="s">
        <v>1</v>
      </c>
    </row>
    <row r="77" spans="1:12">
      <c r="A77" s="3" t="s">
        <v>2</v>
      </c>
      <c r="B77" s="3" t="s">
        <v>34</v>
      </c>
      <c r="C77" s="3" t="s">
        <v>4</v>
      </c>
      <c r="D77" s="3" t="s">
        <v>5</v>
      </c>
      <c r="E77" s="3" t="s">
        <v>6</v>
      </c>
      <c r="F77" s="3" t="s">
        <v>7</v>
      </c>
      <c r="G77" s="4" t="s">
        <v>8</v>
      </c>
      <c r="H77" s="5"/>
      <c r="I77" s="5"/>
      <c r="J77" s="22"/>
      <c r="K77" s="3" t="s">
        <v>9</v>
      </c>
      <c r="L77" s="3" t="s">
        <v>10</v>
      </c>
    </row>
    <row r="78" spans="1:12">
      <c r="A78" s="6"/>
      <c r="B78" s="6"/>
      <c r="C78" s="6"/>
      <c r="D78" s="6"/>
      <c r="E78" s="6"/>
      <c r="F78" s="6"/>
      <c r="G78" s="3" t="s">
        <v>11</v>
      </c>
      <c r="H78" s="3" t="s">
        <v>12</v>
      </c>
      <c r="I78" s="3" t="s">
        <v>13</v>
      </c>
      <c r="J78" s="3" t="s">
        <v>14</v>
      </c>
      <c r="K78" s="6"/>
      <c r="L78" s="6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3">
      <c r="A80" s="14">
        <v>45622</v>
      </c>
      <c r="B80" s="15">
        <v>19852</v>
      </c>
      <c r="C80" s="16" t="s">
        <v>157</v>
      </c>
      <c r="D80" s="17" t="s">
        <v>17</v>
      </c>
      <c r="E80" s="45">
        <v>58824</v>
      </c>
      <c r="F80" s="46">
        <v>62232.3</v>
      </c>
      <c r="G80" s="47"/>
      <c r="H80" s="47"/>
      <c r="I80" s="26"/>
      <c r="J80" s="24">
        <v>0</v>
      </c>
      <c r="K80" s="24">
        <f t="shared" ref="K80:K87" si="3">J80+F80</f>
        <v>62232.3</v>
      </c>
      <c r="L80" s="14">
        <v>45622</v>
      </c>
      <c r="M80" s="2"/>
    </row>
    <row r="81" spans="1:12">
      <c r="A81" s="14">
        <v>45622</v>
      </c>
      <c r="B81" s="15">
        <v>19853</v>
      </c>
      <c r="C81" s="16" t="s">
        <v>127</v>
      </c>
      <c r="D81" s="17" t="s">
        <v>17</v>
      </c>
      <c r="E81" s="45">
        <v>58811</v>
      </c>
      <c r="F81" s="46">
        <v>21736.1</v>
      </c>
      <c r="G81" s="47"/>
      <c r="H81" s="47"/>
      <c r="I81" s="26"/>
      <c r="J81" s="24">
        <v>0</v>
      </c>
      <c r="K81" s="24">
        <f t="shared" si="3"/>
        <v>21736.1</v>
      </c>
      <c r="L81" s="14">
        <v>45621</v>
      </c>
    </row>
    <row r="82" spans="1:12">
      <c r="A82" s="14">
        <v>45622</v>
      </c>
      <c r="B82" s="15">
        <v>19854</v>
      </c>
      <c r="C82" s="16" t="s">
        <v>158</v>
      </c>
      <c r="D82" s="17" t="s">
        <v>17</v>
      </c>
      <c r="E82" s="45">
        <v>58813</v>
      </c>
      <c r="F82" s="46">
        <v>22000</v>
      </c>
      <c r="G82" s="47"/>
      <c r="H82" s="47"/>
      <c r="I82" s="26"/>
      <c r="J82" s="24">
        <v>0</v>
      </c>
      <c r="K82" s="24">
        <f t="shared" si="3"/>
        <v>22000</v>
      </c>
      <c r="L82" s="14">
        <v>45621</v>
      </c>
    </row>
    <row r="83" spans="1:12">
      <c r="A83" s="14">
        <v>45622</v>
      </c>
      <c r="B83" s="15">
        <v>19855</v>
      </c>
      <c r="C83" s="16" t="s">
        <v>159</v>
      </c>
      <c r="D83" s="17" t="s">
        <v>65</v>
      </c>
      <c r="E83" s="45">
        <v>58817</v>
      </c>
      <c r="F83" s="46">
        <v>36782.1</v>
      </c>
      <c r="G83" s="47"/>
      <c r="H83" s="47"/>
      <c r="I83" s="26"/>
      <c r="J83" s="24">
        <v>0</v>
      </c>
      <c r="K83" s="24">
        <f t="shared" si="3"/>
        <v>36782.1</v>
      </c>
      <c r="L83" s="14">
        <v>45621</v>
      </c>
    </row>
    <row r="84" spans="1:12">
      <c r="A84" s="14">
        <v>45622</v>
      </c>
      <c r="B84" s="15">
        <v>19856</v>
      </c>
      <c r="C84" s="16" t="s">
        <v>160</v>
      </c>
      <c r="D84" s="17" t="s">
        <v>65</v>
      </c>
      <c r="E84" s="45">
        <v>58827</v>
      </c>
      <c r="F84" s="46">
        <v>77780.2</v>
      </c>
      <c r="G84" s="47"/>
      <c r="H84" s="47"/>
      <c r="I84" s="26"/>
      <c r="J84" s="24">
        <v>0</v>
      </c>
      <c r="K84" s="24">
        <f t="shared" si="3"/>
        <v>77780.2</v>
      </c>
      <c r="L84" s="14">
        <v>45622</v>
      </c>
    </row>
    <row r="85" spans="1:12">
      <c r="A85" s="14">
        <v>45622</v>
      </c>
      <c r="B85" s="15">
        <v>19857</v>
      </c>
      <c r="C85" s="16" t="s">
        <v>161</v>
      </c>
      <c r="D85" s="17" t="s">
        <v>17</v>
      </c>
      <c r="E85" s="45">
        <v>58823</v>
      </c>
      <c r="F85" s="46">
        <v>24436.1</v>
      </c>
      <c r="G85" s="47"/>
      <c r="H85" s="47"/>
      <c r="I85" s="26"/>
      <c r="J85" s="24">
        <v>0</v>
      </c>
      <c r="K85" s="24">
        <f t="shared" si="3"/>
        <v>24436.1</v>
      </c>
      <c r="L85" s="14">
        <v>45622</v>
      </c>
    </row>
    <row r="86" spans="1:12">
      <c r="A86" s="14">
        <v>45622</v>
      </c>
      <c r="B86" s="15">
        <v>19858</v>
      </c>
      <c r="C86" s="16" t="s">
        <v>46</v>
      </c>
      <c r="D86" s="17" t="s">
        <v>17</v>
      </c>
      <c r="E86" s="45">
        <v>58820</v>
      </c>
      <c r="F86" s="46">
        <v>24436.1</v>
      </c>
      <c r="G86" s="47"/>
      <c r="H86" s="47"/>
      <c r="I86" s="26"/>
      <c r="J86" s="24">
        <v>0</v>
      </c>
      <c r="K86" s="24">
        <f t="shared" si="3"/>
        <v>24436.1</v>
      </c>
      <c r="L86" s="14">
        <v>45622</v>
      </c>
    </row>
    <row r="87" spans="1:12">
      <c r="A87" s="14">
        <v>45622</v>
      </c>
      <c r="B87" s="15">
        <v>19859</v>
      </c>
      <c r="C87" s="16" t="s">
        <v>162</v>
      </c>
      <c r="D87" s="17" t="s">
        <v>17</v>
      </c>
      <c r="E87" s="45">
        <v>58818</v>
      </c>
      <c r="F87" s="46"/>
      <c r="G87" s="47"/>
      <c r="H87" s="47"/>
      <c r="I87" s="26"/>
      <c r="J87" s="24">
        <v>120900</v>
      </c>
      <c r="K87" s="24">
        <f t="shared" si="3"/>
        <v>120900</v>
      </c>
      <c r="L87" s="14">
        <v>45621</v>
      </c>
    </row>
    <row r="88" spans="6:11">
      <c r="F88" s="36">
        <f>SUM(F80:F87)</f>
        <v>269402.9</v>
      </c>
      <c r="G88" s="2"/>
      <c r="H88" s="2"/>
      <c r="I88" s="2"/>
      <c r="J88" s="36">
        <f>SUM(J80:J87)</f>
        <v>120900</v>
      </c>
      <c r="K88" s="36">
        <f>SUM(K80:K87)</f>
        <v>390302.9</v>
      </c>
    </row>
    <row r="90" spans="1:4">
      <c r="A90" s="2" t="s">
        <v>22</v>
      </c>
      <c r="D90" s="2" t="s">
        <v>23</v>
      </c>
    </row>
    <row r="91" spans="1:1">
      <c r="A91" s="2"/>
    </row>
    <row r="92" spans="1:1">
      <c r="A92" s="2"/>
    </row>
    <row r="93" spans="1:4">
      <c r="A93" s="2" t="s">
        <v>25</v>
      </c>
      <c r="D93" s="2" t="s">
        <v>26</v>
      </c>
    </row>
    <row r="94" spans="1:4">
      <c r="A94" s="1" t="s">
        <v>28</v>
      </c>
      <c r="D94" s="1" t="s">
        <v>29</v>
      </c>
    </row>
  </sheetData>
  <mergeCells count="39">
    <mergeCell ref="G4:J4"/>
    <mergeCell ref="G41:J41"/>
    <mergeCell ref="G77:J77"/>
    <mergeCell ref="A4:A6"/>
    <mergeCell ref="A41:A43"/>
    <mergeCell ref="A77:A79"/>
    <mergeCell ref="B4:B6"/>
    <mergeCell ref="B41:B43"/>
    <mergeCell ref="B77:B79"/>
    <mergeCell ref="C4:C6"/>
    <mergeCell ref="C41:C43"/>
    <mergeCell ref="C77:C79"/>
    <mergeCell ref="D4:D6"/>
    <mergeCell ref="D41:D43"/>
    <mergeCell ref="D77:D79"/>
    <mergeCell ref="E4:E6"/>
    <mergeCell ref="E41:E43"/>
    <mergeCell ref="E77:E79"/>
    <mergeCell ref="F4:F6"/>
    <mergeCell ref="F41:F43"/>
    <mergeCell ref="F77:F79"/>
    <mergeCell ref="G5:G6"/>
    <mergeCell ref="G42:G43"/>
    <mergeCell ref="G78:G79"/>
    <mergeCell ref="H5:H6"/>
    <mergeCell ref="H42:H43"/>
    <mergeCell ref="H78:H79"/>
    <mergeCell ref="I5:I6"/>
    <mergeCell ref="I42:I43"/>
    <mergeCell ref="I78:I79"/>
    <mergeCell ref="J5:J6"/>
    <mergeCell ref="J42:J43"/>
    <mergeCell ref="J78:J79"/>
    <mergeCell ref="K4:K6"/>
    <mergeCell ref="K41:K43"/>
    <mergeCell ref="K77:K79"/>
    <mergeCell ref="L4:L6"/>
    <mergeCell ref="L41:L43"/>
    <mergeCell ref="L77:L79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2"/>
  <sheetViews>
    <sheetView zoomScale="130" zoomScaleNormal="130" topLeftCell="A58" workbookViewId="0">
      <selection activeCell="A33" sqref="$A33:$XFD5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45624</v>
      </c>
      <c r="B7" s="15">
        <v>19860</v>
      </c>
      <c r="C7" s="16" t="s">
        <v>163</v>
      </c>
      <c r="D7" s="17" t="s">
        <v>17</v>
      </c>
      <c r="E7" s="15">
        <v>58806</v>
      </c>
      <c r="F7" s="35"/>
      <c r="G7" s="19" t="s">
        <v>164</v>
      </c>
      <c r="H7" s="19">
        <v>137561</v>
      </c>
      <c r="I7" s="14">
        <v>45624</v>
      </c>
      <c r="J7" s="35">
        <v>16200</v>
      </c>
      <c r="K7" s="24">
        <f>F7+J7</f>
        <v>16200</v>
      </c>
      <c r="L7" s="14">
        <v>45625</v>
      </c>
      <c r="M7" s="2"/>
    </row>
    <row r="8" spans="1:13">
      <c r="A8" s="14">
        <v>45624</v>
      </c>
      <c r="B8" s="15">
        <v>19861</v>
      </c>
      <c r="C8" s="16" t="s">
        <v>165</v>
      </c>
      <c r="D8" s="17" t="s">
        <v>17</v>
      </c>
      <c r="E8" s="15">
        <v>58810</v>
      </c>
      <c r="F8" s="35">
        <v>9090</v>
      </c>
      <c r="G8" s="19"/>
      <c r="H8" s="19"/>
      <c r="I8" s="14"/>
      <c r="J8" s="35"/>
      <c r="K8" s="24">
        <f>F8+J8</f>
        <v>9090</v>
      </c>
      <c r="L8" s="14">
        <v>45625</v>
      </c>
      <c r="M8" s="2"/>
    </row>
    <row r="9" spans="6:11">
      <c r="F9" s="36">
        <f>SUM(F4:F8)</f>
        <v>9090</v>
      </c>
      <c r="G9" s="2"/>
      <c r="H9" s="2"/>
      <c r="I9" s="2"/>
      <c r="J9" s="36">
        <f>SUM(J7:J8)</f>
        <v>16200</v>
      </c>
      <c r="K9" s="36">
        <f>SUM(K7:K8)</f>
        <v>25290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>
        <v>9</v>
      </c>
      <c r="K13" s="40">
        <f t="shared" ref="K13:K23" si="0">J13*I13</f>
        <v>9000</v>
      </c>
    </row>
    <row r="14" spans="1:11">
      <c r="A14" s="2"/>
      <c r="G14" s="2"/>
      <c r="I14" s="38">
        <v>500</v>
      </c>
      <c r="J14" s="39"/>
      <c r="K14" s="40">
        <f t="shared" si="0"/>
        <v>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/>
      <c r="K16" s="40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>
        <v>1</v>
      </c>
      <c r="K17" s="40">
        <f t="shared" si="0"/>
        <v>50</v>
      </c>
    </row>
    <row r="18" spans="9:11">
      <c r="I18" s="38">
        <v>20</v>
      </c>
      <c r="J18" s="39">
        <v>2</v>
      </c>
      <c r="K18" s="40">
        <f t="shared" si="0"/>
        <v>40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9090</v>
      </c>
    </row>
    <row r="25" spans="9:11">
      <c r="I25" s="2" t="s">
        <v>32</v>
      </c>
      <c r="K25" s="43">
        <f>J9</f>
        <v>16200</v>
      </c>
    </row>
    <row r="26" ht="9.75" spans="11:11">
      <c r="K26" s="44">
        <f>SUM(K24:K25)</f>
        <v>25290</v>
      </c>
    </row>
    <row r="27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45624</v>
      </c>
      <c r="B40" s="15">
        <v>19862</v>
      </c>
      <c r="C40" s="16" t="s">
        <v>166</v>
      </c>
      <c r="D40" s="17" t="s">
        <v>17</v>
      </c>
      <c r="E40" s="45">
        <v>58792</v>
      </c>
      <c r="F40" s="46">
        <v>43472.2</v>
      </c>
      <c r="G40" s="47"/>
      <c r="H40" s="47"/>
      <c r="I40" s="26"/>
      <c r="J40" s="24">
        <v>0</v>
      </c>
      <c r="K40" s="24">
        <f t="shared" ref="K40:K48" si="1">J40+F40</f>
        <v>43472.2</v>
      </c>
      <c r="L40" s="14">
        <v>45623</v>
      </c>
      <c r="M40" s="2"/>
    </row>
    <row r="41" spans="1:12">
      <c r="A41" s="14">
        <v>45624</v>
      </c>
      <c r="B41" s="15">
        <v>19862</v>
      </c>
      <c r="C41" s="16" t="s">
        <v>166</v>
      </c>
      <c r="D41" s="17" t="s">
        <v>37</v>
      </c>
      <c r="E41" s="45">
        <v>58792</v>
      </c>
      <c r="F41" s="46">
        <v>19000</v>
      </c>
      <c r="G41" s="47"/>
      <c r="H41" s="47"/>
      <c r="I41" s="26"/>
      <c r="J41" s="24">
        <v>0</v>
      </c>
      <c r="K41" s="24">
        <f t="shared" si="1"/>
        <v>19000</v>
      </c>
      <c r="L41" s="14">
        <v>45623</v>
      </c>
    </row>
    <row r="42" spans="1:12">
      <c r="A42" s="14">
        <v>45624</v>
      </c>
      <c r="B42" s="15">
        <v>19863</v>
      </c>
      <c r="C42" s="16" t="s">
        <v>167</v>
      </c>
      <c r="D42" s="17" t="s">
        <v>17</v>
      </c>
      <c r="E42" s="45">
        <v>58829</v>
      </c>
      <c r="F42" s="46">
        <v>22336.1</v>
      </c>
      <c r="G42" s="47"/>
      <c r="H42" s="47"/>
      <c r="I42" s="26"/>
      <c r="J42" s="24">
        <v>0</v>
      </c>
      <c r="K42" s="24">
        <f t="shared" si="1"/>
        <v>22336.1</v>
      </c>
      <c r="L42" s="14">
        <v>45623</v>
      </c>
    </row>
    <row r="43" spans="1:12">
      <c r="A43" s="14">
        <v>45624</v>
      </c>
      <c r="B43" s="15">
        <v>19863</v>
      </c>
      <c r="C43" s="16" t="s">
        <v>167</v>
      </c>
      <c r="D43" s="17" t="s">
        <v>37</v>
      </c>
      <c r="E43" s="45">
        <v>58829</v>
      </c>
      <c r="F43" s="46">
        <v>7000</v>
      </c>
      <c r="G43" s="47"/>
      <c r="H43" s="47"/>
      <c r="I43" s="26"/>
      <c r="J43" s="24">
        <v>0</v>
      </c>
      <c r="K43" s="24">
        <f t="shared" si="1"/>
        <v>7000</v>
      </c>
      <c r="L43" s="14">
        <v>45623</v>
      </c>
    </row>
    <row r="44" spans="1:12">
      <c r="A44" s="14">
        <v>45624</v>
      </c>
      <c r="B44" s="15">
        <v>19864</v>
      </c>
      <c r="C44" s="16" t="s">
        <v>168</v>
      </c>
      <c r="D44" s="17" t="s">
        <v>17</v>
      </c>
      <c r="E44" s="45">
        <v>58809</v>
      </c>
      <c r="F44" s="46">
        <v>23996.25</v>
      </c>
      <c r="G44" s="47"/>
      <c r="H44" s="47"/>
      <c r="I44" s="26"/>
      <c r="J44" s="24">
        <v>0</v>
      </c>
      <c r="K44" s="24">
        <f t="shared" si="1"/>
        <v>23996.25</v>
      </c>
      <c r="L44" s="14">
        <v>45623</v>
      </c>
    </row>
    <row r="45" spans="1:12">
      <c r="A45" s="14">
        <v>45624</v>
      </c>
      <c r="B45" s="15">
        <v>19864</v>
      </c>
      <c r="C45" s="16" t="s">
        <v>168</v>
      </c>
      <c r="D45" s="17" t="s">
        <v>87</v>
      </c>
      <c r="E45" s="45">
        <v>58809</v>
      </c>
      <c r="F45" s="46">
        <v>3.75</v>
      </c>
      <c r="G45" s="47"/>
      <c r="H45" s="47"/>
      <c r="I45" s="26"/>
      <c r="J45" s="24">
        <v>0</v>
      </c>
      <c r="K45" s="24">
        <f t="shared" si="1"/>
        <v>3.75</v>
      </c>
      <c r="L45" s="14">
        <v>45623</v>
      </c>
    </row>
    <row r="46" spans="1:12">
      <c r="A46" s="14">
        <v>45624</v>
      </c>
      <c r="B46" s="15">
        <v>19865</v>
      </c>
      <c r="C46" s="16" t="s">
        <v>110</v>
      </c>
      <c r="D46" s="17" t="s">
        <v>17</v>
      </c>
      <c r="E46" s="45">
        <v>58654</v>
      </c>
      <c r="F46" s="46">
        <v>50000</v>
      </c>
      <c r="G46" s="47"/>
      <c r="H46" s="47"/>
      <c r="I46" s="26"/>
      <c r="J46" s="24">
        <v>0</v>
      </c>
      <c r="K46" s="24">
        <f t="shared" si="1"/>
        <v>50000</v>
      </c>
      <c r="L46" s="14">
        <v>45624</v>
      </c>
    </row>
    <row r="47" spans="1:12">
      <c r="A47" s="14">
        <v>45624</v>
      </c>
      <c r="B47" s="15">
        <v>19866</v>
      </c>
      <c r="C47" s="16" t="s">
        <v>169</v>
      </c>
      <c r="D47" s="17" t="s">
        <v>17</v>
      </c>
      <c r="E47" s="45">
        <v>58795</v>
      </c>
      <c r="F47" s="46">
        <v>16000</v>
      </c>
      <c r="G47" s="47"/>
      <c r="H47" s="47"/>
      <c r="I47" s="26"/>
      <c r="J47" s="24">
        <v>0</v>
      </c>
      <c r="K47" s="24">
        <f t="shared" si="1"/>
        <v>16000</v>
      </c>
      <c r="L47" s="14">
        <v>45623</v>
      </c>
    </row>
    <row r="48" spans="1:12">
      <c r="A48" s="14">
        <v>45624</v>
      </c>
      <c r="B48" s="15">
        <v>19866</v>
      </c>
      <c r="C48" s="16" t="s">
        <v>169</v>
      </c>
      <c r="D48" s="17" t="s">
        <v>17</v>
      </c>
      <c r="E48" s="45">
        <v>58796</v>
      </c>
      <c r="F48" s="46">
        <v>16000</v>
      </c>
      <c r="G48" s="47"/>
      <c r="H48" s="47"/>
      <c r="I48" s="26"/>
      <c r="J48" s="24">
        <v>0</v>
      </c>
      <c r="K48" s="24">
        <f t="shared" si="1"/>
        <v>16000</v>
      </c>
      <c r="L48" s="14">
        <v>45623</v>
      </c>
    </row>
    <row r="49" spans="6:11">
      <c r="F49" s="36">
        <f>SUM(F40:F48)</f>
        <v>197808.3</v>
      </c>
      <c r="G49" s="2"/>
      <c r="H49" s="2"/>
      <c r="I49" s="2"/>
      <c r="J49" s="36">
        <f>SUM(J40:J48)</f>
        <v>0</v>
      </c>
      <c r="K49" s="36">
        <f>SUM(K40:K48)</f>
        <v>197808.3</v>
      </c>
    </row>
    <row r="51" spans="1:4">
      <c r="A51" s="2" t="s">
        <v>22</v>
      </c>
      <c r="D51" s="2" t="s">
        <v>23</v>
      </c>
    </row>
    <row r="52" spans="1:1">
      <c r="A52" s="2"/>
    </row>
    <row r="53" spans="1:1">
      <c r="A53" s="2"/>
    </row>
    <row r="54" spans="1:4">
      <c r="A54" s="2" t="s">
        <v>25</v>
      </c>
      <c r="D54" s="2" t="s">
        <v>26</v>
      </c>
    </row>
    <row r="55" spans="1:4">
      <c r="A55" s="1" t="s">
        <v>28</v>
      </c>
      <c r="D55" s="1" t="s">
        <v>29</v>
      </c>
    </row>
    <row r="66" spans="1:1">
      <c r="A66" s="2" t="s">
        <v>0</v>
      </c>
    </row>
    <row r="67" spans="1:1">
      <c r="A67" s="2" t="s">
        <v>1</v>
      </c>
    </row>
    <row r="69" spans="1:12">
      <c r="A69" s="3" t="s">
        <v>2</v>
      </c>
      <c r="B69" s="3" t="s">
        <v>34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2"/>
      <c r="K69" s="3" t="s">
        <v>9</v>
      </c>
      <c r="L69" s="3" t="s">
        <v>10</v>
      </c>
    </row>
    <row r="70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>
      <c r="A72" s="14">
        <v>45625</v>
      </c>
      <c r="B72" s="15">
        <v>19867</v>
      </c>
      <c r="C72" s="16" t="s">
        <v>170</v>
      </c>
      <c r="D72" s="17" t="s">
        <v>17</v>
      </c>
      <c r="E72" s="15">
        <v>58819</v>
      </c>
      <c r="F72" s="35">
        <v>14500</v>
      </c>
      <c r="G72" s="19"/>
      <c r="H72" s="19"/>
      <c r="I72" s="14"/>
      <c r="J72" s="35"/>
      <c r="K72" s="24">
        <f>F72+J72</f>
        <v>14500</v>
      </c>
      <c r="L72" s="14">
        <v>45625</v>
      </c>
      <c r="M72" s="2"/>
    </row>
    <row r="73" spans="1:13">
      <c r="A73" s="14"/>
      <c r="B73" s="15"/>
      <c r="C73" s="16"/>
      <c r="D73" s="17"/>
      <c r="E73" s="15"/>
      <c r="F73" s="35"/>
      <c r="G73" s="19"/>
      <c r="H73" s="19"/>
      <c r="I73" s="14"/>
      <c r="J73" s="35"/>
      <c r="K73" s="24"/>
      <c r="L73" s="14"/>
      <c r="M73" s="2"/>
    </row>
    <row r="74" spans="6:11">
      <c r="F74" s="36">
        <f>SUM(F69:F73)</f>
        <v>14500</v>
      </c>
      <c r="G74" s="2"/>
      <c r="H74" s="2"/>
      <c r="I74" s="2"/>
      <c r="J74" s="36">
        <f>SUM(J72:J73)</f>
        <v>0</v>
      </c>
      <c r="K74" s="36">
        <f>SUM(K72:K73)</f>
        <v>14500</v>
      </c>
    </row>
    <row r="75" spans="9:9">
      <c r="I75" s="1" t="s">
        <v>13</v>
      </c>
    </row>
    <row r="76" spans="8:11">
      <c r="H76" s="2" t="s">
        <v>19</v>
      </c>
      <c r="J76" s="37" t="s">
        <v>20</v>
      </c>
      <c r="K76" s="37" t="s">
        <v>21</v>
      </c>
    </row>
    <row r="77" spans="11:11">
      <c r="K77" s="2"/>
    </row>
    <row r="78" spans="1:11">
      <c r="A78" s="2" t="s">
        <v>22</v>
      </c>
      <c r="D78" s="2" t="s">
        <v>23</v>
      </c>
      <c r="G78" s="2" t="s">
        <v>24</v>
      </c>
      <c r="I78" s="38">
        <v>1000</v>
      </c>
      <c r="J78" s="39">
        <v>14</v>
      </c>
      <c r="K78" s="40">
        <f t="shared" ref="K78:K88" si="2">J78*I78</f>
        <v>14000</v>
      </c>
    </row>
    <row r="79" spans="1:11">
      <c r="A79" s="2"/>
      <c r="G79" s="2"/>
      <c r="I79" s="38">
        <v>500</v>
      </c>
      <c r="J79" s="39">
        <v>1</v>
      </c>
      <c r="K79" s="40">
        <f t="shared" si="2"/>
        <v>500</v>
      </c>
    </row>
    <row r="80" spans="1:11">
      <c r="A80" s="2"/>
      <c r="G80" s="2"/>
      <c r="I80" s="38">
        <v>200</v>
      </c>
      <c r="J80" s="39"/>
      <c r="K80" s="40">
        <f t="shared" si="2"/>
        <v>0</v>
      </c>
    </row>
    <row r="81" spans="1:11">
      <c r="A81" s="2" t="s">
        <v>25</v>
      </c>
      <c r="D81" s="2" t="s">
        <v>26</v>
      </c>
      <c r="G81" s="2" t="s">
        <v>27</v>
      </c>
      <c r="I81" s="38">
        <v>100</v>
      </c>
      <c r="J81" s="39"/>
      <c r="K81" s="40">
        <f t="shared" si="2"/>
        <v>0</v>
      </c>
    </row>
    <row r="82" spans="1:11">
      <c r="A82" s="1" t="s">
        <v>28</v>
      </c>
      <c r="D82" s="1" t="s">
        <v>29</v>
      </c>
      <c r="G82" s="1" t="s">
        <v>30</v>
      </c>
      <c r="I82" s="38">
        <v>50</v>
      </c>
      <c r="J82" s="39"/>
      <c r="K82" s="40">
        <f t="shared" si="2"/>
        <v>0</v>
      </c>
    </row>
    <row r="83" spans="9:11">
      <c r="I83" s="38">
        <v>20</v>
      </c>
      <c r="J83" s="39"/>
      <c r="K83" s="40">
        <f t="shared" si="2"/>
        <v>0</v>
      </c>
    </row>
    <row r="84" spans="9:11">
      <c r="I84" s="38">
        <v>10</v>
      </c>
      <c r="J84" s="39"/>
      <c r="K84" s="40">
        <f t="shared" si="2"/>
        <v>0</v>
      </c>
    </row>
    <row r="85" spans="9:11">
      <c r="I85" s="38">
        <v>5</v>
      </c>
      <c r="J85" s="39"/>
      <c r="K85" s="40">
        <f t="shared" si="2"/>
        <v>0</v>
      </c>
    </row>
    <row r="86" spans="9:11">
      <c r="I86" s="38">
        <v>1</v>
      </c>
      <c r="J86" s="39"/>
      <c r="K86" s="40">
        <f t="shared" si="2"/>
        <v>0</v>
      </c>
    </row>
    <row r="87" spans="9:11">
      <c r="I87" s="38">
        <v>0.25</v>
      </c>
      <c r="J87" s="39"/>
      <c r="K87" s="40">
        <f t="shared" si="2"/>
        <v>0</v>
      </c>
    </row>
    <row r="88" spans="9:11">
      <c r="I88" s="41">
        <v>0.05</v>
      </c>
      <c r="J88" s="39"/>
      <c r="K88" s="40">
        <f t="shared" si="2"/>
        <v>0</v>
      </c>
    </row>
    <row r="89" spans="9:11">
      <c r="I89" s="2" t="s">
        <v>31</v>
      </c>
      <c r="K89" s="42">
        <f>SUM(K78:K88)</f>
        <v>14500</v>
      </c>
    </row>
    <row r="90" spans="9:11">
      <c r="I90" s="2" t="s">
        <v>32</v>
      </c>
      <c r="K90" s="43">
        <f>J74</f>
        <v>0</v>
      </c>
    </row>
    <row r="91" ht="9.75" spans="11:11">
      <c r="K91" s="44">
        <f>SUM(K89:K90)</f>
        <v>14500</v>
      </c>
    </row>
    <row r="92" ht="9.75"/>
  </sheetData>
  <mergeCells count="39">
    <mergeCell ref="G4:J4"/>
    <mergeCell ref="G37:J37"/>
    <mergeCell ref="G69:J69"/>
    <mergeCell ref="A4:A6"/>
    <mergeCell ref="A37:A39"/>
    <mergeCell ref="A69:A71"/>
    <mergeCell ref="B4:B6"/>
    <mergeCell ref="B37:B39"/>
    <mergeCell ref="B69:B71"/>
    <mergeCell ref="C4:C6"/>
    <mergeCell ref="C37:C39"/>
    <mergeCell ref="C69:C71"/>
    <mergeCell ref="D4:D6"/>
    <mergeCell ref="D37:D39"/>
    <mergeCell ref="D69:D71"/>
    <mergeCell ref="E4:E6"/>
    <mergeCell ref="E37:E39"/>
    <mergeCell ref="E69:E71"/>
    <mergeCell ref="F4:F6"/>
    <mergeCell ref="F37:F39"/>
    <mergeCell ref="F69:F71"/>
    <mergeCell ref="G5:G6"/>
    <mergeCell ref="G38:G39"/>
    <mergeCell ref="G70:G71"/>
    <mergeCell ref="H5:H6"/>
    <mergeCell ref="H38:H39"/>
    <mergeCell ref="H70:H71"/>
    <mergeCell ref="I5:I6"/>
    <mergeCell ref="I38:I39"/>
    <mergeCell ref="I70:I71"/>
    <mergeCell ref="J5:J6"/>
    <mergeCell ref="J38:J39"/>
    <mergeCell ref="J70:J71"/>
    <mergeCell ref="K4:K6"/>
    <mergeCell ref="K37:K39"/>
    <mergeCell ref="K69:K71"/>
    <mergeCell ref="L4:L6"/>
    <mergeCell ref="L37:L39"/>
    <mergeCell ref="L69:L7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tabSelected="1" zoomScale="130" zoomScaleNormal="130" topLeftCell="A90" workbookViewId="0">
      <selection activeCell="H116" sqref="H11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45625</v>
      </c>
      <c r="B7" s="15">
        <v>19867</v>
      </c>
      <c r="C7" s="16" t="s">
        <v>170</v>
      </c>
      <c r="D7" s="17" t="s">
        <v>17</v>
      </c>
      <c r="E7" s="15">
        <v>58819</v>
      </c>
      <c r="F7" s="35">
        <v>14500</v>
      </c>
      <c r="G7" s="19"/>
      <c r="H7" s="19"/>
      <c r="I7" s="14"/>
      <c r="J7" s="35"/>
      <c r="K7" s="24">
        <f>F7+J7</f>
        <v>14500</v>
      </c>
      <c r="L7" s="14">
        <v>45625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14500</v>
      </c>
      <c r="G9" s="2"/>
      <c r="H9" s="2"/>
      <c r="I9" s="2"/>
      <c r="J9" s="36">
        <f>SUM(J7:J8)</f>
        <v>0</v>
      </c>
      <c r="K9" s="36">
        <f>SUM(K7:K8)</f>
        <v>14500</v>
      </c>
    </row>
    <row r="10" spans="9:9">
      <c r="I10" s="1" t="s">
        <v>13</v>
      </c>
    </row>
    <row r="11" spans="8:11">
      <c r="H11" s="2" t="s">
        <v>19</v>
      </c>
      <c r="J11" s="37" t="s">
        <v>20</v>
      </c>
      <c r="K11" s="37" t="s">
        <v>21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24</v>
      </c>
      <c r="I13" s="38">
        <v>1000</v>
      </c>
      <c r="J13" s="39">
        <v>14</v>
      </c>
      <c r="K13" s="40">
        <f t="shared" ref="K13:K23" si="0">J13*I13</f>
        <v>14000</v>
      </c>
    </row>
    <row r="14" spans="1:11">
      <c r="A14" s="2"/>
      <c r="G14" s="2"/>
      <c r="I14" s="38">
        <v>500</v>
      </c>
      <c r="J14" s="39">
        <v>1</v>
      </c>
      <c r="K14" s="40">
        <f t="shared" si="0"/>
        <v>500</v>
      </c>
    </row>
    <row r="15" spans="1:11">
      <c r="A15" s="2"/>
      <c r="G15" s="2"/>
      <c r="I15" s="38">
        <v>200</v>
      </c>
      <c r="J15" s="39"/>
      <c r="K15" s="40">
        <f t="shared" si="0"/>
        <v>0</v>
      </c>
    </row>
    <row r="16" spans="1:11">
      <c r="A16" s="2" t="s">
        <v>25</v>
      </c>
      <c r="D16" s="2" t="s">
        <v>26</v>
      </c>
      <c r="G16" s="2" t="s">
        <v>27</v>
      </c>
      <c r="I16" s="38">
        <v>100</v>
      </c>
      <c r="J16" s="39"/>
      <c r="K16" s="40">
        <f t="shared" si="0"/>
        <v>0</v>
      </c>
    </row>
    <row r="17" spans="1:11">
      <c r="A17" s="1" t="s">
        <v>28</v>
      </c>
      <c r="D17" s="1" t="s">
        <v>29</v>
      </c>
      <c r="G17" s="1" t="s">
        <v>30</v>
      </c>
      <c r="I17" s="38">
        <v>50</v>
      </c>
      <c r="J17" s="39"/>
      <c r="K17" s="40">
        <f t="shared" si="0"/>
        <v>0</v>
      </c>
    </row>
    <row r="18" spans="9:11">
      <c r="I18" s="38">
        <v>20</v>
      </c>
      <c r="J18" s="39"/>
      <c r="K18" s="40">
        <f t="shared" si="0"/>
        <v>0</v>
      </c>
    </row>
    <row r="19" spans="9:11">
      <c r="I19" s="38">
        <v>10</v>
      </c>
      <c r="J19" s="39"/>
      <c r="K19" s="40">
        <f t="shared" si="0"/>
        <v>0</v>
      </c>
    </row>
    <row r="20" spans="9:11">
      <c r="I20" s="38">
        <v>5</v>
      </c>
      <c r="J20" s="39"/>
      <c r="K20" s="40">
        <f t="shared" si="0"/>
        <v>0</v>
      </c>
    </row>
    <row r="21" spans="9:11">
      <c r="I21" s="38">
        <v>1</v>
      </c>
      <c r="J21" s="39"/>
      <c r="K21" s="40">
        <f t="shared" si="0"/>
        <v>0</v>
      </c>
    </row>
    <row r="22" spans="9:11">
      <c r="I22" s="38">
        <v>0.25</v>
      </c>
      <c r="J22" s="39"/>
      <c r="K22" s="40">
        <f t="shared" si="0"/>
        <v>0</v>
      </c>
    </row>
    <row r="23" spans="9:11">
      <c r="I23" s="41">
        <v>0.05</v>
      </c>
      <c r="J23" s="39"/>
      <c r="K23" s="40">
        <f t="shared" si="0"/>
        <v>0</v>
      </c>
    </row>
    <row r="24" spans="9:11">
      <c r="I24" s="2" t="s">
        <v>31</v>
      </c>
      <c r="K24" s="42">
        <f>SUM(K13:K23)</f>
        <v>14500</v>
      </c>
    </row>
    <row r="25" spans="9:11">
      <c r="I25" s="2" t="s">
        <v>32</v>
      </c>
      <c r="K25" s="43">
        <f>J9</f>
        <v>0</v>
      </c>
    </row>
    <row r="26" ht="9.75" spans="11:11">
      <c r="K26" s="44">
        <f>SUM(K24:K25)</f>
        <v>14500</v>
      </c>
    </row>
    <row r="27" ht="9.75"/>
    <row r="32" spans="1:1">
      <c r="A32" s="2" t="s">
        <v>0</v>
      </c>
    </row>
    <row r="33" spans="1:1">
      <c r="A33" s="2" t="s">
        <v>1</v>
      </c>
    </row>
    <row r="35" spans="1:12">
      <c r="A35" s="3" t="s">
        <v>2</v>
      </c>
      <c r="B35" s="3" t="s">
        <v>34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45625</v>
      </c>
      <c r="B38" s="15">
        <v>19868</v>
      </c>
      <c r="C38" s="16" t="s">
        <v>55</v>
      </c>
      <c r="D38" s="17" t="s">
        <v>17</v>
      </c>
      <c r="E38" s="15">
        <v>58831</v>
      </c>
      <c r="F38" s="35">
        <v>92036.1</v>
      </c>
      <c r="G38" s="19"/>
      <c r="H38" s="19"/>
      <c r="I38" s="14"/>
      <c r="J38" s="35"/>
      <c r="K38" s="24">
        <f>F38+J38</f>
        <v>92036.1</v>
      </c>
      <c r="L38" s="14">
        <v>45628</v>
      </c>
      <c r="M38" s="2"/>
    </row>
    <row r="39" spans="1:13">
      <c r="A39" s="14"/>
      <c r="B39" s="15"/>
      <c r="C39" s="16"/>
      <c r="D39" s="17"/>
      <c r="E39" s="15"/>
      <c r="F39" s="35"/>
      <c r="G39" s="19"/>
      <c r="H39" s="19"/>
      <c r="I39" s="14"/>
      <c r="J39" s="35"/>
      <c r="K39" s="24"/>
      <c r="L39" s="14"/>
      <c r="M39" s="2"/>
    </row>
    <row r="40" spans="6:11">
      <c r="F40" s="36">
        <f>SUM(F35:F39)</f>
        <v>92036.1</v>
      </c>
      <c r="G40" s="2"/>
      <c r="H40" s="2"/>
      <c r="I40" s="2"/>
      <c r="J40" s="36">
        <f>SUM(J38:J39)</f>
        <v>0</v>
      </c>
      <c r="K40" s="36">
        <f>SUM(K38:K39)</f>
        <v>92036.1</v>
      </c>
    </row>
    <row r="41" spans="9:9">
      <c r="I41" s="1" t="s">
        <v>13</v>
      </c>
    </row>
    <row r="42" spans="8:11">
      <c r="H42" s="2" t="s">
        <v>19</v>
      </c>
      <c r="J42" s="37" t="s">
        <v>20</v>
      </c>
      <c r="K42" s="37" t="s">
        <v>21</v>
      </c>
    </row>
    <row r="43" spans="11:11">
      <c r="K43" s="2"/>
    </row>
    <row r="44" spans="1:11">
      <c r="A44" s="2" t="s">
        <v>22</v>
      </c>
      <c r="D44" s="2" t="s">
        <v>23</v>
      </c>
      <c r="G44" s="2" t="s">
        <v>24</v>
      </c>
      <c r="I44" s="38">
        <v>1000</v>
      </c>
      <c r="J44" s="39">
        <v>92</v>
      </c>
      <c r="K44" s="40">
        <f t="shared" ref="K44:K54" si="1">J44*I44</f>
        <v>92000</v>
      </c>
    </row>
    <row r="45" spans="1:11">
      <c r="A45" s="2"/>
      <c r="G45" s="2"/>
      <c r="I45" s="38">
        <v>500</v>
      </c>
      <c r="J45" s="39"/>
      <c r="K45" s="40">
        <f t="shared" si="1"/>
        <v>0</v>
      </c>
    </row>
    <row r="46" spans="1:11">
      <c r="A46" s="2"/>
      <c r="G46" s="2"/>
      <c r="I46" s="38">
        <v>200</v>
      </c>
      <c r="J46" s="39"/>
      <c r="K46" s="40">
        <f t="shared" si="1"/>
        <v>0</v>
      </c>
    </row>
    <row r="47" spans="1:11">
      <c r="A47" s="2" t="s">
        <v>25</v>
      </c>
      <c r="D47" s="2" t="s">
        <v>26</v>
      </c>
      <c r="G47" s="2" t="s">
        <v>27</v>
      </c>
      <c r="I47" s="38">
        <v>100</v>
      </c>
      <c r="J47" s="39"/>
      <c r="K47" s="40">
        <f t="shared" si="1"/>
        <v>0</v>
      </c>
    </row>
    <row r="48" spans="1:11">
      <c r="A48" s="1" t="s">
        <v>28</v>
      </c>
      <c r="D48" s="1" t="s">
        <v>29</v>
      </c>
      <c r="G48" s="1" t="s">
        <v>30</v>
      </c>
      <c r="I48" s="38">
        <v>50</v>
      </c>
      <c r="J48" s="39"/>
      <c r="K48" s="40">
        <f t="shared" si="1"/>
        <v>0</v>
      </c>
    </row>
    <row r="49" spans="9:11">
      <c r="I49" s="38">
        <v>20</v>
      </c>
      <c r="J49" s="39">
        <v>1</v>
      </c>
      <c r="K49" s="40">
        <f t="shared" si="1"/>
        <v>20</v>
      </c>
    </row>
    <row r="50" spans="9:11">
      <c r="I50" s="38">
        <v>10</v>
      </c>
      <c r="J50" s="39">
        <v>1</v>
      </c>
      <c r="K50" s="40">
        <f t="shared" si="1"/>
        <v>10</v>
      </c>
    </row>
    <row r="51" spans="9:11">
      <c r="I51" s="38">
        <v>5</v>
      </c>
      <c r="J51" s="39">
        <v>1</v>
      </c>
      <c r="K51" s="40">
        <f t="shared" si="1"/>
        <v>5</v>
      </c>
    </row>
    <row r="52" spans="9:11">
      <c r="I52" s="38">
        <v>1</v>
      </c>
      <c r="J52" s="39">
        <v>1</v>
      </c>
      <c r="K52" s="40">
        <f t="shared" si="1"/>
        <v>1</v>
      </c>
    </row>
    <row r="53" spans="9:11">
      <c r="I53" s="38">
        <v>0.25</v>
      </c>
      <c r="J53" s="39"/>
      <c r="K53" s="40">
        <f t="shared" si="1"/>
        <v>0</v>
      </c>
    </row>
    <row r="54" spans="9:11">
      <c r="I54" s="41">
        <v>0.05</v>
      </c>
      <c r="J54" s="39">
        <v>2</v>
      </c>
      <c r="K54" s="40">
        <f t="shared" si="1"/>
        <v>0.1</v>
      </c>
    </row>
    <row r="55" spans="9:11">
      <c r="I55" s="2" t="s">
        <v>31</v>
      </c>
      <c r="K55" s="42">
        <f>SUM(K44:K54)</f>
        <v>92036.1</v>
      </c>
    </row>
    <row r="56" spans="9:11">
      <c r="I56" s="2" t="s">
        <v>32</v>
      </c>
      <c r="K56" s="43">
        <f>J40</f>
        <v>0</v>
      </c>
    </row>
    <row r="57" ht="9.75" spans="11:11">
      <c r="K57" s="44">
        <f>SUM(K55:K56)</f>
        <v>92036.1</v>
      </c>
    </row>
    <row r="58" ht="9.75"/>
    <row r="64" spans="1:1">
      <c r="A64" s="2" t="s">
        <v>0</v>
      </c>
    </row>
    <row r="65" spans="1:1">
      <c r="A65" s="2" t="s">
        <v>1</v>
      </c>
    </row>
    <row r="67" spans="1:12">
      <c r="A67" s="3" t="s">
        <v>2</v>
      </c>
      <c r="B67" s="3" t="s">
        <v>34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2"/>
      <c r="K67" s="3" t="s">
        <v>9</v>
      </c>
      <c r="L67" s="3" t="s">
        <v>10</v>
      </c>
    </row>
    <row r="68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3">
      <c r="A70" s="14">
        <v>45625</v>
      </c>
      <c r="B70" s="15">
        <v>19869</v>
      </c>
      <c r="C70" s="16" t="s">
        <v>171</v>
      </c>
      <c r="D70" s="17" t="s">
        <v>17</v>
      </c>
      <c r="E70" s="45">
        <v>58825</v>
      </c>
      <c r="F70" s="46"/>
      <c r="G70" s="47"/>
      <c r="H70" s="47"/>
      <c r="I70" s="26"/>
      <c r="J70" s="24">
        <v>34683.63</v>
      </c>
      <c r="K70" s="24">
        <f t="shared" ref="K70:K75" si="2">J70+F70</f>
        <v>34683.63</v>
      </c>
      <c r="L70" s="14">
        <v>45624</v>
      </c>
      <c r="M70" s="2" t="s">
        <v>172</v>
      </c>
    </row>
    <row r="71" spans="1:12">
      <c r="A71" s="14">
        <v>45625</v>
      </c>
      <c r="B71" s="15">
        <v>19870</v>
      </c>
      <c r="C71" s="16" t="s">
        <v>173</v>
      </c>
      <c r="D71" s="17" t="s">
        <v>17</v>
      </c>
      <c r="E71" s="45">
        <v>58830</v>
      </c>
      <c r="F71" s="46">
        <v>32838.75</v>
      </c>
      <c r="G71" s="47"/>
      <c r="H71" s="47"/>
      <c r="I71" s="26"/>
      <c r="J71" s="24">
        <v>0</v>
      </c>
      <c r="K71" s="24">
        <f t="shared" si="2"/>
        <v>32838.75</v>
      </c>
      <c r="L71" s="14">
        <v>45624</v>
      </c>
    </row>
    <row r="72" spans="1:12">
      <c r="A72" s="14">
        <v>45625</v>
      </c>
      <c r="B72" s="15">
        <v>19871</v>
      </c>
      <c r="C72" s="16" t="s">
        <v>110</v>
      </c>
      <c r="D72" s="17" t="s">
        <v>17</v>
      </c>
      <c r="E72" s="45">
        <v>58496</v>
      </c>
      <c r="F72" s="46">
        <v>17973.2</v>
      </c>
      <c r="G72" s="47"/>
      <c r="H72" s="47"/>
      <c r="I72" s="26"/>
      <c r="J72" s="24">
        <v>0</v>
      </c>
      <c r="K72" s="24">
        <f t="shared" si="2"/>
        <v>17973.2</v>
      </c>
      <c r="L72" s="14">
        <v>45625</v>
      </c>
    </row>
    <row r="73" spans="1:12">
      <c r="A73" s="14">
        <v>45625</v>
      </c>
      <c r="B73" s="15">
        <v>19871</v>
      </c>
      <c r="C73" s="16" t="s">
        <v>110</v>
      </c>
      <c r="D73" s="17" t="s">
        <v>17</v>
      </c>
      <c r="E73" s="45">
        <v>58654</v>
      </c>
      <c r="F73" s="46">
        <v>2019</v>
      </c>
      <c r="G73" s="47"/>
      <c r="H73" s="47"/>
      <c r="I73" s="26"/>
      <c r="J73" s="24">
        <v>0</v>
      </c>
      <c r="K73" s="24">
        <f t="shared" si="2"/>
        <v>2019</v>
      </c>
      <c r="L73" s="14">
        <v>45625</v>
      </c>
    </row>
    <row r="74" spans="1:12">
      <c r="A74" s="14">
        <v>45625</v>
      </c>
      <c r="B74" s="15">
        <v>19872</v>
      </c>
      <c r="C74" s="16" t="s">
        <v>174</v>
      </c>
      <c r="D74" s="17" t="s">
        <v>17</v>
      </c>
      <c r="E74" s="45">
        <v>58826</v>
      </c>
      <c r="F74" s="46">
        <v>17100</v>
      </c>
      <c r="G74" s="47"/>
      <c r="H74" s="47"/>
      <c r="I74" s="26"/>
      <c r="J74" s="24">
        <v>0</v>
      </c>
      <c r="K74" s="24">
        <f t="shared" si="2"/>
        <v>17100</v>
      </c>
      <c r="L74" s="14">
        <v>45625</v>
      </c>
    </row>
    <row r="75" spans="1:13">
      <c r="A75" s="14">
        <v>45625</v>
      </c>
      <c r="B75" s="15">
        <v>19873</v>
      </c>
      <c r="C75" s="16" t="s">
        <v>175</v>
      </c>
      <c r="D75" s="17" t="s">
        <v>17</v>
      </c>
      <c r="E75" s="45">
        <v>58770</v>
      </c>
      <c r="F75" s="46"/>
      <c r="G75" s="47"/>
      <c r="H75" s="47"/>
      <c r="I75" s="26"/>
      <c r="J75" s="24">
        <v>9011.81</v>
      </c>
      <c r="K75" s="24">
        <f t="shared" si="2"/>
        <v>9011.81</v>
      </c>
      <c r="L75" s="14">
        <v>45624</v>
      </c>
      <c r="M75" s="2" t="s">
        <v>176</v>
      </c>
    </row>
    <row r="76" spans="6:11">
      <c r="F76" s="36">
        <f>SUM(F70:F75)</f>
        <v>69930.95</v>
      </c>
      <c r="G76" s="2"/>
      <c r="H76" s="2"/>
      <c r="I76" s="2"/>
      <c r="J76" s="36">
        <f>SUM(J70:J75)</f>
        <v>43695.44</v>
      </c>
      <c r="K76" s="36">
        <f>SUM(K70:K75)</f>
        <v>113626.39</v>
      </c>
    </row>
    <row r="78" spans="1:4">
      <c r="A78" s="2" t="s">
        <v>22</v>
      </c>
      <c r="D78" s="2" t="s">
        <v>23</v>
      </c>
    </row>
    <row r="79" spans="1:1">
      <c r="A79" s="2"/>
    </row>
    <row r="80" spans="1:1">
      <c r="A80" s="2"/>
    </row>
    <row r="81" spans="1:4">
      <c r="A81" s="2" t="s">
        <v>25</v>
      </c>
      <c r="D81" s="2" t="s">
        <v>26</v>
      </c>
    </row>
    <row r="82" spans="1:4">
      <c r="A82" s="1" t="s">
        <v>28</v>
      </c>
      <c r="D82" s="1" t="s">
        <v>29</v>
      </c>
    </row>
    <row r="93" s="1" customFormat="1" spans="1:1">
      <c r="A93" s="2" t="s">
        <v>0</v>
      </c>
    </row>
    <row r="94" s="1" customFormat="1" spans="1:1">
      <c r="A94" s="2" t="s">
        <v>1</v>
      </c>
    </row>
    <row r="96" s="1" customFormat="1" spans="1:12">
      <c r="A96" s="3" t="s">
        <v>2</v>
      </c>
      <c r="B96" s="3" t="s">
        <v>34</v>
      </c>
      <c r="C96" s="3" t="s">
        <v>4</v>
      </c>
      <c r="D96" s="3" t="s">
        <v>5</v>
      </c>
      <c r="E96" s="3" t="s">
        <v>6</v>
      </c>
      <c r="F96" s="3" t="s">
        <v>7</v>
      </c>
      <c r="G96" s="4" t="s">
        <v>8</v>
      </c>
      <c r="H96" s="5"/>
      <c r="I96" s="5"/>
      <c r="J96" s="22"/>
      <c r="K96" s="3" t="s">
        <v>9</v>
      </c>
      <c r="L96" s="3" t="s">
        <v>10</v>
      </c>
    </row>
    <row r="97" s="1" customFormat="1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="1" customFormat="1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="1" customFormat="1" spans="1:12">
      <c r="A99" s="14">
        <v>45626</v>
      </c>
      <c r="B99" s="15" t="s">
        <v>177</v>
      </c>
      <c r="C99" s="16" t="s">
        <v>46</v>
      </c>
      <c r="D99" s="17" t="s">
        <v>17</v>
      </c>
      <c r="E99" s="17" t="s">
        <v>178</v>
      </c>
      <c r="F99" s="35"/>
      <c r="G99" s="19" t="s">
        <v>153</v>
      </c>
      <c r="H99" s="19">
        <v>261694</v>
      </c>
      <c r="I99" s="14">
        <v>45626</v>
      </c>
      <c r="J99" s="35">
        <v>15000</v>
      </c>
      <c r="K99" s="24">
        <f>J99+F99</f>
        <v>15000</v>
      </c>
      <c r="L99" s="14">
        <v>45635</v>
      </c>
    </row>
    <row r="100" s="1" customFormat="1" spans="1:12">
      <c r="A100" s="14">
        <v>45626</v>
      </c>
      <c r="B100" s="15" t="s">
        <v>177</v>
      </c>
      <c r="C100" s="16" t="s">
        <v>46</v>
      </c>
      <c r="D100" s="17" t="s">
        <v>17</v>
      </c>
      <c r="E100" s="17" t="s">
        <v>179</v>
      </c>
      <c r="F100" s="35"/>
      <c r="G100" s="19" t="s">
        <v>153</v>
      </c>
      <c r="H100" s="19">
        <v>261694</v>
      </c>
      <c r="I100" s="14">
        <v>45626</v>
      </c>
      <c r="J100" s="35">
        <v>24021</v>
      </c>
      <c r="K100" s="24">
        <f>J100+F100</f>
        <v>24021</v>
      </c>
      <c r="L100" s="14">
        <v>45635</v>
      </c>
    </row>
    <row r="101" s="1" customFormat="1" spans="1:12">
      <c r="A101" s="14">
        <v>45626</v>
      </c>
      <c r="B101" s="15" t="s">
        <v>177</v>
      </c>
      <c r="C101" s="16" t="s">
        <v>46</v>
      </c>
      <c r="D101" s="17" t="s">
        <v>17</v>
      </c>
      <c r="E101" s="17" t="s">
        <v>180</v>
      </c>
      <c r="F101" s="35"/>
      <c r="G101" s="19" t="s">
        <v>153</v>
      </c>
      <c r="H101" s="19">
        <v>261694</v>
      </c>
      <c r="I101" s="14">
        <v>45626</v>
      </c>
      <c r="J101" s="35">
        <v>70798</v>
      </c>
      <c r="K101" s="24">
        <f>J101+F101</f>
        <v>70798</v>
      </c>
      <c r="L101" s="14">
        <v>45635</v>
      </c>
    </row>
    <row r="102" s="1" customFormat="1" spans="1:12">
      <c r="A102" s="14">
        <v>45626</v>
      </c>
      <c r="B102" s="15" t="s">
        <v>177</v>
      </c>
      <c r="C102" s="16" t="s">
        <v>46</v>
      </c>
      <c r="D102" s="17" t="s">
        <v>17</v>
      </c>
      <c r="E102" s="17" t="s">
        <v>181</v>
      </c>
      <c r="F102" s="35"/>
      <c r="G102" s="19" t="s">
        <v>153</v>
      </c>
      <c r="H102" s="19">
        <v>261694</v>
      </c>
      <c r="I102" s="14">
        <v>45626</v>
      </c>
      <c r="J102" s="35">
        <v>37172</v>
      </c>
      <c r="K102" s="24">
        <f>J102+F102</f>
        <v>37172</v>
      </c>
      <c r="L102" s="14">
        <v>45635</v>
      </c>
    </row>
    <row r="103" s="1" customFormat="1" spans="6:11">
      <c r="F103" s="36">
        <f>SUM(F96:F102)</f>
        <v>0</v>
      </c>
      <c r="G103" s="2"/>
      <c r="H103" s="2"/>
      <c r="I103" s="2"/>
      <c r="J103" s="36">
        <f>SUM(J99:J102)</f>
        <v>146991</v>
      </c>
      <c r="K103" s="36">
        <f>SUM(K99:K102)</f>
        <v>146991</v>
      </c>
    </row>
    <row r="104" s="1" customFormat="1" spans="9:9">
      <c r="I104" s="1" t="s">
        <v>13</v>
      </c>
    </row>
    <row r="105" s="1" customFormat="1" spans="8:11">
      <c r="H105" s="2" t="s">
        <v>19</v>
      </c>
      <c r="J105" s="37" t="s">
        <v>20</v>
      </c>
      <c r="K105" s="37" t="s">
        <v>21</v>
      </c>
    </row>
    <row r="106" s="1" customFormat="1" spans="11:11">
      <c r="K106" s="2"/>
    </row>
    <row r="107" s="1" customFormat="1" spans="1:11">
      <c r="A107" s="2" t="s">
        <v>22</v>
      </c>
      <c r="D107" s="2" t="s">
        <v>23</v>
      </c>
      <c r="G107" s="2" t="s">
        <v>24</v>
      </c>
      <c r="I107" s="38">
        <v>1000</v>
      </c>
      <c r="J107" s="39"/>
      <c r="K107" s="40">
        <f t="shared" ref="K107:K117" si="3">J107*I107</f>
        <v>0</v>
      </c>
    </row>
    <row r="108" s="1" customFormat="1" spans="1:11">
      <c r="A108" s="2"/>
      <c r="G108" s="2"/>
      <c r="I108" s="38">
        <v>500</v>
      </c>
      <c r="J108" s="39"/>
      <c r="K108" s="40">
        <f t="shared" si="3"/>
        <v>0</v>
      </c>
    </row>
    <row r="109" s="1" customFormat="1" spans="1:11">
      <c r="A109" s="2"/>
      <c r="G109" s="2"/>
      <c r="I109" s="38">
        <v>200</v>
      </c>
      <c r="J109" s="39"/>
      <c r="K109" s="40">
        <f t="shared" si="3"/>
        <v>0</v>
      </c>
    </row>
    <row r="110" s="1" customFormat="1" spans="1:11">
      <c r="A110" s="2" t="s">
        <v>25</v>
      </c>
      <c r="D110" s="2" t="s">
        <v>26</v>
      </c>
      <c r="G110" s="2" t="s">
        <v>27</v>
      </c>
      <c r="I110" s="38">
        <v>100</v>
      </c>
      <c r="J110" s="39"/>
      <c r="K110" s="40">
        <f t="shared" si="3"/>
        <v>0</v>
      </c>
    </row>
    <row r="111" s="1" customFormat="1" spans="1:11">
      <c r="A111" s="1" t="s">
        <v>28</v>
      </c>
      <c r="D111" s="1" t="s">
        <v>29</v>
      </c>
      <c r="G111" s="1" t="s">
        <v>30</v>
      </c>
      <c r="I111" s="38">
        <v>50</v>
      </c>
      <c r="J111" s="39"/>
      <c r="K111" s="40">
        <f t="shared" si="3"/>
        <v>0</v>
      </c>
    </row>
    <row r="112" s="1" customFormat="1" spans="9:11">
      <c r="I112" s="38">
        <v>20</v>
      </c>
      <c r="J112" s="39"/>
      <c r="K112" s="40">
        <f t="shared" si="3"/>
        <v>0</v>
      </c>
    </row>
    <row r="113" s="1" customFormat="1" spans="9:11">
      <c r="I113" s="38">
        <v>10</v>
      </c>
      <c r="J113" s="39"/>
      <c r="K113" s="40">
        <f t="shared" si="3"/>
        <v>0</v>
      </c>
    </row>
    <row r="114" s="1" customFormat="1" spans="9:11">
      <c r="I114" s="38">
        <v>5</v>
      </c>
      <c r="J114" s="39"/>
      <c r="K114" s="40">
        <f t="shared" si="3"/>
        <v>0</v>
      </c>
    </row>
    <row r="115" s="1" customFormat="1" spans="9:11">
      <c r="I115" s="38">
        <v>1</v>
      </c>
      <c r="J115" s="39"/>
      <c r="K115" s="40">
        <f t="shared" si="3"/>
        <v>0</v>
      </c>
    </row>
    <row r="116" s="1" customFormat="1" spans="9:11">
      <c r="I116" s="38">
        <v>0.25</v>
      </c>
      <c r="J116" s="39"/>
      <c r="K116" s="40">
        <f t="shared" si="3"/>
        <v>0</v>
      </c>
    </row>
    <row r="117" s="1" customFormat="1" spans="9:11">
      <c r="I117" s="41">
        <v>0.05</v>
      </c>
      <c r="J117" s="39"/>
      <c r="K117" s="40">
        <f t="shared" si="3"/>
        <v>0</v>
      </c>
    </row>
    <row r="118" s="1" customFormat="1" spans="9:11">
      <c r="I118" s="2" t="s">
        <v>31</v>
      </c>
      <c r="K118" s="42">
        <f>SUM(K107:K117)</f>
        <v>0</v>
      </c>
    </row>
    <row r="119" s="1" customFormat="1" spans="9:11">
      <c r="I119" s="2" t="s">
        <v>32</v>
      </c>
      <c r="K119" s="43">
        <f>K103</f>
        <v>146991</v>
      </c>
    </row>
    <row r="120" s="1" customFormat="1" ht="9.75" spans="11:11">
      <c r="K120" s="44">
        <f>SUM(K118:K119)</f>
        <v>146991</v>
      </c>
    </row>
    <row r="121" s="1" customFormat="1" ht="9.75" spans="11:11">
      <c r="K121" s="38"/>
    </row>
  </sheetData>
  <mergeCells count="52">
    <mergeCell ref="G4:J4"/>
    <mergeCell ref="G35:J35"/>
    <mergeCell ref="G67:J67"/>
    <mergeCell ref="G96:J96"/>
    <mergeCell ref="A4:A6"/>
    <mergeCell ref="A35:A37"/>
    <mergeCell ref="A67:A69"/>
    <mergeCell ref="A96:A98"/>
    <mergeCell ref="B4:B6"/>
    <mergeCell ref="B35:B37"/>
    <mergeCell ref="B67:B69"/>
    <mergeCell ref="B96:B98"/>
    <mergeCell ref="C4:C6"/>
    <mergeCell ref="C35:C37"/>
    <mergeCell ref="C67:C69"/>
    <mergeCell ref="C96:C98"/>
    <mergeCell ref="D4:D6"/>
    <mergeCell ref="D35:D37"/>
    <mergeCell ref="D67:D69"/>
    <mergeCell ref="D96:D98"/>
    <mergeCell ref="E4:E6"/>
    <mergeCell ref="E35:E37"/>
    <mergeCell ref="E67:E69"/>
    <mergeCell ref="E96:E98"/>
    <mergeCell ref="F4:F6"/>
    <mergeCell ref="F35:F37"/>
    <mergeCell ref="F67:F69"/>
    <mergeCell ref="F96:F98"/>
    <mergeCell ref="G5:G6"/>
    <mergeCell ref="G36:G37"/>
    <mergeCell ref="G68:G69"/>
    <mergeCell ref="G97:G98"/>
    <mergeCell ref="H5:H6"/>
    <mergeCell ref="H36:H37"/>
    <mergeCell ref="H68:H69"/>
    <mergeCell ref="H97:H98"/>
    <mergeCell ref="I5:I6"/>
    <mergeCell ref="I36:I37"/>
    <mergeCell ref="I68:I69"/>
    <mergeCell ref="I97:I98"/>
    <mergeCell ref="J5:J6"/>
    <mergeCell ref="J36:J37"/>
    <mergeCell ref="J68:J69"/>
    <mergeCell ref="J97:J98"/>
    <mergeCell ref="K4:K6"/>
    <mergeCell ref="K35:K37"/>
    <mergeCell ref="K67:K69"/>
    <mergeCell ref="K96:K98"/>
    <mergeCell ref="L4:L6"/>
    <mergeCell ref="L35:L37"/>
    <mergeCell ref="L67:L69"/>
    <mergeCell ref="L96:L98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45"/>
  <sheetViews>
    <sheetView zoomScale="115" zoomScaleNormal="115" topLeftCell="A415" workbookViewId="0">
      <selection activeCell="L450" sqref="L450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182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45602</v>
      </c>
      <c r="B7" s="9">
        <v>19742</v>
      </c>
      <c r="C7" s="10" t="s">
        <v>183</v>
      </c>
      <c r="D7" s="11" t="s">
        <v>184</v>
      </c>
      <c r="E7" s="3">
        <v>228384</v>
      </c>
      <c r="F7" s="12"/>
      <c r="G7" s="13" t="s">
        <v>44</v>
      </c>
      <c r="H7" s="13"/>
      <c r="I7" s="23"/>
      <c r="J7" s="24">
        <v>1053.13</v>
      </c>
      <c r="K7" s="25">
        <f t="shared" ref="K7:K8" si="0">J7</f>
        <v>1053.13</v>
      </c>
      <c r="L7" s="8">
        <v>45600</v>
      </c>
    </row>
    <row r="8" spans="1:12">
      <c r="A8" s="14"/>
      <c r="B8" s="15"/>
      <c r="C8" s="16"/>
      <c r="D8" s="17" t="s">
        <v>185</v>
      </c>
      <c r="E8" s="7"/>
      <c r="F8" s="18"/>
      <c r="G8" s="19" t="s">
        <v>44</v>
      </c>
      <c r="H8" s="19"/>
      <c r="I8" s="26"/>
      <c r="J8" s="24">
        <v>-166.19</v>
      </c>
      <c r="K8" s="25">
        <f t="shared" si="0"/>
        <v>-166.19</v>
      </c>
      <c r="L8" s="14"/>
    </row>
    <row r="9" spans="1:12">
      <c r="A9" s="20" t="s">
        <v>186</v>
      </c>
      <c r="B9" s="21"/>
      <c r="C9" s="21"/>
      <c r="D9" s="21"/>
      <c r="E9" s="21"/>
      <c r="F9" s="21"/>
      <c r="G9" s="21"/>
      <c r="H9" s="21"/>
      <c r="I9" s="27"/>
      <c r="J9" s="28">
        <f>SUM(J7:J8)</f>
        <v>886.94</v>
      </c>
      <c r="K9" s="28">
        <f>SUM(K7:K8)</f>
        <v>886.94</v>
      </c>
      <c r="L9" s="14"/>
    </row>
    <row r="10" spans="1:12">
      <c r="A10" s="8">
        <v>45602</v>
      </c>
      <c r="B10" s="9">
        <v>19742</v>
      </c>
      <c r="C10" s="10" t="s">
        <v>187</v>
      </c>
      <c r="D10" s="11" t="s">
        <v>184</v>
      </c>
      <c r="E10" s="3">
        <v>228383</v>
      </c>
      <c r="F10" s="12"/>
      <c r="G10" s="13" t="s">
        <v>44</v>
      </c>
      <c r="H10" s="13"/>
      <c r="I10" s="23"/>
      <c r="J10" s="24">
        <v>2938.53</v>
      </c>
      <c r="K10" s="25">
        <f t="shared" ref="K10:K14" si="1">J10</f>
        <v>2938.53</v>
      </c>
      <c r="L10" s="8">
        <v>45600</v>
      </c>
    </row>
    <row r="11" spans="1:12">
      <c r="A11" s="14"/>
      <c r="B11" s="15"/>
      <c r="C11" s="16"/>
      <c r="D11" s="17" t="s">
        <v>185</v>
      </c>
      <c r="E11" s="7"/>
      <c r="F11" s="18"/>
      <c r="G11" s="19" t="s">
        <v>44</v>
      </c>
      <c r="H11" s="19"/>
      <c r="I11" s="26"/>
      <c r="J11" s="24">
        <v>-479.19</v>
      </c>
      <c r="K11" s="25">
        <f t="shared" si="1"/>
        <v>-479.19</v>
      </c>
      <c r="L11" s="14"/>
    </row>
    <row r="12" spans="1:12">
      <c r="A12" s="20" t="s">
        <v>186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2459.34</v>
      </c>
      <c r="K12" s="28">
        <f>SUM(K10:K11)</f>
        <v>2459.34</v>
      </c>
      <c r="L12" s="14"/>
    </row>
    <row r="13" spans="1:12">
      <c r="A13" s="8">
        <v>45602</v>
      </c>
      <c r="B13" s="9">
        <v>19742</v>
      </c>
      <c r="C13" s="10" t="s">
        <v>188</v>
      </c>
      <c r="D13" s="11" t="s">
        <v>184</v>
      </c>
      <c r="E13" s="3">
        <v>228467</v>
      </c>
      <c r="F13" s="12"/>
      <c r="G13" s="13" t="s">
        <v>44</v>
      </c>
      <c r="H13" s="13"/>
      <c r="I13" s="23"/>
      <c r="J13" s="24">
        <v>1085.7</v>
      </c>
      <c r="K13" s="25">
        <f t="shared" si="1"/>
        <v>1085.7</v>
      </c>
      <c r="L13" s="8">
        <v>45600</v>
      </c>
    </row>
    <row r="14" spans="1:12">
      <c r="A14" s="14"/>
      <c r="B14" s="15"/>
      <c r="C14" s="16"/>
      <c r="D14" s="17" t="s">
        <v>185</v>
      </c>
      <c r="E14" s="7"/>
      <c r="F14" s="18"/>
      <c r="G14" s="19" t="s">
        <v>44</v>
      </c>
      <c r="H14" s="19"/>
      <c r="I14" s="26"/>
      <c r="J14" s="24">
        <v>-172.18</v>
      </c>
      <c r="K14" s="25">
        <f t="shared" si="1"/>
        <v>-172.18</v>
      </c>
      <c r="L14" s="14"/>
    </row>
    <row r="15" spans="1:12">
      <c r="A15" s="20" t="s">
        <v>186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913.52</v>
      </c>
      <c r="K15" s="28">
        <f>SUM(K13:K14)</f>
        <v>913.52</v>
      </c>
      <c r="L15" s="14"/>
    </row>
    <row r="16" spans="1:12">
      <c r="A16" s="8">
        <v>45602</v>
      </c>
      <c r="B16" s="9">
        <v>19742</v>
      </c>
      <c r="C16" s="10" t="s">
        <v>189</v>
      </c>
      <c r="D16" s="11" t="s">
        <v>184</v>
      </c>
      <c r="E16" s="3">
        <v>228465</v>
      </c>
      <c r="F16" s="12"/>
      <c r="G16" s="13" t="s">
        <v>44</v>
      </c>
      <c r="H16" s="13"/>
      <c r="I16" s="23"/>
      <c r="J16" s="24">
        <v>339.5</v>
      </c>
      <c r="K16" s="25">
        <f t="shared" ref="K16:K20" si="2">J16</f>
        <v>339.5</v>
      </c>
      <c r="L16" s="8">
        <v>45600</v>
      </c>
    </row>
    <row r="17" spans="1:12">
      <c r="A17" s="14"/>
      <c r="B17" s="15"/>
      <c r="C17" s="16"/>
      <c r="D17" s="17" t="s">
        <v>185</v>
      </c>
      <c r="E17" s="7"/>
      <c r="F17" s="18"/>
      <c r="G17" s="19" t="s">
        <v>44</v>
      </c>
      <c r="H17" s="19"/>
      <c r="I17" s="26"/>
      <c r="J17" s="24">
        <v>-53.58</v>
      </c>
      <c r="K17" s="25">
        <f t="shared" si="2"/>
        <v>-53.58</v>
      </c>
      <c r="L17" s="14"/>
    </row>
    <row r="18" spans="1:12">
      <c r="A18" s="20" t="s">
        <v>186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285.92</v>
      </c>
      <c r="K18" s="28">
        <f>SUM(K16:K17)</f>
        <v>285.92</v>
      </c>
      <c r="L18" s="14"/>
    </row>
    <row r="19" spans="1:12">
      <c r="A19" s="8">
        <v>45602</v>
      </c>
      <c r="B19" s="9">
        <v>19742</v>
      </c>
      <c r="C19" s="10" t="s">
        <v>190</v>
      </c>
      <c r="D19" s="11" t="s">
        <v>184</v>
      </c>
      <c r="E19" s="3">
        <v>228213</v>
      </c>
      <c r="F19" s="12"/>
      <c r="G19" s="13" t="s">
        <v>44</v>
      </c>
      <c r="H19" s="13"/>
      <c r="I19" s="23"/>
      <c r="J19" s="24">
        <v>1100</v>
      </c>
      <c r="K19" s="25">
        <f t="shared" si="2"/>
        <v>1100</v>
      </c>
      <c r="L19" s="8">
        <v>45600</v>
      </c>
    </row>
    <row r="20" spans="1:12">
      <c r="A20" s="14"/>
      <c r="B20" s="15"/>
      <c r="C20" s="16"/>
      <c r="D20" s="17" t="s">
        <v>185</v>
      </c>
      <c r="E20" s="7"/>
      <c r="F20" s="18"/>
      <c r="G20" s="19" t="s">
        <v>44</v>
      </c>
      <c r="H20" s="19"/>
      <c r="I20" s="26"/>
      <c r="J20" s="24">
        <v>-211.86</v>
      </c>
      <c r="K20" s="25">
        <f t="shared" si="2"/>
        <v>-211.86</v>
      </c>
      <c r="L20" s="14"/>
    </row>
    <row r="21" spans="1:12">
      <c r="A21" s="20" t="s">
        <v>186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888.14</v>
      </c>
      <c r="K21" s="28">
        <f>SUM(K19:K20)</f>
        <v>888.14</v>
      </c>
      <c r="L21" s="14"/>
    </row>
    <row r="22" spans="1:12">
      <c r="A22" s="8">
        <v>45602</v>
      </c>
      <c r="B22" s="9">
        <v>19742</v>
      </c>
      <c r="C22" s="10" t="s">
        <v>191</v>
      </c>
      <c r="D22" s="11" t="s">
        <v>184</v>
      </c>
      <c r="E22" s="3">
        <v>228222</v>
      </c>
      <c r="F22" s="12"/>
      <c r="G22" s="13" t="s">
        <v>44</v>
      </c>
      <c r="H22" s="13"/>
      <c r="I22" s="23"/>
      <c r="J22" s="24">
        <v>194</v>
      </c>
      <c r="K22" s="25">
        <f t="shared" ref="K22:K26" si="3">J22</f>
        <v>194</v>
      </c>
      <c r="L22" s="8">
        <v>45600</v>
      </c>
    </row>
    <row r="23" spans="1:12">
      <c r="A23" s="14"/>
      <c r="B23" s="15"/>
      <c r="C23" s="16"/>
      <c r="D23" s="17" t="s">
        <v>185</v>
      </c>
      <c r="E23" s="7"/>
      <c r="F23" s="18"/>
      <c r="G23" s="19" t="s">
        <v>44</v>
      </c>
      <c r="H23" s="19"/>
      <c r="I23" s="26"/>
      <c r="J23" s="24">
        <v>-30.63</v>
      </c>
      <c r="K23" s="25">
        <f t="shared" si="3"/>
        <v>-30.63</v>
      </c>
      <c r="L23" s="14"/>
    </row>
    <row r="24" spans="1:12">
      <c r="A24" s="20" t="s">
        <v>186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163.37</v>
      </c>
      <c r="K24" s="28">
        <f>SUM(K22:K23)</f>
        <v>163.37</v>
      </c>
      <c r="L24" s="14"/>
    </row>
    <row r="25" spans="1:12">
      <c r="A25" s="8">
        <v>45602</v>
      </c>
      <c r="B25" s="9">
        <v>19742</v>
      </c>
      <c r="C25" s="10" t="s">
        <v>192</v>
      </c>
      <c r="D25" s="11" t="s">
        <v>184</v>
      </c>
      <c r="E25" s="3">
        <v>228234</v>
      </c>
      <c r="F25" s="12"/>
      <c r="G25" s="13" t="s">
        <v>44</v>
      </c>
      <c r="H25" s="13"/>
      <c r="I25" s="23"/>
      <c r="J25" s="24">
        <v>388</v>
      </c>
      <c r="K25" s="25">
        <f t="shared" si="3"/>
        <v>388</v>
      </c>
      <c r="L25" s="8">
        <v>45600</v>
      </c>
    </row>
    <row r="26" spans="1:12">
      <c r="A26" s="14"/>
      <c r="B26" s="15"/>
      <c r="C26" s="16"/>
      <c r="D26" s="17" t="s">
        <v>185</v>
      </c>
      <c r="E26" s="7"/>
      <c r="F26" s="18"/>
      <c r="G26" s="19" t="s">
        <v>44</v>
      </c>
      <c r="H26" s="19"/>
      <c r="I26" s="26"/>
      <c r="J26" s="24">
        <v>-61.26</v>
      </c>
      <c r="K26" s="25">
        <f t="shared" si="3"/>
        <v>-61.26</v>
      </c>
      <c r="L26" s="14"/>
    </row>
    <row r="27" spans="1:12">
      <c r="A27" s="20" t="s">
        <v>186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326.74</v>
      </c>
      <c r="K27" s="28">
        <f>SUM(K25:K26)</f>
        <v>326.74</v>
      </c>
      <c r="L27" s="14"/>
    </row>
    <row r="28" spans="1:12">
      <c r="A28" s="8">
        <v>45602</v>
      </c>
      <c r="B28" s="9">
        <v>19742</v>
      </c>
      <c r="C28" s="10" t="s">
        <v>193</v>
      </c>
      <c r="D28" s="11" t="s">
        <v>184</v>
      </c>
      <c r="E28" s="3">
        <v>228233</v>
      </c>
      <c r="F28" s="12"/>
      <c r="G28" s="13" t="s">
        <v>44</v>
      </c>
      <c r="H28" s="13"/>
      <c r="I28" s="23"/>
      <c r="J28" s="24">
        <v>1100</v>
      </c>
      <c r="K28" s="25">
        <f t="shared" ref="K28:K32" si="4">J28</f>
        <v>1100</v>
      </c>
      <c r="L28" s="8">
        <v>45600</v>
      </c>
    </row>
    <row r="29" spans="1:12">
      <c r="A29" s="14"/>
      <c r="B29" s="15"/>
      <c r="C29" s="16"/>
      <c r="D29" s="17" t="s">
        <v>185</v>
      </c>
      <c r="E29" s="7"/>
      <c r="F29" s="18"/>
      <c r="G29" s="19" t="s">
        <v>44</v>
      </c>
      <c r="H29" s="19"/>
      <c r="I29" s="26"/>
      <c r="J29" s="24">
        <v>-211.4</v>
      </c>
      <c r="K29" s="25">
        <f t="shared" si="4"/>
        <v>-211.4</v>
      </c>
      <c r="L29" s="14"/>
    </row>
    <row r="30" spans="1:12">
      <c r="A30" s="20" t="s">
        <v>186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888.6</v>
      </c>
      <c r="K30" s="28">
        <f>SUM(K28:K29)</f>
        <v>888.6</v>
      </c>
      <c r="L30" s="14"/>
    </row>
    <row r="31" spans="1:12">
      <c r="A31" s="8">
        <v>45602</v>
      </c>
      <c r="B31" s="9">
        <v>19742</v>
      </c>
      <c r="C31" s="10" t="s">
        <v>194</v>
      </c>
      <c r="D31" s="11" t="s">
        <v>184</v>
      </c>
      <c r="E31" s="3">
        <v>228223</v>
      </c>
      <c r="F31" s="12"/>
      <c r="G31" s="13" t="s">
        <v>44</v>
      </c>
      <c r="H31" s="13"/>
      <c r="I31" s="23"/>
      <c r="J31" s="24">
        <v>1100</v>
      </c>
      <c r="K31" s="25">
        <f t="shared" si="4"/>
        <v>1100</v>
      </c>
      <c r="L31" s="8">
        <v>45600</v>
      </c>
    </row>
    <row r="32" spans="1:12">
      <c r="A32" s="14"/>
      <c r="B32" s="15"/>
      <c r="C32" s="16"/>
      <c r="D32" s="17" t="s">
        <v>185</v>
      </c>
      <c r="E32" s="7"/>
      <c r="F32" s="18"/>
      <c r="G32" s="19" t="s">
        <v>44</v>
      </c>
      <c r="H32" s="19"/>
      <c r="I32" s="26"/>
      <c r="J32" s="24">
        <v>-174.44</v>
      </c>
      <c r="K32" s="25">
        <f t="shared" si="4"/>
        <v>-174.44</v>
      </c>
      <c r="L32" s="14"/>
    </row>
    <row r="33" spans="1:12">
      <c r="A33" s="20" t="s">
        <v>186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925.56</v>
      </c>
      <c r="K33" s="28">
        <f>SUM(K31:K32)</f>
        <v>925.56</v>
      </c>
      <c r="L33" s="14"/>
    </row>
    <row r="34" spans="1:12">
      <c r="A34" s="8">
        <v>45602</v>
      </c>
      <c r="B34" s="9">
        <v>19742</v>
      </c>
      <c r="C34" s="10" t="s">
        <v>195</v>
      </c>
      <c r="D34" s="11" t="s">
        <v>184</v>
      </c>
      <c r="E34" s="3">
        <v>227434</v>
      </c>
      <c r="F34" s="12"/>
      <c r="G34" s="13" t="s">
        <v>44</v>
      </c>
      <c r="H34" s="13"/>
      <c r="I34" s="23"/>
      <c r="J34" s="24">
        <v>200</v>
      </c>
      <c r="K34" s="25">
        <f t="shared" ref="K34:K38" si="5">J34</f>
        <v>200</v>
      </c>
      <c r="L34" s="8">
        <v>45600</v>
      </c>
    </row>
    <row r="35" spans="1:12">
      <c r="A35" s="14"/>
      <c r="B35" s="15"/>
      <c r="C35" s="16"/>
      <c r="D35" s="17" t="s">
        <v>185</v>
      </c>
      <c r="E35" s="7"/>
      <c r="F35" s="18"/>
      <c r="G35" s="19" t="s">
        <v>44</v>
      </c>
      <c r="H35" s="19"/>
      <c r="I35" s="26"/>
      <c r="J35" s="24">
        <v>-41.08</v>
      </c>
      <c r="K35" s="25">
        <f t="shared" si="5"/>
        <v>-41.08</v>
      </c>
      <c r="L35" s="14"/>
    </row>
    <row r="36" spans="1:12">
      <c r="A36" s="20" t="s">
        <v>186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158.92</v>
      </c>
      <c r="K36" s="28">
        <f>SUM(K34:K35)</f>
        <v>158.92</v>
      </c>
      <c r="L36" s="14"/>
    </row>
    <row r="37" spans="1:12">
      <c r="A37" s="8">
        <v>45602</v>
      </c>
      <c r="B37" s="9">
        <v>19742</v>
      </c>
      <c r="C37" s="10" t="s">
        <v>196</v>
      </c>
      <c r="D37" s="11" t="s">
        <v>184</v>
      </c>
      <c r="E37" s="3">
        <v>228220</v>
      </c>
      <c r="F37" s="12"/>
      <c r="G37" s="13" t="s">
        <v>44</v>
      </c>
      <c r="H37" s="13"/>
      <c r="I37" s="23"/>
      <c r="J37" s="24">
        <v>1067</v>
      </c>
      <c r="K37" s="25">
        <f t="shared" si="5"/>
        <v>1067</v>
      </c>
      <c r="L37" s="8">
        <v>45600</v>
      </c>
    </row>
    <row r="38" spans="1:12">
      <c r="A38" s="14"/>
      <c r="B38" s="15"/>
      <c r="C38" s="16"/>
      <c r="D38" s="17" t="s">
        <v>185</v>
      </c>
      <c r="E38" s="7"/>
      <c r="F38" s="18"/>
      <c r="G38" s="19" t="s">
        <v>44</v>
      </c>
      <c r="H38" s="19"/>
      <c r="I38" s="26"/>
      <c r="J38" s="24">
        <v>-169.23</v>
      </c>
      <c r="K38" s="25">
        <f t="shared" si="5"/>
        <v>-169.23</v>
      </c>
      <c r="L38" s="14"/>
    </row>
    <row r="39" spans="1:12">
      <c r="A39" s="20" t="s">
        <v>186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897.77</v>
      </c>
      <c r="K39" s="28">
        <f>SUM(K37:K38)</f>
        <v>897.77</v>
      </c>
      <c r="L39" s="14"/>
    </row>
    <row r="40" spans="1:12">
      <c r="A40" s="8">
        <v>45602</v>
      </c>
      <c r="B40" s="9">
        <v>19742</v>
      </c>
      <c r="C40" s="10" t="s">
        <v>197</v>
      </c>
      <c r="D40" s="11" t="s">
        <v>184</v>
      </c>
      <c r="E40" s="3">
        <v>228469</v>
      </c>
      <c r="F40" s="12"/>
      <c r="G40" s="13" t="s">
        <v>44</v>
      </c>
      <c r="H40" s="13"/>
      <c r="I40" s="23"/>
      <c r="J40" s="24">
        <v>1085.7</v>
      </c>
      <c r="K40" s="25">
        <f t="shared" ref="K40:K44" si="6">J40</f>
        <v>1085.7</v>
      </c>
      <c r="L40" s="8">
        <v>45600</v>
      </c>
    </row>
    <row r="41" spans="1:12">
      <c r="A41" s="14"/>
      <c r="B41" s="15"/>
      <c r="C41" s="16"/>
      <c r="D41" s="17" t="s">
        <v>185</v>
      </c>
      <c r="E41" s="7"/>
      <c r="F41" s="18"/>
      <c r="G41" s="19" t="s">
        <v>44</v>
      </c>
      <c r="H41" s="19"/>
      <c r="I41" s="26"/>
      <c r="J41" s="24">
        <v>-208.66</v>
      </c>
      <c r="K41" s="25">
        <f t="shared" si="6"/>
        <v>-208.66</v>
      </c>
      <c r="L41" s="14"/>
    </row>
    <row r="42" spans="1:12">
      <c r="A42" s="20" t="s">
        <v>186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877.04</v>
      </c>
      <c r="K42" s="28">
        <f>SUM(K40:K41)</f>
        <v>877.04</v>
      </c>
      <c r="L42" s="14"/>
    </row>
    <row r="43" spans="1:12">
      <c r="A43" s="8">
        <v>45602</v>
      </c>
      <c r="B43" s="9">
        <v>19742</v>
      </c>
      <c r="C43" s="10" t="s">
        <v>198</v>
      </c>
      <c r="D43" s="11" t="s">
        <v>184</v>
      </c>
      <c r="E43" s="3">
        <v>228225</v>
      </c>
      <c r="F43" s="12"/>
      <c r="G43" s="13" t="s">
        <v>44</v>
      </c>
      <c r="H43" s="13"/>
      <c r="I43" s="23"/>
      <c r="J43" s="24">
        <v>1100</v>
      </c>
      <c r="K43" s="25">
        <f t="shared" si="6"/>
        <v>1100</v>
      </c>
      <c r="L43" s="8">
        <v>45600</v>
      </c>
    </row>
    <row r="44" spans="1:12">
      <c r="A44" s="14"/>
      <c r="B44" s="15"/>
      <c r="C44" s="16"/>
      <c r="D44" s="17" t="s">
        <v>185</v>
      </c>
      <c r="E44" s="7"/>
      <c r="F44" s="18"/>
      <c r="G44" s="19" t="s">
        <v>44</v>
      </c>
      <c r="H44" s="19"/>
      <c r="I44" s="26"/>
      <c r="J44" s="24">
        <v>-211.4</v>
      </c>
      <c r="K44" s="25">
        <f t="shared" si="6"/>
        <v>-211.4</v>
      </c>
      <c r="L44" s="14"/>
    </row>
    <row r="45" spans="1:12">
      <c r="A45" s="20" t="s">
        <v>186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888.6</v>
      </c>
      <c r="K45" s="28">
        <f>SUM(K43:K44)</f>
        <v>888.6</v>
      </c>
      <c r="L45" s="14"/>
    </row>
    <row r="46" spans="1:12">
      <c r="A46" s="8">
        <v>45602</v>
      </c>
      <c r="B46" s="9">
        <v>19742</v>
      </c>
      <c r="C46" s="10" t="s">
        <v>199</v>
      </c>
      <c r="D46" s="11" t="s">
        <v>184</v>
      </c>
      <c r="E46" s="3">
        <v>228235</v>
      </c>
      <c r="F46" s="12"/>
      <c r="G46" s="13" t="s">
        <v>44</v>
      </c>
      <c r="H46" s="13"/>
      <c r="I46" s="23"/>
      <c r="J46" s="24">
        <v>350</v>
      </c>
      <c r="K46" s="25">
        <f t="shared" ref="K46:K50" si="7">J46</f>
        <v>350</v>
      </c>
      <c r="L46" s="8">
        <v>45600</v>
      </c>
    </row>
    <row r="47" spans="1:12">
      <c r="A47" s="14"/>
      <c r="B47" s="15"/>
      <c r="C47" s="16"/>
      <c r="D47" s="17" t="s">
        <v>185</v>
      </c>
      <c r="E47" s="7"/>
      <c r="F47" s="18"/>
      <c r="G47" s="19" t="s">
        <v>44</v>
      </c>
      <c r="H47" s="19"/>
      <c r="I47" s="26"/>
      <c r="J47" s="24">
        <v>-67.85</v>
      </c>
      <c r="K47" s="25">
        <f t="shared" si="7"/>
        <v>-67.85</v>
      </c>
      <c r="L47" s="14"/>
    </row>
    <row r="48" spans="1:12">
      <c r="A48" s="20" t="s">
        <v>186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282.15</v>
      </c>
      <c r="K48" s="28">
        <f>SUM(K46:K47)</f>
        <v>282.15</v>
      </c>
      <c r="L48" s="14"/>
    </row>
    <row r="49" spans="1:12">
      <c r="A49" s="8">
        <v>45602</v>
      </c>
      <c r="B49" s="9">
        <v>19742</v>
      </c>
      <c r="C49" s="10" t="s">
        <v>200</v>
      </c>
      <c r="D49" s="11" t="s">
        <v>184</v>
      </c>
      <c r="E49" s="3">
        <v>228215</v>
      </c>
      <c r="F49" s="12"/>
      <c r="G49" s="13" t="s">
        <v>44</v>
      </c>
      <c r="H49" s="13"/>
      <c r="I49" s="23"/>
      <c r="J49" s="24">
        <v>197.4</v>
      </c>
      <c r="K49" s="25">
        <f t="shared" si="7"/>
        <v>197.4</v>
      </c>
      <c r="L49" s="8">
        <v>45600</v>
      </c>
    </row>
    <row r="50" spans="1:12">
      <c r="A50" s="14"/>
      <c r="B50" s="15"/>
      <c r="C50" s="16"/>
      <c r="D50" s="17" t="s">
        <v>185</v>
      </c>
      <c r="E50" s="7"/>
      <c r="F50" s="18"/>
      <c r="G50" s="19" t="s">
        <v>44</v>
      </c>
      <c r="H50" s="19"/>
      <c r="I50" s="26"/>
      <c r="J50" s="24">
        <v>-38.65</v>
      </c>
      <c r="K50" s="25">
        <f t="shared" si="7"/>
        <v>-38.65</v>
      </c>
      <c r="L50" s="14"/>
    </row>
    <row r="51" spans="1:12">
      <c r="A51" s="20" t="s">
        <v>186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158.75</v>
      </c>
      <c r="K51" s="28">
        <f>SUM(K49:K50)</f>
        <v>158.75</v>
      </c>
      <c r="L51" s="14"/>
    </row>
    <row r="52" spans="1:12">
      <c r="A52" s="8">
        <v>45602</v>
      </c>
      <c r="B52" s="9">
        <v>19742</v>
      </c>
      <c r="C52" s="10" t="s">
        <v>201</v>
      </c>
      <c r="D52" s="11" t="s">
        <v>184</v>
      </c>
      <c r="E52" s="3">
        <v>227127</v>
      </c>
      <c r="F52" s="12"/>
      <c r="G52" s="13" t="s">
        <v>44</v>
      </c>
      <c r="H52" s="13"/>
      <c r="I52" s="23"/>
      <c r="J52" s="24">
        <v>194</v>
      </c>
      <c r="K52" s="25">
        <f t="shared" ref="K52:K56" si="8">J52</f>
        <v>194</v>
      </c>
      <c r="L52" s="8">
        <v>45600</v>
      </c>
    </row>
    <row r="53" spans="1:12">
      <c r="A53" s="14"/>
      <c r="B53" s="15"/>
      <c r="C53" s="16"/>
      <c r="D53" s="17" t="s">
        <v>185</v>
      </c>
      <c r="E53" s="7"/>
      <c r="F53" s="18"/>
      <c r="G53" s="19" t="s">
        <v>44</v>
      </c>
      <c r="H53" s="19"/>
      <c r="I53" s="26"/>
      <c r="J53" s="24">
        <v>-30.63</v>
      </c>
      <c r="K53" s="25">
        <f t="shared" si="8"/>
        <v>-30.63</v>
      </c>
      <c r="L53" s="14"/>
    </row>
    <row r="54" spans="1:12">
      <c r="A54" s="20" t="s">
        <v>186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163.37</v>
      </c>
      <c r="K54" s="28">
        <f>SUM(K52:K53)</f>
        <v>163.37</v>
      </c>
      <c r="L54" s="14"/>
    </row>
    <row r="55" spans="1:12">
      <c r="A55" s="8">
        <v>45602</v>
      </c>
      <c r="B55" s="9">
        <v>19742</v>
      </c>
      <c r="C55" s="10" t="s">
        <v>198</v>
      </c>
      <c r="D55" s="11" t="s">
        <v>184</v>
      </c>
      <c r="E55" s="3">
        <v>227123</v>
      </c>
      <c r="F55" s="12"/>
      <c r="G55" s="13" t="s">
        <v>44</v>
      </c>
      <c r="H55" s="13"/>
      <c r="I55" s="23"/>
      <c r="J55" s="24">
        <v>1085.7</v>
      </c>
      <c r="K55" s="25">
        <f t="shared" si="8"/>
        <v>1085.7</v>
      </c>
      <c r="L55" s="8">
        <v>45600</v>
      </c>
    </row>
    <row r="56" spans="1:12">
      <c r="A56" s="14"/>
      <c r="B56" s="15"/>
      <c r="C56" s="16"/>
      <c r="D56" s="17" t="s">
        <v>185</v>
      </c>
      <c r="E56" s="7"/>
      <c r="F56" s="18"/>
      <c r="G56" s="19" t="s">
        <v>44</v>
      </c>
      <c r="H56" s="19"/>
      <c r="I56" s="26"/>
      <c r="J56" s="24">
        <v>-207.81</v>
      </c>
      <c r="K56" s="25">
        <f t="shared" si="8"/>
        <v>-207.81</v>
      </c>
      <c r="L56" s="14"/>
    </row>
    <row r="57" spans="1:12">
      <c r="A57" s="20" t="s">
        <v>186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877.89</v>
      </c>
      <c r="K57" s="28">
        <f>SUM(K55:K56)</f>
        <v>877.89</v>
      </c>
      <c r="L57" s="14"/>
    </row>
    <row r="58" spans="1:12">
      <c r="A58" s="8">
        <v>45602</v>
      </c>
      <c r="B58" s="9">
        <v>19742</v>
      </c>
      <c r="C58" s="10" t="s">
        <v>202</v>
      </c>
      <c r="D58" s="11" t="s">
        <v>184</v>
      </c>
      <c r="E58" s="3">
        <v>227252</v>
      </c>
      <c r="F58" s="12"/>
      <c r="G58" s="13" t="s">
        <v>44</v>
      </c>
      <c r="H58" s="13"/>
      <c r="I58" s="23"/>
      <c r="J58" s="24">
        <v>2990</v>
      </c>
      <c r="K58" s="25">
        <f t="shared" ref="K58:K62" si="9">J58</f>
        <v>2990</v>
      </c>
      <c r="L58" s="8">
        <v>45600</v>
      </c>
    </row>
    <row r="59" spans="1:12">
      <c r="A59" s="14"/>
      <c r="B59" s="15"/>
      <c r="C59" s="16"/>
      <c r="D59" s="17" t="s">
        <v>185</v>
      </c>
      <c r="E59" s="7"/>
      <c r="F59" s="18"/>
      <c r="G59" s="19" t="s">
        <v>44</v>
      </c>
      <c r="H59" s="19"/>
      <c r="I59" s="26"/>
      <c r="J59" s="24">
        <v>-499.74</v>
      </c>
      <c r="K59" s="25">
        <f t="shared" si="9"/>
        <v>-499.74</v>
      </c>
      <c r="L59" s="14"/>
    </row>
    <row r="60" spans="1:12">
      <c r="A60" s="20" t="s">
        <v>186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2490.26</v>
      </c>
      <c r="K60" s="28">
        <f>SUM(K58:K59)</f>
        <v>2490.26</v>
      </c>
      <c r="L60" s="14"/>
    </row>
    <row r="61" spans="1:12">
      <c r="A61" s="8">
        <v>45602</v>
      </c>
      <c r="B61" s="9">
        <v>19742</v>
      </c>
      <c r="C61" s="10" t="s">
        <v>203</v>
      </c>
      <c r="D61" s="11" t="s">
        <v>184</v>
      </c>
      <c r="E61" s="3">
        <v>227308</v>
      </c>
      <c r="F61" s="12"/>
      <c r="G61" s="13" t="s">
        <v>44</v>
      </c>
      <c r="H61" s="13"/>
      <c r="I61" s="23"/>
      <c r="J61" s="24">
        <v>1073.4</v>
      </c>
      <c r="K61" s="25">
        <f t="shared" si="9"/>
        <v>1073.4</v>
      </c>
      <c r="L61" s="8">
        <v>45600</v>
      </c>
    </row>
    <row r="62" spans="1:12">
      <c r="A62" s="14"/>
      <c r="B62" s="15"/>
      <c r="C62" s="16"/>
      <c r="D62" s="17" t="s">
        <v>185</v>
      </c>
      <c r="E62" s="7"/>
      <c r="F62" s="18"/>
      <c r="G62" s="19" t="s">
        <v>44</v>
      </c>
      <c r="H62" s="19"/>
      <c r="I62" s="26"/>
      <c r="J62" s="24">
        <v>-178.18</v>
      </c>
      <c r="K62" s="25">
        <f t="shared" si="9"/>
        <v>-178.18</v>
      </c>
      <c r="L62" s="14"/>
    </row>
    <row r="63" spans="1:12">
      <c r="A63" s="20" t="s">
        <v>186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895.22</v>
      </c>
      <c r="K63" s="28">
        <f>SUM(K61:K62)</f>
        <v>895.22</v>
      </c>
      <c r="L63" s="14"/>
    </row>
    <row r="64" spans="1:12">
      <c r="A64" s="8">
        <v>45602</v>
      </c>
      <c r="B64" s="9">
        <v>19742</v>
      </c>
      <c r="C64" s="10" t="s">
        <v>204</v>
      </c>
      <c r="D64" s="11" t="s">
        <v>184</v>
      </c>
      <c r="E64" s="3">
        <v>227439</v>
      </c>
      <c r="F64" s="12"/>
      <c r="G64" s="13" t="s">
        <v>44</v>
      </c>
      <c r="H64" s="13"/>
      <c r="I64" s="23"/>
      <c r="J64" s="24">
        <v>194</v>
      </c>
      <c r="K64" s="25">
        <f t="shared" ref="K64:K68" si="10">J64</f>
        <v>194</v>
      </c>
      <c r="L64" s="8">
        <v>45600</v>
      </c>
    </row>
    <row r="65" spans="1:12">
      <c r="A65" s="14"/>
      <c r="B65" s="15"/>
      <c r="C65" s="16"/>
      <c r="D65" s="17" t="s">
        <v>185</v>
      </c>
      <c r="E65" s="7"/>
      <c r="F65" s="18"/>
      <c r="G65" s="19" t="s">
        <v>44</v>
      </c>
      <c r="H65" s="19"/>
      <c r="I65" s="26"/>
      <c r="J65" s="24">
        <v>-30.63</v>
      </c>
      <c r="K65" s="25">
        <f t="shared" si="10"/>
        <v>-30.63</v>
      </c>
      <c r="L65" s="14"/>
    </row>
    <row r="66" spans="1:12">
      <c r="A66" s="20" t="s">
        <v>186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163.37</v>
      </c>
      <c r="K66" s="28">
        <f>SUM(K64:K65)</f>
        <v>163.37</v>
      </c>
      <c r="L66" s="14"/>
    </row>
    <row r="67" spans="1:12">
      <c r="A67" s="8">
        <v>45602</v>
      </c>
      <c r="B67" s="9">
        <v>19742</v>
      </c>
      <c r="C67" s="10" t="s">
        <v>205</v>
      </c>
      <c r="D67" s="11" t="s">
        <v>184</v>
      </c>
      <c r="E67" s="3">
        <v>227155</v>
      </c>
      <c r="F67" s="12"/>
      <c r="G67" s="13" t="s">
        <v>44</v>
      </c>
      <c r="H67" s="13"/>
      <c r="I67" s="23"/>
      <c r="J67" s="24">
        <v>194</v>
      </c>
      <c r="K67" s="25">
        <f t="shared" si="10"/>
        <v>194</v>
      </c>
      <c r="L67" s="8">
        <v>45600</v>
      </c>
    </row>
    <row r="68" spans="1:12">
      <c r="A68" s="14"/>
      <c r="B68" s="15"/>
      <c r="C68" s="16"/>
      <c r="D68" s="17" t="s">
        <v>185</v>
      </c>
      <c r="E68" s="7"/>
      <c r="F68" s="18"/>
      <c r="G68" s="19" t="s">
        <v>44</v>
      </c>
      <c r="H68" s="19"/>
      <c r="I68" s="26"/>
      <c r="J68" s="24">
        <v>-30.63</v>
      </c>
      <c r="K68" s="25">
        <f t="shared" si="10"/>
        <v>-30.63</v>
      </c>
      <c r="L68" s="14"/>
    </row>
    <row r="69" spans="1:12">
      <c r="A69" s="20" t="s">
        <v>186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163.37</v>
      </c>
      <c r="K69" s="28">
        <f>SUM(K67:K68)</f>
        <v>163.37</v>
      </c>
      <c r="L69" s="14"/>
    </row>
    <row r="70" spans="1:12">
      <c r="A70" s="8">
        <v>45602</v>
      </c>
      <c r="B70" s="9">
        <v>19742</v>
      </c>
      <c r="C70" s="10" t="s">
        <v>206</v>
      </c>
      <c r="D70" s="11" t="s">
        <v>184</v>
      </c>
      <c r="E70" s="3">
        <v>227135</v>
      </c>
      <c r="F70" s="12"/>
      <c r="G70" s="13" t="s">
        <v>44</v>
      </c>
      <c r="H70" s="13"/>
      <c r="I70" s="23"/>
      <c r="J70" s="24">
        <v>339.5</v>
      </c>
      <c r="K70" s="25">
        <f>J70</f>
        <v>339.5</v>
      </c>
      <c r="L70" s="8">
        <v>45600</v>
      </c>
    </row>
    <row r="71" spans="1:12">
      <c r="A71" s="14"/>
      <c r="B71" s="15"/>
      <c r="C71" s="16"/>
      <c r="D71" s="17" t="s">
        <v>185</v>
      </c>
      <c r="E71" s="7"/>
      <c r="F71" s="18"/>
      <c r="G71" s="19" t="s">
        <v>44</v>
      </c>
      <c r="H71" s="19"/>
      <c r="I71" s="26"/>
      <c r="J71" s="24">
        <v>-66.45</v>
      </c>
      <c r="K71" s="25">
        <f>J71</f>
        <v>-66.45</v>
      </c>
      <c r="L71" s="14"/>
    </row>
    <row r="72" spans="1:12">
      <c r="A72" s="20" t="s">
        <v>186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273.05</v>
      </c>
      <c r="K72" s="28">
        <f>SUM(K70:K71)</f>
        <v>273.05</v>
      </c>
      <c r="L72" s="14"/>
    </row>
    <row r="73" ht="10.5" spans="1:10">
      <c r="A73" s="2"/>
      <c r="I73" s="30" t="s">
        <v>207</v>
      </c>
      <c r="J73" s="31">
        <f>SUM(J9,J12,J15,J18,J21,J24,J27,J30,J33,J36,J39,J42,J45,J48,J51,J54,J57,J60,J63,J66,J69,J72)</f>
        <v>16027.89</v>
      </c>
    </row>
    <row r="75" ht="10.5" spans="1:10">
      <c r="A75" s="2" t="s">
        <v>22</v>
      </c>
      <c r="D75" s="2" t="s">
        <v>23</v>
      </c>
      <c r="I75" s="32"/>
      <c r="J75" s="31"/>
    </row>
    <row r="76" spans="1:1">
      <c r="A76" s="2"/>
    </row>
    <row r="77" spans="1:1">
      <c r="A77" s="2"/>
    </row>
    <row r="78" spans="1:4">
      <c r="A78" s="2" t="s">
        <v>25</v>
      </c>
      <c r="D78" s="2" t="s">
        <v>26</v>
      </c>
    </row>
    <row r="79" spans="1:4">
      <c r="A79" s="1" t="s">
        <v>28</v>
      </c>
      <c r="D79" s="1" t="s">
        <v>29</v>
      </c>
    </row>
    <row r="84" spans="1:1">
      <c r="A84" s="2" t="s">
        <v>0</v>
      </c>
    </row>
    <row r="85" spans="1:1">
      <c r="A85" s="2" t="s">
        <v>1</v>
      </c>
    </row>
    <row r="87" spans="1:12">
      <c r="A87" s="3" t="s">
        <v>2</v>
      </c>
      <c r="B87" s="3" t="s">
        <v>34</v>
      </c>
      <c r="C87" s="3" t="s">
        <v>4</v>
      </c>
      <c r="D87" s="3" t="s">
        <v>5</v>
      </c>
      <c r="E87" s="3" t="s">
        <v>182</v>
      </c>
      <c r="F87" s="3" t="s">
        <v>7</v>
      </c>
      <c r="G87" s="4" t="s">
        <v>8</v>
      </c>
      <c r="H87" s="5"/>
      <c r="I87" s="5"/>
      <c r="J87" s="22"/>
      <c r="K87" s="3" t="s">
        <v>9</v>
      </c>
      <c r="L87" s="3" t="s">
        <v>10</v>
      </c>
    </row>
    <row r="88" spans="1:12">
      <c r="A88" s="6"/>
      <c r="B88" s="6"/>
      <c r="C88" s="6"/>
      <c r="D88" s="6"/>
      <c r="E88" s="6"/>
      <c r="F88" s="6"/>
      <c r="G88" s="3" t="s">
        <v>11</v>
      </c>
      <c r="H88" s="3" t="s">
        <v>12</v>
      </c>
      <c r="I88" s="3" t="s">
        <v>13</v>
      </c>
      <c r="J88" s="3" t="s">
        <v>14</v>
      </c>
      <c r="K88" s="6"/>
      <c r="L88" s="6"/>
    </row>
    <row r="89" spans="1:1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>
      <c r="A90" s="8">
        <v>45609</v>
      </c>
      <c r="B90" s="9">
        <v>19814</v>
      </c>
      <c r="C90" s="10" t="s">
        <v>208</v>
      </c>
      <c r="D90" s="11" t="s">
        <v>184</v>
      </c>
      <c r="E90" s="3">
        <v>228951</v>
      </c>
      <c r="F90" s="12"/>
      <c r="G90" s="13" t="s">
        <v>44</v>
      </c>
      <c r="H90" s="13"/>
      <c r="I90" s="23"/>
      <c r="J90" s="24">
        <v>200</v>
      </c>
      <c r="K90" s="25">
        <f t="shared" ref="K90:K137" si="11">J90+F90</f>
        <v>200</v>
      </c>
      <c r="L90" s="8">
        <v>45607</v>
      </c>
    </row>
    <row r="91" spans="1:12">
      <c r="A91" s="14"/>
      <c r="B91" s="15"/>
      <c r="C91" s="16"/>
      <c r="D91" s="17" t="s">
        <v>185</v>
      </c>
      <c r="E91" s="7"/>
      <c r="F91" s="18"/>
      <c r="G91" s="19" t="s">
        <v>44</v>
      </c>
      <c r="H91" s="19"/>
      <c r="I91" s="26"/>
      <c r="J91" s="24">
        <v>-39.13</v>
      </c>
      <c r="K91" s="25">
        <f t="shared" si="11"/>
        <v>-39.13</v>
      </c>
      <c r="L91" s="14"/>
    </row>
    <row r="92" spans="1:12">
      <c r="A92" s="20" t="s">
        <v>186</v>
      </c>
      <c r="B92" s="21"/>
      <c r="C92" s="21"/>
      <c r="D92" s="21"/>
      <c r="E92" s="21"/>
      <c r="F92" s="21"/>
      <c r="G92" s="21"/>
      <c r="H92" s="21"/>
      <c r="I92" s="27"/>
      <c r="J92" s="28">
        <f>SUM(J90:J91)</f>
        <v>160.87</v>
      </c>
      <c r="K92" s="33">
        <f t="shared" si="11"/>
        <v>160.87</v>
      </c>
      <c r="L92" s="14"/>
    </row>
    <row r="93" spans="1:12">
      <c r="A93" s="8">
        <v>45609</v>
      </c>
      <c r="B93" s="9">
        <v>19814</v>
      </c>
      <c r="C93" s="10" t="s">
        <v>209</v>
      </c>
      <c r="D93" s="11" t="s">
        <v>184</v>
      </c>
      <c r="E93" s="3">
        <v>228603</v>
      </c>
      <c r="F93" s="12"/>
      <c r="G93" s="13" t="s">
        <v>44</v>
      </c>
      <c r="H93" s="13"/>
      <c r="I93" s="23"/>
      <c r="J93" s="24">
        <v>394.8</v>
      </c>
      <c r="K93" s="25">
        <f t="shared" si="11"/>
        <v>394.8</v>
      </c>
      <c r="L93" s="8">
        <v>45607</v>
      </c>
    </row>
    <row r="94" spans="1:12">
      <c r="A94" s="14"/>
      <c r="B94" s="15"/>
      <c r="C94" s="16"/>
      <c r="D94" s="17" t="s">
        <v>185</v>
      </c>
      <c r="E94" s="7"/>
      <c r="F94" s="18"/>
      <c r="G94" s="19" t="s">
        <v>44</v>
      </c>
      <c r="H94" s="19"/>
      <c r="I94" s="26"/>
      <c r="J94" s="24">
        <v>-78.38</v>
      </c>
      <c r="K94" s="25">
        <f t="shared" si="11"/>
        <v>-78.38</v>
      </c>
      <c r="L94" s="14"/>
    </row>
    <row r="95" spans="1:12">
      <c r="A95" s="20" t="s">
        <v>186</v>
      </c>
      <c r="B95" s="21"/>
      <c r="C95" s="21"/>
      <c r="D95" s="21"/>
      <c r="E95" s="21"/>
      <c r="F95" s="21"/>
      <c r="G95" s="21"/>
      <c r="H95" s="21"/>
      <c r="I95" s="27"/>
      <c r="J95" s="28">
        <f>SUM(J93:J94)</f>
        <v>316.42</v>
      </c>
      <c r="K95" s="33">
        <f t="shared" si="11"/>
        <v>316.42</v>
      </c>
      <c r="L95" s="14"/>
    </row>
    <row r="96" spans="1:12">
      <c r="A96" s="8">
        <v>45609</v>
      </c>
      <c r="B96" s="9">
        <v>19814</v>
      </c>
      <c r="C96" s="10" t="s">
        <v>210</v>
      </c>
      <c r="D96" s="11" t="s">
        <v>184</v>
      </c>
      <c r="E96" s="3">
        <v>229036</v>
      </c>
      <c r="F96" s="12"/>
      <c r="G96" s="13" t="s">
        <v>44</v>
      </c>
      <c r="H96" s="13"/>
      <c r="I96" s="23"/>
      <c r="J96" s="24">
        <v>200</v>
      </c>
      <c r="K96" s="25">
        <f t="shared" si="11"/>
        <v>200</v>
      </c>
      <c r="L96" s="8">
        <v>45607</v>
      </c>
    </row>
    <row r="97" spans="1:12">
      <c r="A97" s="14"/>
      <c r="B97" s="15"/>
      <c r="C97" s="16"/>
      <c r="D97" s="17" t="s">
        <v>185</v>
      </c>
      <c r="E97" s="7"/>
      <c r="F97" s="18"/>
      <c r="G97" s="19" t="s">
        <v>44</v>
      </c>
      <c r="H97" s="19"/>
      <c r="I97" s="26"/>
      <c r="J97" s="24">
        <v>-42.76</v>
      </c>
      <c r="K97" s="25">
        <f t="shared" si="11"/>
        <v>-42.76</v>
      </c>
      <c r="L97" s="14"/>
    </row>
    <row r="98" spans="1:12">
      <c r="A98" s="20" t="s">
        <v>186</v>
      </c>
      <c r="B98" s="21"/>
      <c r="C98" s="21"/>
      <c r="D98" s="21"/>
      <c r="E98" s="21"/>
      <c r="F98" s="21"/>
      <c r="G98" s="21"/>
      <c r="H98" s="21"/>
      <c r="I98" s="27"/>
      <c r="J98" s="28">
        <f>SUM(J96:J97)</f>
        <v>157.24</v>
      </c>
      <c r="K98" s="33">
        <f t="shared" si="11"/>
        <v>157.24</v>
      </c>
      <c r="L98" s="14"/>
    </row>
    <row r="99" spans="1:12">
      <c r="A99" s="8">
        <v>45609</v>
      </c>
      <c r="B99" s="9">
        <v>19814</v>
      </c>
      <c r="C99" s="10" t="s">
        <v>211</v>
      </c>
      <c r="D99" s="11" t="s">
        <v>184</v>
      </c>
      <c r="E99" s="3">
        <v>228959</v>
      </c>
      <c r="F99" s="12"/>
      <c r="G99" s="13" t="s">
        <v>44</v>
      </c>
      <c r="H99" s="13"/>
      <c r="I99" s="23"/>
      <c r="J99" s="24">
        <v>200</v>
      </c>
      <c r="K99" s="25">
        <f t="shared" si="11"/>
        <v>200</v>
      </c>
      <c r="L99" s="8">
        <v>45607</v>
      </c>
    </row>
    <row r="100" spans="1:12">
      <c r="A100" s="14"/>
      <c r="B100" s="15"/>
      <c r="C100" s="16"/>
      <c r="D100" s="17" t="s">
        <v>185</v>
      </c>
      <c r="E100" s="7"/>
      <c r="F100" s="18"/>
      <c r="G100" s="19" t="s">
        <v>44</v>
      </c>
      <c r="H100" s="19"/>
      <c r="I100" s="26"/>
      <c r="J100" s="24">
        <v>-38.28</v>
      </c>
      <c r="K100" s="25">
        <f t="shared" si="11"/>
        <v>-38.28</v>
      </c>
      <c r="L100" s="14"/>
    </row>
    <row r="101" spans="1:12">
      <c r="A101" s="20" t="s">
        <v>186</v>
      </c>
      <c r="B101" s="21"/>
      <c r="C101" s="21"/>
      <c r="D101" s="21"/>
      <c r="E101" s="21"/>
      <c r="F101" s="21"/>
      <c r="G101" s="21"/>
      <c r="H101" s="21"/>
      <c r="I101" s="27"/>
      <c r="J101" s="28">
        <f>SUM(J99:J100)</f>
        <v>161.72</v>
      </c>
      <c r="K101" s="33">
        <f t="shared" si="11"/>
        <v>161.72</v>
      </c>
      <c r="L101" s="14"/>
    </row>
    <row r="102" spans="1:12">
      <c r="A102" s="8">
        <v>45609</v>
      </c>
      <c r="B102" s="9">
        <v>19814</v>
      </c>
      <c r="C102" s="10" t="s">
        <v>212</v>
      </c>
      <c r="D102" s="11" t="s">
        <v>184</v>
      </c>
      <c r="E102" s="3">
        <v>228956</v>
      </c>
      <c r="F102" s="12"/>
      <c r="G102" s="13" t="s">
        <v>44</v>
      </c>
      <c r="H102" s="13"/>
      <c r="I102" s="23"/>
      <c r="J102" s="24">
        <v>191.48</v>
      </c>
      <c r="K102" s="25">
        <f t="shared" si="11"/>
        <v>191.48</v>
      </c>
      <c r="L102" s="8">
        <v>45607</v>
      </c>
    </row>
    <row r="103" spans="1:12">
      <c r="A103" s="14"/>
      <c r="B103" s="15"/>
      <c r="C103" s="16"/>
      <c r="D103" s="17" t="s">
        <v>185</v>
      </c>
      <c r="E103" s="7"/>
      <c r="F103" s="18"/>
      <c r="G103" s="19" t="s">
        <v>44</v>
      </c>
      <c r="H103" s="19"/>
      <c r="I103" s="26"/>
      <c r="J103" s="24">
        <v>-30.22</v>
      </c>
      <c r="K103" s="25">
        <f t="shared" si="11"/>
        <v>-30.22</v>
      </c>
      <c r="L103" s="14"/>
    </row>
    <row r="104" spans="1:12">
      <c r="A104" s="20" t="s">
        <v>186</v>
      </c>
      <c r="B104" s="21"/>
      <c r="C104" s="21"/>
      <c r="D104" s="21"/>
      <c r="E104" s="21"/>
      <c r="F104" s="21"/>
      <c r="G104" s="21"/>
      <c r="H104" s="21"/>
      <c r="I104" s="27"/>
      <c r="J104" s="28">
        <f>SUM(J102:J103)</f>
        <v>161.26</v>
      </c>
      <c r="K104" s="33">
        <f t="shared" si="11"/>
        <v>161.26</v>
      </c>
      <c r="L104" s="14"/>
    </row>
    <row r="105" spans="1:12">
      <c r="A105" s="8">
        <v>45609</v>
      </c>
      <c r="B105" s="9">
        <v>19814</v>
      </c>
      <c r="C105" s="10" t="s">
        <v>213</v>
      </c>
      <c r="D105" s="11" t="s">
        <v>184</v>
      </c>
      <c r="E105" s="3">
        <v>229269</v>
      </c>
      <c r="F105" s="12"/>
      <c r="G105" s="13" t="s">
        <v>44</v>
      </c>
      <c r="H105" s="13"/>
      <c r="I105" s="23"/>
      <c r="J105" s="24">
        <v>360</v>
      </c>
      <c r="K105" s="25">
        <f t="shared" si="11"/>
        <v>360</v>
      </c>
      <c r="L105" s="8">
        <v>45607</v>
      </c>
    </row>
    <row r="106" spans="1:12">
      <c r="A106" s="14"/>
      <c r="B106" s="15"/>
      <c r="C106" s="16"/>
      <c r="D106" s="17" t="s">
        <v>185</v>
      </c>
      <c r="E106" s="7"/>
      <c r="F106" s="18"/>
      <c r="G106" s="19" t="s">
        <v>44</v>
      </c>
      <c r="H106" s="19"/>
      <c r="I106" s="26"/>
      <c r="J106" s="24">
        <v>-56.8</v>
      </c>
      <c r="K106" s="25">
        <f t="shared" si="11"/>
        <v>-56.8</v>
      </c>
      <c r="L106" s="14"/>
    </row>
    <row r="107" spans="1:12">
      <c r="A107" s="20" t="s">
        <v>186</v>
      </c>
      <c r="B107" s="21"/>
      <c r="C107" s="21"/>
      <c r="D107" s="21"/>
      <c r="E107" s="21"/>
      <c r="F107" s="21"/>
      <c r="G107" s="21"/>
      <c r="H107" s="21"/>
      <c r="I107" s="27"/>
      <c r="J107" s="28">
        <f>SUM(J105:J106)</f>
        <v>303.2</v>
      </c>
      <c r="K107" s="33">
        <f t="shared" si="11"/>
        <v>303.2</v>
      </c>
      <c r="L107" s="14"/>
    </row>
    <row r="108" spans="1:12">
      <c r="A108" s="8">
        <v>45609</v>
      </c>
      <c r="B108" s="9">
        <v>19814</v>
      </c>
      <c r="C108" s="10" t="s">
        <v>214</v>
      </c>
      <c r="D108" s="11" t="s">
        <v>184</v>
      </c>
      <c r="E108" s="3">
        <v>228947</v>
      </c>
      <c r="F108" s="12"/>
      <c r="G108" s="13" t="s">
        <v>44</v>
      </c>
      <c r="H108" s="13"/>
      <c r="I108" s="23"/>
      <c r="J108" s="24">
        <v>1053.13</v>
      </c>
      <c r="K108" s="25">
        <f t="shared" si="11"/>
        <v>1053.13</v>
      </c>
      <c r="L108" s="8">
        <v>45607</v>
      </c>
    </row>
    <row r="109" spans="1:12">
      <c r="A109" s="14"/>
      <c r="B109" s="15"/>
      <c r="C109" s="16"/>
      <c r="D109" s="17" t="s">
        <v>185</v>
      </c>
      <c r="E109" s="7"/>
      <c r="F109" s="18"/>
      <c r="G109" s="19" t="s">
        <v>44</v>
      </c>
      <c r="H109" s="19"/>
      <c r="I109" s="26"/>
      <c r="J109" s="24">
        <v>-166.19</v>
      </c>
      <c r="K109" s="25">
        <f t="shared" si="11"/>
        <v>-166.19</v>
      </c>
      <c r="L109" s="14"/>
    </row>
    <row r="110" spans="1:12">
      <c r="A110" s="20" t="s">
        <v>186</v>
      </c>
      <c r="B110" s="21"/>
      <c r="C110" s="21"/>
      <c r="D110" s="21"/>
      <c r="E110" s="21"/>
      <c r="F110" s="21"/>
      <c r="G110" s="21"/>
      <c r="H110" s="21"/>
      <c r="I110" s="27"/>
      <c r="J110" s="28">
        <f>SUM(J108:J109)</f>
        <v>886.94</v>
      </c>
      <c r="K110" s="33">
        <f t="shared" si="11"/>
        <v>886.94</v>
      </c>
      <c r="L110" s="14"/>
    </row>
    <row r="111" spans="1:12">
      <c r="A111" s="8">
        <v>45609</v>
      </c>
      <c r="B111" s="9">
        <v>19814</v>
      </c>
      <c r="C111" s="10" t="s">
        <v>215</v>
      </c>
      <c r="D111" s="11" t="s">
        <v>184</v>
      </c>
      <c r="E111" s="3">
        <v>228954</v>
      </c>
      <c r="F111" s="12"/>
      <c r="G111" s="13" t="s">
        <v>44</v>
      </c>
      <c r="H111" s="13"/>
      <c r="I111" s="23"/>
      <c r="J111" s="24">
        <v>1067</v>
      </c>
      <c r="K111" s="25">
        <f t="shared" si="11"/>
        <v>1067</v>
      </c>
      <c r="L111" s="8">
        <v>45607</v>
      </c>
    </row>
    <row r="112" spans="1:12">
      <c r="A112" s="14"/>
      <c r="B112" s="15"/>
      <c r="C112" s="16"/>
      <c r="D112" s="17" t="s">
        <v>185</v>
      </c>
      <c r="E112" s="7"/>
      <c r="F112" s="18"/>
      <c r="G112" s="19" t="s">
        <v>44</v>
      </c>
      <c r="H112" s="19"/>
      <c r="I112" s="26"/>
      <c r="J112" s="24">
        <v>-168.38</v>
      </c>
      <c r="K112" s="25">
        <f t="shared" si="11"/>
        <v>-168.38</v>
      </c>
      <c r="L112" s="14"/>
    </row>
    <row r="113" spans="1:12">
      <c r="A113" s="20" t="s">
        <v>186</v>
      </c>
      <c r="B113" s="21"/>
      <c r="C113" s="21"/>
      <c r="D113" s="21"/>
      <c r="E113" s="21"/>
      <c r="F113" s="21"/>
      <c r="G113" s="21"/>
      <c r="H113" s="21"/>
      <c r="I113" s="27"/>
      <c r="J113" s="28">
        <f>SUM(J111:J112)</f>
        <v>898.62</v>
      </c>
      <c r="K113" s="33">
        <f t="shared" si="11"/>
        <v>898.62</v>
      </c>
      <c r="L113" s="14"/>
    </row>
    <row r="114" spans="1:12">
      <c r="A114" s="8">
        <v>45609</v>
      </c>
      <c r="B114" s="9">
        <v>19814</v>
      </c>
      <c r="C114" s="10" t="s">
        <v>216</v>
      </c>
      <c r="D114" s="11" t="s">
        <v>184</v>
      </c>
      <c r="E114" s="3">
        <v>228953</v>
      </c>
      <c r="F114" s="12"/>
      <c r="G114" s="13" t="s">
        <v>44</v>
      </c>
      <c r="H114" s="13"/>
      <c r="I114" s="23"/>
      <c r="J114" s="24">
        <v>194</v>
      </c>
      <c r="K114" s="25">
        <f t="shared" si="11"/>
        <v>194</v>
      </c>
      <c r="L114" s="8">
        <v>45607</v>
      </c>
    </row>
    <row r="115" spans="1:12">
      <c r="A115" s="14"/>
      <c r="B115" s="15"/>
      <c r="C115" s="16"/>
      <c r="D115" s="17" t="s">
        <v>185</v>
      </c>
      <c r="E115" s="7"/>
      <c r="F115" s="18"/>
      <c r="G115" s="19" t="s">
        <v>44</v>
      </c>
      <c r="H115" s="19"/>
      <c r="I115" s="26"/>
      <c r="J115" s="24">
        <v>-30.63</v>
      </c>
      <c r="K115" s="25">
        <f t="shared" si="11"/>
        <v>-30.63</v>
      </c>
      <c r="L115" s="14"/>
    </row>
    <row r="116" spans="1:12">
      <c r="A116" s="20" t="s">
        <v>186</v>
      </c>
      <c r="B116" s="21"/>
      <c r="C116" s="21"/>
      <c r="D116" s="21"/>
      <c r="E116" s="21"/>
      <c r="F116" s="21"/>
      <c r="G116" s="21"/>
      <c r="H116" s="21"/>
      <c r="I116" s="27"/>
      <c r="J116" s="28">
        <f>SUM(J114:J115)</f>
        <v>163.37</v>
      </c>
      <c r="K116" s="33">
        <f t="shared" si="11"/>
        <v>163.37</v>
      </c>
      <c r="L116" s="14"/>
    </row>
    <row r="117" spans="1:12">
      <c r="A117" s="8">
        <v>45609</v>
      </c>
      <c r="B117" s="9">
        <v>19814</v>
      </c>
      <c r="C117" s="10" t="s">
        <v>217</v>
      </c>
      <c r="D117" s="11" t="s">
        <v>184</v>
      </c>
      <c r="E117" s="3">
        <v>228945</v>
      </c>
      <c r="F117" s="12"/>
      <c r="G117" s="13" t="s">
        <v>44</v>
      </c>
      <c r="H117" s="13"/>
      <c r="I117" s="23"/>
      <c r="J117" s="24">
        <v>1100</v>
      </c>
      <c r="K117" s="25">
        <f t="shared" si="11"/>
        <v>1100</v>
      </c>
      <c r="L117" s="8">
        <v>45607</v>
      </c>
    </row>
    <row r="118" spans="1:12">
      <c r="A118" s="14"/>
      <c r="B118" s="15"/>
      <c r="C118" s="16"/>
      <c r="D118" s="17" t="s">
        <v>185</v>
      </c>
      <c r="E118" s="7"/>
      <c r="F118" s="18"/>
      <c r="G118" s="19" t="s">
        <v>44</v>
      </c>
      <c r="H118" s="19"/>
      <c r="I118" s="26"/>
      <c r="J118" s="24">
        <v>-173.59</v>
      </c>
      <c r="K118" s="25">
        <f t="shared" si="11"/>
        <v>-173.59</v>
      </c>
      <c r="L118" s="14"/>
    </row>
    <row r="119" spans="1:12">
      <c r="A119" s="20" t="s">
        <v>186</v>
      </c>
      <c r="B119" s="21"/>
      <c r="C119" s="21"/>
      <c r="D119" s="21"/>
      <c r="E119" s="21"/>
      <c r="F119" s="21"/>
      <c r="G119" s="21"/>
      <c r="H119" s="21"/>
      <c r="I119" s="27"/>
      <c r="J119" s="28">
        <f>SUM(J117:J118)</f>
        <v>926.41</v>
      </c>
      <c r="K119" s="33">
        <f t="shared" si="11"/>
        <v>926.41</v>
      </c>
      <c r="L119" s="14"/>
    </row>
    <row r="120" spans="1:12">
      <c r="A120" s="8">
        <v>45609</v>
      </c>
      <c r="B120" s="9">
        <v>19814</v>
      </c>
      <c r="C120" s="10" t="s">
        <v>218</v>
      </c>
      <c r="D120" s="11" t="s">
        <v>184</v>
      </c>
      <c r="E120" s="3">
        <v>228568</v>
      </c>
      <c r="F120" s="12"/>
      <c r="G120" s="13" t="s">
        <v>44</v>
      </c>
      <c r="H120" s="13"/>
      <c r="I120" s="23"/>
      <c r="J120" s="24">
        <v>191.48</v>
      </c>
      <c r="K120" s="25">
        <f t="shared" si="11"/>
        <v>191.48</v>
      </c>
      <c r="L120" s="8">
        <v>45607</v>
      </c>
    </row>
    <row r="121" spans="1:12">
      <c r="A121" s="14"/>
      <c r="B121" s="15"/>
      <c r="C121" s="16"/>
      <c r="D121" s="17" t="s">
        <v>185</v>
      </c>
      <c r="E121" s="7"/>
      <c r="F121" s="18"/>
      <c r="G121" s="19" t="s">
        <v>44</v>
      </c>
      <c r="H121" s="19"/>
      <c r="I121" s="26"/>
      <c r="J121" s="24">
        <v>-31.07</v>
      </c>
      <c r="K121" s="25">
        <f t="shared" si="11"/>
        <v>-31.07</v>
      </c>
      <c r="L121" s="14"/>
    </row>
    <row r="122" spans="1:12">
      <c r="A122" s="20" t="s">
        <v>186</v>
      </c>
      <c r="B122" s="21"/>
      <c r="C122" s="21"/>
      <c r="D122" s="21"/>
      <c r="E122" s="21"/>
      <c r="F122" s="21"/>
      <c r="G122" s="21"/>
      <c r="H122" s="21"/>
      <c r="I122" s="27"/>
      <c r="J122" s="28">
        <f>SUM(J120:J121)</f>
        <v>160.41</v>
      </c>
      <c r="K122" s="33">
        <f t="shared" si="11"/>
        <v>160.41</v>
      </c>
      <c r="L122" s="14"/>
    </row>
    <row r="123" spans="1:12">
      <c r="A123" s="8">
        <v>45609</v>
      </c>
      <c r="B123" s="9">
        <v>19814</v>
      </c>
      <c r="C123" s="10" t="s">
        <v>219</v>
      </c>
      <c r="D123" s="11" t="s">
        <v>184</v>
      </c>
      <c r="E123" s="3">
        <v>228949</v>
      </c>
      <c r="F123" s="12"/>
      <c r="G123" s="13" t="s">
        <v>44</v>
      </c>
      <c r="H123" s="13"/>
      <c r="I123" s="23"/>
      <c r="J123" s="24">
        <v>191.48</v>
      </c>
      <c r="K123" s="25">
        <f t="shared" si="11"/>
        <v>191.48</v>
      </c>
      <c r="L123" s="8">
        <v>45607</v>
      </c>
    </row>
    <row r="124" spans="1:12">
      <c r="A124" s="14"/>
      <c r="B124" s="15"/>
      <c r="C124" s="16"/>
      <c r="D124" s="17" t="s">
        <v>185</v>
      </c>
      <c r="E124" s="7"/>
      <c r="F124" s="18"/>
      <c r="G124" s="19" t="s">
        <v>44</v>
      </c>
      <c r="H124" s="19"/>
      <c r="I124" s="26"/>
      <c r="J124" s="24">
        <v>-30.22</v>
      </c>
      <c r="K124" s="25">
        <f t="shared" si="11"/>
        <v>-30.22</v>
      </c>
      <c r="L124" s="14"/>
    </row>
    <row r="125" spans="1:12">
      <c r="A125" s="20" t="s">
        <v>186</v>
      </c>
      <c r="B125" s="21"/>
      <c r="C125" s="21"/>
      <c r="D125" s="21"/>
      <c r="E125" s="21"/>
      <c r="F125" s="21"/>
      <c r="G125" s="21"/>
      <c r="H125" s="21"/>
      <c r="I125" s="27"/>
      <c r="J125" s="28">
        <f>SUM(J123:J124)</f>
        <v>161.26</v>
      </c>
      <c r="K125" s="33">
        <f t="shared" si="11"/>
        <v>161.26</v>
      </c>
      <c r="L125" s="14"/>
    </row>
    <row r="126" spans="1:12">
      <c r="A126" s="8">
        <v>45609</v>
      </c>
      <c r="B126" s="9">
        <v>19814</v>
      </c>
      <c r="C126" s="29" t="s">
        <v>220</v>
      </c>
      <c r="D126" s="11" t="s">
        <v>184</v>
      </c>
      <c r="E126" s="3"/>
      <c r="F126" s="12"/>
      <c r="G126" s="13" t="s">
        <v>44</v>
      </c>
      <c r="H126" s="13"/>
      <c r="I126" s="23"/>
      <c r="J126" s="24">
        <v>-110.45</v>
      </c>
      <c r="K126" s="25">
        <f t="shared" si="11"/>
        <v>-110.45</v>
      </c>
      <c r="L126" s="8">
        <v>45607</v>
      </c>
    </row>
    <row r="127" spans="1:12">
      <c r="A127" s="14"/>
      <c r="B127" s="15"/>
      <c r="C127" s="16"/>
      <c r="D127" s="17" t="s">
        <v>185</v>
      </c>
      <c r="E127" s="7"/>
      <c r="F127" s="18"/>
      <c r="G127" s="19" t="s">
        <v>44</v>
      </c>
      <c r="H127" s="19"/>
      <c r="I127" s="26"/>
      <c r="J127" s="24"/>
      <c r="K127" s="25">
        <f t="shared" si="11"/>
        <v>0</v>
      </c>
      <c r="L127" s="14"/>
    </row>
    <row r="128" spans="1:12">
      <c r="A128" s="20" t="s">
        <v>186</v>
      </c>
      <c r="B128" s="21"/>
      <c r="C128" s="21"/>
      <c r="D128" s="21"/>
      <c r="E128" s="21"/>
      <c r="F128" s="21"/>
      <c r="G128" s="21"/>
      <c r="H128" s="21"/>
      <c r="I128" s="27"/>
      <c r="J128" s="34">
        <f>SUM(J126:J127)</f>
        <v>-110.45</v>
      </c>
      <c r="K128" s="33">
        <f t="shared" si="11"/>
        <v>-110.45</v>
      </c>
      <c r="L128" s="14"/>
    </row>
    <row r="129" spans="1:12">
      <c r="A129" s="8">
        <v>45609</v>
      </c>
      <c r="B129" s="9">
        <v>19814</v>
      </c>
      <c r="C129" s="10" t="s">
        <v>221</v>
      </c>
      <c r="D129" s="11" t="s">
        <v>184</v>
      </c>
      <c r="E129" s="3">
        <v>229035</v>
      </c>
      <c r="F129" s="12"/>
      <c r="G129" s="13" t="s">
        <v>44</v>
      </c>
      <c r="H129" s="13"/>
      <c r="I129" s="23"/>
      <c r="J129" s="24">
        <v>315</v>
      </c>
      <c r="K129" s="25">
        <f t="shared" si="11"/>
        <v>315</v>
      </c>
      <c r="L129" s="8">
        <v>45607</v>
      </c>
    </row>
    <row r="130" spans="1:12">
      <c r="A130" s="14"/>
      <c r="B130" s="15"/>
      <c r="C130" s="16"/>
      <c r="D130" s="17" t="s">
        <v>185</v>
      </c>
      <c r="E130" s="7"/>
      <c r="F130" s="18"/>
      <c r="G130" s="19" t="s">
        <v>44</v>
      </c>
      <c r="H130" s="19"/>
      <c r="I130" s="26"/>
      <c r="J130" s="24">
        <v>-49.72</v>
      </c>
      <c r="K130" s="25">
        <f t="shared" si="11"/>
        <v>-49.72</v>
      </c>
      <c r="L130" s="14"/>
    </row>
    <row r="131" spans="1:12">
      <c r="A131" s="20" t="s">
        <v>186</v>
      </c>
      <c r="B131" s="21"/>
      <c r="C131" s="21"/>
      <c r="D131" s="21"/>
      <c r="E131" s="21"/>
      <c r="F131" s="21"/>
      <c r="G131" s="21"/>
      <c r="H131" s="21"/>
      <c r="I131" s="27"/>
      <c r="J131" s="28">
        <f>SUM(J129:J130)</f>
        <v>265.28</v>
      </c>
      <c r="K131" s="33">
        <f t="shared" si="11"/>
        <v>265.28</v>
      </c>
      <c r="L131" s="14"/>
    </row>
    <row r="132" spans="1:12">
      <c r="A132" s="8">
        <v>45609</v>
      </c>
      <c r="B132" s="9">
        <v>19814</v>
      </c>
      <c r="C132" s="10" t="s">
        <v>222</v>
      </c>
      <c r="D132" s="11" t="s">
        <v>184</v>
      </c>
      <c r="E132" s="3">
        <v>228219</v>
      </c>
      <c r="F132" s="12"/>
      <c r="G132" s="13" t="s">
        <v>44</v>
      </c>
      <c r="H132" s="13"/>
      <c r="I132" s="23"/>
      <c r="J132" s="24">
        <v>1067</v>
      </c>
      <c r="K132" s="25">
        <f t="shared" si="11"/>
        <v>1067</v>
      </c>
      <c r="L132" s="8">
        <v>45607</v>
      </c>
    </row>
    <row r="133" spans="1:12">
      <c r="A133" s="14"/>
      <c r="B133" s="15"/>
      <c r="C133" s="16"/>
      <c r="D133" s="17" t="s">
        <v>185</v>
      </c>
      <c r="E133" s="7"/>
      <c r="F133" s="18"/>
      <c r="G133" s="19" t="s">
        <v>44</v>
      </c>
      <c r="H133" s="19"/>
      <c r="I133" s="26"/>
      <c r="J133" s="24">
        <v>-171.18</v>
      </c>
      <c r="K133" s="25">
        <f t="shared" si="11"/>
        <v>-171.18</v>
      </c>
      <c r="L133" s="14"/>
    </row>
    <row r="134" spans="1:12">
      <c r="A134" s="20" t="s">
        <v>186</v>
      </c>
      <c r="B134" s="21"/>
      <c r="C134" s="21"/>
      <c r="D134" s="21"/>
      <c r="E134" s="21"/>
      <c r="F134" s="21"/>
      <c r="G134" s="21"/>
      <c r="H134" s="21"/>
      <c r="I134" s="27"/>
      <c r="J134" s="28">
        <f>SUM(J132:J133)</f>
        <v>895.82</v>
      </c>
      <c r="K134" s="33">
        <f t="shared" si="11"/>
        <v>895.82</v>
      </c>
      <c r="L134" s="14"/>
    </row>
    <row r="135" spans="1:12">
      <c r="A135" s="8">
        <v>45609</v>
      </c>
      <c r="B135" s="9">
        <v>19814</v>
      </c>
      <c r="C135" s="10" t="s">
        <v>223</v>
      </c>
      <c r="D135" s="11" t="s">
        <v>184</v>
      </c>
      <c r="E135" s="3">
        <v>228212</v>
      </c>
      <c r="F135" s="12"/>
      <c r="G135" s="13" t="s">
        <v>44</v>
      </c>
      <c r="H135" s="13"/>
      <c r="I135" s="23"/>
      <c r="J135" s="24">
        <v>194</v>
      </c>
      <c r="K135" s="25">
        <f t="shared" si="11"/>
        <v>194</v>
      </c>
      <c r="L135" s="8">
        <v>45607</v>
      </c>
    </row>
    <row r="136" spans="1:12">
      <c r="A136" s="14"/>
      <c r="B136" s="15"/>
      <c r="C136" s="16"/>
      <c r="D136" s="17" t="s">
        <v>185</v>
      </c>
      <c r="E136" s="7"/>
      <c r="F136" s="18"/>
      <c r="G136" s="19" t="s">
        <v>44</v>
      </c>
      <c r="H136" s="19"/>
      <c r="I136" s="26"/>
      <c r="J136" s="24">
        <v>-30.63</v>
      </c>
      <c r="K136" s="25">
        <f t="shared" si="11"/>
        <v>-30.63</v>
      </c>
      <c r="L136" s="14"/>
    </row>
    <row r="137" spans="1:12">
      <c r="A137" s="20" t="s">
        <v>186</v>
      </c>
      <c r="B137" s="21"/>
      <c r="C137" s="21"/>
      <c r="D137" s="21"/>
      <c r="E137" s="21"/>
      <c r="F137" s="21"/>
      <c r="G137" s="21"/>
      <c r="H137" s="21"/>
      <c r="I137" s="27"/>
      <c r="J137" s="28">
        <f>SUM(J135:J136)</f>
        <v>163.37</v>
      </c>
      <c r="K137" s="33">
        <f t="shared" si="11"/>
        <v>163.37</v>
      </c>
      <c r="L137" s="14"/>
    </row>
    <row r="138" ht="10.5" spans="1:10">
      <c r="A138" s="2"/>
      <c r="I138" s="30" t="s">
        <v>207</v>
      </c>
      <c r="J138" s="31">
        <f>SUM(J92,J95,J98,J101,J104,J107,J110,J113,J116,J119,J122,J125,J128,J131,J134,J137)</f>
        <v>5671.74</v>
      </c>
    </row>
    <row r="139" ht="10.5" spans="1:10">
      <c r="A139" s="2" t="s">
        <v>22</v>
      </c>
      <c r="D139" s="2" t="s">
        <v>23</v>
      </c>
      <c r="I139" s="32"/>
      <c r="J139" s="31"/>
    </row>
    <row r="140" spans="1:1">
      <c r="A140" s="2"/>
    </row>
    <row r="141" spans="1:1">
      <c r="A141" s="2"/>
    </row>
    <row r="142" spans="1:4">
      <c r="A142" s="2" t="s">
        <v>25</v>
      </c>
      <c r="D142" s="2" t="s">
        <v>26</v>
      </c>
    </row>
    <row r="143" spans="1:4">
      <c r="A143" s="1" t="s">
        <v>28</v>
      </c>
      <c r="D143" s="1" t="s">
        <v>29</v>
      </c>
    </row>
    <row r="149" spans="1:1">
      <c r="A149" s="2" t="s">
        <v>0</v>
      </c>
    </row>
    <row r="150" spans="1:1">
      <c r="A150" s="2" t="s">
        <v>1</v>
      </c>
    </row>
    <row r="152" spans="1:12">
      <c r="A152" s="3" t="s">
        <v>2</v>
      </c>
      <c r="B152" s="3" t="s">
        <v>34</v>
      </c>
      <c r="C152" s="3" t="s">
        <v>4</v>
      </c>
      <c r="D152" s="3" t="s">
        <v>5</v>
      </c>
      <c r="E152" s="3" t="s">
        <v>182</v>
      </c>
      <c r="F152" s="3" t="s">
        <v>7</v>
      </c>
      <c r="G152" s="4" t="s">
        <v>8</v>
      </c>
      <c r="H152" s="5"/>
      <c r="I152" s="5"/>
      <c r="J152" s="22"/>
      <c r="K152" s="3" t="s">
        <v>9</v>
      </c>
      <c r="L152" s="3" t="s">
        <v>10</v>
      </c>
    </row>
    <row r="153" spans="1:12">
      <c r="A153" s="6"/>
      <c r="B153" s="6"/>
      <c r="C153" s="6"/>
      <c r="D153" s="6"/>
      <c r="E153" s="6"/>
      <c r="F153" s="6"/>
      <c r="G153" s="3" t="s">
        <v>11</v>
      </c>
      <c r="H153" s="3" t="s">
        <v>12</v>
      </c>
      <c r="I153" s="3" t="s">
        <v>13</v>
      </c>
      <c r="J153" s="3" t="s">
        <v>14</v>
      </c>
      <c r="K153" s="6"/>
      <c r="L153" s="6"/>
    </row>
    <row r="154" spans="1:1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>
      <c r="A155" s="8">
        <v>45615</v>
      </c>
      <c r="B155" s="9">
        <v>19830</v>
      </c>
      <c r="C155" s="10" t="s">
        <v>224</v>
      </c>
      <c r="D155" s="11" t="s">
        <v>184</v>
      </c>
      <c r="E155" s="3">
        <v>230411</v>
      </c>
      <c r="F155" s="12"/>
      <c r="G155" s="13" t="s">
        <v>44</v>
      </c>
      <c r="H155" s="13"/>
      <c r="I155" s="23"/>
      <c r="J155" s="24">
        <v>175.5</v>
      </c>
      <c r="K155" s="25">
        <f t="shared" ref="K155:K218" si="12">J155+F155</f>
        <v>175.5</v>
      </c>
      <c r="L155" s="8">
        <v>45614</v>
      </c>
    </row>
    <row r="156" spans="1:12">
      <c r="A156" s="14"/>
      <c r="B156" s="15"/>
      <c r="C156" s="16"/>
      <c r="D156" s="17" t="s">
        <v>185</v>
      </c>
      <c r="E156" s="7"/>
      <c r="F156" s="18"/>
      <c r="G156" s="19" t="s">
        <v>44</v>
      </c>
      <c r="H156" s="19"/>
      <c r="I156" s="26"/>
      <c r="J156" s="24">
        <v>-33.84</v>
      </c>
      <c r="K156" s="25">
        <f t="shared" si="12"/>
        <v>-33.84</v>
      </c>
      <c r="L156" s="14"/>
    </row>
    <row r="157" spans="1:12">
      <c r="A157" s="20" t="s">
        <v>186</v>
      </c>
      <c r="B157" s="21"/>
      <c r="C157" s="21"/>
      <c r="D157" s="21"/>
      <c r="E157" s="21"/>
      <c r="F157" s="21"/>
      <c r="G157" s="21"/>
      <c r="H157" s="21"/>
      <c r="I157" s="27"/>
      <c r="J157" s="28">
        <f>SUM(J155:J156)</f>
        <v>141.66</v>
      </c>
      <c r="K157" s="33">
        <f t="shared" si="12"/>
        <v>141.66</v>
      </c>
      <c r="L157" s="14"/>
    </row>
    <row r="158" spans="1:12">
      <c r="A158" s="8">
        <v>45615</v>
      </c>
      <c r="B158" s="9">
        <v>19830</v>
      </c>
      <c r="C158" s="10" t="s">
        <v>225</v>
      </c>
      <c r="D158" s="11" t="s">
        <v>184</v>
      </c>
      <c r="E158" s="3">
        <v>230414</v>
      </c>
      <c r="F158" s="12"/>
      <c r="G158" s="13" t="s">
        <v>44</v>
      </c>
      <c r="H158" s="13"/>
      <c r="I158" s="23"/>
      <c r="J158" s="24">
        <v>1018.87</v>
      </c>
      <c r="K158" s="25">
        <f t="shared" si="12"/>
        <v>1018.87</v>
      </c>
      <c r="L158" s="8">
        <v>45614</v>
      </c>
    </row>
    <row r="159" spans="1:12">
      <c r="A159" s="14"/>
      <c r="B159" s="15"/>
      <c r="C159" s="16"/>
      <c r="D159" s="17" t="s">
        <v>185</v>
      </c>
      <c r="E159" s="7"/>
      <c r="F159" s="18"/>
      <c r="G159" s="19" t="s">
        <v>44</v>
      </c>
      <c r="H159" s="19"/>
      <c r="I159" s="26"/>
      <c r="J159" s="24">
        <v>-196.39</v>
      </c>
      <c r="K159" s="25">
        <f t="shared" si="12"/>
        <v>-196.39</v>
      </c>
      <c r="L159" s="14"/>
    </row>
    <row r="160" spans="1:12">
      <c r="A160" s="20" t="s">
        <v>186</v>
      </c>
      <c r="B160" s="21"/>
      <c r="C160" s="21"/>
      <c r="D160" s="21"/>
      <c r="E160" s="21"/>
      <c r="F160" s="21"/>
      <c r="G160" s="21"/>
      <c r="H160" s="21"/>
      <c r="I160" s="27"/>
      <c r="J160" s="28">
        <f>SUM(J158:J159)</f>
        <v>822.48</v>
      </c>
      <c r="K160" s="33">
        <f t="shared" si="12"/>
        <v>822.48</v>
      </c>
      <c r="L160" s="14"/>
    </row>
    <row r="161" spans="1:12">
      <c r="A161" s="8">
        <v>45615</v>
      </c>
      <c r="B161" s="9">
        <v>19830</v>
      </c>
      <c r="C161" s="10" t="s">
        <v>226</v>
      </c>
      <c r="D161" s="11" t="s">
        <v>184</v>
      </c>
      <c r="E161" s="3">
        <v>230422</v>
      </c>
      <c r="F161" s="12"/>
      <c r="G161" s="13" t="s">
        <v>44</v>
      </c>
      <c r="H161" s="13"/>
      <c r="I161" s="23"/>
      <c r="J161" s="24">
        <v>185.25</v>
      </c>
      <c r="K161" s="25">
        <f t="shared" si="12"/>
        <v>185.25</v>
      </c>
      <c r="L161" s="8">
        <v>45614</v>
      </c>
    </row>
    <row r="162" spans="1:12">
      <c r="A162" s="14"/>
      <c r="B162" s="15"/>
      <c r="C162" s="16"/>
      <c r="D162" s="17" t="s">
        <v>185</v>
      </c>
      <c r="E162" s="7"/>
      <c r="F162" s="18"/>
      <c r="G162" s="19" t="s">
        <v>44</v>
      </c>
      <c r="H162" s="19"/>
      <c r="I162" s="26"/>
      <c r="J162" s="24">
        <v>-35.72</v>
      </c>
      <c r="K162" s="25">
        <f t="shared" si="12"/>
        <v>-35.72</v>
      </c>
      <c r="L162" s="14"/>
    </row>
    <row r="163" spans="1:12">
      <c r="A163" s="20" t="s">
        <v>186</v>
      </c>
      <c r="B163" s="21"/>
      <c r="C163" s="21"/>
      <c r="D163" s="21"/>
      <c r="E163" s="21"/>
      <c r="F163" s="21"/>
      <c r="G163" s="21"/>
      <c r="H163" s="21"/>
      <c r="I163" s="27"/>
      <c r="J163" s="28">
        <f>SUM(J161:J162)</f>
        <v>149.53</v>
      </c>
      <c r="K163" s="33">
        <f t="shared" si="12"/>
        <v>149.53</v>
      </c>
      <c r="L163" s="14"/>
    </row>
    <row r="164" spans="1:12">
      <c r="A164" s="8">
        <v>45615</v>
      </c>
      <c r="B164" s="9">
        <v>19830</v>
      </c>
      <c r="C164" s="10" t="s">
        <v>227</v>
      </c>
      <c r="D164" s="11" t="s">
        <v>184</v>
      </c>
      <c r="E164" s="3">
        <v>229942</v>
      </c>
      <c r="F164" s="12"/>
      <c r="G164" s="13" t="s">
        <v>44</v>
      </c>
      <c r="H164" s="13"/>
      <c r="I164" s="23"/>
      <c r="J164" s="24">
        <v>370.5</v>
      </c>
      <c r="K164" s="25">
        <f t="shared" si="12"/>
        <v>370.5</v>
      </c>
      <c r="L164" s="8">
        <v>45614</v>
      </c>
    </row>
    <row r="165" spans="1:12">
      <c r="A165" s="14"/>
      <c r="B165" s="15"/>
      <c r="C165" s="16"/>
      <c r="D165" s="17" t="s">
        <v>185</v>
      </c>
      <c r="E165" s="7"/>
      <c r="F165" s="18"/>
      <c r="G165" s="19" t="s">
        <v>44</v>
      </c>
      <c r="H165" s="19"/>
      <c r="I165" s="26"/>
      <c r="J165" s="24">
        <v>-71.44</v>
      </c>
      <c r="K165" s="25">
        <f t="shared" si="12"/>
        <v>-71.44</v>
      </c>
      <c r="L165" s="14"/>
    </row>
    <row r="166" spans="1:12">
      <c r="A166" s="20" t="s">
        <v>186</v>
      </c>
      <c r="B166" s="21"/>
      <c r="C166" s="21"/>
      <c r="D166" s="21"/>
      <c r="E166" s="21"/>
      <c r="F166" s="21"/>
      <c r="G166" s="21"/>
      <c r="H166" s="21"/>
      <c r="I166" s="27"/>
      <c r="J166" s="28">
        <f>SUM(J164:J165)</f>
        <v>299.06</v>
      </c>
      <c r="K166" s="33">
        <f t="shared" si="12"/>
        <v>299.06</v>
      </c>
      <c r="L166" s="14"/>
    </row>
    <row r="167" spans="1:12">
      <c r="A167" s="8">
        <v>45615</v>
      </c>
      <c r="B167" s="9">
        <v>19830</v>
      </c>
      <c r="C167" s="10" t="s">
        <v>228</v>
      </c>
      <c r="D167" s="11" t="s">
        <v>184</v>
      </c>
      <c r="E167" s="3">
        <v>230418</v>
      </c>
      <c r="F167" s="12"/>
      <c r="G167" s="13" t="s">
        <v>44</v>
      </c>
      <c r="H167" s="13"/>
      <c r="I167" s="23"/>
      <c r="J167" s="24">
        <v>195</v>
      </c>
      <c r="K167" s="25">
        <f t="shared" si="12"/>
        <v>195</v>
      </c>
      <c r="L167" s="8">
        <v>45614</v>
      </c>
    </row>
    <row r="168" spans="1:12">
      <c r="A168" s="14"/>
      <c r="B168" s="15"/>
      <c r="C168" s="16"/>
      <c r="D168" s="17" t="s">
        <v>185</v>
      </c>
      <c r="E168" s="7"/>
      <c r="F168" s="18"/>
      <c r="G168" s="19" t="s">
        <v>44</v>
      </c>
      <c r="H168" s="19"/>
      <c r="I168" s="26"/>
      <c r="J168" s="24">
        <v>-49.35</v>
      </c>
      <c r="K168" s="25">
        <f t="shared" si="12"/>
        <v>-49.35</v>
      </c>
      <c r="L168" s="14"/>
    </row>
    <row r="169" spans="1:12">
      <c r="A169" s="20" t="s">
        <v>186</v>
      </c>
      <c r="B169" s="21"/>
      <c r="C169" s="21"/>
      <c r="D169" s="21"/>
      <c r="E169" s="21"/>
      <c r="F169" s="21"/>
      <c r="G169" s="21"/>
      <c r="H169" s="21"/>
      <c r="I169" s="27"/>
      <c r="J169" s="28">
        <f>SUM(J167:J168)</f>
        <v>145.65</v>
      </c>
      <c r="K169" s="33">
        <f t="shared" si="12"/>
        <v>145.65</v>
      </c>
      <c r="L169" s="14"/>
    </row>
    <row r="170" spans="1:12">
      <c r="A170" s="8">
        <v>45615</v>
      </c>
      <c r="B170" s="9">
        <v>19830</v>
      </c>
      <c r="C170" s="10" t="s">
        <v>229</v>
      </c>
      <c r="D170" s="11" t="s">
        <v>184</v>
      </c>
      <c r="E170" s="3">
        <v>230453</v>
      </c>
      <c r="F170" s="12"/>
      <c r="G170" s="13" t="s">
        <v>44</v>
      </c>
      <c r="H170" s="13"/>
      <c r="I170" s="23"/>
      <c r="J170" s="24">
        <v>195</v>
      </c>
      <c r="K170" s="25">
        <f t="shared" si="12"/>
        <v>195</v>
      </c>
      <c r="L170" s="8">
        <v>45614</v>
      </c>
    </row>
    <row r="171" spans="1:12">
      <c r="A171" s="14"/>
      <c r="B171" s="15"/>
      <c r="C171" s="16"/>
      <c r="D171" s="17" t="s">
        <v>185</v>
      </c>
      <c r="E171" s="7"/>
      <c r="F171" s="18"/>
      <c r="G171" s="19" t="s">
        <v>44</v>
      </c>
      <c r="H171" s="19"/>
      <c r="I171" s="26"/>
      <c r="J171" s="24">
        <v>-49.35</v>
      </c>
      <c r="K171" s="25">
        <f t="shared" si="12"/>
        <v>-49.35</v>
      </c>
      <c r="L171" s="14"/>
    </row>
    <row r="172" spans="1:12">
      <c r="A172" s="20" t="s">
        <v>186</v>
      </c>
      <c r="B172" s="21"/>
      <c r="C172" s="21"/>
      <c r="D172" s="21"/>
      <c r="E172" s="21"/>
      <c r="F172" s="21"/>
      <c r="G172" s="21"/>
      <c r="H172" s="21"/>
      <c r="I172" s="27"/>
      <c r="J172" s="28">
        <f>SUM(J170:J171)</f>
        <v>145.65</v>
      </c>
      <c r="K172" s="33">
        <f t="shared" si="12"/>
        <v>145.65</v>
      </c>
      <c r="L172" s="14"/>
    </row>
    <row r="173" spans="1:12">
      <c r="A173" s="8">
        <v>45615</v>
      </c>
      <c r="B173" s="9">
        <v>19830</v>
      </c>
      <c r="C173" s="10" t="s">
        <v>230</v>
      </c>
      <c r="D173" s="11" t="s">
        <v>184</v>
      </c>
      <c r="E173" s="3">
        <v>230462</v>
      </c>
      <c r="F173" s="12"/>
      <c r="G173" s="13" t="s">
        <v>44</v>
      </c>
      <c r="H173" s="13"/>
      <c r="I173" s="23"/>
      <c r="J173" s="24">
        <v>195</v>
      </c>
      <c r="K173" s="25">
        <f t="shared" si="12"/>
        <v>195</v>
      </c>
      <c r="L173" s="8">
        <v>45614</v>
      </c>
    </row>
    <row r="174" spans="1:12">
      <c r="A174" s="14"/>
      <c r="B174" s="15"/>
      <c r="C174" s="16"/>
      <c r="D174" s="17" t="s">
        <v>185</v>
      </c>
      <c r="E174" s="7"/>
      <c r="F174" s="18"/>
      <c r="G174" s="19" t="s">
        <v>44</v>
      </c>
      <c r="H174" s="19"/>
      <c r="I174" s="26"/>
      <c r="J174" s="24">
        <v>-48.5</v>
      </c>
      <c r="K174" s="25">
        <f t="shared" si="12"/>
        <v>-48.5</v>
      </c>
      <c r="L174" s="14"/>
    </row>
    <row r="175" spans="1:12">
      <c r="A175" s="20" t="s">
        <v>186</v>
      </c>
      <c r="B175" s="21"/>
      <c r="C175" s="21"/>
      <c r="D175" s="21"/>
      <c r="E175" s="21"/>
      <c r="F175" s="21"/>
      <c r="G175" s="21"/>
      <c r="H175" s="21"/>
      <c r="I175" s="27"/>
      <c r="J175" s="28">
        <f>SUM(J173:J174)</f>
        <v>146.5</v>
      </c>
      <c r="K175" s="33">
        <f t="shared" si="12"/>
        <v>146.5</v>
      </c>
      <c r="L175" s="14"/>
    </row>
    <row r="176" spans="1:12">
      <c r="A176" s="8">
        <v>45615</v>
      </c>
      <c r="B176" s="9">
        <v>19830</v>
      </c>
      <c r="C176" s="10" t="s">
        <v>231</v>
      </c>
      <c r="D176" s="11" t="s">
        <v>184</v>
      </c>
      <c r="E176" s="3">
        <v>230456</v>
      </c>
      <c r="F176" s="12"/>
      <c r="G176" s="13" t="s">
        <v>44</v>
      </c>
      <c r="H176" s="13"/>
      <c r="I176" s="23"/>
      <c r="J176" s="24">
        <v>780</v>
      </c>
      <c r="K176" s="25">
        <f t="shared" si="12"/>
        <v>780</v>
      </c>
      <c r="L176" s="8">
        <v>45614</v>
      </c>
    </row>
    <row r="177" spans="1:12">
      <c r="A177" s="14"/>
      <c r="B177" s="15"/>
      <c r="C177" s="16"/>
      <c r="D177" s="17" t="s">
        <v>185</v>
      </c>
      <c r="E177" s="7"/>
      <c r="F177" s="18"/>
      <c r="G177" s="19" t="s">
        <v>44</v>
      </c>
      <c r="H177" s="19"/>
      <c r="I177" s="26"/>
      <c r="J177" s="24">
        <v>-194</v>
      </c>
      <c r="K177" s="25">
        <f t="shared" si="12"/>
        <v>-194</v>
      </c>
      <c r="L177" s="14"/>
    </row>
    <row r="178" spans="1:12">
      <c r="A178" s="20" t="s">
        <v>186</v>
      </c>
      <c r="B178" s="21"/>
      <c r="C178" s="21"/>
      <c r="D178" s="21"/>
      <c r="E178" s="21"/>
      <c r="F178" s="21"/>
      <c r="G178" s="21"/>
      <c r="H178" s="21"/>
      <c r="I178" s="27"/>
      <c r="J178" s="28">
        <f>SUM(J176:J177)</f>
        <v>586</v>
      </c>
      <c r="K178" s="33">
        <f t="shared" si="12"/>
        <v>586</v>
      </c>
      <c r="L178" s="14"/>
    </row>
    <row r="179" spans="1:12">
      <c r="A179" s="8">
        <v>45615</v>
      </c>
      <c r="B179" s="9">
        <v>19830</v>
      </c>
      <c r="C179" s="10" t="s">
        <v>218</v>
      </c>
      <c r="D179" s="11" t="s">
        <v>184</v>
      </c>
      <c r="E179" s="3">
        <v>229980</v>
      </c>
      <c r="F179" s="12"/>
      <c r="G179" s="13" t="s">
        <v>44</v>
      </c>
      <c r="H179" s="13"/>
      <c r="I179" s="23"/>
      <c r="J179" s="24">
        <v>190</v>
      </c>
      <c r="K179" s="25">
        <f t="shared" si="12"/>
        <v>190</v>
      </c>
      <c r="L179" s="8">
        <v>45614</v>
      </c>
    </row>
    <row r="180" spans="1:12">
      <c r="A180" s="14"/>
      <c r="B180" s="15"/>
      <c r="C180" s="16"/>
      <c r="D180" s="17" t="s">
        <v>185</v>
      </c>
      <c r="E180" s="7"/>
      <c r="F180" s="18"/>
      <c r="G180" s="19" t="s">
        <v>44</v>
      </c>
      <c r="H180" s="19"/>
      <c r="I180" s="26"/>
      <c r="J180" s="24">
        <v>-29.99</v>
      </c>
      <c r="K180" s="25">
        <f t="shared" si="12"/>
        <v>-29.99</v>
      </c>
      <c r="L180" s="14"/>
    </row>
    <row r="181" spans="1:12">
      <c r="A181" s="20" t="s">
        <v>186</v>
      </c>
      <c r="B181" s="21"/>
      <c r="C181" s="21"/>
      <c r="D181" s="21"/>
      <c r="E181" s="21"/>
      <c r="F181" s="21"/>
      <c r="G181" s="21"/>
      <c r="H181" s="21"/>
      <c r="I181" s="27"/>
      <c r="J181" s="28">
        <f>SUM(J179:J180)</f>
        <v>160.01</v>
      </c>
      <c r="K181" s="33">
        <f t="shared" si="12"/>
        <v>160.01</v>
      </c>
      <c r="L181" s="14"/>
    </row>
    <row r="182" spans="1:12">
      <c r="A182" s="8">
        <v>45615</v>
      </c>
      <c r="B182" s="9">
        <v>19830</v>
      </c>
      <c r="C182" s="10" t="s">
        <v>232</v>
      </c>
      <c r="D182" s="11" t="s">
        <v>184</v>
      </c>
      <c r="E182" s="3">
        <v>230600</v>
      </c>
      <c r="F182" s="12"/>
      <c r="G182" s="13" t="s">
        <v>44</v>
      </c>
      <c r="H182" s="13"/>
      <c r="I182" s="23"/>
      <c r="J182" s="24">
        <v>185.25</v>
      </c>
      <c r="K182" s="25">
        <f t="shared" si="12"/>
        <v>185.25</v>
      </c>
      <c r="L182" s="8">
        <v>45614</v>
      </c>
    </row>
    <row r="183" spans="1:12">
      <c r="A183" s="14"/>
      <c r="B183" s="15"/>
      <c r="D183" s="17" t="s">
        <v>185</v>
      </c>
      <c r="E183" s="7"/>
      <c r="F183" s="18"/>
      <c r="G183" s="19" t="s">
        <v>44</v>
      </c>
      <c r="H183" s="19"/>
      <c r="I183" s="26"/>
      <c r="J183" s="24">
        <v>-35.72</v>
      </c>
      <c r="K183" s="25">
        <f t="shared" si="12"/>
        <v>-35.72</v>
      </c>
      <c r="L183" s="14"/>
    </row>
    <row r="184" spans="1:12">
      <c r="A184" s="20" t="s">
        <v>186</v>
      </c>
      <c r="B184" s="21"/>
      <c r="C184" s="21"/>
      <c r="D184" s="21"/>
      <c r="E184" s="21"/>
      <c r="F184" s="21"/>
      <c r="G184" s="21"/>
      <c r="H184" s="21"/>
      <c r="I184" s="27"/>
      <c r="J184" s="28">
        <f>SUM(J182:J183)</f>
        <v>149.53</v>
      </c>
      <c r="K184" s="33">
        <f t="shared" si="12"/>
        <v>149.53</v>
      </c>
      <c r="L184" s="14"/>
    </row>
    <row r="185" spans="1:12">
      <c r="A185" s="8">
        <v>45615</v>
      </c>
      <c r="B185" s="9">
        <v>19830</v>
      </c>
      <c r="C185" s="10" t="s">
        <v>233</v>
      </c>
      <c r="D185" s="11" t="s">
        <v>184</v>
      </c>
      <c r="E185" s="3">
        <v>229940</v>
      </c>
      <c r="F185" s="12"/>
      <c r="G185" s="13" t="s">
        <v>44</v>
      </c>
      <c r="H185" s="13"/>
      <c r="I185" s="23"/>
      <c r="J185" s="24">
        <v>188.9</v>
      </c>
      <c r="K185" s="25">
        <f t="shared" si="12"/>
        <v>188.9</v>
      </c>
      <c r="L185" s="8">
        <v>45614</v>
      </c>
    </row>
    <row r="186" spans="1:12">
      <c r="A186" s="14"/>
      <c r="B186" s="15"/>
      <c r="C186" s="16"/>
      <c r="D186" s="17" t="s">
        <v>185</v>
      </c>
      <c r="E186" s="7"/>
      <c r="F186" s="18"/>
      <c r="G186" s="19" t="s">
        <v>44</v>
      </c>
      <c r="H186" s="19"/>
      <c r="I186" s="26"/>
      <c r="J186" s="24">
        <v>-40.5</v>
      </c>
      <c r="K186" s="25">
        <f t="shared" si="12"/>
        <v>-40.5</v>
      </c>
      <c r="L186" s="14"/>
    </row>
    <row r="187" spans="1:12">
      <c r="A187" s="20" t="s">
        <v>186</v>
      </c>
      <c r="B187" s="21"/>
      <c r="C187" s="21"/>
      <c r="D187" s="21"/>
      <c r="E187" s="21"/>
      <c r="F187" s="21"/>
      <c r="G187" s="21"/>
      <c r="H187" s="21"/>
      <c r="I187" s="27"/>
      <c r="J187" s="28">
        <f>SUM(J185:J186)</f>
        <v>148.4</v>
      </c>
      <c r="K187" s="33">
        <f t="shared" si="12"/>
        <v>148.4</v>
      </c>
      <c r="L187" s="14"/>
    </row>
    <row r="188" spans="1:12">
      <c r="A188" s="8">
        <v>45615</v>
      </c>
      <c r="B188" s="9">
        <v>19830</v>
      </c>
      <c r="C188" s="10" t="s">
        <v>234</v>
      </c>
      <c r="D188" s="11" t="s">
        <v>184</v>
      </c>
      <c r="E188" s="3">
        <v>230395</v>
      </c>
      <c r="F188" s="12"/>
      <c r="G188" s="13" t="s">
        <v>44</v>
      </c>
      <c r="H188" s="13"/>
      <c r="I188" s="23"/>
      <c r="J188" s="24">
        <v>195</v>
      </c>
      <c r="K188" s="25">
        <f t="shared" si="12"/>
        <v>195</v>
      </c>
      <c r="L188" s="8">
        <v>45614</v>
      </c>
    </row>
    <row r="189" spans="1:12">
      <c r="A189" s="14"/>
      <c r="B189" s="15"/>
      <c r="C189" s="16"/>
      <c r="D189" s="17" t="s">
        <v>185</v>
      </c>
      <c r="E189" s="7"/>
      <c r="F189" s="18"/>
      <c r="G189" s="19" t="s">
        <v>44</v>
      </c>
      <c r="H189" s="19"/>
      <c r="I189" s="26"/>
      <c r="J189" s="24">
        <v>-48.5</v>
      </c>
      <c r="K189" s="25">
        <f t="shared" si="12"/>
        <v>-48.5</v>
      </c>
      <c r="L189" s="14"/>
    </row>
    <row r="190" spans="1:12">
      <c r="A190" s="20" t="s">
        <v>186</v>
      </c>
      <c r="B190" s="21"/>
      <c r="C190" s="21"/>
      <c r="D190" s="21"/>
      <c r="E190" s="21"/>
      <c r="F190" s="21"/>
      <c r="G190" s="21"/>
      <c r="H190" s="21"/>
      <c r="I190" s="27"/>
      <c r="J190" s="28">
        <f>SUM(J188:J189)</f>
        <v>146.5</v>
      </c>
      <c r="K190" s="33">
        <f t="shared" si="12"/>
        <v>146.5</v>
      </c>
      <c r="L190" s="14"/>
    </row>
    <row r="191" spans="1:12">
      <c r="A191" s="8">
        <v>45615</v>
      </c>
      <c r="B191" s="9">
        <v>19830</v>
      </c>
      <c r="C191" s="10" t="s">
        <v>235</v>
      </c>
      <c r="D191" s="11" t="s">
        <v>184</v>
      </c>
      <c r="E191" s="3">
        <v>230464</v>
      </c>
      <c r="F191" s="12"/>
      <c r="G191" s="13" t="s">
        <v>44</v>
      </c>
      <c r="H191" s="13"/>
      <c r="I191" s="23"/>
      <c r="J191" s="24">
        <v>185.25</v>
      </c>
      <c r="K191" s="25">
        <f t="shared" si="12"/>
        <v>185.25</v>
      </c>
      <c r="L191" s="8">
        <v>45614</v>
      </c>
    </row>
    <row r="192" spans="1:12">
      <c r="A192" s="14"/>
      <c r="B192" s="15"/>
      <c r="C192" s="16"/>
      <c r="D192" s="17" t="s">
        <v>185</v>
      </c>
      <c r="E192" s="7"/>
      <c r="F192" s="18"/>
      <c r="G192" s="19" t="s">
        <v>44</v>
      </c>
      <c r="H192" s="19"/>
      <c r="I192" s="26"/>
      <c r="J192" s="24">
        <v>-35.72</v>
      </c>
      <c r="K192" s="25">
        <f t="shared" si="12"/>
        <v>-35.72</v>
      </c>
      <c r="L192" s="14"/>
    </row>
    <row r="193" spans="1:12">
      <c r="A193" s="20" t="s">
        <v>186</v>
      </c>
      <c r="B193" s="21"/>
      <c r="C193" s="21"/>
      <c r="D193" s="21"/>
      <c r="E193" s="21"/>
      <c r="F193" s="21"/>
      <c r="G193" s="21"/>
      <c r="H193" s="21"/>
      <c r="I193" s="27"/>
      <c r="J193" s="28">
        <f>SUM(J191:J192)</f>
        <v>149.53</v>
      </c>
      <c r="K193" s="33">
        <f t="shared" si="12"/>
        <v>149.53</v>
      </c>
      <c r="L193" s="14"/>
    </row>
    <row r="194" spans="1:12">
      <c r="A194" s="8">
        <v>45615</v>
      </c>
      <c r="B194" s="9">
        <v>19830</v>
      </c>
      <c r="C194" s="10" t="s">
        <v>236</v>
      </c>
      <c r="D194" s="11" t="s">
        <v>184</v>
      </c>
      <c r="E194" s="3">
        <v>230451</v>
      </c>
      <c r="F194" s="12"/>
      <c r="G194" s="13" t="s">
        <v>44</v>
      </c>
      <c r="H194" s="13"/>
      <c r="I194" s="23"/>
      <c r="J194" s="24">
        <v>185.25</v>
      </c>
      <c r="K194" s="25">
        <f t="shared" si="12"/>
        <v>185.25</v>
      </c>
      <c r="L194" s="8">
        <v>45614</v>
      </c>
    </row>
    <row r="195" spans="1:12">
      <c r="A195" s="14"/>
      <c r="B195" s="15"/>
      <c r="C195" s="16"/>
      <c r="D195" s="17" t="s">
        <v>185</v>
      </c>
      <c r="E195" s="7"/>
      <c r="F195" s="18"/>
      <c r="G195" s="19" t="s">
        <v>44</v>
      </c>
      <c r="H195" s="19"/>
      <c r="I195" s="26"/>
      <c r="J195" s="24">
        <v>-35.72</v>
      </c>
      <c r="K195" s="25">
        <f t="shared" si="12"/>
        <v>-35.72</v>
      </c>
      <c r="L195" s="14"/>
    </row>
    <row r="196" spans="1:12">
      <c r="A196" s="20" t="s">
        <v>186</v>
      </c>
      <c r="B196" s="21"/>
      <c r="C196" s="21"/>
      <c r="D196" s="21"/>
      <c r="E196" s="21"/>
      <c r="F196" s="21"/>
      <c r="G196" s="21"/>
      <c r="H196" s="21"/>
      <c r="I196" s="27"/>
      <c r="J196" s="28">
        <f>SUM(J194:J195)</f>
        <v>149.53</v>
      </c>
      <c r="K196" s="33">
        <f t="shared" si="12"/>
        <v>149.53</v>
      </c>
      <c r="L196" s="14"/>
    </row>
    <row r="197" spans="1:12">
      <c r="A197" s="8">
        <v>45615</v>
      </c>
      <c r="B197" s="9">
        <v>19830</v>
      </c>
      <c r="C197" s="10" t="s">
        <v>237</v>
      </c>
      <c r="D197" s="11" t="s">
        <v>184</v>
      </c>
      <c r="E197" s="3">
        <v>229945</v>
      </c>
      <c r="F197" s="12"/>
      <c r="G197" s="13" t="s">
        <v>44</v>
      </c>
      <c r="H197" s="13"/>
      <c r="I197" s="23"/>
      <c r="J197" s="24">
        <v>323.95</v>
      </c>
      <c r="K197" s="25">
        <f t="shared" si="12"/>
        <v>323.95</v>
      </c>
      <c r="L197" s="8">
        <v>45614</v>
      </c>
    </row>
    <row r="198" spans="1:12">
      <c r="A198" s="14"/>
      <c r="B198" s="15"/>
      <c r="C198" s="16"/>
      <c r="D198" s="17" t="s">
        <v>185</v>
      </c>
      <c r="E198" s="7"/>
      <c r="F198" s="18"/>
      <c r="G198" s="19" t="s">
        <v>44</v>
      </c>
      <c r="H198" s="19"/>
      <c r="I198" s="26"/>
      <c r="J198" s="24">
        <v>-62.44</v>
      </c>
      <c r="K198" s="25">
        <f t="shared" si="12"/>
        <v>-62.44</v>
      </c>
      <c r="L198" s="14"/>
    </row>
    <row r="199" spans="1:12">
      <c r="A199" s="20" t="s">
        <v>186</v>
      </c>
      <c r="B199" s="21"/>
      <c r="C199" s="21"/>
      <c r="D199" s="21"/>
      <c r="E199" s="21"/>
      <c r="F199" s="21"/>
      <c r="G199" s="21"/>
      <c r="H199" s="21"/>
      <c r="I199" s="27"/>
      <c r="J199" s="28">
        <f>SUM(J197:J198)</f>
        <v>261.51</v>
      </c>
      <c r="K199" s="33">
        <f t="shared" si="12"/>
        <v>261.51</v>
      </c>
      <c r="L199" s="14"/>
    </row>
    <row r="200" spans="1:12">
      <c r="A200" s="8">
        <v>45615</v>
      </c>
      <c r="B200" s="9">
        <v>19830</v>
      </c>
      <c r="C200" s="10" t="s">
        <v>238</v>
      </c>
      <c r="D200" s="11" t="s">
        <v>184</v>
      </c>
      <c r="E200" s="3">
        <v>230444</v>
      </c>
      <c r="F200" s="12"/>
      <c r="G200" s="13" t="s">
        <v>44</v>
      </c>
      <c r="H200" s="13"/>
      <c r="I200" s="23"/>
      <c r="J200" s="24">
        <v>195</v>
      </c>
      <c r="K200" s="25">
        <f t="shared" si="12"/>
        <v>195</v>
      </c>
      <c r="L200" s="8">
        <v>45614</v>
      </c>
    </row>
    <row r="201" spans="1:12">
      <c r="A201" s="14"/>
      <c r="B201" s="15"/>
      <c r="C201" s="16"/>
      <c r="D201" s="17" t="s">
        <v>185</v>
      </c>
      <c r="E201" s="7"/>
      <c r="F201" s="18"/>
      <c r="G201" s="19" t="s">
        <v>44</v>
      </c>
      <c r="H201" s="19"/>
      <c r="I201" s="26"/>
      <c r="J201" s="24">
        <v>-48.5</v>
      </c>
      <c r="K201" s="25">
        <f t="shared" si="12"/>
        <v>-48.5</v>
      </c>
      <c r="L201" s="14"/>
    </row>
    <row r="202" spans="1:12">
      <c r="A202" s="20" t="s">
        <v>186</v>
      </c>
      <c r="B202" s="21"/>
      <c r="C202" s="21"/>
      <c r="D202" s="21"/>
      <c r="E202" s="21"/>
      <c r="F202" s="21"/>
      <c r="G202" s="21"/>
      <c r="H202" s="21"/>
      <c r="I202" s="27"/>
      <c r="J202" s="28">
        <f>SUM(J200:J201)</f>
        <v>146.5</v>
      </c>
      <c r="K202" s="33">
        <f t="shared" si="12"/>
        <v>146.5</v>
      </c>
      <c r="L202" s="14"/>
    </row>
    <row r="203" spans="1:12">
      <c r="A203" s="8">
        <v>45615</v>
      </c>
      <c r="B203" s="9">
        <v>19830</v>
      </c>
      <c r="C203" s="10" t="s">
        <v>239</v>
      </c>
      <c r="D203" s="11" t="s">
        <v>184</v>
      </c>
      <c r="E203" s="3">
        <v>229975</v>
      </c>
      <c r="F203" s="12"/>
      <c r="G203" s="13" t="s">
        <v>44</v>
      </c>
      <c r="H203" s="13"/>
      <c r="I203" s="23"/>
      <c r="J203" s="24">
        <v>185.25</v>
      </c>
      <c r="K203" s="25">
        <f t="shared" si="12"/>
        <v>185.25</v>
      </c>
      <c r="L203" s="8">
        <v>45614</v>
      </c>
    </row>
    <row r="204" spans="1:12">
      <c r="A204" s="14"/>
      <c r="B204" s="15"/>
      <c r="C204" s="16"/>
      <c r="D204" s="17" t="s">
        <v>185</v>
      </c>
      <c r="E204" s="7"/>
      <c r="F204" s="18"/>
      <c r="G204" s="19" t="s">
        <v>44</v>
      </c>
      <c r="H204" s="19"/>
      <c r="I204" s="26"/>
      <c r="J204" s="24">
        <v>-35.72</v>
      </c>
      <c r="K204" s="25">
        <f t="shared" si="12"/>
        <v>-35.72</v>
      </c>
      <c r="L204" s="14"/>
    </row>
    <row r="205" spans="1:12">
      <c r="A205" s="20" t="s">
        <v>186</v>
      </c>
      <c r="B205" s="21"/>
      <c r="C205" s="21"/>
      <c r="D205" s="21"/>
      <c r="E205" s="21"/>
      <c r="F205" s="21"/>
      <c r="G205" s="21"/>
      <c r="H205" s="21"/>
      <c r="I205" s="27"/>
      <c r="J205" s="28">
        <f>SUM(J203:J204)</f>
        <v>149.53</v>
      </c>
      <c r="K205" s="33">
        <f t="shared" si="12"/>
        <v>149.53</v>
      </c>
      <c r="L205" s="14"/>
    </row>
    <row r="206" spans="1:12">
      <c r="A206" s="8">
        <v>45615</v>
      </c>
      <c r="B206" s="9">
        <v>19830</v>
      </c>
      <c r="C206" s="10" t="s">
        <v>240</v>
      </c>
      <c r="D206" s="11" t="s">
        <v>184</v>
      </c>
      <c r="E206" s="3">
        <v>229968</v>
      </c>
      <c r="F206" s="12"/>
      <c r="G206" s="13" t="s">
        <v>44</v>
      </c>
      <c r="H206" s="13"/>
      <c r="I206" s="23"/>
      <c r="J206" s="24">
        <v>185.25</v>
      </c>
      <c r="K206" s="25">
        <f t="shared" si="12"/>
        <v>185.25</v>
      </c>
      <c r="L206" s="8">
        <v>45614</v>
      </c>
    </row>
    <row r="207" spans="1:12">
      <c r="A207" s="14"/>
      <c r="B207" s="15"/>
      <c r="C207" s="16"/>
      <c r="D207" s="17" t="s">
        <v>185</v>
      </c>
      <c r="E207" s="7"/>
      <c r="F207" s="18"/>
      <c r="G207" s="19" t="s">
        <v>44</v>
      </c>
      <c r="H207" s="19"/>
      <c r="I207" s="26"/>
      <c r="J207" s="24">
        <v>-35.72</v>
      </c>
      <c r="K207" s="25">
        <f t="shared" si="12"/>
        <v>-35.72</v>
      </c>
      <c r="L207" s="14"/>
    </row>
    <row r="208" spans="1:12">
      <c r="A208" s="20" t="s">
        <v>186</v>
      </c>
      <c r="B208" s="21"/>
      <c r="C208" s="21"/>
      <c r="D208" s="21"/>
      <c r="E208" s="21"/>
      <c r="F208" s="21"/>
      <c r="G208" s="21"/>
      <c r="H208" s="21"/>
      <c r="I208" s="27"/>
      <c r="J208" s="28">
        <f>SUM(J206:J207)</f>
        <v>149.53</v>
      </c>
      <c r="K208" s="33">
        <f t="shared" si="12"/>
        <v>149.53</v>
      </c>
      <c r="L208" s="14"/>
    </row>
    <row r="209" spans="1:12">
      <c r="A209" s="8">
        <v>45615</v>
      </c>
      <c r="B209" s="9">
        <v>19830</v>
      </c>
      <c r="C209" s="10" t="s">
        <v>241</v>
      </c>
      <c r="D209" s="11" t="s">
        <v>184</v>
      </c>
      <c r="E209" s="3">
        <v>229947</v>
      </c>
      <c r="F209" s="12"/>
      <c r="G209" s="13" t="s">
        <v>44</v>
      </c>
      <c r="H209" s="13"/>
      <c r="I209" s="23"/>
      <c r="J209" s="24">
        <v>185.25</v>
      </c>
      <c r="K209" s="25">
        <f t="shared" si="12"/>
        <v>185.25</v>
      </c>
      <c r="L209" s="8">
        <v>45614</v>
      </c>
    </row>
    <row r="210" spans="1:12">
      <c r="A210" s="14"/>
      <c r="B210" s="15"/>
      <c r="C210" s="16"/>
      <c r="D210" s="17" t="s">
        <v>185</v>
      </c>
      <c r="E210" s="7"/>
      <c r="F210" s="18"/>
      <c r="G210" s="19" t="s">
        <v>44</v>
      </c>
      <c r="H210" s="19"/>
      <c r="I210" s="26"/>
      <c r="J210" s="24">
        <v>-35.72</v>
      </c>
      <c r="K210" s="25">
        <f t="shared" si="12"/>
        <v>-35.72</v>
      </c>
      <c r="L210" s="14"/>
    </row>
    <row r="211" spans="1:12">
      <c r="A211" s="20" t="s">
        <v>186</v>
      </c>
      <c r="B211" s="21"/>
      <c r="C211" s="21"/>
      <c r="D211" s="21"/>
      <c r="E211" s="21"/>
      <c r="F211" s="21"/>
      <c r="G211" s="21"/>
      <c r="H211" s="21"/>
      <c r="I211" s="27"/>
      <c r="J211" s="28">
        <f>SUM(J209:J210)</f>
        <v>149.53</v>
      </c>
      <c r="K211" s="33">
        <f t="shared" si="12"/>
        <v>149.53</v>
      </c>
      <c r="L211" s="14"/>
    </row>
    <row r="212" spans="1:12">
      <c r="A212" s="8">
        <v>45615</v>
      </c>
      <c r="B212" s="9">
        <v>19830</v>
      </c>
      <c r="C212" s="10" t="s">
        <v>242</v>
      </c>
      <c r="D212" s="11" t="s">
        <v>184</v>
      </c>
      <c r="E212" s="3">
        <v>229972</v>
      </c>
      <c r="F212" s="12"/>
      <c r="G212" s="13" t="s">
        <v>44</v>
      </c>
      <c r="H212" s="13"/>
      <c r="I212" s="23"/>
      <c r="J212" s="24">
        <v>185.25</v>
      </c>
      <c r="K212" s="25">
        <f t="shared" si="12"/>
        <v>185.25</v>
      </c>
      <c r="L212" s="8">
        <v>45614</v>
      </c>
    </row>
    <row r="213" spans="1:12">
      <c r="A213" s="14"/>
      <c r="B213" s="15"/>
      <c r="C213" s="16"/>
      <c r="D213" s="17" t="s">
        <v>185</v>
      </c>
      <c r="E213" s="7"/>
      <c r="F213" s="18"/>
      <c r="G213" s="19" t="s">
        <v>44</v>
      </c>
      <c r="H213" s="19"/>
      <c r="I213" s="26"/>
      <c r="J213" s="24">
        <v>-35.72</v>
      </c>
      <c r="K213" s="25">
        <f t="shared" si="12"/>
        <v>-35.72</v>
      </c>
      <c r="L213" s="14"/>
    </row>
    <row r="214" spans="1:12">
      <c r="A214" s="20" t="s">
        <v>186</v>
      </c>
      <c r="B214" s="21"/>
      <c r="C214" s="21"/>
      <c r="D214" s="21"/>
      <c r="E214" s="21"/>
      <c r="F214" s="21"/>
      <c r="G214" s="21"/>
      <c r="H214" s="21"/>
      <c r="I214" s="27"/>
      <c r="J214" s="28">
        <f>SUM(J212:J213)</f>
        <v>149.53</v>
      </c>
      <c r="K214" s="33">
        <f t="shared" si="12"/>
        <v>149.53</v>
      </c>
      <c r="L214" s="14"/>
    </row>
    <row r="215" spans="1:12">
      <c r="A215" s="8">
        <v>45615</v>
      </c>
      <c r="B215" s="9">
        <v>19830</v>
      </c>
      <c r="C215" s="29" t="s">
        <v>243</v>
      </c>
      <c r="D215" s="11" t="s">
        <v>184</v>
      </c>
      <c r="E215" s="3"/>
      <c r="F215" s="12"/>
      <c r="G215" s="13" t="s">
        <v>44</v>
      </c>
      <c r="H215" s="13"/>
      <c r="I215" s="23"/>
      <c r="J215" s="24">
        <v>2046.81</v>
      </c>
      <c r="K215" s="25">
        <f t="shared" si="12"/>
        <v>2046.81</v>
      </c>
      <c r="L215" s="8">
        <v>45614</v>
      </c>
    </row>
    <row r="216" spans="1:12">
      <c r="A216" s="14"/>
      <c r="B216" s="15"/>
      <c r="C216" s="16"/>
      <c r="D216" s="17" t="s">
        <v>185</v>
      </c>
      <c r="E216" s="7"/>
      <c r="F216" s="18"/>
      <c r="G216" s="19" t="s">
        <v>44</v>
      </c>
      <c r="H216" s="19"/>
      <c r="I216" s="26"/>
      <c r="J216" s="24"/>
      <c r="K216" s="25">
        <f t="shared" si="12"/>
        <v>0</v>
      </c>
      <c r="L216" s="14"/>
    </row>
    <row r="217" spans="1:12">
      <c r="A217" s="20" t="s">
        <v>186</v>
      </c>
      <c r="B217" s="21"/>
      <c r="C217" s="21"/>
      <c r="D217" s="21"/>
      <c r="E217" s="21"/>
      <c r="F217" s="21"/>
      <c r="G217" s="21"/>
      <c r="H217" s="21"/>
      <c r="I217" s="27"/>
      <c r="J217" s="34">
        <f>SUM(J215:J216)</f>
        <v>2046.81</v>
      </c>
      <c r="K217" s="33">
        <f t="shared" si="12"/>
        <v>2046.81</v>
      </c>
      <c r="L217" s="14"/>
    </row>
    <row r="218" spans="1:12">
      <c r="A218" s="8">
        <v>45615</v>
      </c>
      <c r="B218" s="9">
        <v>19830</v>
      </c>
      <c r="C218" s="10" t="s">
        <v>244</v>
      </c>
      <c r="D218" s="11" t="s">
        <v>184</v>
      </c>
      <c r="E218" s="3">
        <v>229355</v>
      </c>
      <c r="F218" s="12"/>
      <c r="G218" s="13" t="s">
        <v>44</v>
      </c>
      <c r="H218" s="13"/>
      <c r="I218" s="23"/>
      <c r="J218" s="24">
        <v>1085.4</v>
      </c>
      <c r="K218" s="25">
        <f t="shared" si="12"/>
        <v>1085.4</v>
      </c>
      <c r="L218" s="8">
        <v>45614</v>
      </c>
    </row>
    <row r="219" spans="1:12">
      <c r="A219" s="14"/>
      <c r="B219" s="15"/>
      <c r="C219" s="16"/>
      <c r="D219" s="17" t="s">
        <v>185</v>
      </c>
      <c r="E219" s="7"/>
      <c r="F219" s="18"/>
      <c r="G219" s="19" t="s">
        <v>44</v>
      </c>
      <c r="H219" s="19"/>
      <c r="I219" s="26"/>
      <c r="J219" s="24">
        <v>-216.54</v>
      </c>
      <c r="K219" s="25">
        <f>J219+F219</f>
        <v>-216.54</v>
      </c>
      <c r="L219" s="14"/>
    </row>
    <row r="220" spans="1:12">
      <c r="A220" s="20" t="s">
        <v>186</v>
      </c>
      <c r="B220" s="21"/>
      <c r="C220" s="21"/>
      <c r="D220" s="21"/>
      <c r="E220" s="21"/>
      <c r="F220" s="21"/>
      <c r="G220" s="21"/>
      <c r="H220" s="21"/>
      <c r="I220" s="27"/>
      <c r="J220" s="28">
        <f>SUM(J218:J219)</f>
        <v>868.86</v>
      </c>
      <c r="K220" s="33">
        <f>J220+F220</f>
        <v>868.86</v>
      </c>
      <c r="L220" s="14"/>
    </row>
    <row r="221" spans="1:12">
      <c r="A221" s="8">
        <v>45615</v>
      </c>
      <c r="B221" s="9">
        <v>19830</v>
      </c>
      <c r="C221" s="10" t="s">
        <v>245</v>
      </c>
      <c r="D221" s="11" t="s">
        <v>184</v>
      </c>
      <c r="E221" s="3">
        <v>229194</v>
      </c>
      <c r="F221" s="12"/>
      <c r="G221" s="13" t="s">
        <v>44</v>
      </c>
      <c r="H221" s="13"/>
      <c r="I221" s="23"/>
      <c r="J221" s="24">
        <v>196.8</v>
      </c>
      <c r="K221" s="25">
        <f>J221+F221</f>
        <v>196.8</v>
      </c>
      <c r="L221" s="8">
        <v>45614</v>
      </c>
    </row>
    <row r="222" spans="1:12">
      <c r="A222" s="14"/>
      <c r="B222" s="15"/>
      <c r="C222" s="16"/>
      <c r="D222" s="17" t="s">
        <v>185</v>
      </c>
      <c r="E222" s="7"/>
      <c r="F222" s="18"/>
      <c r="G222" s="19" t="s">
        <v>44</v>
      </c>
      <c r="H222" s="19"/>
      <c r="I222" s="26"/>
      <c r="J222" s="24">
        <v>-49.98</v>
      </c>
      <c r="K222" s="25">
        <f t="shared" ref="K222:K235" si="13">J222+F222</f>
        <v>-49.98</v>
      </c>
      <c r="L222" s="14"/>
    </row>
    <row r="223" spans="1:12">
      <c r="A223" s="20" t="s">
        <v>186</v>
      </c>
      <c r="B223" s="21"/>
      <c r="C223" s="21"/>
      <c r="D223" s="21"/>
      <c r="E223" s="21"/>
      <c r="F223" s="21"/>
      <c r="G223" s="21"/>
      <c r="H223" s="21"/>
      <c r="I223" s="27"/>
      <c r="J223" s="28">
        <f>SUM(J221:J222)</f>
        <v>146.82</v>
      </c>
      <c r="K223" s="33">
        <f t="shared" si="13"/>
        <v>146.82</v>
      </c>
      <c r="L223" s="14"/>
    </row>
    <row r="224" spans="1:12">
      <c r="A224" s="8">
        <v>45615</v>
      </c>
      <c r="B224" s="9">
        <v>19830</v>
      </c>
      <c r="C224" s="10" t="s">
        <v>246</v>
      </c>
      <c r="D224" s="11" t="s">
        <v>184</v>
      </c>
      <c r="E224" s="3">
        <v>229196</v>
      </c>
      <c r="F224" s="12"/>
      <c r="G224" s="13" t="s">
        <v>44</v>
      </c>
      <c r="H224" s="13"/>
      <c r="I224" s="23"/>
      <c r="J224" s="24">
        <v>190</v>
      </c>
      <c r="K224" s="25">
        <f t="shared" si="13"/>
        <v>190</v>
      </c>
      <c r="L224" s="8">
        <v>45614</v>
      </c>
    </row>
    <row r="225" spans="1:12">
      <c r="A225" s="14"/>
      <c r="B225" s="15"/>
      <c r="C225" s="16"/>
      <c r="D225" s="17" t="s">
        <v>185</v>
      </c>
      <c r="E225" s="7"/>
      <c r="F225" s="18"/>
      <c r="G225" s="19" t="s">
        <v>44</v>
      </c>
      <c r="H225" s="19"/>
      <c r="I225" s="26"/>
      <c r="J225" s="24">
        <v>-30.84</v>
      </c>
      <c r="K225" s="25">
        <f t="shared" si="13"/>
        <v>-30.84</v>
      </c>
      <c r="L225" s="14"/>
    </row>
    <row r="226" spans="1:12">
      <c r="A226" s="20" t="s">
        <v>186</v>
      </c>
      <c r="B226" s="21"/>
      <c r="C226" s="21"/>
      <c r="D226" s="21"/>
      <c r="E226" s="21"/>
      <c r="F226" s="21"/>
      <c r="G226" s="21"/>
      <c r="H226" s="21"/>
      <c r="I226" s="27"/>
      <c r="J226" s="28">
        <f>SUM(J224:J225)</f>
        <v>159.16</v>
      </c>
      <c r="K226" s="33">
        <f t="shared" si="13"/>
        <v>159.16</v>
      </c>
      <c r="L226" s="14"/>
    </row>
    <row r="227" spans="1:12">
      <c r="A227" s="8">
        <v>45615</v>
      </c>
      <c r="B227" s="9">
        <v>19830</v>
      </c>
      <c r="C227" s="10" t="s">
        <v>247</v>
      </c>
      <c r="D227" s="11" t="s">
        <v>184</v>
      </c>
      <c r="E227" s="3">
        <v>229195</v>
      </c>
      <c r="F227" s="12"/>
      <c r="G227" s="13" t="s">
        <v>44</v>
      </c>
      <c r="H227" s="13"/>
      <c r="I227" s="23"/>
      <c r="J227" s="24">
        <v>350</v>
      </c>
      <c r="K227" s="25">
        <f t="shared" si="13"/>
        <v>350</v>
      </c>
      <c r="L227" s="8">
        <v>45614</v>
      </c>
    </row>
    <row r="228" spans="1:12">
      <c r="A228" s="14"/>
      <c r="B228" s="15"/>
      <c r="C228" s="16"/>
      <c r="D228" s="17" t="s">
        <v>185</v>
      </c>
      <c r="E228" s="7"/>
      <c r="F228" s="18"/>
      <c r="G228" s="19" t="s">
        <v>44</v>
      </c>
      <c r="H228" s="19"/>
      <c r="I228" s="26"/>
      <c r="J228" s="24">
        <v>-74.84</v>
      </c>
      <c r="K228" s="25">
        <f t="shared" si="13"/>
        <v>-74.84</v>
      </c>
      <c r="L228" s="14"/>
    </row>
    <row r="229" spans="1:12">
      <c r="A229" s="20" t="s">
        <v>186</v>
      </c>
      <c r="B229" s="21"/>
      <c r="C229" s="21"/>
      <c r="D229" s="21"/>
      <c r="E229" s="21"/>
      <c r="F229" s="21"/>
      <c r="G229" s="21"/>
      <c r="H229" s="21"/>
      <c r="I229" s="27"/>
      <c r="J229" s="28">
        <f>SUM(J227:J228)</f>
        <v>275.16</v>
      </c>
      <c r="K229" s="33">
        <f t="shared" si="13"/>
        <v>275.16</v>
      </c>
      <c r="L229" s="14"/>
    </row>
    <row r="230" spans="1:12">
      <c r="A230" s="8">
        <v>45615</v>
      </c>
      <c r="B230" s="9">
        <v>19830</v>
      </c>
      <c r="C230" s="10" t="s">
        <v>248</v>
      </c>
      <c r="D230" s="11" t="s">
        <v>184</v>
      </c>
      <c r="E230" s="3">
        <v>229268</v>
      </c>
      <c r="F230" s="12"/>
      <c r="G230" s="13" t="s">
        <v>44</v>
      </c>
      <c r="H230" s="13"/>
      <c r="I230" s="23"/>
      <c r="J230" s="24">
        <v>350</v>
      </c>
      <c r="K230" s="25">
        <f t="shared" si="13"/>
        <v>350</v>
      </c>
      <c r="L230" s="8">
        <v>45614</v>
      </c>
    </row>
    <row r="231" spans="1:12">
      <c r="A231" s="14"/>
      <c r="B231" s="15"/>
      <c r="C231" s="16"/>
      <c r="D231" s="17" t="s">
        <v>185</v>
      </c>
      <c r="E231" s="7"/>
      <c r="F231" s="18"/>
      <c r="G231" s="19" t="s">
        <v>44</v>
      </c>
      <c r="H231" s="19"/>
      <c r="I231" s="26"/>
      <c r="J231" s="24">
        <v>-74.84</v>
      </c>
      <c r="K231" s="25">
        <f t="shared" si="13"/>
        <v>-74.84</v>
      </c>
      <c r="L231" s="14"/>
    </row>
    <row r="232" spans="1:12">
      <c r="A232" s="20" t="s">
        <v>186</v>
      </c>
      <c r="B232" s="21"/>
      <c r="C232" s="21"/>
      <c r="D232" s="21"/>
      <c r="E232" s="21"/>
      <c r="F232" s="21"/>
      <c r="G232" s="21"/>
      <c r="H232" s="21"/>
      <c r="I232" s="27"/>
      <c r="J232" s="28">
        <f>SUM(J230:J231)</f>
        <v>275.16</v>
      </c>
      <c r="K232" s="33">
        <f t="shared" si="13"/>
        <v>275.16</v>
      </c>
      <c r="L232" s="14"/>
    </row>
    <row r="233" spans="1:12">
      <c r="A233" s="8">
        <v>45615</v>
      </c>
      <c r="B233" s="9">
        <v>19830</v>
      </c>
      <c r="C233" s="10" t="s">
        <v>249</v>
      </c>
      <c r="D233" s="11" t="s">
        <v>184</v>
      </c>
      <c r="E233" s="3">
        <v>229356</v>
      </c>
      <c r="F233" s="12"/>
      <c r="G233" s="13" t="s">
        <v>44</v>
      </c>
      <c r="H233" s="13"/>
      <c r="I233" s="23"/>
      <c r="J233" s="24">
        <v>1100</v>
      </c>
      <c r="K233" s="25">
        <f t="shared" si="13"/>
        <v>1100</v>
      </c>
      <c r="L233" s="8">
        <v>45614</v>
      </c>
    </row>
    <row r="234" spans="1:12">
      <c r="A234" s="14"/>
      <c r="B234" s="15"/>
      <c r="C234" s="16"/>
      <c r="D234" s="17" t="s">
        <v>185</v>
      </c>
      <c r="E234" s="7"/>
      <c r="F234" s="18"/>
      <c r="G234" s="19" t="s">
        <v>44</v>
      </c>
      <c r="H234" s="19"/>
      <c r="I234" s="26"/>
      <c r="J234" s="24">
        <v>-235.19</v>
      </c>
      <c r="K234" s="25">
        <f t="shared" si="13"/>
        <v>-235.19</v>
      </c>
      <c r="L234" s="14"/>
    </row>
    <row r="235" spans="1:12">
      <c r="A235" s="20" t="s">
        <v>186</v>
      </c>
      <c r="B235" s="21"/>
      <c r="C235" s="21"/>
      <c r="D235" s="21"/>
      <c r="E235" s="21"/>
      <c r="F235" s="21"/>
      <c r="G235" s="21"/>
      <c r="H235" s="21"/>
      <c r="I235" s="27"/>
      <c r="J235" s="28">
        <f>SUM(J233:J234)</f>
        <v>864.81</v>
      </c>
      <c r="K235" s="33">
        <f t="shared" si="13"/>
        <v>864.81</v>
      </c>
      <c r="L235" s="14"/>
    </row>
    <row r="236" ht="10.5" spans="1:10">
      <c r="A236" s="2"/>
      <c r="I236" s="30" t="s">
        <v>207</v>
      </c>
      <c r="J236" s="31">
        <f>SUM(J157,J160,J163,J166,J169,J172,J175,J178,J181,J184,J187,J190,J193,J196,J199,J202,J205,J208,J211,J217,J214,J220,J223,J226,J229,J232,J235)</f>
        <v>8982.94</v>
      </c>
    </row>
    <row r="237" ht="10.5" spans="1:10">
      <c r="A237" s="2" t="s">
        <v>22</v>
      </c>
      <c r="D237" s="2" t="s">
        <v>23</v>
      </c>
      <c r="I237" s="32"/>
      <c r="J237" s="31"/>
    </row>
    <row r="238" spans="1:1">
      <c r="A238" s="2"/>
    </row>
    <row r="239" spans="1:1">
      <c r="A239" s="2"/>
    </row>
    <row r="240" spans="1:4">
      <c r="A240" s="2" t="s">
        <v>25</v>
      </c>
      <c r="D240" s="2" t="s">
        <v>26</v>
      </c>
    </row>
    <row r="241" spans="1:4">
      <c r="A241" s="1" t="s">
        <v>28</v>
      </c>
      <c r="D241" s="1" t="s">
        <v>29</v>
      </c>
    </row>
    <row r="248" spans="1:1">
      <c r="A248" s="2" t="s">
        <v>0</v>
      </c>
    </row>
    <row r="249" spans="1:1">
      <c r="A249" s="2" t="s">
        <v>1</v>
      </c>
    </row>
    <row r="251" spans="1:12">
      <c r="A251" s="3" t="s">
        <v>2</v>
      </c>
      <c r="B251" s="3" t="s">
        <v>34</v>
      </c>
      <c r="C251" s="3" t="s">
        <v>4</v>
      </c>
      <c r="D251" s="3" t="s">
        <v>5</v>
      </c>
      <c r="E251" s="3" t="s">
        <v>182</v>
      </c>
      <c r="F251" s="3" t="s">
        <v>7</v>
      </c>
      <c r="G251" s="4" t="s">
        <v>8</v>
      </c>
      <c r="H251" s="5"/>
      <c r="I251" s="5"/>
      <c r="J251" s="22"/>
      <c r="K251" s="3" t="s">
        <v>9</v>
      </c>
      <c r="L251" s="3" t="s">
        <v>10</v>
      </c>
    </row>
    <row r="252" spans="1:12">
      <c r="A252" s="6"/>
      <c r="B252" s="6"/>
      <c r="C252" s="6"/>
      <c r="D252" s="6"/>
      <c r="E252" s="6"/>
      <c r="F252" s="6"/>
      <c r="G252" s="3" t="s">
        <v>11</v>
      </c>
      <c r="H252" s="3" t="s">
        <v>12</v>
      </c>
      <c r="I252" s="3" t="s">
        <v>13</v>
      </c>
      <c r="J252" s="3" t="s">
        <v>14</v>
      </c>
      <c r="K252" s="6"/>
      <c r="L252" s="6"/>
    </row>
    <row r="253" spans="1:1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</row>
    <row r="254" spans="1:12">
      <c r="A254" s="8">
        <v>45622</v>
      </c>
      <c r="B254" s="9">
        <v>19851</v>
      </c>
      <c r="C254" s="10" t="s">
        <v>250</v>
      </c>
      <c r="D254" s="11" t="s">
        <v>184</v>
      </c>
      <c r="E254" s="3">
        <v>230605</v>
      </c>
      <c r="F254" s="12"/>
      <c r="G254" s="13" t="s">
        <v>44</v>
      </c>
      <c r="H254" s="13"/>
      <c r="I254" s="23"/>
      <c r="J254" s="24">
        <v>175.5</v>
      </c>
      <c r="K254" s="25">
        <f t="shared" ref="K254:K317" si="14">J254+F254</f>
        <v>175.5</v>
      </c>
      <c r="L254" s="8">
        <v>45621</v>
      </c>
    </row>
    <row r="255" spans="1:12">
      <c r="A255" s="14"/>
      <c r="B255" s="15"/>
      <c r="C255" s="16"/>
      <c r="D255" s="17" t="s">
        <v>185</v>
      </c>
      <c r="E255" s="7"/>
      <c r="F255" s="18"/>
      <c r="G255" s="19" t="s">
        <v>44</v>
      </c>
      <c r="H255" s="19"/>
      <c r="I255" s="26"/>
      <c r="J255" s="24">
        <v>-34.15</v>
      </c>
      <c r="K255" s="25">
        <f t="shared" si="14"/>
        <v>-34.15</v>
      </c>
      <c r="L255" s="14"/>
    </row>
    <row r="256" spans="1:12">
      <c r="A256" s="20" t="s">
        <v>186</v>
      </c>
      <c r="B256" s="21"/>
      <c r="C256" s="21"/>
      <c r="D256" s="21"/>
      <c r="E256" s="21"/>
      <c r="F256" s="21"/>
      <c r="G256" s="21"/>
      <c r="H256" s="21"/>
      <c r="I256" s="27"/>
      <c r="J256" s="28">
        <f>SUM(J254:J255)</f>
        <v>141.35</v>
      </c>
      <c r="K256" s="33">
        <f t="shared" si="14"/>
        <v>141.35</v>
      </c>
      <c r="L256" s="14"/>
    </row>
    <row r="257" spans="1:12">
      <c r="A257" s="8">
        <v>45622</v>
      </c>
      <c r="B257" s="9">
        <v>19851</v>
      </c>
      <c r="C257" s="10" t="s">
        <v>251</v>
      </c>
      <c r="D257" s="11" t="s">
        <v>184</v>
      </c>
      <c r="E257" s="3">
        <v>231290</v>
      </c>
      <c r="F257" s="12"/>
      <c r="G257" s="13" t="s">
        <v>44</v>
      </c>
      <c r="H257" s="13"/>
      <c r="I257" s="23"/>
      <c r="J257" s="24">
        <v>1100</v>
      </c>
      <c r="K257" s="25">
        <f t="shared" si="14"/>
        <v>1100</v>
      </c>
      <c r="L257" s="8">
        <v>45621</v>
      </c>
    </row>
    <row r="258" spans="1:12">
      <c r="A258" s="14"/>
      <c r="B258" s="15"/>
      <c r="C258" s="16"/>
      <c r="D258" s="17" t="s">
        <v>185</v>
      </c>
      <c r="E258" s="7"/>
      <c r="F258" s="18"/>
      <c r="G258" s="19" t="s">
        <v>44</v>
      </c>
      <c r="H258" s="19"/>
      <c r="I258" s="26"/>
      <c r="J258" s="24">
        <v>-236.04</v>
      </c>
      <c r="K258" s="25">
        <f t="shared" si="14"/>
        <v>-236.04</v>
      </c>
      <c r="L258" s="14"/>
    </row>
    <row r="259" spans="1:12">
      <c r="A259" s="20" t="s">
        <v>186</v>
      </c>
      <c r="B259" s="21"/>
      <c r="C259" s="21"/>
      <c r="D259" s="21"/>
      <c r="E259" s="21"/>
      <c r="F259" s="21"/>
      <c r="G259" s="21"/>
      <c r="H259" s="21"/>
      <c r="I259" s="27"/>
      <c r="J259" s="28">
        <f>SUM(J257:J258)</f>
        <v>863.96</v>
      </c>
      <c r="K259" s="33">
        <f t="shared" si="14"/>
        <v>863.96</v>
      </c>
      <c r="L259" s="14"/>
    </row>
    <row r="260" spans="1:12">
      <c r="A260" s="8">
        <v>45622</v>
      </c>
      <c r="B260" s="9">
        <v>19851</v>
      </c>
      <c r="C260" s="10" t="s">
        <v>252</v>
      </c>
      <c r="D260" s="11" t="s">
        <v>184</v>
      </c>
      <c r="E260" s="3">
        <v>231219</v>
      </c>
      <c r="F260" s="12"/>
      <c r="G260" s="13" t="s">
        <v>44</v>
      </c>
      <c r="H260" s="13"/>
      <c r="I260" s="23"/>
      <c r="J260" s="24">
        <v>394.8</v>
      </c>
      <c r="K260" s="25">
        <f t="shared" si="14"/>
        <v>394.8</v>
      </c>
      <c r="L260" s="8">
        <v>45621</v>
      </c>
    </row>
    <row r="261" spans="1:12">
      <c r="A261" s="14"/>
      <c r="B261" s="15"/>
      <c r="C261" s="16"/>
      <c r="D261" s="17" t="s">
        <v>185</v>
      </c>
      <c r="E261" s="7"/>
      <c r="F261" s="18"/>
      <c r="G261" s="19" t="s">
        <v>44</v>
      </c>
      <c r="H261" s="19"/>
      <c r="I261" s="26"/>
      <c r="J261" s="24">
        <v>-85.28</v>
      </c>
      <c r="K261" s="25">
        <f t="shared" si="14"/>
        <v>-85.28</v>
      </c>
      <c r="L261" s="14"/>
    </row>
    <row r="262" spans="1:12">
      <c r="A262" s="20" t="s">
        <v>186</v>
      </c>
      <c r="B262" s="21"/>
      <c r="C262" s="21"/>
      <c r="D262" s="21"/>
      <c r="E262" s="21"/>
      <c r="F262" s="21"/>
      <c r="G262" s="21"/>
      <c r="H262" s="21"/>
      <c r="I262" s="27"/>
      <c r="J262" s="28">
        <f>SUM(J260:J261)</f>
        <v>309.52</v>
      </c>
      <c r="K262" s="33">
        <f t="shared" si="14"/>
        <v>309.52</v>
      </c>
      <c r="L262" s="14"/>
    </row>
    <row r="263" spans="1:12">
      <c r="A263" s="8">
        <v>45622</v>
      </c>
      <c r="B263" s="9">
        <v>19851</v>
      </c>
      <c r="C263" s="10" t="s">
        <v>253</v>
      </c>
      <c r="D263" s="11" t="s">
        <v>184</v>
      </c>
      <c r="E263" s="3">
        <v>231069</v>
      </c>
      <c r="F263" s="12"/>
      <c r="G263" s="13" t="s">
        <v>44</v>
      </c>
      <c r="H263" s="13"/>
      <c r="I263" s="23"/>
      <c r="J263" s="24">
        <v>1085.7</v>
      </c>
      <c r="K263" s="25">
        <f t="shared" si="14"/>
        <v>1085.7</v>
      </c>
      <c r="L263" s="8">
        <v>45621</v>
      </c>
    </row>
    <row r="264" spans="1:12">
      <c r="A264" s="14"/>
      <c r="B264" s="15"/>
      <c r="C264" s="16"/>
      <c r="D264" s="17" t="s">
        <v>185</v>
      </c>
      <c r="E264" s="7"/>
      <c r="F264" s="18"/>
      <c r="G264" s="19" t="s">
        <v>44</v>
      </c>
      <c r="H264" s="19"/>
      <c r="I264" s="26"/>
      <c r="J264" s="24">
        <v>-232.98</v>
      </c>
      <c r="K264" s="25">
        <f t="shared" si="14"/>
        <v>-232.98</v>
      </c>
      <c r="L264" s="14"/>
    </row>
    <row r="265" spans="1:12">
      <c r="A265" s="20" t="s">
        <v>186</v>
      </c>
      <c r="B265" s="21"/>
      <c r="C265" s="21"/>
      <c r="D265" s="21"/>
      <c r="E265" s="21"/>
      <c r="F265" s="21"/>
      <c r="G265" s="21"/>
      <c r="H265" s="21"/>
      <c r="I265" s="27"/>
      <c r="J265" s="28">
        <f>SUM(J263:J264)</f>
        <v>852.72</v>
      </c>
      <c r="K265" s="33">
        <f t="shared" si="14"/>
        <v>852.72</v>
      </c>
      <c r="L265" s="14"/>
    </row>
    <row r="266" spans="1:12">
      <c r="A266" s="8">
        <v>45622</v>
      </c>
      <c r="B266" s="9">
        <v>19851</v>
      </c>
      <c r="C266" s="10" t="s">
        <v>254</v>
      </c>
      <c r="D266" s="11" t="s">
        <v>184</v>
      </c>
      <c r="E266" s="3">
        <v>231070</v>
      </c>
      <c r="F266" s="12"/>
      <c r="G266" s="13" t="s">
        <v>44</v>
      </c>
      <c r="H266" s="13"/>
      <c r="I266" s="23"/>
      <c r="J266" s="24">
        <v>2949.53</v>
      </c>
      <c r="K266" s="25">
        <f t="shared" si="14"/>
        <v>2949.53</v>
      </c>
      <c r="L266" s="8">
        <v>45621</v>
      </c>
    </row>
    <row r="267" spans="1:12">
      <c r="A267" s="14"/>
      <c r="B267" s="15"/>
      <c r="C267" s="16"/>
      <c r="D267" s="17" t="s">
        <v>185</v>
      </c>
      <c r="E267" s="7"/>
      <c r="F267" s="18"/>
      <c r="G267" s="19" t="s">
        <v>44</v>
      </c>
      <c r="H267" s="19"/>
      <c r="I267" s="26"/>
      <c r="J267" s="24">
        <v>-557.82</v>
      </c>
      <c r="K267" s="25">
        <f t="shared" si="14"/>
        <v>-557.82</v>
      </c>
      <c r="L267" s="14"/>
    </row>
    <row r="268" spans="1:12">
      <c r="A268" s="20" t="s">
        <v>186</v>
      </c>
      <c r="B268" s="21"/>
      <c r="C268" s="21"/>
      <c r="D268" s="21"/>
      <c r="E268" s="21"/>
      <c r="F268" s="21"/>
      <c r="G268" s="21"/>
      <c r="H268" s="21"/>
      <c r="I268" s="27"/>
      <c r="J268" s="28">
        <f>SUM(J266:J267)</f>
        <v>2391.71</v>
      </c>
      <c r="K268" s="33">
        <f t="shared" si="14"/>
        <v>2391.71</v>
      </c>
      <c r="L268" s="14"/>
    </row>
    <row r="269" spans="1:12">
      <c r="A269" s="8">
        <v>45622</v>
      </c>
      <c r="B269" s="9">
        <v>19851</v>
      </c>
      <c r="C269" s="10" t="s">
        <v>255</v>
      </c>
      <c r="D269" s="11" t="s">
        <v>184</v>
      </c>
      <c r="E269" s="3">
        <v>231066</v>
      </c>
      <c r="F269" s="12"/>
      <c r="G269" s="13" t="s">
        <v>44</v>
      </c>
      <c r="H269" s="13"/>
      <c r="I269" s="23"/>
      <c r="J269" s="24">
        <v>187.53</v>
      </c>
      <c r="K269" s="25">
        <f t="shared" si="14"/>
        <v>187.53</v>
      </c>
      <c r="L269" s="8">
        <v>45621</v>
      </c>
    </row>
    <row r="270" spans="1:12">
      <c r="A270" s="14"/>
      <c r="B270" s="15"/>
      <c r="C270" s="16"/>
      <c r="D270" s="17" t="s">
        <v>185</v>
      </c>
      <c r="E270" s="7"/>
      <c r="F270" s="18"/>
      <c r="G270" s="19" t="s">
        <v>44</v>
      </c>
      <c r="H270" s="19"/>
      <c r="I270" s="26"/>
      <c r="J270" s="24">
        <v>-29.6</v>
      </c>
      <c r="K270" s="25">
        <f t="shared" si="14"/>
        <v>-29.6</v>
      </c>
      <c r="L270" s="14"/>
    </row>
    <row r="271" spans="1:12">
      <c r="A271" s="20" t="s">
        <v>186</v>
      </c>
      <c r="B271" s="21"/>
      <c r="C271" s="21"/>
      <c r="D271" s="21"/>
      <c r="E271" s="21"/>
      <c r="F271" s="21"/>
      <c r="G271" s="21"/>
      <c r="H271" s="21"/>
      <c r="I271" s="27"/>
      <c r="J271" s="28">
        <f>SUM(J269:J270)</f>
        <v>157.93</v>
      </c>
      <c r="K271" s="33">
        <f t="shared" si="14"/>
        <v>157.93</v>
      </c>
      <c r="L271" s="14"/>
    </row>
    <row r="272" spans="1:12">
      <c r="A272" s="8">
        <v>45622</v>
      </c>
      <c r="B272" s="9">
        <v>19851</v>
      </c>
      <c r="C272" s="10" t="s">
        <v>256</v>
      </c>
      <c r="D272" s="11" t="s">
        <v>184</v>
      </c>
      <c r="E272" s="3">
        <v>231071</v>
      </c>
      <c r="F272" s="12"/>
      <c r="G272" s="13" t="s">
        <v>44</v>
      </c>
      <c r="H272" s="13"/>
      <c r="I272" s="23"/>
      <c r="J272" s="24">
        <v>187.53</v>
      </c>
      <c r="K272" s="25">
        <f t="shared" si="14"/>
        <v>187.53</v>
      </c>
      <c r="L272" s="8">
        <v>45621</v>
      </c>
    </row>
    <row r="273" spans="1:12">
      <c r="A273" s="14"/>
      <c r="B273" s="15"/>
      <c r="C273" s="16"/>
      <c r="D273" s="17" t="s">
        <v>185</v>
      </c>
      <c r="E273" s="7"/>
      <c r="F273" s="18"/>
      <c r="G273" s="19" t="s">
        <v>44</v>
      </c>
      <c r="H273" s="19"/>
      <c r="I273" s="26"/>
      <c r="J273" s="24">
        <v>-29.6</v>
      </c>
      <c r="K273" s="25">
        <f t="shared" si="14"/>
        <v>-29.6</v>
      </c>
      <c r="L273" s="14"/>
    </row>
    <row r="274" spans="1:12">
      <c r="A274" s="20" t="s">
        <v>186</v>
      </c>
      <c r="B274" s="21"/>
      <c r="C274" s="21"/>
      <c r="D274" s="21"/>
      <c r="E274" s="21"/>
      <c r="F274" s="21"/>
      <c r="G274" s="21"/>
      <c r="H274" s="21"/>
      <c r="I274" s="27"/>
      <c r="J274" s="28">
        <f>SUM(J272:J273)</f>
        <v>157.93</v>
      </c>
      <c r="K274" s="33">
        <f t="shared" si="14"/>
        <v>157.93</v>
      </c>
      <c r="L274" s="14"/>
    </row>
    <row r="275" spans="1:12">
      <c r="A275" s="8">
        <v>45622</v>
      </c>
      <c r="B275" s="9">
        <v>19851</v>
      </c>
      <c r="C275" s="10" t="s">
        <v>257</v>
      </c>
      <c r="D275" s="11" t="s">
        <v>184</v>
      </c>
      <c r="E275" s="3">
        <v>231061</v>
      </c>
      <c r="F275" s="12"/>
      <c r="G275" s="13" t="s">
        <v>44</v>
      </c>
      <c r="H275" s="13"/>
      <c r="I275" s="23"/>
      <c r="J275" s="24">
        <v>187.53</v>
      </c>
      <c r="K275" s="25">
        <f t="shared" si="14"/>
        <v>187.53</v>
      </c>
      <c r="L275" s="8">
        <v>45621</v>
      </c>
    </row>
    <row r="276" spans="1:12">
      <c r="A276" s="14"/>
      <c r="B276" s="15"/>
      <c r="C276" s="16"/>
      <c r="D276" s="17" t="s">
        <v>185</v>
      </c>
      <c r="E276" s="7"/>
      <c r="F276" s="18"/>
      <c r="G276" s="19" t="s">
        <v>44</v>
      </c>
      <c r="H276" s="19"/>
      <c r="I276" s="26"/>
      <c r="J276" s="24">
        <v>-29.6</v>
      </c>
      <c r="K276" s="25">
        <f t="shared" si="14"/>
        <v>-29.6</v>
      </c>
      <c r="L276" s="14"/>
    </row>
    <row r="277" spans="1:12">
      <c r="A277" s="20" t="s">
        <v>186</v>
      </c>
      <c r="B277" s="21"/>
      <c r="C277" s="21"/>
      <c r="D277" s="21"/>
      <c r="E277" s="21"/>
      <c r="F277" s="21"/>
      <c r="G277" s="21"/>
      <c r="H277" s="21"/>
      <c r="I277" s="27"/>
      <c r="J277" s="28">
        <f>SUM(J275:J276)</f>
        <v>157.93</v>
      </c>
      <c r="K277" s="33">
        <f t="shared" si="14"/>
        <v>157.93</v>
      </c>
      <c r="L277" s="14"/>
    </row>
    <row r="278" spans="1:12">
      <c r="A278" s="8">
        <v>45622</v>
      </c>
      <c r="B278" s="9">
        <v>19851</v>
      </c>
      <c r="C278" s="10" t="s">
        <v>258</v>
      </c>
      <c r="D278" s="11" t="s">
        <v>184</v>
      </c>
      <c r="E278" s="3">
        <v>231064</v>
      </c>
      <c r="F278" s="12"/>
      <c r="G278" s="13" t="s">
        <v>44</v>
      </c>
      <c r="H278" s="13"/>
      <c r="I278" s="23"/>
      <c r="J278" s="24">
        <v>187.53</v>
      </c>
      <c r="K278" s="25">
        <f t="shared" si="14"/>
        <v>187.53</v>
      </c>
      <c r="L278" s="8">
        <v>45621</v>
      </c>
    </row>
    <row r="279" spans="1:12">
      <c r="A279" s="14"/>
      <c r="B279" s="15"/>
      <c r="C279" s="16"/>
      <c r="D279" s="17" t="s">
        <v>185</v>
      </c>
      <c r="E279" s="7"/>
      <c r="F279" s="18"/>
      <c r="G279" s="19" t="s">
        <v>44</v>
      </c>
      <c r="H279" s="19"/>
      <c r="I279" s="26"/>
      <c r="J279" s="24">
        <v>-30.45</v>
      </c>
      <c r="K279" s="25">
        <f t="shared" si="14"/>
        <v>-30.45</v>
      </c>
      <c r="L279" s="14"/>
    </row>
    <row r="280" spans="1:12">
      <c r="A280" s="20" t="s">
        <v>186</v>
      </c>
      <c r="B280" s="21"/>
      <c r="C280" s="21"/>
      <c r="D280" s="21"/>
      <c r="E280" s="21"/>
      <c r="F280" s="21"/>
      <c r="G280" s="21"/>
      <c r="H280" s="21"/>
      <c r="I280" s="27"/>
      <c r="J280" s="28">
        <f>SUM(J278:J279)</f>
        <v>157.08</v>
      </c>
      <c r="K280" s="33">
        <f t="shared" si="14"/>
        <v>157.08</v>
      </c>
      <c r="L280" s="14"/>
    </row>
    <row r="281" spans="1:12">
      <c r="A281" s="8">
        <v>45622</v>
      </c>
      <c r="B281" s="9">
        <v>19851</v>
      </c>
      <c r="C281" s="10" t="s">
        <v>259</v>
      </c>
      <c r="D281" s="11" t="s">
        <v>184</v>
      </c>
      <c r="E281" s="3">
        <v>231078</v>
      </c>
      <c r="F281" s="12"/>
      <c r="G281" s="13" t="s">
        <v>44</v>
      </c>
      <c r="H281" s="13"/>
      <c r="I281" s="23"/>
      <c r="J281" s="24">
        <v>1058.8</v>
      </c>
      <c r="K281" s="25">
        <f t="shared" si="14"/>
        <v>1058.8</v>
      </c>
      <c r="L281" s="8">
        <v>45621</v>
      </c>
    </row>
    <row r="282" spans="1:12">
      <c r="A282" s="14"/>
      <c r="B282" s="15"/>
      <c r="C282" s="16"/>
      <c r="D282" s="17" t="s">
        <v>185</v>
      </c>
      <c r="E282" s="7"/>
      <c r="F282" s="18"/>
      <c r="G282" s="19" t="s">
        <v>44</v>
      </c>
      <c r="H282" s="19"/>
      <c r="I282" s="26"/>
      <c r="J282" s="24">
        <v>-217.66</v>
      </c>
      <c r="K282" s="25">
        <f t="shared" si="14"/>
        <v>-217.66</v>
      </c>
      <c r="L282" s="14"/>
    </row>
    <row r="283" spans="1:12">
      <c r="A283" s="20" t="s">
        <v>186</v>
      </c>
      <c r="B283" s="21"/>
      <c r="C283" s="21"/>
      <c r="D283" s="21"/>
      <c r="E283" s="21"/>
      <c r="F283" s="21"/>
      <c r="G283" s="21"/>
      <c r="H283" s="21"/>
      <c r="I283" s="27"/>
      <c r="J283" s="28">
        <f>SUM(J281:J282)</f>
        <v>841.14</v>
      </c>
      <c r="K283" s="33">
        <f t="shared" si="14"/>
        <v>841.14</v>
      </c>
      <c r="L283" s="14"/>
    </row>
    <row r="284" spans="1:12">
      <c r="A284" s="8">
        <v>45622</v>
      </c>
      <c r="B284" s="9">
        <v>19851</v>
      </c>
      <c r="C284" s="10" t="s">
        <v>260</v>
      </c>
      <c r="D284" s="11" t="s">
        <v>184</v>
      </c>
      <c r="E284" s="3">
        <v>231221</v>
      </c>
      <c r="F284" s="12"/>
      <c r="G284" s="13" t="s">
        <v>44</v>
      </c>
      <c r="H284" s="13"/>
      <c r="I284" s="23"/>
      <c r="J284" s="24">
        <v>187.53</v>
      </c>
      <c r="K284" s="25">
        <f t="shared" si="14"/>
        <v>187.53</v>
      </c>
      <c r="L284" s="8">
        <v>45621</v>
      </c>
    </row>
    <row r="285" spans="1:12">
      <c r="A285" s="14"/>
      <c r="B285" s="15"/>
      <c r="C285" s="16"/>
      <c r="D285" s="17" t="s">
        <v>185</v>
      </c>
      <c r="E285" s="7"/>
      <c r="F285" s="18"/>
      <c r="G285" s="19" t="s">
        <v>44</v>
      </c>
      <c r="H285" s="19"/>
      <c r="I285" s="26"/>
      <c r="J285" s="24">
        <v>-29.6</v>
      </c>
      <c r="K285" s="25">
        <f t="shared" si="14"/>
        <v>-29.6</v>
      </c>
      <c r="L285" s="14"/>
    </row>
    <row r="286" spans="1:12">
      <c r="A286" s="20" t="s">
        <v>186</v>
      </c>
      <c r="B286" s="21"/>
      <c r="C286" s="21"/>
      <c r="D286" s="21"/>
      <c r="E286" s="21"/>
      <c r="F286" s="21"/>
      <c r="G286" s="21"/>
      <c r="H286" s="21"/>
      <c r="I286" s="27"/>
      <c r="J286" s="28">
        <f>SUM(J284:J285)</f>
        <v>157.93</v>
      </c>
      <c r="K286" s="33">
        <f t="shared" si="14"/>
        <v>157.93</v>
      </c>
      <c r="L286" s="14"/>
    </row>
    <row r="287" spans="1:12">
      <c r="A287" s="8">
        <v>45622</v>
      </c>
      <c r="B287" s="9">
        <v>19851</v>
      </c>
      <c r="C287" s="10" t="s">
        <v>261</v>
      </c>
      <c r="D287" s="11" t="s">
        <v>184</v>
      </c>
      <c r="E287" s="3">
        <v>231072</v>
      </c>
      <c r="F287" s="12"/>
      <c r="G287" s="13" t="s">
        <v>44</v>
      </c>
      <c r="H287" s="13"/>
      <c r="I287" s="23"/>
      <c r="J287" s="24">
        <v>1085.7</v>
      </c>
      <c r="K287" s="25">
        <f t="shared" si="14"/>
        <v>1085.7</v>
      </c>
      <c r="L287" s="8">
        <v>45621</v>
      </c>
    </row>
    <row r="288" spans="1:12">
      <c r="A288" s="14"/>
      <c r="B288" s="15"/>
      <c r="C288" s="16"/>
      <c r="D288" s="17" t="s">
        <v>185</v>
      </c>
      <c r="E288" s="7"/>
      <c r="F288" s="18"/>
      <c r="G288" s="19" t="s">
        <v>44</v>
      </c>
      <c r="H288" s="19"/>
      <c r="I288" s="26"/>
      <c r="J288" s="24">
        <v>-232.98</v>
      </c>
      <c r="K288" s="25">
        <f t="shared" si="14"/>
        <v>-232.98</v>
      </c>
      <c r="L288" s="14"/>
    </row>
    <row r="289" spans="1:12">
      <c r="A289" s="20" t="s">
        <v>186</v>
      </c>
      <c r="B289" s="21"/>
      <c r="C289" s="21"/>
      <c r="D289" s="21"/>
      <c r="E289" s="21"/>
      <c r="F289" s="21"/>
      <c r="G289" s="21"/>
      <c r="H289" s="21"/>
      <c r="I289" s="27"/>
      <c r="J289" s="28">
        <f>SUM(J287:J288)</f>
        <v>852.72</v>
      </c>
      <c r="K289" s="33">
        <f t="shared" si="14"/>
        <v>852.72</v>
      </c>
      <c r="L289" s="14"/>
    </row>
    <row r="290" spans="1:12">
      <c r="A290" s="8">
        <v>45622</v>
      </c>
      <c r="B290" s="9">
        <v>19851</v>
      </c>
      <c r="C290" s="10" t="s">
        <v>262</v>
      </c>
      <c r="D290" s="11" t="s">
        <v>184</v>
      </c>
      <c r="E290" s="3">
        <v>231289</v>
      </c>
      <c r="F290" s="12"/>
      <c r="G290" s="13" t="s">
        <v>44</v>
      </c>
      <c r="H290" s="13"/>
      <c r="I290" s="23"/>
      <c r="J290" s="24">
        <v>180</v>
      </c>
      <c r="K290" s="25">
        <f t="shared" si="14"/>
        <v>180</v>
      </c>
      <c r="L290" s="8">
        <v>45621</v>
      </c>
    </row>
    <row r="291" spans="1:12">
      <c r="A291" s="14"/>
      <c r="B291" s="15"/>
      <c r="C291" s="16"/>
      <c r="D291" s="17" t="s">
        <v>185</v>
      </c>
      <c r="E291" s="7"/>
      <c r="F291" s="18"/>
      <c r="G291" s="19" t="s">
        <v>44</v>
      </c>
      <c r="H291" s="19"/>
      <c r="I291" s="26"/>
      <c r="J291" s="24">
        <v>-28.4</v>
      </c>
      <c r="K291" s="25">
        <f t="shared" si="14"/>
        <v>-28.4</v>
      </c>
      <c r="L291" s="14"/>
    </row>
    <row r="292" spans="1:12">
      <c r="A292" s="20" t="s">
        <v>186</v>
      </c>
      <c r="B292" s="21"/>
      <c r="C292" s="21"/>
      <c r="D292" s="21"/>
      <c r="E292" s="21"/>
      <c r="F292" s="21"/>
      <c r="G292" s="21"/>
      <c r="H292" s="21"/>
      <c r="I292" s="27"/>
      <c r="J292" s="28">
        <f>SUM(J290:J291)</f>
        <v>151.6</v>
      </c>
      <c r="K292" s="33">
        <f t="shared" si="14"/>
        <v>151.6</v>
      </c>
      <c r="L292" s="14"/>
    </row>
    <row r="293" spans="1:12">
      <c r="A293" s="8">
        <v>45622</v>
      </c>
      <c r="B293" s="9">
        <v>19851</v>
      </c>
      <c r="C293" s="10" t="s">
        <v>263</v>
      </c>
      <c r="D293" s="11" t="s">
        <v>184</v>
      </c>
      <c r="E293" s="3">
        <v>230786</v>
      </c>
      <c r="F293" s="12"/>
      <c r="G293" s="13" t="s">
        <v>44</v>
      </c>
      <c r="H293" s="13"/>
      <c r="I293" s="23"/>
      <c r="J293" s="24">
        <v>177.66</v>
      </c>
      <c r="K293" s="25">
        <f t="shared" si="14"/>
        <v>177.66</v>
      </c>
      <c r="L293" s="8">
        <v>45621</v>
      </c>
    </row>
    <row r="294" spans="1:12">
      <c r="A294" s="14"/>
      <c r="B294" s="15"/>
      <c r="C294" s="16"/>
      <c r="D294" s="17" t="s">
        <v>185</v>
      </c>
      <c r="E294" s="7"/>
      <c r="F294" s="18"/>
      <c r="G294" s="19" t="s">
        <v>44</v>
      </c>
      <c r="H294" s="19"/>
      <c r="I294" s="26"/>
      <c r="J294" s="24">
        <v>-28.03</v>
      </c>
      <c r="K294" s="25">
        <f t="shared" si="14"/>
        <v>-28.03</v>
      </c>
      <c r="L294" s="14"/>
    </row>
    <row r="295" spans="1:12">
      <c r="A295" s="20" t="s">
        <v>186</v>
      </c>
      <c r="B295" s="21"/>
      <c r="C295" s="21"/>
      <c r="D295" s="21"/>
      <c r="E295" s="21"/>
      <c r="F295" s="21"/>
      <c r="G295" s="21"/>
      <c r="H295" s="21"/>
      <c r="I295" s="27"/>
      <c r="J295" s="28">
        <f>SUM(J293:J294)</f>
        <v>149.63</v>
      </c>
      <c r="K295" s="33">
        <f t="shared" si="14"/>
        <v>149.63</v>
      </c>
      <c r="L295" s="14"/>
    </row>
    <row r="296" spans="1:12">
      <c r="A296" s="8">
        <v>45622</v>
      </c>
      <c r="B296" s="9">
        <v>19851</v>
      </c>
      <c r="C296" s="10" t="s">
        <v>264</v>
      </c>
      <c r="D296" s="11" t="s">
        <v>184</v>
      </c>
      <c r="E296" s="3">
        <v>230742</v>
      </c>
      <c r="F296" s="12"/>
      <c r="G296" s="13" t="s">
        <v>44</v>
      </c>
      <c r="H296" s="13"/>
      <c r="I296" s="23"/>
      <c r="J296" s="24">
        <v>177.66</v>
      </c>
      <c r="K296" s="25">
        <f t="shared" si="14"/>
        <v>177.66</v>
      </c>
      <c r="L296" s="8">
        <v>45621</v>
      </c>
    </row>
    <row r="297" spans="1:12">
      <c r="A297" s="14"/>
      <c r="B297" s="15"/>
      <c r="C297" s="16"/>
      <c r="D297" s="17" t="s">
        <v>185</v>
      </c>
      <c r="E297" s="7"/>
      <c r="F297" s="18"/>
      <c r="G297" s="19" t="s">
        <v>44</v>
      </c>
      <c r="H297" s="19"/>
      <c r="I297" s="26"/>
      <c r="J297" s="24">
        <v>-28.03</v>
      </c>
      <c r="K297" s="25">
        <f t="shared" si="14"/>
        <v>-28.03</v>
      </c>
      <c r="L297" s="14"/>
    </row>
    <row r="298" spans="1:12">
      <c r="A298" s="20" t="s">
        <v>186</v>
      </c>
      <c r="B298" s="21"/>
      <c r="C298" s="21"/>
      <c r="D298" s="21"/>
      <c r="E298" s="21"/>
      <c r="F298" s="21"/>
      <c r="G298" s="21"/>
      <c r="H298" s="21"/>
      <c r="I298" s="27"/>
      <c r="J298" s="28">
        <f>SUM(J296:J297)</f>
        <v>149.63</v>
      </c>
      <c r="K298" s="33">
        <f t="shared" si="14"/>
        <v>149.63</v>
      </c>
      <c r="L298" s="14"/>
    </row>
    <row r="299" spans="1:12">
      <c r="A299" s="8">
        <v>45622</v>
      </c>
      <c r="B299" s="9">
        <v>19851</v>
      </c>
      <c r="C299" s="10" t="s">
        <v>265</v>
      </c>
      <c r="D299" s="11" t="s">
        <v>184</v>
      </c>
      <c r="E299" s="3">
        <v>230735</v>
      </c>
      <c r="F299" s="12"/>
      <c r="G299" s="13" t="s">
        <v>44</v>
      </c>
      <c r="H299" s="13"/>
      <c r="I299" s="23"/>
      <c r="J299" s="24">
        <v>197.4</v>
      </c>
      <c r="K299" s="25">
        <f t="shared" si="14"/>
        <v>197.4</v>
      </c>
      <c r="L299" s="8">
        <v>45621</v>
      </c>
    </row>
    <row r="300" spans="1:12">
      <c r="A300" s="14"/>
      <c r="B300" s="15"/>
      <c r="C300" s="16"/>
      <c r="D300" s="17" t="s">
        <v>185</v>
      </c>
      <c r="E300" s="7"/>
      <c r="F300" s="18"/>
      <c r="G300" s="19" t="s">
        <v>44</v>
      </c>
      <c r="H300" s="19"/>
      <c r="I300" s="26"/>
      <c r="J300" s="24">
        <v>-31.16</v>
      </c>
      <c r="K300" s="25">
        <f t="shared" si="14"/>
        <v>-31.16</v>
      </c>
      <c r="L300" s="14"/>
    </row>
    <row r="301" spans="1:12">
      <c r="A301" s="20" t="s">
        <v>186</v>
      </c>
      <c r="B301" s="21"/>
      <c r="C301" s="21"/>
      <c r="D301" s="21"/>
      <c r="E301" s="21"/>
      <c r="F301" s="21"/>
      <c r="G301" s="21"/>
      <c r="H301" s="21"/>
      <c r="I301" s="27"/>
      <c r="J301" s="28">
        <f>SUM(J299:J300)</f>
        <v>166.24</v>
      </c>
      <c r="K301" s="33">
        <f t="shared" si="14"/>
        <v>166.24</v>
      </c>
      <c r="L301" s="14"/>
    </row>
    <row r="302" spans="1:12">
      <c r="A302" s="8">
        <v>45622</v>
      </c>
      <c r="B302" s="9">
        <v>19851</v>
      </c>
      <c r="C302" s="10" t="s">
        <v>266</v>
      </c>
      <c r="D302" s="11" t="s">
        <v>184</v>
      </c>
      <c r="E302" s="3">
        <v>230733</v>
      </c>
      <c r="F302" s="12"/>
      <c r="G302" s="13" t="s">
        <v>44</v>
      </c>
      <c r="H302" s="13"/>
      <c r="I302" s="23"/>
      <c r="J302" s="24">
        <v>187.53</v>
      </c>
      <c r="K302" s="25">
        <f t="shared" si="14"/>
        <v>187.53</v>
      </c>
      <c r="L302" s="8">
        <v>45621</v>
      </c>
    </row>
    <row r="303" spans="1:12">
      <c r="A303" s="14"/>
      <c r="B303" s="15"/>
      <c r="C303" s="16"/>
      <c r="D303" s="17" t="s">
        <v>185</v>
      </c>
      <c r="E303" s="7"/>
      <c r="F303" s="18"/>
      <c r="G303" s="19" t="s">
        <v>44</v>
      </c>
      <c r="H303" s="19"/>
      <c r="I303" s="26"/>
      <c r="J303" s="24">
        <v>-29.6</v>
      </c>
      <c r="K303" s="25">
        <f t="shared" si="14"/>
        <v>-29.6</v>
      </c>
      <c r="L303" s="14"/>
    </row>
    <row r="304" spans="1:12">
      <c r="A304" s="20" t="s">
        <v>186</v>
      </c>
      <c r="B304" s="21"/>
      <c r="C304" s="21"/>
      <c r="D304" s="21"/>
      <c r="E304" s="21"/>
      <c r="F304" s="21"/>
      <c r="G304" s="21"/>
      <c r="H304" s="21"/>
      <c r="I304" s="27"/>
      <c r="J304" s="28">
        <f>SUM(J302:J303)</f>
        <v>157.93</v>
      </c>
      <c r="K304" s="33">
        <f t="shared" si="14"/>
        <v>157.93</v>
      </c>
      <c r="L304" s="14"/>
    </row>
    <row r="305" spans="1:12">
      <c r="A305" s="8">
        <v>45622</v>
      </c>
      <c r="B305" s="9">
        <v>19851</v>
      </c>
      <c r="C305" s="10" t="s">
        <v>267</v>
      </c>
      <c r="D305" s="11" t="s">
        <v>184</v>
      </c>
      <c r="E305" s="3">
        <v>230738</v>
      </c>
      <c r="F305" s="12"/>
      <c r="G305" s="13" t="s">
        <v>44</v>
      </c>
      <c r="H305" s="13"/>
      <c r="I305" s="23"/>
      <c r="J305" s="24">
        <v>187.53</v>
      </c>
      <c r="K305" s="25">
        <f t="shared" si="14"/>
        <v>187.53</v>
      </c>
      <c r="L305" s="8">
        <v>45621</v>
      </c>
    </row>
    <row r="306" spans="1:12">
      <c r="A306" s="14"/>
      <c r="B306" s="15"/>
      <c r="C306" s="16"/>
      <c r="D306" s="17" t="s">
        <v>185</v>
      </c>
      <c r="E306" s="7"/>
      <c r="F306" s="18"/>
      <c r="G306" s="19" t="s">
        <v>44</v>
      </c>
      <c r="H306" s="19"/>
      <c r="I306" s="26"/>
      <c r="J306" s="24">
        <v>-29.6</v>
      </c>
      <c r="K306" s="25">
        <f t="shared" si="14"/>
        <v>-29.6</v>
      </c>
      <c r="L306" s="14"/>
    </row>
    <row r="307" spans="1:12">
      <c r="A307" s="20" t="s">
        <v>186</v>
      </c>
      <c r="B307" s="21"/>
      <c r="C307" s="21"/>
      <c r="D307" s="21"/>
      <c r="E307" s="21"/>
      <c r="F307" s="21"/>
      <c r="G307" s="21"/>
      <c r="H307" s="21"/>
      <c r="I307" s="27"/>
      <c r="J307" s="28">
        <f>SUM(J305:J306)</f>
        <v>157.93</v>
      </c>
      <c r="K307" s="33">
        <f t="shared" si="14"/>
        <v>157.93</v>
      </c>
      <c r="L307" s="14"/>
    </row>
    <row r="308" spans="1:12">
      <c r="A308" s="8">
        <v>45622</v>
      </c>
      <c r="B308" s="9">
        <v>19851</v>
      </c>
      <c r="C308" s="10" t="s">
        <v>268</v>
      </c>
      <c r="D308" s="11" t="s">
        <v>184</v>
      </c>
      <c r="E308" s="3">
        <v>231075</v>
      </c>
      <c r="F308" s="12"/>
      <c r="G308" s="13" t="s">
        <v>44</v>
      </c>
      <c r="H308" s="13"/>
      <c r="I308" s="23"/>
      <c r="J308" s="24">
        <v>187.53</v>
      </c>
      <c r="K308" s="25">
        <f t="shared" si="14"/>
        <v>187.53</v>
      </c>
      <c r="L308" s="8">
        <v>45621</v>
      </c>
    </row>
    <row r="309" spans="1:12">
      <c r="A309" s="14"/>
      <c r="B309" s="15"/>
      <c r="C309" s="16"/>
      <c r="D309" s="17" t="s">
        <v>185</v>
      </c>
      <c r="E309" s="7"/>
      <c r="F309" s="18"/>
      <c r="G309" s="19" t="s">
        <v>44</v>
      </c>
      <c r="H309" s="19"/>
      <c r="I309" s="26"/>
      <c r="J309" s="24">
        <v>-29.6</v>
      </c>
      <c r="K309" s="25">
        <f t="shared" si="14"/>
        <v>-29.6</v>
      </c>
      <c r="L309" s="14"/>
    </row>
    <row r="310" spans="1:12">
      <c r="A310" s="20" t="s">
        <v>186</v>
      </c>
      <c r="B310" s="21"/>
      <c r="C310" s="21"/>
      <c r="D310" s="21"/>
      <c r="E310" s="21"/>
      <c r="F310" s="21"/>
      <c r="G310" s="21"/>
      <c r="H310" s="21"/>
      <c r="I310" s="27"/>
      <c r="J310" s="28">
        <f>SUM(J308:J309)</f>
        <v>157.93</v>
      </c>
      <c r="K310" s="33">
        <f t="shared" si="14"/>
        <v>157.93</v>
      </c>
      <c r="L310" s="14"/>
    </row>
    <row r="311" spans="1:12">
      <c r="A311" s="8">
        <v>45622</v>
      </c>
      <c r="B311" s="9">
        <v>19851</v>
      </c>
      <c r="C311" s="10" t="s">
        <v>269</v>
      </c>
      <c r="D311" s="11" t="s">
        <v>184</v>
      </c>
      <c r="E311" s="3">
        <v>230734</v>
      </c>
      <c r="F311" s="12"/>
      <c r="G311" s="13" t="s">
        <v>44</v>
      </c>
      <c r="H311" s="13"/>
      <c r="I311" s="23"/>
      <c r="J311" s="24">
        <v>177.66</v>
      </c>
      <c r="K311" s="25">
        <f t="shared" si="14"/>
        <v>177.66</v>
      </c>
      <c r="L311" s="8">
        <v>45621</v>
      </c>
    </row>
    <row r="312" spans="1:12">
      <c r="A312" s="14"/>
      <c r="B312" s="15"/>
      <c r="C312" s="16"/>
      <c r="D312" s="17" t="s">
        <v>185</v>
      </c>
      <c r="E312" s="7"/>
      <c r="F312" s="18"/>
      <c r="G312" s="19" t="s">
        <v>44</v>
      </c>
      <c r="H312" s="19"/>
      <c r="I312" s="26"/>
      <c r="J312" s="24">
        <v>-28.03</v>
      </c>
      <c r="K312" s="25">
        <f t="shared" si="14"/>
        <v>-28.03</v>
      </c>
      <c r="L312" s="14"/>
    </row>
    <row r="313" spans="1:12">
      <c r="A313" s="20" t="s">
        <v>186</v>
      </c>
      <c r="B313" s="21"/>
      <c r="C313" s="21"/>
      <c r="D313" s="21"/>
      <c r="E313" s="21"/>
      <c r="F313" s="21"/>
      <c r="G313" s="21"/>
      <c r="H313" s="21"/>
      <c r="I313" s="27"/>
      <c r="J313" s="28">
        <f>SUM(J311:J312)</f>
        <v>149.63</v>
      </c>
      <c r="K313" s="33">
        <f t="shared" si="14"/>
        <v>149.63</v>
      </c>
      <c r="L313" s="14"/>
    </row>
    <row r="314" spans="1:12">
      <c r="A314" s="8">
        <v>45622</v>
      </c>
      <c r="B314" s="9">
        <v>19851</v>
      </c>
      <c r="C314" s="10" t="s">
        <v>270</v>
      </c>
      <c r="D314" s="11" t="s">
        <v>184</v>
      </c>
      <c r="E314" s="3">
        <v>230731</v>
      </c>
      <c r="F314" s="12"/>
      <c r="G314" s="13" t="s">
        <v>44</v>
      </c>
      <c r="H314" s="13"/>
      <c r="I314" s="23"/>
      <c r="J314" s="24">
        <v>187.53</v>
      </c>
      <c r="K314" s="25">
        <f t="shared" si="14"/>
        <v>187.53</v>
      </c>
      <c r="L314" s="8">
        <v>45621</v>
      </c>
    </row>
    <row r="315" spans="1:12">
      <c r="A315" s="14"/>
      <c r="B315" s="15"/>
      <c r="C315" s="16"/>
      <c r="D315" s="17" t="s">
        <v>185</v>
      </c>
      <c r="E315" s="7"/>
      <c r="F315" s="18"/>
      <c r="G315" s="19" t="s">
        <v>44</v>
      </c>
      <c r="H315" s="19"/>
      <c r="I315" s="26"/>
      <c r="J315" s="24">
        <v>-29.6</v>
      </c>
      <c r="K315" s="25">
        <f t="shared" si="14"/>
        <v>-29.6</v>
      </c>
      <c r="L315" s="14"/>
    </row>
    <row r="316" spans="1:12">
      <c r="A316" s="20" t="s">
        <v>186</v>
      </c>
      <c r="B316" s="21"/>
      <c r="C316" s="21"/>
      <c r="D316" s="21"/>
      <c r="E316" s="21"/>
      <c r="F316" s="21"/>
      <c r="G316" s="21"/>
      <c r="H316" s="21"/>
      <c r="I316" s="27"/>
      <c r="J316" s="28">
        <f>SUM(J314:J315)</f>
        <v>157.93</v>
      </c>
      <c r="K316" s="33">
        <f t="shared" si="14"/>
        <v>157.93</v>
      </c>
      <c r="L316" s="14"/>
    </row>
    <row r="317" spans="1:12">
      <c r="A317" s="8">
        <v>45622</v>
      </c>
      <c r="B317" s="9">
        <v>19851</v>
      </c>
      <c r="C317" s="10" t="s">
        <v>271</v>
      </c>
      <c r="D317" s="11" t="s">
        <v>184</v>
      </c>
      <c r="E317" s="3">
        <v>230445</v>
      </c>
      <c r="F317" s="12"/>
      <c r="G317" s="13" t="s">
        <v>44</v>
      </c>
      <c r="H317" s="13"/>
      <c r="I317" s="23"/>
      <c r="J317" s="24">
        <v>195</v>
      </c>
      <c r="K317" s="25">
        <f t="shared" si="14"/>
        <v>195</v>
      </c>
      <c r="L317" s="8">
        <v>45621</v>
      </c>
    </row>
    <row r="318" spans="1:12">
      <c r="A318" s="14"/>
      <c r="B318" s="15"/>
      <c r="C318" s="16"/>
      <c r="D318" s="17" t="s">
        <v>185</v>
      </c>
      <c r="E318" s="7"/>
      <c r="F318" s="18"/>
      <c r="G318" s="19" t="s">
        <v>44</v>
      </c>
      <c r="H318" s="19"/>
      <c r="I318" s="26"/>
      <c r="J318" s="24">
        <v>-48.5</v>
      </c>
      <c r="K318" s="25">
        <f t="shared" ref="K318:K338" si="15">J318+F318</f>
        <v>-48.5</v>
      </c>
      <c r="L318" s="14"/>
    </row>
    <row r="319" spans="1:12">
      <c r="A319" s="20" t="s">
        <v>186</v>
      </c>
      <c r="B319" s="21"/>
      <c r="C319" s="21"/>
      <c r="D319" s="21"/>
      <c r="E319" s="21"/>
      <c r="F319" s="21"/>
      <c r="G319" s="21"/>
      <c r="H319" s="21"/>
      <c r="I319" s="27"/>
      <c r="J319" s="28">
        <f>SUM(J317:J318)</f>
        <v>146.5</v>
      </c>
      <c r="K319" s="33">
        <f t="shared" si="15"/>
        <v>146.5</v>
      </c>
      <c r="L319" s="14"/>
    </row>
    <row r="320" spans="1:12">
      <c r="A320" s="8">
        <v>45622</v>
      </c>
      <c r="B320" s="9">
        <v>19851</v>
      </c>
      <c r="C320" s="10" t="s">
        <v>272</v>
      </c>
      <c r="D320" s="11" t="s">
        <v>184</v>
      </c>
      <c r="E320" s="3">
        <v>231062</v>
      </c>
      <c r="F320" s="12"/>
      <c r="G320" s="13" t="s">
        <v>44</v>
      </c>
      <c r="H320" s="13"/>
      <c r="I320" s="23"/>
      <c r="J320" s="24">
        <v>187.53</v>
      </c>
      <c r="K320" s="25">
        <f t="shared" si="15"/>
        <v>187.53</v>
      </c>
      <c r="L320" s="8">
        <v>45621</v>
      </c>
    </row>
    <row r="321" spans="1:12">
      <c r="A321" s="14"/>
      <c r="B321" s="15"/>
      <c r="C321" s="16"/>
      <c r="D321" s="17" t="s">
        <v>185</v>
      </c>
      <c r="E321" s="7"/>
      <c r="F321" s="18"/>
      <c r="G321" s="19" t="s">
        <v>44</v>
      </c>
      <c r="H321" s="19"/>
      <c r="I321" s="26"/>
      <c r="J321" s="24">
        <v>-29.6</v>
      </c>
      <c r="K321" s="25">
        <f t="shared" si="15"/>
        <v>-29.6</v>
      </c>
      <c r="L321" s="14"/>
    </row>
    <row r="322" spans="1:12">
      <c r="A322" s="20" t="s">
        <v>186</v>
      </c>
      <c r="B322" s="21"/>
      <c r="C322" s="21"/>
      <c r="D322" s="21"/>
      <c r="E322" s="21"/>
      <c r="F322" s="21"/>
      <c r="G322" s="21"/>
      <c r="H322" s="21"/>
      <c r="I322" s="27"/>
      <c r="J322" s="28">
        <f>SUM(J320:J321)</f>
        <v>157.93</v>
      </c>
      <c r="K322" s="33">
        <f t="shared" si="15"/>
        <v>157.93</v>
      </c>
      <c r="L322" s="14"/>
    </row>
    <row r="323" spans="1:12">
      <c r="A323" s="8">
        <v>45622</v>
      </c>
      <c r="B323" s="9">
        <v>19851</v>
      </c>
      <c r="C323" s="10" t="s">
        <v>273</v>
      </c>
      <c r="D323" s="11" t="s">
        <v>184</v>
      </c>
      <c r="E323" s="3">
        <v>230789</v>
      </c>
      <c r="F323" s="12"/>
      <c r="G323" s="13" t="s">
        <v>44</v>
      </c>
      <c r="H323" s="13"/>
      <c r="I323" s="23"/>
      <c r="J323" s="24">
        <v>187.53</v>
      </c>
      <c r="K323" s="25">
        <f t="shared" si="15"/>
        <v>187.53</v>
      </c>
      <c r="L323" s="8">
        <v>45621</v>
      </c>
    </row>
    <row r="324" spans="1:12">
      <c r="A324" s="14"/>
      <c r="B324" s="15"/>
      <c r="C324" s="16"/>
      <c r="D324" s="17" t="s">
        <v>185</v>
      </c>
      <c r="E324" s="7"/>
      <c r="F324" s="18"/>
      <c r="G324" s="19" t="s">
        <v>44</v>
      </c>
      <c r="H324" s="19"/>
      <c r="I324" s="26"/>
      <c r="J324" s="24">
        <v>-29.6</v>
      </c>
      <c r="K324" s="25">
        <f t="shared" si="15"/>
        <v>-29.6</v>
      </c>
      <c r="L324" s="14"/>
    </row>
    <row r="325" spans="1:12">
      <c r="A325" s="20" t="s">
        <v>186</v>
      </c>
      <c r="B325" s="21"/>
      <c r="C325" s="21"/>
      <c r="D325" s="21"/>
      <c r="E325" s="21"/>
      <c r="F325" s="21"/>
      <c r="G325" s="21"/>
      <c r="H325" s="21"/>
      <c r="I325" s="27"/>
      <c r="J325" s="28">
        <f>SUM(J323:J324)</f>
        <v>157.93</v>
      </c>
      <c r="K325" s="33">
        <f t="shared" si="15"/>
        <v>157.93</v>
      </c>
      <c r="L325" s="14"/>
    </row>
    <row r="326" spans="1:12">
      <c r="A326" s="8">
        <v>45622</v>
      </c>
      <c r="B326" s="9">
        <v>19851</v>
      </c>
      <c r="C326" s="10" t="s">
        <v>274</v>
      </c>
      <c r="D326" s="11" t="s">
        <v>184</v>
      </c>
      <c r="E326" s="3">
        <v>230390</v>
      </c>
      <c r="F326" s="12"/>
      <c r="G326" s="13" t="s">
        <v>44</v>
      </c>
      <c r="H326" s="13"/>
      <c r="I326" s="23"/>
      <c r="J326" s="24">
        <v>964.8</v>
      </c>
      <c r="K326" s="25">
        <f t="shared" si="15"/>
        <v>964.8</v>
      </c>
      <c r="L326" s="8">
        <v>45621</v>
      </c>
    </row>
    <row r="327" spans="1:12">
      <c r="A327" s="14"/>
      <c r="B327" s="15"/>
      <c r="C327" s="16"/>
      <c r="D327" s="17" t="s">
        <v>185</v>
      </c>
      <c r="E327" s="7"/>
      <c r="F327" s="18"/>
      <c r="G327" s="19" t="s">
        <v>44</v>
      </c>
      <c r="H327" s="19"/>
      <c r="I327" s="26"/>
      <c r="J327" s="24">
        <v>-185.98</v>
      </c>
      <c r="K327" s="25">
        <f t="shared" si="15"/>
        <v>-185.98</v>
      </c>
      <c r="L327" s="14"/>
    </row>
    <row r="328" spans="1:12">
      <c r="A328" s="20" t="s">
        <v>186</v>
      </c>
      <c r="B328" s="21"/>
      <c r="C328" s="21"/>
      <c r="D328" s="21"/>
      <c r="E328" s="21"/>
      <c r="F328" s="21"/>
      <c r="G328" s="21"/>
      <c r="H328" s="21"/>
      <c r="I328" s="27"/>
      <c r="J328" s="28">
        <f>SUM(J326:J327)</f>
        <v>778.82</v>
      </c>
      <c r="K328" s="33">
        <f t="shared" si="15"/>
        <v>778.82</v>
      </c>
      <c r="L328" s="14"/>
    </row>
    <row r="329" spans="1:12">
      <c r="A329" s="8">
        <v>45622</v>
      </c>
      <c r="B329" s="9">
        <v>19851</v>
      </c>
      <c r="C329" s="10" t="s">
        <v>275</v>
      </c>
      <c r="D329" s="11" t="s">
        <v>184</v>
      </c>
      <c r="E329" s="3">
        <v>230787</v>
      </c>
      <c r="F329" s="12"/>
      <c r="G329" s="13" t="s">
        <v>44</v>
      </c>
      <c r="H329" s="13"/>
      <c r="I329" s="23"/>
      <c r="J329" s="24">
        <v>187.53</v>
      </c>
      <c r="K329" s="25">
        <f t="shared" si="15"/>
        <v>187.53</v>
      </c>
      <c r="L329" s="8">
        <v>45621</v>
      </c>
    </row>
    <row r="330" spans="1:12">
      <c r="A330" s="14"/>
      <c r="B330" s="15"/>
      <c r="C330" s="16"/>
      <c r="D330" s="17" t="s">
        <v>185</v>
      </c>
      <c r="E330" s="7"/>
      <c r="F330" s="18"/>
      <c r="G330" s="19" t="s">
        <v>44</v>
      </c>
      <c r="H330" s="19"/>
      <c r="I330" s="26"/>
      <c r="J330" s="24">
        <v>-29.6</v>
      </c>
      <c r="K330" s="25">
        <f t="shared" si="15"/>
        <v>-29.6</v>
      </c>
      <c r="L330" s="14"/>
    </row>
    <row r="331" spans="1:12">
      <c r="A331" s="20" t="s">
        <v>186</v>
      </c>
      <c r="B331" s="21"/>
      <c r="C331" s="21"/>
      <c r="D331" s="21"/>
      <c r="E331" s="21"/>
      <c r="F331" s="21"/>
      <c r="G331" s="21"/>
      <c r="H331" s="21"/>
      <c r="I331" s="27"/>
      <c r="J331" s="28">
        <f>SUM(J329:J330)</f>
        <v>157.93</v>
      </c>
      <c r="K331" s="33">
        <f t="shared" si="15"/>
        <v>157.93</v>
      </c>
      <c r="L331" s="14"/>
    </row>
    <row r="332" spans="1:12">
      <c r="A332" s="8">
        <v>45622</v>
      </c>
      <c r="B332" s="9">
        <v>19851</v>
      </c>
      <c r="C332" s="10" t="s">
        <v>276</v>
      </c>
      <c r="D332" s="11" t="s">
        <v>184</v>
      </c>
      <c r="E332" s="3">
        <v>230461</v>
      </c>
      <c r="F332" s="12"/>
      <c r="G332" s="13" t="s">
        <v>44</v>
      </c>
      <c r="H332" s="13"/>
      <c r="I332" s="23"/>
      <c r="J332" s="24">
        <v>1072</v>
      </c>
      <c r="K332" s="25">
        <f t="shared" si="15"/>
        <v>1072</v>
      </c>
      <c r="L332" s="8">
        <v>45621</v>
      </c>
    </row>
    <row r="333" spans="1:12">
      <c r="A333" s="14"/>
      <c r="B333" s="15"/>
      <c r="C333" s="16"/>
      <c r="D333" s="17" t="s">
        <v>185</v>
      </c>
      <c r="E333" s="7"/>
      <c r="F333" s="18"/>
      <c r="G333" s="19" t="s">
        <v>44</v>
      </c>
      <c r="H333" s="19"/>
      <c r="I333" s="26"/>
      <c r="J333" s="24">
        <v>-266.66</v>
      </c>
      <c r="K333" s="25">
        <f t="shared" si="15"/>
        <v>-266.66</v>
      </c>
      <c r="L333" s="14"/>
    </row>
    <row r="334" spans="1:12">
      <c r="A334" s="20" t="s">
        <v>186</v>
      </c>
      <c r="B334" s="21"/>
      <c r="C334" s="21"/>
      <c r="D334" s="21"/>
      <c r="E334" s="21"/>
      <c r="F334" s="21"/>
      <c r="G334" s="21"/>
      <c r="H334" s="21"/>
      <c r="I334" s="27"/>
      <c r="J334" s="28">
        <f>SUM(J332:J333)</f>
        <v>805.34</v>
      </c>
      <c r="K334" s="33">
        <f t="shared" si="15"/>
        <v>805.34</v>
      </c>
      <c r="L334" s="14"/>
    </row>
    <row r="335" spans="1:12">
      <c r="A335" s="8">
        <v>45622</v>
      </c>
      <c r="B335" s="9">
        <v>19851</v>
      </c>
      <c r="C335" s="10" t="s">
        <v>277</v>
      </c>
      <c r="D335" s="11" t="s">
        <v>184</v>
      </c>
      <c r="E335" s="3">
        <v>230666</v>
      </c>
      <c r="F335" s="12"/>
      <c r="G335" s="13" t="s">
        <v>44</v>
      </c>
      <c r="H335" s="13"/>
      <c r="I335" s="23"/>
      <c r="J335" s="24">
        <v>197.4</v>
      </c>
      <c r="K335" s="25">
        <f t="shared" si="15"/>
        <v>197.4</v>
      </c>
      <c r="L335" s="8">
        <v>45621</v>
      </c>
    </row>
    <row r="336" spans="1:12">
      <c r="A336" s="14"/>
      <c r="B336" s="15"/>
      <c r="C336" s="16"/>
      <c r="D336" s="17" t="s">
        <v>185</v>
      </c>
      <c r="E336" s="7"/>
      <c r="F336" s="18"/>
      <c r="G336" s="19" t="s">
        <v>44</v>
      </c>
      <c r="H336" s="19"/>
      <c r="I336" s="26"/>
      <c r="J336" s="24">
        <v>-42.21</v>
      </c>
      <c r="K336" s="25">
        <f t="shared" si="15"/>
        <v>-42.21</v>
      </c>
      <c r="L336" s="14"/>
    </row>
    <row r="337" spans="1:12">
      <c r="A337" s="20" t="s">
        <v>186</v>
      </c>
      <c r="B337" s="21"/>
      <c r="C337" s="21"/>
      <c r="D337" s="21"/>
      <c r="E337" s="21"/>
      <c r="F337" s="21"/>
      <c r="G337" s="21"/>
      <c r="H337" s="21"/>
      <c r="I337" s="27"/>
      <c r="J337" s="28">
        <f>SUM(J335:J336)</f>
        <v>155.19</v>
      </c>
      <c r="K337" s="33">
        <f t="shared" si="15"/>
        <v>155.19</v>
      </c>
      <c r="L337" s="14"/>
    </row>
    <row r="338" spans="1:12">
      <c r="A338" s="8">
        <v>45622</v>
      </c>
      <c r="B338" s="9">
        <v>19851</v>
      </c>
      <c r="C338" s="10" t="s">
        <v>278</v>
      </c>
      <c r="D338" s="11" t="s">
        <v>184</v>
      </c>
      <c r="E338" s="3">
        <v>230407</v>
      </c>
      <c r="F338" s="12"/>
      <c r="G338" s="13" t="s">
        <v>44</v>
      </c>
      <c r="H338" s="13"/>
      <c r="I338" s="23"/>
      <c r="J338" s="24">
        <v>185.25</v>
      </c>
      <c r="K338" s="25">
        <f t="shared" si="15"/>
        <v>185.25</v>
      </c>
      <c r="L338" s="8">
        <v>45621</v>
      </c>
    </row>
    <row r="339" spans="1:12">
      <c r="A339" s="14"/>
      <c r="B339" s="15"/>
      <c r="C339" s="16"/>
      <c r="D339" s="17" t="s">
        <v>185</v>
      </c>
      <c r="E339" s="7"/>
      <c r="F339" s="18"/>
      <c r="G339" s="19" t="s">
        <v>44</v>
      </c>
      <c r="H339" s="19"/>
      <c r="I339" s="26"/>
      <c r="J339" s="24">
        <v>-35.72</v>
      </c>
      <c r="K339" s="25">
        <f t="shared" ref="K339:K376" si="16">J339+F339</f>
        <v>-35.72</v>
      </c>
      <c r="L339" s="14"/>
    </row>
    <row r="340" spans="1:12">
      <c r="A340" s="20" t="s">
        <v>186</v>
      </c>
      <c r="B340" s="21"/>
      <c r="C340" s="21"/>
      <c r="D340" s="21"/>
      <c r="E340" s="21"/>
      <c r="F340" s="21"/>
      <c r="G340" s="21"/>
      <c r="H340" s="21"/>
      <c r="I340" s="27"/>
      <c r="J340" s="28">
        <f>SUM(J338:J339)</f>
        <v>149.53</v>
      </c>
      <c r="K340" s="33">
        <f t="shared" si="16"/>
        <v>149.53</v>
      </c>
      <c r="L340" s="14"/>
    </row>
    <row r="341" spans="1:12">
      <c r="A341" s="8">
        <v>45622</v>
      </c>
      <c r="B341" s="9">
        <v>19851</v>
      </c>
      <c r="C341" s="10" t="s">
        <v>279</v>
      </c>
      <c r="D341" s="11" t="s">
        <v>184</v>
      </c>
      <c r="E341" s="3">
        <v>230424</v>
      </c>
      <c r="F341" s="12"/>
      <c r="G341" s="13" t="s">
        <v>44</v>
      </c>
      <c r="H341" s="13"/>
      <c r="I341" s="23"/>
      <c r="J341" s="24">
        <v>185.25</v>
      </c>
      <c r="K341" s="25">
        <f t="shared" si="16"/>
        <v>185.25</v>
      </c>
      <c r="L341" s="8">
        <v>45621</v>
      </c>
    </row>
    <row r="342" spans="1:12">
      <c r="A342" s="14"/>
      <c r="B342" s="15"/>
      <c r="C342" s="16"/>
      <c r="D342" s="17" t="s">
        <v>185</v>
      </c>
      <c r="E342" s="7"/>
      <c r="F342" s="18"/>
      <c r="G342" s="19" t="s">
        <v>44</v>
      </c>
      <c r="H342" s="19"/>
      <c r="I342" s="26"/>
      <c r="J342" s="24">
        <v>-35.72</v>
      </c>
      <c r="K342" s="25">
        <f t="shared" si="16"/>
        <v>-35.72</v>
      </c>
      <c r="L342" s="14"/>
    </row>
    <row r="343" spans="1:12">
      <c r="A343" s="20" t="s">
        <v>186</v>
      </c>
      <c r="B343" s="21"/>
      <c r="C343" s="21"/>
      <c r="D343" s="21"/>
      <c r="E343" s="21"/>
      <c r="F343" s="21"/>
      <c r="G343" s="21"/>
      <c r="H343" s="21"/>
      <c r="I343" s="27"/>
      <c r="J343" s="28">
        <f>SUM(J341:J342)</f>
        <v>149.53</v>
      </c>
      <c r="K343" s="33">
        <f t="shared" si="16"/>
        <v>149.53</v>
      </c>
      <c r="L343" s="14"/>
    </row>
    <row r="344" spans="1:12">
      <c r="A344" s="8">
        <v>45622</v>
      </c>
      <c r="B344" s="9">
        <v>19851</v>
      </c>
      <c r="C344" s="10" t="s">
        <v>280</v>
      </c>
      <c r="D344" s="11" t="s">
        <v>184</v>
      </c>
      <c r="E344" s="3">
        <v>230447</v>
      </c>
      <c r="F344" s="12"/>
      <c r="G344" s="13" t="s">
        <v>44</v>
      </c>
      <c r="H344" s="13"/>
      <c r="I344" s="23"/>
      <c r="J344" s="24">
        <v>185</v>
      </c>
      <c r="K344" s="25">
        <f t="shared" si="16"/>
        <v>185</v>
      </c>
      <c r="L344" s="8">
        <v>45621</v>
      </c>
    </row>
    <row r="345" spans="1:12">
      <c r="A345" s="14"/>
      <c r="B345" s="15"/>
      <c r="C345" s="16"/>
      <c r="D345" s="17" t="s">
        <v>185</v>
      </c>
      <c r="E345" s="7"/>
      <c r="F345" s="18"/>
      <c r="G345" s="19" t="s">
        <v>44</v>
      </c>
      <c r="H345" s="19"/>
      <c r="I345" s="26"/>
      <c r="J345" s="24">
        <v>-46.28</v>
      </c>
      <c r="K345" s="25">
        <f t="shared" si="16"/>
        <v>-46.28</v>
      </c>
      <c r="L345" s="14"/>
    </row>
    <row r="346" spans="1:12">
      <c r="A346" s="20" t="s">
        <v>186</v>
      </c>
      <c r="B346" s="21"/>
      <c r="C346" s="21"/>
      <c r="D346" s="21"/>
      <c r="E346" s="21"/>
      <c r="F346" s="21"/>
      <c r="G346" s="21"/>
      <c r="H346" s="21"/>
      <c r="I346" s="27"/>
      <c r="J346" s="28">
        <f>SUM(J344:J345)</f>
        <v>138.72</v>
      </c>
      <c r="K346" s="33">
        <f t="shared" si="16"/>
        <v>138.72</v>
      </c>
      <c r="L346" s="14"/>
    </row>
    <row r="347" spans="1:12">
      <c r="A347" s="8">
        <v>45622</v>
      </c>
      <c r="B347" s="9">
        <v>19851</v>
      </c>
      <c r="C347" s="29" t="s">
        <v>220</v>
      </c>
      <c r="D347" s="11" t="s">
        <v>184</v>
      </c>
      <c r="E347" s="3"/>
      <c r="F347" s="12"/>
      <c r="G347" s="13" t="s">
        <v>44</v>
      </c>
      <c r="H347" s="13"/>
      <c r="I347" s="23"/>
      <c r="J347" s="24">
        <v>-112.09</v>
      </c>
      <c r="K347" s="25">
        <f t="shared" si="16"/>
        <v>-112.09</v>
      </c>
      <c r="L347" s="8">
        <v>45621</v>
      </c>
    </row>
    <row r="348" spans="1:12">
      <c r="A348" s="14"/>
      <c r="B348" s="15"/>
      <c r="C348" s="16"/>
      <c r="D348" s="17" t="s">
        <v>185</v>
      </c>
      <c r="E348" s="7"/>
      <c r="F348" s="18"/>
      <c r="G348" s="19" t="s">
        <v>44</v>
      </c>
      <c r="H348" s="19"/>
      <c r="I348" s="26"/>
      <c r="J348" s="24"/>
      <c r="K348" s="25">
        <f t="shared" si="16"/>
        <v>0</v>
      </c>
      <c r="L348" s="14"/>
    </row>
    <row r="349" spans="1:12">
      <c r="A349" s="20" t="s">
        <v>186</v>
      </c>
      <c r="B349" s="21"/>
      <c r="C349" s="21"/>
      <c r="D349" s="21"/>
      <c r="E349" s="21"/>
      <c r="F349" s="21"/>
      <c r="G349" s="21"/>
      <c r="H349" s="21"/>
      <c r="I349" s="27"/>
      <c r="J349" s="34">
        <f>SUM(J347:J348)</f>
        <v>-112.09</v>
      </c>
      <c r="K349" s="33">
        <f t="shared" si="16"/>
        <v>-112.09</v>
      </c>
      <c r="L349" s="14"/>
    </row>
    <row r="350" spans="1:12">
      <c r="A350" s="8">
        <v>45622</v>
      </c>
      <c r="B350" s="9">
        <v>19851</v>
      </c>
      <c r="C350" s="10" t="s">
        <v>281</v>
      </c>
      <c r="D350" s="11" t="s">
        <v>184</v>
      </c>
      <c r="E350" s="3">
        <v>230397</v>
      </c>
      <c r="F350" s="12"/>
      <c r="G350" s="13" t="s">
        <v>44</v>
      </c>
      <c r="H350" s="13"/>
      <c r="I350" s="23"/>
      <c r="J350" s="24">
        <v>185.25</v>
      </c>
      <c r="K350" s="25">
        <f t="shared" si="16"/>
        <v>185.25</v>
      </c>
      <c r="L350" s="8">
        <v>45621</v>
      </c>
    </row>
    <row r="351" spans="1:12">
      <c r="A351" s="14"/>
      <c r="B351" s="15"/>
      <c r="C351" s="16"/>
      <c r="D351" s="17" t="s">
        <v>185</v>
      </c>
      <c r="E351" s="7"/>
      <c r="F351" s="18"/>
      <c r="G351" s="19" t="s">
        <v>44</v>
      </c>
      <c r="H351" s="19"/>
      <c r="I351" s="26"/>
      <c r="J351" s="24">
        <v>-35.72</v>
      </c>
      <c r="K351" s="25">
        <f t="shared" si="16"/>
        <v>-35.72</v>
      </c>
      <c r="L351" s="14"/>
    </row>
    <row r="352" spans="1:12">
      <c r="A352" s="20" t="s">
        <v>186</v>
      </c>
      <c r="B352" s="21"/>
      <c r="C352" s="21"/>
      <c r="D352" s="21"/>
      <c r="E352" s="21"/>
      <c r="F352" s="21"/>
      <c r="G352" s="21"/>
      <c r="H352" s="21"/>
      <c r="I352" s="27"/>
      <c r="J352" s="28">
        <f>SUM(J350:J351)</f>
        <v>149.53</v>
      </c>
      <c r="K352" s="33">
        <f t="shared" si="16"/>
        <v>149.53</v>
      </c>
      <c r="L352" s="14"/>
    </row>
    <row r="353" spans="1:12">
      <c r="A353" s="8">
        <v>45622</v>
      </c>
      <c r="B353" s="9">
        <v>19851</v>
      </c>
      <c r="C353" s="10" t="s">
        <v>282</v>
      </c>
      <c r="D353" s="11" t="s">
        <v>184</v>
      </c>
      <c r="E353" s="3">
        <v>230393</v>
      </c>
      <c r="F353" s="12"/>
      <c r="G353" s="13" t="s">
        <v>44</v>
      </c>
      <c r="H353" s="13"/>
      <c r="I353" s="23"/>
      <c r="J353" s="24">
        <v>1061.1</v>
      </c>
      <c r="K353" s="25">
        <f t="shared" si="16"/>
        <v>1061.1</v>
      </c>
      <c r="L353" s="8">
        <v>45621</v>
      </c>
    </row>
    <row r="354" spans="1:12">
      <c r="A354" s="14"/>
      <c r="B354" s="15"/>
      <c r="C354" s="16"/>
      <c r="D354" s="17" t="s">
        <v>185</v>
      </c>
      <c r="E354" s="7"/>
      <c r="F354" s="18"/>
      <c r="G354" s="19" t="s">
        <v>44</v>
      </c>
      <c r="H354" s="19"/>
      <c r="I354" s="26"/>
      <c r="J354" s="24">
        <v>-251.83</v>
      </c>
      <c r="K354" s="25">
        <f t="shared" si="16"/>
        <v>-251.83</v>
      </c>
      <c r="L354" s="14"/>
    </row>
    <row r="355" spans="1:12">
      <c r="A355" s="20" t="s">
        <v>186</v>
      </c>
      <c r="B355" s="21"/>
      <c r="C355" s="21"/>
      <c r="D355" s="21"/>
      <c r="E355" s="21"/>
      <c r="F355" s="21"/>
      <c r="G355" s="21"/>
      <c r="H355" s="21"/>
      <c r="I355" s="27"/>
      <c r="J355" s="28">
        <f>SUM(J353:J354)</f>
        <v>809.27</v>
      </c>
      <c r="K355" s="33">
        <f t="shared" si="16"/>
        <v>809.27</v>
      </c>
      <c r="L355" s="14"/>
    </row>
    <row r="356" spans="1:12">
      <c r="A356" s="8">
        <v>45622</v>
      </c>
      <c r="B356" s="9">
        <v>19851</v>
      </c>
      <c r="C356" s="10" t="s">
        <v>283</v>
      </c>
      <c r="D356" s="11" t="s">
        <v>184</v>
      </c>
      <c r="E356" s="3">
        <v>230430</v>
      </c>
      <c r="F356" s="12"/>
      <c r="G356" s="13" t="s">
        <v>44</v>
      </c>
      <c r="H356" s="13"/>
      <c r="I356" s="23"/>
      <c r="J356" s="24">
        <v>185.25</v>
      </c>
      <c r="K356" s="25">
        <f t="shared" si="16"/>
        <v>185.25</v>
      </c>
      <c r="L356" s="8">
        <v>45621</v>
      </c>
    </row>
    <row r="357" spans="1:12">
      <c r="A357" s="14"/>
      <c r="B357" s="15"/>
      <c r="C357" s="16"/>
      <c r="D357" s="17" t="s">
        <v>185</v>
      </c>
      <c r="E357" s="7"/>
      <c r="F357" s="18"/>
      <c r="G357" s="19" t="s">
        <v>44</v>
      </c>
      <c r="H357" s="19"/>
      <c r="I357" s="26"/>
      <c r="J357" s="24">
        <v>-35.72</v>
      </c>
      <c r="K357" s="25">
        <f t="shared" si="16"/>
        <v>-35.72</v>
      </c>
      <c r="L357" s="14"/>
    </row>
    <row r="358" spans="1:12">
      <c r="A358" s="20" t="s">
        <v>186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149.53</v>
      </c>
      <c r="K358" s="33">
        <f t="shared" si="16"/>
        <v>149.53</v>
      </c>
      <c r="L358" s="14"/>
    </row>
    <row r="359" spans="1:12">
      <c r="A359" s="8">
        <v>45622</v>
      </c>
      <c r="B359" s="9">
        <v>19851</v>
      </c>
      <c r="C359" s="10" t="s">
        <v>284</v>
      </c>
      <c r="D359" s="11" t="s">
        <v>184</v>
      </c>
      <c r="E359" s="3">
        <v>230452</v>
      </c>
      <c r="F359" s="12"/>
      <c r="G359" s="13" t="s">
        <v>44</v>
      </c>
      <c r="H359" s="13"/>
      <c r="I359" s="23"/>
      <c r="J359" s="24">
        <v>185.25</v>
      </c>
      <c r="K359" s="25">
        <f t="shared" si="16"/>
        <v>185.25</v>
      </c>
      <c r="L359" s="8">
        <v>45621</v>
      </c>
    </row>
    <row r="360" spans="1:12">
      <c r="A360" s="14"/>
      <c r="B360" s="15"/>
      <c r="C360" s="16"/>
      <c r="D360" s="17" t="s">
        <v>185</v>
      </c>
      <c r="E360" s="7"/>
      <c r="F360" s="18"/>
      <c r="G360" s="19" t="s">
        <v>44</v>
      </c>
      <c r="H360" s="19"/>
      <c r="I360" s="26"/>
      <c r="J360" s="24">
        <v>-35.72</v>
      </c>
      <c r="K360" s="25">
        <f t="shared" si="16"/>
        <v>-35.72</v>
      </c>
      <c r="L360" s="14"/>
    </row>
    <row r="361" spans="1:12">
      <c r="A361" s="20" t="s">
        <v>186</v>
      </c>
      <c r="B361" s="21"/>
      <c r="C361" s="21"/>
      <c r="D361" s="21"/>
      <c r="E361" s="21"/>
      <c r="F361" s="21"/>
      <c r="G361" s="21"/>
      <c r="H361" s="21"/>
      <c r="I361" s="27"/>
      <c r="J361" s="28">
        <f>SUM(J359:J360)</f>
        <v>149.53</v>
      </c>
      <c r="K361" s="33">
        <f t="shared" si="16"/>
        <v>149.53</v>
      </c>
      <c r="L361" s="14"/>
    </row>
    <row r="362" spans="1:12">
      <c r="A362" s="8">
        <v>45622</v>
      </c>
      <c r="B362" s="9">
        <v>19851</v>
      </c>
      <c r="C362" s="10" t="s">
        <v>285</v>
      </c>
      <c r="D362" s="11" t="s">
        <v>184</v>
      </c>
      <c r="E362" s="3">
        <v>230598</v>
      </c>
      <c r="F362" s="12"/>
      <c r="G362" s="13" t="s">
        <v>44</v>
      </c>
      <c r="H362" s="13"/>
      <c r="I362" s="23"/>
      <c r="J362" s="24">
        <v>175.5</v>
      </c>
      <c r="K362" s="25">
        <f t="shared" si="16"/>
        <v>175.5</v>
      </c>
      <c r="L362" s="8">
        <v>45621</v>
      </c>
    </row>
    <row r="363" spans="1:12">
      <c r="A363" s="14"/>
      <c r="B363" s="15"/>
      <c r="C363" s="16"/>
      <c r="D363" s="17" t="s">
        <v>185</v>
      </c>
      <c r="E363" s="7"/>
      <c r="F363" s="18"/>
      <c r="G363" s="19" t="s">
        <v>44</v>
      </c>
      <c r="H363" s="19"/>
      <c r="I363" s="26"/>
      <c r="J363" s="24">
        <v>-33.84</v>
      </c>
      <c r="K363" s="25">
        <f t="shared" si="16"/>
        <v>-33.84</v>
      </c>
      <c r="L363" s="14"/>
    </row>
    <row r="364" spans="1:12">
      <c r="A364" s="20" t="s">
        <v>186</v>
      </c>
      <c r="B364" s="21"/>
      <c r="C364" s="21"/>
      <c r="D364" s="21"/>
      <c r="E364" s="21"/>
      <c r="F364" s="21"/>
      <c r="G364" s="21"/>
      <c r="H364" s="21"/>
      <c r="I364" s="27"/>
      <c r="J364" s="28">
        <f>SUM(J362:J363)</f>
        <v>141.66</v>
      </c>
      <c r="K364" s="33">
        <f t="shared" si="16"/>
        <v>141.66</v>
      </c>
      <c r="L364" s="14"/>
    </row>
    <row r="365" spans="1:12">
      <c r="A365" s="8">
        <v>45622</v>
      </c>
      <c r="B365" s="9">
        <v>19851</v>
      </c>
      <c r="C365" s="10" t="s">
        <v>286</v>
      </c>
      <c r="D365" s="11" t="s">
        <v>184</v>
      </c>
      <c r="E365" s="3">
        <v>230429</v>
      </c>
      <c r="F365" s="12"/>
      <c r="G365" s="13" t="s">
        <v>44</v>
      </c>
      <c r="H365" s="13"/>
      <c r="I365" s="23"/>
      <c r="J365" s="24">
        <v>195</v>
      </c>
      <c r="K365" s="25">
        <f t="shared" si="16"/>
        <v>195</v>
      </c>
      <c r="L365" s="8">
        <v>45621</v>
      </c>
    </row>
    <row r="366" spans="1:12">
      <c r="A366" s="14"/>
      <c r="B366" s="15"/>
      <c r="C366" s="16"/>
      <c r="D366" s="17" t="s">
        <v>185</v>
      </c>
      <c r="E366" s="7"/>
      <c r="F366" s="18"/>
      <c r="G366" s="19" t="s">
        <v>44</v>
      </c>
      <c r="H366" s="19"/>
      <c r="I366" s="26"/>
      <c r="J366" s="24">
        <v>-48.5</v>
      </c>
      <c r="K366" s="25">
        <f t="shared" si="16"/>
        <v>-48.5</v>
      </c>
      <c r="L366" s="14"/>
    </row>
    <row r="367" spans="1:12">
      <c r="A367" s="20" t="s">
        <v>186</v>
      </c>
      <c r="B367" s="21"/>
      <c r="C367" s="21"/>
      <c r="D367" s="21"/>
      <c r="E367" s="21"/>
      <c r="F367" s="21"/>
      <c r="G367" s="21"/>
      <c r="H367" s="21"/>
      <c r="I367" s="27"/>
      <c r="J367" s="28">
        <f>SUM(J365:J366)</f>
        <v>146.5</v>
      </c>
      <c r="K367" s="33">
        <f t="shared" si="16"/>
        <v>146.5</v>
      </c>
      <c r="L367" s="14"/>
    </row>
    <row r="368" spans="1:12">
      <c r="A368" s="8">
        <v>45622</v>
      </c>
      <c r="B368" s="9">
        <v>19851</v>
      </c>
      <c r="C368" s="10" t="s">
        <v>287</v>
      </c>
      <c r="D368" s="11" t="s">
        <v>184</v>
      </c>
      <c r="E368" s="3">
        <v>230432</v>
      </c>
      <c r="F368" s="12"/>
      <c r="G368" s="13" t="s">
        <v>44</v>
      </c>
      <c r="H368" s="13"/>
      <c r="I368" s="23"/>
      <c r="J368" s="24">
        <v>185.25</v>
      </c>
      <c r="K368" s="25">
        <f t="shared" si="16"/>
        <v>185.25</v>
      </c>
      <c r="L368" s="8">
        <v>45621</v>
      </c>
    </row>
    <row r="369" spans="1:12">
      <c r="A369" s="14"/>
      <c r="B369" s="15"/>
      <c r="C369" s="16"/>
      <c r="D369" s="17" t="s">
        <v>185</v>
      </c>
      <c r="E369" s="7"/>
      <c r="F369" s="18"/>
      <c r="G369" s="19" t="s">
        <v>44</v>
      </c>
      <c r="H369" s="19"/>
      <c r="I369" s="26"/>
      <c r="J369" s="24">
        <v>-35.72</v>
      </c>
      <c r="K369" s="25">
        <f t="shared" si="16"/>
        <v>-35.72</v>
      </c>
      <c r="L369" s="14"/>
    </row>
    <row r="370" spans="1:12">
      <c r="A370" s="20" t="s">
        <v>186</v>
      </c>
      <c r="B370" s="21"/>
      <c r="C370" s="21"/>
      <c r="D370" s="21"/>
      <c r="E370" s="21"/>
      <c r="F370" s="21"/>
      <c r="G370" s="21"/>
      <c r="H370" s="21"/>
      <c r="I370" s="27"/>
      <c r="J370" s="28">
        <f>SUM(J368:J369)</f>
        <v>149.53</v>
      </c>
      <c r="K370" s="33">
        <f t="shared" si="16"/>
        <v>149.53</v>
      </c>
      <c r="L370" s="14"/>
    </row>
    <row r="371" spans="1:12">
      <c r="A371" s="8">
        <v>45622</v>
      </c>
      <c r="B371" s="9">
        <v>19851</v>
      </c>
      <c r="C371" s="10" t="s">
        <v>288</v>
      </c>
      <c r="D371" s="11" t="s">
        <v>184</v>
      </c>
      <c r="E371" s="3">
        <v>230599</v>
      </c>
      <c r="F371" s="12"/>
      <c r="G371" s="13" t="s">
        <v>44</v>
      </c>
      <c r="H371" s="13"/>
      <c r="I371" s="23"/>
      <c r="J371" s="24">
        <v>497.8</v>
      </c>
      <c r="K371" s="25">
        <f t="shared" si="16"/>
        <v>497.8</v>
      </c>
      <c r="L371" s="8">
        <v>45621</v>
      </c>
    </row>
    <row r="372" spans="1:12">
      <c r="A372" s="14"/>
      <c r="B372" s="15"/>
      <c r="C372" s="16"/>
      <c r="D372" s="17" t="s">
        <v>185</v>
      </c>
      <c r="E372" s="7"/>
      <c r="F372" s="18"/>
      <c r="G372" s="19" t="s">
        <v>44</v>
      </c>
      <c r="H372" s="19"/>
      <c r="I372" s="26"/>
      <c r="J372" s="24">
        <v>-95.96</v>
      </c>
      <c r="K372" s="25">
        <f t="shared" si="16"/>
        <v>-95.96</v>
      </c>
      <c r="L372" s="14"/>
    </row>
    <row r="373" spans="1:12">
      <c r="A373" s="20" t="s">
        <v>186</v>
      </c>
      <c r="B373" s="21"/>
      <c r="C373" s="21"/>
      <c r="D373" s="21"/>
      <c r="E373" s="21"/>
      <c r="F373" s="21"/>
      <c r="G373" s="21"/>
      <c r="H373" s="21"/>
      <c r="I373" s="27"/>
      <c r="J373" s="28">
        <f>SUM(J371:J372)</f>
        <v>401.84</v>
      </c>
      <c r="K373" s="33">
        <f t="shared" si="16"/>
        <v>401.84</v>
      </c>
      <c r="L373" s="14"/>
    </row>
    <row r="374" spans="1:12">
      <c r="A374" s="8">
        <v>45622</v>
      </c>
      <c r="B374" s="9">
        <v>19851</v>
      </c>
      <c r="C374" s="10" t="s">
        <v>289</v>
      </c>
      <c r="D374" s="11" t="s">
        <v>184</v>
      </c>
      <c r="E374" s="3">
        <v>230402</v>
      </c>
      <c r="F374" s="12"/>
      <c r="G374" s="13" t="s">
        <v>44</v>
      </c>
      <c r="H374" s="13"/>
      <c r="I374" s="23"/>
      <c r="J374" s="24">
        <v>175.5</v>
      </c>
      <c r="K374" s="25">
        <f t="shared" si="16"/>
        <v>175.5</v>
      </c>
      <c r="L374" s="8">
        <v>45621</v>
      </c>
    </row>
    <row r="375" spans="1:12">
      <c r="A375" s="14"/>
      <c r="B375" s="15"/>
      <c r="C375" s="16"/>
      <c r="D375" s="17" t="s">
        <v>185</v>
      </c>
      <c r="E375" s="7"/>
      <c r="F375" s="18"/>
      <c r="G375" s="19" t="s">
        <v>44</v>
      </c>
      <c r="H375" s="19"/>
      <c r="I375" s="26"/>
      <c r="J375" s="24">
        <v>-33.84</v>
      </c>
      <c r="K375" s="25">
        <f t="shared" si="16"/>
        <v>-33.84</v>
      </c>
      <c r="L375" s="14"/>
    </row>
    <row r="376" spans="1:12">
      <c r="A376" s="20" t="s">
        <v>186</v>
      </c>
      <c r="B376" s="21"/>
      <c r="C376" s="21"/>
      <c r="D376" s="21"/>
      <c r="E376" s="21"/>
      <c r="F376" s="21"/>
      <c r="G376" s="21"/>
      <c r="H376" s="21"/>
      <c r="I376" s="27"/>
      <c r="J376" s="28">
        <f>SUM(J374:J375)</f>
        <v>141.66</v>
      </c>
      <c r="K376" s="33">
        <f t="shared" si="16"/>
        <v>141.66</v>
      </c>
      <c r="L376" s="14"/>
    </row>
    <row r="377" spans="1:12">
      <c r="A377" s="8">
        <v>45622</v>
      </c>
      <c r="B377" s="9">
        <v>19851</v>
      </c>
      <c r="C377" s="10" t="s">
        <v>290</v>
      </c>
      <c r="D377" s="11" t="s">
        <v>184</v>
      </c>
      <c r="E377" s="3">
        <v>230408</v>
      </c>
      <c r="F377" s="12"/>
      <c r="G377" s="13" t="s">
        <v>44</v>
      </c>
      <c r="H377" s="13"/>
      <c r="I377" s="23"/>
      <c r="J377" s="24">
        <v>195</v>
      </c>
      <c r="K377" s="25">
        <f t="shared" ref="K377:K414" si="17">J377+F377</f>
        <v>195</v>
      </c>
      <c r="L377" s="8">
        <v>45621</v>
      </c>
    </row>
    <row r="378" spans="1:12">
      <c r="A378" s="14"/>
      <c r="B378" s="15"/>
      <c r="C378" s="16"/>
      <c r="D378" s="17" t="s">
        <v>185</v>
      </c>
      <c r="E378" s="7"/>
      <c r="F378" s="18"/>
      <c r="G378" s="19" t="s">
        <v>44</v>
      </c>
      <c r="H378" s="19"/>
      <c r="I378" s="26"/>
      <c r="J378" s="24">
        <v>-48.5</v>
      </c>
      <c r="K378" s="25">
        <f t="shared" si="17"/>
        <v>-48.5</v>
      </c>
      <c r="L378" s="14"/>
    </row>
    <row r="379" spans="1:12">
      <c r="A379" s="20" t="s">
        <v>186</v>
      </c>
      <c r="B379" s="21"/>
      <c r="C379" s="21"/>
      <c r="D379" s="21"/>
      <c r="E379" s="21"/>
      <c r="F379" s="21"/>
      <c r="G379" s="21"/>
      <c r="H379" s="21"/>
      <c r="I379" s="27"/>
      <c r="J379" s="28">
        <f>SUM(J377:J378)</f>
        <v>146.5</v>
      </c>
      <c r="K379" s="33">
        <f t="shared" si="17"/>
        <v>146.5</v>
      </c>
      <c r="L379" s="14"/>
    </row>
    <row r="380" spans="1:12">
      <c r="A380" s="8">
        <v>45622</v>
      </c>
      <c r="B380" s="9">
        <v>19851</v>
      </c>
      <c r="C380" s="10" t="s">
        <v>291</v>
      </c>
      <c r="D380" s="11" t="s">
        <v>184</v>
      </c>
      <c r="E380" s="3">
        <v>230384</v>
      </c>
      <c r="F380" s="12"/>
      <c r="G380" s="13" t="s">
        <v>44</v>
      </c>
      <c r="H380" s="13"/>
      <c r="I380" s="23"/>
      <c r="J380" s="24">
        <v>370.5</v>
      </c>
      <c r="K380" s="25">
        <f t="shared" si="17"/>
        <v>370.5</v>
      </c>
      <c r="L380" s="8">
        <v>45621</v>
      </c>
    </row>
    <row r="381" spans="1:12">
      <c r="A381" s="14"/>
      <c r="B381" s="15"/>
      <c r="C381" s="16"/>
      <c r="D381" s="17" t="s">
        <v>185</v>
      </c>
      <c r="E381" s="7"/>
      <c r="F381" s="18"/>
      <c r="G381" s="19" t="s">
        <v>44</v>
      </c>
      <c r="H381" s="19"/>
      <c r="I381" s="26"/>
      <c r="J381" s="24">
        <v>-71.44</v>
      </c>
      <c r="K381" s="25">
        <f t="shared" si="17"/>
        <v>-71.44</v>
      </c>
      <c r="L381" s="14"/>
    </row>
    <row r="382" spans="1:12">
      <c r="A382" s="20" t="s">
        <v>186</v>
      </c>
      <c r="B382" s="21"/>
      <c r="C382" s="21"/>
      <c r="D382" s="21"/>
      <c r="E382" s="21"/>
      <c r="F382" s="21"/>
      <c r="G382" s="21"/>
      <c r="H382" s="21"/>
      <c r="I382" s="27"/>
      <c r="J382" s="28">
        <f>SUM(J380:J381)</f>
        <v>299.06</v>
      </c>
      <c r="K382" s="33">
        <f t="shared" si="17"/>
        <v>299.06</v>
      </c>
      <c r="L382" s="14"/>
    </row>
    <row r="383" spans="1:12">
      <c r="A383" s="8">
        <v>45622</v>
      </c>
      <c r="B383" s="9">
        <v>19851</v>
      </c>
      <c r="C383" s="10" t="s">
        <v>292</v>
      </c>
      <c r="D383" s="11" t="s">
        <v>184</v>
      </c>
      <c r="E383" s="3">
        <v>230602</v>
      </c>
      <c r="F383" s="12"/>
      <c r="G383" s="13" t="s">
        <v>44</v>
      </c>
      <c r="H383" s="13"/>
      <c r="I383" s="23"/>
      <c r="J383" s="24">
        <v>187.53</v>
      </c>
      <c r="K383" s="25">
        <f t="shared" si="17"/>
        <v>187.53</v>
      </c>
      <c r="L383" s="8">
        <v>45621</v>
      </c>
    </row>
    <row r="384" spans="1:12">
      <c r="A384" s="14"/>
      <c r="B384" s="15"/>
      <c r="C384" s="16"/>
      <c r="D384" s="17" t="s">
        <v>185</v>
      </c>
      <c r="E384" s="7"/>
      <c r="F384" s="18"/>
      <c r="G384" s="19" t="s">
        <v>44</v>
      </c>
      <c r="H384" s="19"/>
      <c r="I384" s="26"/>
      <c r="J384" s="24">
        <v>-29.6</v>
      </c>
      <c r="K384" s="25">
        <f t="shared" si="17"/>
        <v>-29.6</v>
      </c>
      <c r="L384" s="14"/>
    </row>
    <row r="385" spans="1:12">
      <c r="A385" s="20" t="s">
        <v>186</v>
      </c>
      <c r="B385" s="21"/>
      <c r="C385" s="21"/>
      <c r="D385" s="21"/>
      <c r="E385" s="21"/>
      <c r="F385" s="21"/>
      <c r="G385" s="21"/>
      <c r="H385" s="21"/>
      <c r="I385" s="27"/>
      <c r="J385" s="28">
        <f>SUM(J383:J384)</f>
        <v>157.93</v>
      </c>
      <c r="K385" s="33">
        <f t="shared" si="17"/>
        <v>157.93</v>
      </c>
      <c r="L385" s="14"/>
    </row>
    <row r="386" spans="1:12">
      <c r="A386" s="8">
        <v>45622</v>
      </c>
      <c r="B386" s="9">
        <v>19851</v>
      </c>
      <c r="C386" s="10" t="s">
        <v>293</v>
      </c>
      <c r="D386" s="11" t="s">
        <v>184</v>
      </c>
      <c r="E386" s="3">
        <v>230401</v>
      </c>
      <c r="F386" s="12"/>
      <c r="G386" s="13" t="s">
        <v>44</v>
      </c>
      <c r="H386" s="13"/>
      <c r="I386" s="23"/>
      <c r="J386" s="24">
        <v>390</v>
      </c>
      <c r="K386" s="25">
        <f t="shared" si="17"/>
        <v>390</v>
      </c>
      <c r="L386" s="8">
        <v>45621</v>
      </c>
    </row>
    <row r="387" spans="1:12">
      <c r="A387" s="14"/>
      <c r="B387" s="15"/>
      <c r="C387" s="16"/>
      <c r="D387" s="17" t="s">
        <v>185</v>
      </c>
      <c r="E387" s="7"/>
      <c r="F387" s="18"/>
      <c r="G387" s="19" t="s">
        <v>44</v>
      </c>
      <c r="H387" s="19"/>
      <c r="I387" s="26"/>
      <c r="J387" s="24">
        <v>-97.04</v>
      </c>
      <c r="K387" s="25">
        <f t="shared" si="17"/>
        <v>-97.04</v>
      </c>
      <c r="L387" s="14"/>
    </row>
    <row r="388" spans="1:12">
      <c r="A388" s="20" t="s">
        <v>186</v>
      </c>
      <c r="B388" s="21"/>
      <c r="C388" s="21"/>
      <c r="D388" s="21"/>
      <c r="E388" s="21"/>
      <c r="F388" s="21"/>
      <c r="G388" s="21"/>
      <c r="H388" s="21"/>
      <c r="I388" s="27"/>
      <c r="J388" s="28">
        <f>SUM(J386:J387)</f>
        <v>292.96</v>
      </c>
      <c r="K388" s="33">
        <f t="shared" si="17"/>
        <v>292.96</v>
      </c>
      <c r="L388" s="14"/>
    </row>
    <row r="389" spans="1:12">
      <c r="A389" s="8">
        <v>45622</v>
      </c>
      <c r="B389" s="9">
        <v>19851</v>
      </c>
      <c r="C389" s="10" t="s">
        <v>294</v>
      </c>
      <c r="D389" s="11" t="s">
        <v>184</v>
      </c>
      <c r="E389" s="3">
        <v>230416</v>
      </c>
      <c r="F389" s="12"/>
      <c r="G389" s="13" t="s">
        <v>44</v>
      </c>
      <c r="H389" s="13"/>
      <c r="I389" s="23"/>
      <c r="J389" s="24">
        <v>185.25</v>
      </c>
      <c r="K389" s="25">
        <f t="shared" si="17"/>
        <v>185.25</v>
      </c>
      <c r="L389" s="8">
        <v>45621</v>
      </c>
    </row>
    <row r="390" spans="1:12">
      <c r="A390" s="14"/>
      <c r="B390" s="15"/>
      <c r="C390" s="16"/>
      <c r="D390" s="17" t="s">
        <v>185</v>
      </c>
      <c r="E390" s="7"/>
      <c r="F390" s="18"/>
      <c r="G390" s="19" t="s">
        <v>44</v>
      </c>
      <c r="H390" s="19"/>
      <c r="I390" s="26"/>
      <c r="J390" s="24">
        <v>-35.72</v>
      </c>
      <c r="K390" s="25">
        <f t="shared" si="17"/>
        <v>-35.72</v>
      </c>
      <c r="L390" s="14"/>
    </row>
    <row r="391" spans="1:12">
      <c r="A391" s="20" t="s">
        <v>186</v>
      </c>
      <c r="B391" s="21"/>
      <c r="C391" s="21"/>
      <c r="D391" s="21"/>
      <c r="E391" s="21"/>
      <c r="F391" s="21"/>
      <c r="G391" s="21"/>
      <c r="H391" s="21"/>
      <c r="I391" s="27"/>
      <c r="J391" s="28">
        <f>SUM(J389:J390)</f>
        <v>149.53</v>
      </c>
      <c r="K391" s="33">
        <f t="shared" si="17"/>
        <v>149.53</v>
      </c>
      <c r="L391" s="14"/>
    </row>
    <row r="392" spans="1:12">
      <c r="A392" s="8">
        <v>45622</v>
      </c>
      <c r="B392" s="9">
        <v>19851</v>
      </c>
      <c r="C392" s="10" t="s">
        <v>295</v>
      </c>
      <c r="D392" s="11" t="s">
        <v>184</v>
      </c>
      <c r="E392" s="3">
        <v>230419</v>
      </c>
      <c r="F392" s="12"/>
      <c r="G392" s="13" t="s">
        <v>44</v>
      </c>
      <c r="H392" s="13"/>
      <c r="I392" s="23"/>
      <c r="J392" s="24">
        <v>370.5</v>
      </c>
      <c r="K392" s="25">
        <f t="shared" si="17"/>
        <v>370.5</v>
      </c>
      <c r="L392" s="8">
        <v>45621</v>
      </c>
    </row>
    <row r="393" spans="1:12">
      <c r="A393" s="14"/>
      <c r="B393" s="15"/>
      <c r="C393" s="16"/>
      <c r="D393" s="17" t="s">
        <v>185</v>
      </c>
      <c r="E393" s="7"/>
      <c r="F393" s="18"/>
      <c r="G393" s="19" t="s">
        <v>44</v>
      </c>
      <c r="H393" s="19"/>
      <c r="I393" s="26"/>
      <c r="J393" s="24">
        <v>-71.44</v>
      </c>
      <c r="K393" s="25">
        <f t="shared" si="17"/>
        <v>-71.44</v>
      </c>
      <c r="L393" s="14"/>
    </row>
    <row r="394" spans="1:12">
      <c r="A394" s="20" t="s">
        <v>186</v>
      </c>
      <c r="B394" s="21"/>
      <c r="C394" s="21"/>
      <c r="D394" s="21"/>
      <c r="E394" s="21"/>
      <c r="F394" s="21"/>
      <c r="G394" s="21"/>
      <c r="H394" s="21"/>
      <c r="I394" s="27"/>
      <c r="J394" s="28">
        <f>SUM(J392:J393)</f>
        <v>299.06</v>
      </c>
      <c r="K394" s="33">
        <f t="shared" si="17"/>
        <v>299.06</v>
      </c>
      <c r="L394" s="14"/>
    </row>
    <row r="395" spans="1:12">
      <c r="A395" s="8">
        <v>45622</v>
      </c>
      <c r="B395" s="9">
        <v>19851</v>
      </c>
      <c r="C395" s="10" t="s">
        <v>296</v>
      </c>
      <c r="D395" s="11" t="s">
        <v>184</v>
      </c>
      <c r="E395" s="3">
        <v>230421</v>
      </c>
      <c r="F395" s="12"/>
      <c r="G395" s="13" t="s">
        <v>44</v>
      </c>
      <c r="H395" s="13"/>
      <c r="I395" s="23"/>
      <c r="J395" s="24">
        <v>185.25</v>
      </c>
      <c r="K395" s="25">
        <f t="shared" si="17"/>
        <v>185.25</v>
      </c>
      <c r="L395" s="8">
        <v>45621</v>
      </c>
    </row>
    <row r="396" spans="1:12">
      <c r="A396" s="14"/>
      <c r="B396" s="15"/>
      <c r="C396" s="16"/>
      <c r="D396" s="17" t="s">
        <v>185</v>
      </c>
      <c r="E396" s="7"/>
      <c r="F396" s="18"/>
      <c r="G396" s="19" t="s">
        <v>44</v>
      </c>
      <c r="H396" s="19"/>
      <c r="I396" s="26"/>
      <c r="J396" s="24">
        <v>-35.72</v>
      </c>
      <c r="K396" s="25">
        <f t="shared" si="17"/>
        <v>-35.72</v>
      </c>
      <c r="L396" s="14"/>
    </row>
    <row r="397" spans="1:12">
      <c r="A397" s="20" t="s">
        <v>186</v>
      </c>
      <c r="B397" s="21"/>
      <c r="C397" s="21"/>
      <c r="D397" s="21"/>
      <c r="E397" s="21"/>
      <c r="F397" s="21"/>
      <c r="G397" s="21"/>
      <c r="H397" s="21"/>
      <c r="I397" s="27"/>
      <c r="J397" s="28">
        <f>SUM(J395:J396)</f>
        <v>149.53</v>
      </c>
      <c r="K397" s="33">
        <f t="shared" si="17"/>
        <v>149.53</v>
      </c>
      <c r="L397" s="14"/>
    </row>
    <row r="398" spans="1:12">
      <c r="A398" s="8">
        <v>45622</v>
      </c>
      <c r="B398" s="9">
        <v>19851</v>
      </c>
      <c r="C398" s="10" t="s">
        <v>297</v>
      </c>
      <c r="D398" s="11" t="s">
        <v>184</v>
      </c>
      <c r="E398" s="3">
        <v>230460</v>
      </c>
      <c r="F398" s="12"/>
      <c r="G398" s="13" t="s">
        <v>44</v>
      </c>
      <c r="H398" s="13"/>
      <c r="I398" s="23"/>
      <c r="J398" s="24">
        <v>374.8</v>
      </c>
      <c r="K398" s="25">
        <f t="shared" si="17"/>
        <v>374.8</v>
      </c>
      <c r="L398" s="8">
        <v>45621</v>
      </c>
    </row>
    <row r="399" spans="1:12">
      <c r="A399" s="14"/>
      <c r="B399" s="15"/>
      <c r="C399" s="16"/>
      <c r="D399" s="17" t="s">
        <v>185</v>
      </c>
      <c r="E399" s="7"/>
      <c r="F399" s="18"/>
      <c r="G399" s="19" t="s">
        <v>44</v>
      </c>
      <c r="H399" s="19"/>
      <c r="I399" s="26"/>
      <c r="J399" s="24">
        <v>-77.08</v>
      </c>
      <c r="K399" s="25">
        <f t="shared" si="17"/>
        <v>-77.08</v>
      </c>
      <c r="L399" s="14"/>
    </row>
    <row r="400" spans="1:12">
      <c r="A400" s="20" t="s">
        <v>186</v>
      </c>
      <c r="B400" s="21"/>
      <c r="C400" s="21"/>
      <c r="D400" s="21"/>
      <c r="E400" s="21"/>
      <c r="F400" s="21"/>
      <c r="G400" s="21"/>
      <c r="H400" s="21"/>
      <c r="I400" s="27"/>
      <c r="J400" s="28">
        <f>SUM(J398:J399)</f>
        <v>297.72</v>
      </c>
      <c r="K400" s="33">
        <f t="shared" si="17"/>
        <v>297.72</v>
      </c>
      <c r="L400" s="14"/>
    </row>
    <row r="401" spans="1:12">
      <c r="A401" s="8">
        <v>45622</v>
      </c>
      <c r="B401" s="9">
        <v>19851</v>
      </c>
      <c r="C401" s="10" t="s">
        <v>298</v>
      </c>
      <c r="D401" s="11" t="s">
        <v>184</v>
      </c>
      <c r="E401" s="3">
        <v>230403</v>
      </c>
      <c r="F401" s="12"/>
      <c r="G401" s="13" t="s">
        <v>44</v>
      </c>
      <c r="H401" s="13"/>
      <c r="I401" s="23"/>
      <c r="J401" s="24">
        <v>195</v>
      </c>
      <c r="K401" s="25">
        <f t="shared" si="17"/>
        <v>195</v>
      </c>
      <c r="L401" s="8">
        <v>45621</v>
      </c>
    </row>
    <row r="402" spans="1:12">
      <c r="A402" s="14"/>
      <c r="B402" s="15"/>
      <c r="C402" s="16"/>
      <c r="D402" s="17" t="s">
        <v>185</v>
      </c>
      <c r="E402" s="7"/>
      <c r="F402" s="18"/>
      <c r="G402" s="19" t="s">
        <v>44</v>
      </c>
      <c r="H402" s="19"/>
      <c r="I402" s="26"/>
      <c r="J402" s="24">
        <v>-48.5</v>
      </c>
      <c r="K402" s="25">
        <f t="shared" si="17"/>
        <v>-48.5</v>
      </c>
      <c r="L402" s="14"/>
    </row>
    <row r="403" spans="1:12">
      <c r="A403" s="20" t="s">
        <v>186</v>
      </c>
      <c r="B403" s="21"/>
      <c r="C403" s="21"/>
      <c r="D403" s="21"/>
      <c r="E403" s="21"/>
      <c r="F403" s="21"/>
      <c r="G403" s="21"/>
      <c r="H403" s="21"/>
      <c r="I403" s="27"/>
      <c r="J403" s="28">
        <f>SUM(J401:J402)</f>
        <v>146.5</v>
      </c>
      <c r="K403" s="33">
        <f t="shared" si="17"/>
        <v>146.5</v>
      </c>
      <c r="L403" s="14"/>
    </row>
    <row r="404" spans="1:12">
      <c r="A404" s="8">
        <v>45622</v>
      </c>
      <c r="B404" s="9">
        <v>19851</v>
      </c>
      <c r="C404" s="10" t="s">
        <v>187</v>
      </c>
      <c r="D404" s="11" t="s">
        <v>184</v>
      </c>
      <c r="E404" s="3">
        <v>229948</v>
      </c>
      <c r="F404" s="12"/>
      <c r="G404" s="13" t="s">
        <v>44</v>
      </c>
      <c r="H404" s="13"/>
      <c r="I404" s="23"/>
      <c r="J404" s="24">
        <v>1457</v>
      </c>
      <c r="K404" s="25">
        <f t="shared" si="17"/>
        <v>1457</v>
      </c>
      <c r="L404" s="8">
        <v>45621</v>
      </c>
    </row>
    <row r="405" spans="1:12">
      <c r="A405" s="14"/>
      <c r="B405" s="15"/>
      <c r="C405" s="16"/>
      <c r="D405" s="17" t="s">
        <v>185</v>
      </c>
      <c r="E405" s="7"/>
      <c r="F405" s="18"/>
      <c r="G405" s="19" t="s">
        <v>44</v>
      </c>
      <c r="H405" s="19"/>
      <c r="I405" s="26"/>
      <c r="J405" s="24">
        <v>-363.34</v>
      </c>
      <c r="K405" s="25">
        <f t="shared" si="17"/>
        <v>-363.34</v>
      </c>
      <c r="L405" s="14"/>
    </row>
    <row r="406" spans="1:12">
      <c r="A406" s="20" t="s">
        <v>186</v>
      </c>
      <c r="B406" s="21"/>
      <c r="C406" s="21"/>
      <c r="D406" s="21"/>
      <c r="E406" s="21"/>
      <c r="F406" s="21"/>
      <c r="G406" s="21"/>
      <c r="H406" s="21"/>
      <c r="I406" s="27"/>
      <c r="J406" s="28">
        <f>SUM(J404:J405)</f>
        <v>1093.66</v>
      </c>
      <c r="K406" s="33">
        <f t="shared" si="17"/>
        <v>1093.66</v>
      </c>
      <c r="L406" s="14"/>
    </row>
    <row r="407" spans="1:12">
      <c r="A407" s="8">
        <v>45622</v>
      </c>
      <c r="B407" s="9">
        <v>19851</v>
      </c>
      <c r="C407" s="10" t="s">
        <v>299</v>
      </c>
      <c r="D407" s="11" t="s">
        <v>184</v>
      </c>
      <c r="E407" s="3">
        <v>230668</v>
      </c>
      <c r="F407" s="12"/>
      <c r="G407" s="13" t="s">
        <v>44</v>
      </c>
      <c r="H407" s="13"/>
      <c r="I407" s="23"/>
      <c r="J407" s="24">
        <v>197.4</v>
      </c>
      <c r="K407" s="25">
        <f t="shared" si="17"/>
        <v>197.4</v>
      </c>
      <c r="L407" s="8">
        <v>45621</v>
      </c>
    </row>
    <row r="408" spans="1:12">
      <c r="A408" s="14"/>
      <c r="B408" s="15"/>
      <c r="C408" s="16"/>
      <c r="D408" s="17" t="s">
        <v>185</v>
      </c>
      <c r="E408" s="7"/>
      <c r="F408" s="18"/>
      <c r="G408" s="19" t="s">
        <v>44</v>
      </c>
      <c r="H408" s="19"/>
      <c r="I408" s="26"/>
      <c r="J408" s="24">
        <v>-31.16</v>
      </c>
      <c r="K408" s="25">
        <f t="shared" si="17"/>
        <v>-31.16</v>
      </c>
      <c r="L408" s="14"/>
    </row>
    <row r="409" spans="1:12">
      <c r="A409" s="20" t="s">
        <v>186</v>
      </c>
      <c r="B409" s="21"/>
      <c r="C409" s="21"/>
      <c r="D409" s="21"/>
      <c r="E409" s="21"/>
      <c r="F409" s="21"/>
      <c r="G409" s="21"/>
      <c r="H409" s="21"/>
      <c r="I409" s="27"/>
      <c r="J409" s="28">
        <f>SUM(J407:J408)</f>
        <v>166.24</v>
      </c>
      <c r="K409" s="33">
        <f t="shared" si="17"/>
        <v>166.24</v>
      </c>
      <c r="L409" s="14"/>
    </row>
    <row r="410" spans="1:12">
      <c r="A410" s="8">
        <v>45622</v>
      </c>
      <c r="B410" s="9">
        <v>19851</v>
      </c>
      <c r="C410" s="10" t="s">
        <v>300</v>
      </c>
      <c r="D410" s="11" t="s">
        <v>184</v>
      </c>
      <c r="E410" s="3">
        <v>229970</v>
      </c>
      <c r="F410" s="12"/>
      <c r="G410" s="13" t="s">
        <v>44</v>
      </c>
      <c r="H410" s="13"/>
      <c r="I410" s="23"/>
      <c r="J410" s="24">
        <v>185.25</v>
      </c>
      <c r="K410" s="25">
        <f t="shared" si="17"/>
        <v>185.25</v>
      </c>
      <c r="L410" s="8">
        <v>45621</v>
      </c>
    </row>
    <row r="411" spans="1:12">
      <c r="A411" s="14"/>
      <c r="B411" s="15"/>
      <c r="C411" s="16"/>
      <c r="D411" s="17" t="s">
        <v>185</v>
      </c>
      <c r="E411" s="7"/>
      <c r="F411" s="18"/>
      <c r="G411" s="19" t="s">
        <v>44</v>
      </c>
      <c r="H411" s="19"/>
      <c r="I411" s="26"/>
      <c r="J411" s="24">
        <v>-35.72</v>
      </c>
      <c r="K411" s="25">
        <f t="shared" si="17"/>
        <v>-35.72</v>
      </c>
      <c r="L411" s="14"/>
    </row>
    <row r="412" spans="1:12">
      <c r="A412" s="20" t="s">
        <v>186</v>
      </c>
      <c r="B412" s="21"/>
      <c r="C412" s="21"/>
      <c r="D412" s="21"/>
      <c r="E412" s="21"/>
      <c r="F412" s="21"/>
      <c r="G412" s="21"/>
      <c r="H412" s="21"/>
      <c r="I412" s="27"/>
      <c r="J412" s="28">
        <f>SUM(J410:J411)</f>
        <v>149.53</v>
      </c>
      <c r="K412" s="33">
        <f t="shared" si="17"/>
        <v>149.53</v>
      </c>
      <c r="L412" s="14"/>
    </row>
    <row r="413" spans="1:12">
      <c r="A413" s="8">
        <v>45622</v>
      </c>
      <c r="B413" s="9">
        <v>19851</v>
      </c>
      <c r="C413" s="10" t="s">
        <v>301</v>
      </c>
      <c r="D413" s="11" t="s">
        <v>184</v>
      </c>
      <c r="E413" s="3">
        <v>229953</v>
      </c>
      <c r="F413" s="12"/>
      <c r="G413" s="13" t="s">
        <v>44</v>
      </c>
      <c r="H413" s="13"/>
      <c r="I413" s="23"/>
      <c r="J413" s="24">
        <v>323.95</v>
      </c>
      <c r="K413" s="25">
        <f t="shared" si="17"/>
        <v>323.95</v>
      </c>
      <c r="L413" s="8">
        <v>45621</v>
      </c>
    </row>
    <row r="414" spans="1:12">
      <c r="A414" s="14"/>
      <c r="B414" s="15"/>
      <c r="C414" s="16"/>
      <c r="D414" s="17" t="s">
        <v>185</v>
      </c>
      <c r="E414" s="7"/>
      <c r="F414" s="18"/>
      <c r="G414" s="19" t="s">
        <v>44</v>
      </c>
      <c r="H414" s="19"/>
      <c r="I414" s="26"/>
      <c r="J414" s="24">
        <v>-62.44</v>
      </c>
      <c r="K414" s="25">
        <f t="shared" si="17"/>
        <v>-62.44</v>
      </c>
      <c r="L414" s="14"/>
    </row>
    <row r="415" spans="1:12">
      <c r="A415" s="20" t="s">
        <v>186</v>
      </c>
      <c r="B415" s="21"/>
      <c r="C415" s="21"/>
      <c r="D415" s="21"/>
      <c r="E415" s="21"/>
      <c r="F415" s="21"/>
      <c r="G415" s="21"/>
      <c r="H415" s="21"/>
      <c r="I415" s="27"/>
      <c r="J415" s="28">
        <f>SUM(J413:J414)</f>
        <v>261.51</v>
      </c>
      <c r="K415" s="33">
        <f t="shared" ref="K415:K439" si="18">J415+F415</f>
        <v>261.51</v>
      </c>
      <c r="L415" s="14"/>
    </row>
    <row r="416" spans="1:12">
      <c r="A416" s="8">
        <v>45622</v>
      </c>
      <c r="B416" s="9">
        <v>19851</v>
      </c>
      <c r="C416" s="10" t="s">
        <v>302</v>
      </c>
      <c r="D416" s="11" t="s">
        <v>184</v>
      </c>
      <c r="E416" s="3">
        <v>229957</v>
      </c>
      <c r="F416" s="12"/>
      <c r="G416" s="13" t="s">
        <v>44</v>
      </c>
      <c r="H416" s="13"/>
      <c r="I416" s="23"/>
      <c r="J416" s="24">
        <v>185.25</v>
      </c>
      <c r="K416" s="25">
        <f t="shared" si="18"/>
        <v>185.25</v>
      </c>
      <c r="L416" s="8">
        <v>45621</v>
      </c>
    </row>
    <row r="417" spans="1:12">
      <c r="A417" s="14"/>
      <c r="B417" s="15"/>
      <c r="C417" s="16"/>
      <c r="D417" s="17" t="s">
        <v>185</v>
      </c>
      <c r="E417" s="7"/>
      <c r="F417" s="18"/>
      <c r="G417" s="19" t="s">
        <v>44</v>
      </c>
      <c r="H417" s="19"/>
      <c r="I417" s="26"/>
      <c r="J417" s="24">
        <v>-35.72</v>
      </c>
      <c r="K417" s="25">
        <f t="shared" si="18"/>
        <v>-35.72</v>
      </c>
      <c r="L417" s="14"/>
    </row>
    <row r="418" spans="1:12">
      <c r="A418" s="20" t="s">
        <v>186</v>
      </c>
      <c r="B418" s="21"/>
      <c r="C418" s="21"/>
      <c r="D418" s="21"/>
      <c r="E418" s="21"/>
      <c r="F418" s="21"/>
      <c r="G418" s="21"/>
      <c r="H418" s="21"/>
      <c r="I418" s="27"/>
      <c r="J418" s="28">
        <f>SUM(J416:J417)</f>
        <v>149.53</v>
      </c>
      <c r="K418" s="33">
        <f t="shared" si="18"/>
        <v>149.53</v>
      </c>
      <c r="L418" s="14"/>
    </row>
    <row r="419" spans="1:12">
      <c r="A419" s="8">
        <v>45622</v>
      </c>
      <c r="B419" s="9">
        <v>19851</v>
      </c>
      <c r="C419" s="10" t="s">
        <v>303</v>
      </c>
      <c r="D419" s="11" t="s">
        <v>184</v>
      </c>
      <c r="E419" s="3">
        <v>229976</v>
      </c>
      <c r="F419" s="12"/>
      <c r="G419" s="13" t="s">
        <v>44</v>
      </c>
      <c r="H419" s="13"/>
      <c r="I419" s="23"/>
      <c r="J419" s="24">
        <v>982.3</v>
      </c>
      <c r="K419" s="25">
        <f t="shared" si="18"/>
        <v>982.3</v>
      </c>
      <c r="L419" s="8">
        <v>45621</v>
      </c>
    </row>
    <row r="420" spans="1:12">
      <c r="A420" s="14"/>
      <c r="B420" s="15"/>
      <c r="C420" s="16"/>
      <c r="D420" s="17" t="s">
        <v>185</v>
      </c>
      <c r="E420" s="7"/>
      <c r="F420" s="18"/>
      <c r="G420" s="19" t="s">
        <v>44</v>
      </c>
      <c r="H420" s="19"/>
      <c r="I420" s="26"/>
      <c r="J420" s="24">
        <v>-189.36</v>
      </c>
      <c r="K420" s="25">
        <f t="shared" si="18"/>
        <v>-189.36</v>
      </c>
      <c r="L420" s="14"/>
    </row>
    <row r="421" spans="1:12">
      <c r="A421" s="20" t="s">
        <v>186</v>
      </c>
      <c r="B421" s="21"/>
      <c r="C421" s="21"/>
      <c r="D421" s="21"/>
      <c r="E421" s="21"/>
      <c r="F421" s="21"/>
      <c r="G421" s="21"/>
      <c r="H421" s="21"/>
      <c r="I421" s="27"/>
      <c r="J421" s="28">
        <f>SUM(J419:J420)</f>
        <v>792.94</v>
      </c>
      <c r="K421" s="33">
        <f t="shared" si="18"/>
        <v>792.94</v>
      </c>
      <c r="L421" s="14"/>
    </row>
    <row r="422" spans="1:12">
      <c r="A422" s="8">
        <v>45622</v>
      </c>
      <c r="B422" s="9">
        <v>19851</v>
      </c>
      <c r="C422" s="10" t="s">
        <v>304</v>
      </c>
      <c r="D422" s="11" t="s">
        <v>184</v>
      </c>
      <c r="E422" s="3">
        <v>229944</v>
      </c>
      <c r="F422" s="12"/>
      <c r="G422" s="13" t="s">
        <v>44</v>
      </c>
      <c r="H422" s="13"/>
      <c r="I422" s="23"/>
      <c r="J422" s="24">
        <v>390</v>
      </c>
      <c r="K422" s="25">
        <f t="shared" si="18"/>
        <v>390</v>
      </c>
      <c r="L422" s="8">
        <v>45621</v>
      </c>
    </row>
    <row r="423" spans="1:12">
      <c r="A423" s="14"/>
      <c r="B423" s="15"/>
      <c r="C423" s="16"/>
      <c r="D423" s="17" t="s">
        <v>185</v>
      </c>
      <c r="E423" s="7"/>
      <c r="F423" s="18"/>
      <c r="G423" s="19" t="s">
        <v>44</v>
      </c>
      <c r="H423" s="19"/>
      <c r="I423" s="26"/>
      <c r="J423" s="24">
        <v>-97.84</v>
      </c>
      <c r="K423" s="25">
        <f t="shared" si="18"/>
        <v>-97.84</v>
      </c>
      <c r="L423" s="14"/>
    </row>
    <row r="424" spans="1:12">
      <c r="A424" s="20" t="s">
        <v>186</v>
      </c>
      <c r="B424" s="21"/>
      <c r="C424" s="21"/>
      <c r="D424" s="21"/>
      <c r="E424" s="21"/>
      <c r="F424" s="21"/>
      <c r="G424" s="21"/>
      <c r="H424" s="21"/>
      <c r="I424" s="27"/>
      <c r="J424" s="28">
        <f>SUM(J422:J423)</f>
        <v>292.16</v>
      </c>
      <c r="K424" s="33">
        <f t="shared" si="18"/>
        <v>292.16</v>
      </c>
      <c r="L424" s="14"/>
    </row>
    <row r="425" spans="1:12">
      <c r="A425" s="8">
        <v>45622</v>
      </c>
      <c r="B425" s="9">
        <v>19851</v>
      </c>
      <c r="C425" s="10" t="s">
        <v>305</v>
      </c>
      <c r="D425" s="11" t="s">
        <v>184</v>
      </c>
      <c r="E425" s="3">
        <v>229978</v>
      </c>
      <c r="F425" s="12"/>
      <c r="G425" s="13" t="s">
        <v>44</v>
      </c>
      <c r="H425" s="13"/>
      <c r="I425" s="23"/>
      <c r="J425" s="24">
        <v>400</v>
      </c>
      <c r="K425" s="25">
        <f t="shared" si="18"/>
        <v>400</v>
      </c>
      <c r="L425" s="8">
        <v>45621</v>
      </c>
    </row>
    <row r="426" spans="1:12">
      <c r="A426" s="14"/>
      <c r="B426" s="15"/>
      <c r="C426" s="16"/>
      <c r="D426" s="17" t="s">
        <v>185</v>
      </c>
      <c r="E426" s="7"/>
      <c r="F426" s="18"/>
      <c r="G426" s="19" t="s">
        <v>44</v>
      </c>
      <c r="H426" s="19"/>
      <c r="I426" s="26"/>
      <c r="J426" s="24">
        <v>-86.38</v>
      </c>
      <c r="K426" s="25">
        <f t="shared" si="18"/>
        <v>-86.38</v>
      </c>
      <c r="L426" s="14"/>
    </row>
    <row r="427" spans="1:12">
      <c r="A427" s="20" t="s">
        <v>186</v>
      </c>
      <c r="B427" s="21"/>
      <c r="C427" s="21"/>
      <c r="D427" s="21"/>
      <c r="E427" s="21"/>
      <c r="F427" s="21"/>
      <c r="G427" s="21"/>
      <c r="H427" s="21"/>
      <c r="I427" s="27"/>
      <c r="J427" s="28">
        <f>SUM(J425:J426)</f>
        <v>313.62</v>
      </c>
      <c r="K427" s="33">
        <f t="shared" si="18"/>
        <v>313.62</v>
      </c>
      <c r="L427" s="14"/>
    </row>
    <row r="428" spans="1:12">
      <c r="A428" s="8">
        <v>45622</v>
      </c>
      <c r="B428" s="9">
        <v>19851</v>
      </c>
      <c r="C428" s="10" t="s">
        <v>306</v>
      </c>
      <c r="D428" s="11" t="s">
        <v>184</v>
      </c>
      <c r="E428" s="3">
        <v>229952</v>
      </c>
      <c r="F428" s="12"/>
      <c r="G428" s="13" t="s">
        <v>44</v>
      </c>
      <c r="H428" s="13"/>
      <c r="I428" s="23"/>
      <c r="J428" s="24">
        <v>195</v>
      </c>
      <c r="K428" s="25">
        <f t="shared" si="18"/>
        <v>195</v>
      </c>
      <c r="L428" s="8">
        <v>45621</v>
      </c>
    </row>
    <row r="429" spans="1:12">
      <c r="A429" s="14"/>
      <c r="B429" s="15"/>
      <c r="C429" s="16"/>
      <c r="D429" s="17" t="s">
        <v>185</v>
      </c>
      <c r="E429" s="7"/>
      <c r="F429" s="18"/>
      <c r="G429" s="19" t="s">
        <v>44</v>
      </c>
      <c r="H429" s="19"/>
      <c r="I429" s="26"/>
      <c r="J429" s="24">
        <v>-48.5</v>
      </c>
      <c r="K429" s="25">
        <f t="shared" si="18"/>
        <v>-48.5</v>
      </c>
      <c r="L429" s="14"/>
    </row>
    <row r="430" spans="1:12">
      <c r="A430" s="20" t="s">
        <v>186</v>
      </c>
      <c r="B430" s="21"/>
      <c r="C430" s="21"/>
      <c r="D430" s="21"/>
      <c r="E430" s="21"/>
      <c r="F430" s="21"/>
      <c r="G430" s="21"/>
      <c r="H430" s="21"/>
      <c r="I430" s="27"/>
      <c r="J430" s="28">
        <f>SUM(J428:J429)</f>
        <v>146.5</v>
      </c>
      <c r="K430" s="33">
        <f t="shared" si="18"/>
        <v>146.5</v>
      </c>
      <c r="L430" s="14"/>
    </row>
    <row r="431" spans="1:12">
      <c r="A431" s="8">
        <v>45622</v>
      </c>
      <c r="B431" s="9">
        <v>19851</v>
      </c>
      <c r="C431" s="10" t="s">
        <v>307</v>
      </c>
      <c r="D431" s="11" t="s">
        <v>184</v>
      </c>
      <c r="E431" s="3">
        <v>230388</v>
      </c>
      <c r="F431" s="12"/>
      <c r="G431" s="13" t="s">
        <v>44</v>
      </c>
      <c r="H431" s="13"/>
      <c r="I431" s="23"/>
      <c r="J431" s="24">
        <v>185.25</v>
      </c>
      <c r="K431" s="25">
        <f t="shared" si="18"/>
        <v>185.25</v>
      </c>
      <c r="L431" s="8">
        <v>45621</v>
      </c>
    </row>
    <row r="432" spans="1:12">
      <c r="A432" s="14"/>
      <c r="B432" s="15"/>
      <c r="C432" s="16"/>
      <c r="D432" s="17" t="s">
        <v>185</v>
      </c>
      <c r="E432" s="7"/>
      <c r="F432" s="18"/>
      <c r="G432" s="19" t="s">
        <v>44</v>
      </c>
      <c r="H432" s="19"/>
      <c r="I432" s="26"/>
      <c r="J432" s="24">
        <v>-35.72</v>
      </c>
      <c r="K432" s="25">
        <f t="shared" si="18"/>
        <v>-35.72</v>
      </c>
      <c r="L432" s="14"/>
    </row>
    <row r="433" spans="1:12">
      <c r="A433" s="20" t="s">
        <v>186</v>
      </c>
      <c r="B433" s="21"/>
      <c r="C433" s="21"/>
      <c r="D433" s="21"/>
      <c r="E433" s="21"/>
      <c r="F433" s="21"/>
      <c r="G433" s="21"/>
      <c r="H433" s="21"/>
      <c r="I433" s="27"/>
      <c r="J433" s="28">
        <f>SUM(J431:J432)</f>
        <v>149.53</v>
      </c>
      <c r="K433" s="33">
        <f t="shared" si="18"/>
        <v>149.53</v>
      </c>
      <c r="L433" s="14"/>
    </row>
    <row r="434" spans="1:12">
      <c r="A434" s="8">
        <v>45622</v>
      </c>
      <c r="B434" s="9">
        <v>19851</v>
      </c>
      <c r="C434" s="10" t="s">
        <v>308</v>
      </c>
      <c r="D434" s="11" t="s">
        <v>184</v>
      </c>
      <c r="E434" s="3">
        <v>229969</v>
      </c>
      <c r="F434" s="12"/>
      <c r="G434" s="13" t="s">
        <v>44</v>
      </c>
      <c r="H434" s="13"/>
      <c r="I434" s="23"/>
      <c r="J434" s="24">
        <v>187</v>
      </c>
      <c r="K434" s="25">
        <f t="shared" si="18"/>
        <v>187</v>
      </c>
      <c r="L434" s="8">
        <v>45621</v>
      </c>
    </row>
    <row r="435" spans="1:12">
      <c r="A435" s="14"/>
      <c r="B435" s="15"/>
      <c r="C435" s="16"/>
      <c r="D435" s="17" t="s">
        <v>185</v>
      </c>
      <c r="E435" s="7"/>
      <c r="F435" s="18"/>
      <c r="G435" s="19" t="s">
        <v>44</v>
      </c>
      <c r="H435" s="19"/>
      <c r="I435" s="26"/>
      <c r="J435" s="24">
        <v>-38</v>
      </c>
      <c r="K435" s="25">
        <f t="shared" si="18"/>
        <v>-38</v>
      </c>
      <c r="L435" s="14"/>
    </row>
    <row r="436" spans="1:12">
      <c r="A436" s="20" t="s">
        <v>186</v>
      </c>
      <c r="B436" s="21"/>
      <c r="C436" s="21"/>
      <c r="D436" s="21"/>
      <c r="E436" s="21"/>
      <c r="F436" s="21"/>
      <c r="G436" s="21"/>
      <c r="H436" s="21"/>
      <c r="I436" s="27"/>
      <c r="J436" s="28">
        <f>SUM(J434:J435)</f>
        <v>149</v>
      </c>
      <c r="K436" s="33">
        <f t="shared" si="18"/>
        <v>149</v>
      </c>
      <c r="L436" s="14"/>
    </row>
    <row r="437" spans="1:12">
      <c r="A437" s="8">
        <v>45622</v>
      </c>
      <c r="B437" s="9">
        <v>19851</v>
      </c>
      <c r="C437" s="10" t="s">
        <v>309</v>
      </c>
      <c r="D437" s="11" t="s">
        <v>184</v>
      </c>
      <c r="E437" s="3">
        <v>230396</v>
      </c>
      <c r="F437" s="12"/>
      <c r="G437" s="13" t="s">
        <v>44</v>
      </c>
      <c r="H437" s="13"/>
      <c r="I437" s="23"/>
      <c r="J437" s="24">
        <v>185.25</v>
      </c>
      <c r="K437" s="25">
        <f t="shared" si="18"/>
        <v>185.25</v>
      </c>
      <c r="L437" s="8">
        <v>45621</v>
      </c>
    </row>
    <row r="438" spans="1:12">
      <c r="A438" s="14"/>
      <c r="B438" s="15"/>
      <c r="C438" s="16"/>
      <c r="D438" s="17" t="s">
        <v>185</v>
      </c>
      <c r="E438" s="7"/>
      <c r="F438" s="18"/>
      <c r="G438" s="19" t="s">
        <v>44</v>
      </c>
      <c r="H438" s="19"/>
      <c r="I438" s="26"/>
      <c r="J438" s="24">
        <v>-35.72</v>
      </c>
      <c r="K438" s="25">
        <f t="shared" si="18"/>
        <v>-35.72</v>
      </c>
      <c r="L438" s="14"/>
    </row>
    <row r="439" spans="1:12">
      <c r="A439" s="20" t="s">
        <v>186</v>
      </c>
      <c r="B439" s="21"/>
      <c r="C439" s="21"/>
      <c r="D439" s="21"/>
      <c r="E439" s="21"/>
      <c r="F439" s="21"/>
      <c r="G439" s="21"/>
      <c r="H439" s="21"/>
      <c r="I439" s="27"/>
      <c r="J439" s="28">
        <f>SUM(J437:J438)</f>
        <v>149.53</v>
      </c>
      <c r="K439" s="33">
        <f t="shared" si="18"/>
        <v>149.53</v>
      </c>
      <c r="L439" s="14"/>
    </row>
    <row r="440" ht="10.5" spans="1:10">
      <c r="A440" s="2"/>
      <c r="I440" s="30" t="s">
        <v>207</v>
      </c>
      <c r="J440" s="31">
        <f>SUM(J256,J259,J262,J265,J268,J271,J274,J277,J280,J283,J286,J289,J292,J295,J298,J301,J304,J307,J310,J313,J316,J319,J322,J325,J328,J331,J334,J337,J340,J343,J346,J349,J352,J355,J358,J361,J364,J367,J370,J373,J376,J379,J382,J385,J388,J391,J394,J397,J400,J403,J406,J409,J412,J415,J418,J421,J424,J427,J430,J433,J436,J439)</f>
        <v>19117.29</v>
      </c>
    </row>
    <row r="441" ht="10.5" spans="1:10">
      <c r="A441" s="2" t="s">
        <v>22</v>
      </c>
      <c r="D441" s="2" t="s">
        <v>23</v>
      </c>
      <c r="I441" s="32"/>
      <c r="J441" s="31"/>
    </row>
    <row r="442" spans="1:1">
      <c r="A442" s="2"/>
    </row>
    <row r="443" spans="1:1">
      <c r="A443" s="2"/>
    </row>
    <row r="444" spans="1:4">
      <c r="A444" s="2" t="s">
        <v>25</v>
      </c>
      <c r="D444" s="2" t="s">
        <v>26</v>
      </c>
    </row>
    <row r="445" spans="1:4">
      <c r="A445" s="1" t="s">
        <v>28</v>
      </c>
      <c r="D445" s="1" t="s">
        <v>29</v>
      </c>
    </row>
  </sheetData>
  <mergeCells count="306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G87:J87"/>
    <mergeCell ref="A92:I92"/>
    <mergeCell ref="A95:I95"/>
    <mergeCell ref="A98:I98"/>
    <mergeCell ref="A101:I101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G152:J152"/>
    <mergeCell ref="A157:I157"/>
    <mergeCell ref="A160:I160"/>
    <mergeCell ref="A163:I163"/>
    <mergeCell ref="A166:I166"/>
    <mergeCell ref="A169:I169"/>
    <mergeCell ref="A172:I172"/>
    <mergeCell ref="A175:I175"/>
    <mergeCell ref="A178:I178"/>
    <mergeCell ref="A181:I181"/>
    <mergeCell ref="A184:I184"/>
    <mergeCell ref="A187:I187"/>
    <mergeCell ref="A190:I190"/>
    <mergeCell ref="A193:I193"/>
    <mergeCell ref="A196:I196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G251:J251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A289:I289"/>
    <mergeCell ref="A292:I292"/>
    <mergeCell ref="A295:I295"/>
    <mergeCell ref="A298:I298"/>
    <mergeCell ref="A301:I301"/>
    <mergeCell ref="A304:I304"/>
    <mergeCell ref="A307:I307"/>
    <mergeCell ref="A310:I310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A412:I412"/>
    <mergeCell ref="A415:I415"/>
    <mergeCell ref="A418:I418"/>
    <mergeCell ref="A421:I421"/>
    <mergeCell ref="A424:I424"/>
    <mergeCell ref="A427:I427"/>
    <mergeCell ref="A430:I430"/>
    <mergeCell ref="A433:I433"/>
    <mergeCell ref="A436:I436"/>
    <mergeCell ref="A439:I439"/>
    <mergeCell ref="A4:A6"/>
    <mergeCell ref="A87:A89"/>
    <mergeCell ref="A152:A154"/>
    <mergeCell ref="A251:A253"/>
    <mergeCell ref="B4:B6"/>
    <mergeCell ref="B87:B89"/>
    <mergeCell ref="B152:B154"/>
    <mergeCell ref="B251:B253"/>
    <mergeCell ref="C4:C6"/>
    <mergeCell ref="C87:C89"/>
    <mergeCell ref="C152:C154"/>
    <mergeCell ref="C251:C253"/>
    <mergeCell ref="D4:D6"/>
    <mergeCell ref="D87:D89"/>
    <mergeCell ref="D152:D154"/>
    <mergeCell ref="D251:D253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87:E89"/>
    <mergeCell ref="E90:E91"/>
    <mergeCell ref="E93:E94"/>
    <mergeCell ref="E96:E97"/>
    <mergeCell ref="E99:E100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52:E154"/>
    <mergeCell ref="E155:E156"/>
    <mergeCell ref="E158:E159"/>
    <mergeCell ref="E161:E162"/>
    <mergeCell ref="E164:E165"/>
    <mergeCell ref="E167:E168"/>
    <mergeCell ref="E170:E171"/>
    <mergeCell ref="E173:E174"/>
    <mergeCell ref="E176:E177"/>
    <mergeCell ref="E179:E180"/>
    <mergeCell ref="E182:E183"/>
    <mergeCell ref="E185:E186"/>
    <mergeCell ref="E188:E189"/>
    <mergeCell ref="E191:E192"/>
    <mergeCell ref="E194:E195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51:E253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287:E288"/>
    <mergeCell ref="E290:E291"/>
    <mergeCell ref="E293:E294"/>
    <mergeCell ref="E296:E297"/>
    <mergeCell ref="E299:E300"/>
    <mergeCell ref="E302:E303"/>
    <mergeCell ref="E305:E306"/>
    <mergeCell ref="E308:E309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10:E411"/>
    <mergeCell ref="E413:E414"/>
    <mergeCell ref="E416:E417"/>
    <mergeCell ref="E419:E420"/>
    <mergeCell ref="E422:E423"/>
    <mergeCell ref="E425:E426"/>
    <mergeCell ref="E428:E429"/>
    <mergeCell ref="E431:E432"/>
    <mergeCell ref="E434:E435"/>
    <mergeCell ref="E437:E438"/>
    <mergeCell ref="F4:F6"/>
    <mergeCell ref="F87:F89"/>
    <mergeCell ref="F152:F154"/>
    <mergeCell ref="F251:F253"/>
    <mergeCell ref="G5:G6"/>
    <mergeCell ref="G88:G89"/>
    <mergeCell ref="G153:G154"/>
    <mergeCell ref="G252:G253"/>
    <mergeCell ref="H5:H6"/>
    <mergeCell ref="H88:H89"/>
    <mergeCell ref="H153:H154"/>
    <mergeCell ref="H252:H253"/>
    <mergeCell ref="I5:I6"/>
    <mergeCell ref="I88:I89"/>
    <mergeCell ref="I153:I154"/>
    <mergeCell ref="I252:I253"/>
    <mergeCell ref="J5:J6"/>
    <mergeCell ref="J88:J89"/>
    <mergeCell ref="J153:J154"/>
    <mergeCell ref="J252:J253"/>
    <mergeCell ref="K4:K6"/>
    <mergeCell ref="K87:K89"/>
    <mergeCell ref="K152:K154"/>
    <mergeCell ref="K251:K253"/>
    <mergeCell ref="L4:L6"/>
    <mergeCell ref="L87:L89"/>
    <mergeCell ref="L152:L154"/>
    <mergeCell ref="L251:L253"/>
  </mergeCells>
  <pageMargins left="0.354166666666667" right="0.25" top="0.747916666666667" bottom="0.0388888888888889" header="0.236111111111111" footer="0.0784722222222222"/>
  <pageSetup paperSize="9" scale="85" orientation="landscape" verticalDpi="72"/>
  <headerFooter alignWithMargins="0"/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85" workbookViewId="0">
      <selection activeCell="G34" sqref="G3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45601</v>
      </c>
      <c r="B7" s="15">
        <v>19730</v>
      </c>
      <c r="C7" s="16" t="s">
        <v>42</v>
      </c>
      <c r="D7" s="17" t="s">
        <v>17</v>
      </c>
      <c r="E7" s="15">
        <v>58739</v>
      </c>
      <c r="F7" s="35">
        <v>11756</v>
      </c>
      <c r="G7" s="19"/>
      <c r="H7" s="19"/>
      <c r="I7" s="14"/>
      <c r="J7" s="35"/>
      <c r="K7" s="24">
        <f>F7+J7</f>
        <v>11756</v>
      </c>
      <c r="L7" s="14">
        <v>45602</v>
      </c>
    </row>
    <row r="8" spans="1:12">
      <c r="A8" s="14">
        <v>45601</v>
      </c>
      <c r="B8" s="15">
        <v>19732</v>
      </c>
      <c r="C8" s="16" t="s">
        <v>43</v>
      </c>
      <c r="D8" s="17" t="s">
        <v>17</v>
      </c>
      <c r="E8" s="15">
        <v>58649</v>
      </c>
      <c r="F8" s="35"/>
      <c r="G8" s="19" t="s">
        <v>44</v>
      </c>
      <c r="H8" s="19">
        <v>6000322518</v>
      </c>
      <c r="I8" s="14">
        <v>45600</v>
      </c>
      <c r="J8" s="35">
        <v>86944.4</v>
      </c>
      <c r="K8" s="24">
        <f>F8+J8</f>
        <v>86944.4</v>
      </c>
      <c r="L8" s="14">
        <v>45602</v>
      </c>
    </row>
    <row r="9" spans="1:12">
      <c r="A9" s="14">
        <v>45601</v>
      </c>
      <c r="B9" s="15">
        <v>19732</v>
      </c>
      <c r="C9" s="16" t="s">
        <v>43</v>
      </c>
      <c r="D9" s="17" t="s">
        <v>45</v>
      </c>
      <c r="E9" s="15">
        <v>58649</v>
      </c>
      <c r="F9" s="35"/>
      <c r="G9" s="19" t="s">
        <v>44</v>
      </c>
      <c r="H9" s="19">
        <v>6000322518</v>
      </c>
      <c r="I9" s="14">
        <v>45600</v>
      </c>
      <c r="J9" s="35">
        <v>9608</v>
      </c>
      <c r="K9" s="24">
        <f>F9+J9</f>
        <v>9608</v>
      </c>
      <c r="L9" s="14">
        <v>45602</v>
      </c>
    </row>
    <row r="10" spans="6:11">
      <c r="F10" s="36">
        <f>SUM(F4:F9)</f>
        <v>11756</v>
      </c>
      <c r="G10" s="2"/>
      <c r="H10" s="2"/>
      <c r="I10" s="2"/>
      <c r="J10" s="36">
        <f>SUM(J7:J9)</f>
        <v>96552.4</v>
      </c>
      <c r="K10" s="36">
        <f>SUM(K7:K9)</f>
        <v>108308.4</v>
      </c>
    </row>
    <row r="11" spans="9:9">
      <c r="I11" s="1" t="s">
        <v>13</v>
      </c>
    </row>
    <row r="12" spans="8:11">
      <c r="H12" s="2" t="s">
        <v>19</v>
      </c>
      <c r="J12" s="37" t="s">
        <v>20</v>
      </c>
      <c r="K12" s="37" t="s">
        <v>21</v>
      </c>
    </row>
    <row r="13" spans="11:11">
      <c r="K13" s="2"/>
    </row>
    <row r="14" spans="1:11">
      <c r="A14" s="2" t="s">
        <v>22</v>
      </c>
      <c r="D14" s="2" t="s">
        <v>23</v>
      </c>
      <c r="G14" s="2" t="s">
        <v>24</v>
      </c>
      <c r="I14" s="38">
        <v>1000</v>
      </c>
      <c r="J14" s="39">
        <v>11</v>
      </c>
      <c r="K14" s="40">
        <f t="shared" ref="K14:K24" si="0">J14*I14</f>
        <v>11000</v>
      </c>
    </row>
    <row r="15" spans="1:11">
      <c r="A15" s="2"/>
      <c r="G15" s="2"/>
      <c r="I15" s="38">
        <v>500</v>
      </c>
      <c r="J15" s="39">
        <v>1</v>
      </c>
      <c r="K15" s="40">
        <f t="shared" si="0"/>
        <v>500</v>
      </c>
    </row>
    <row r="16" spans="1:11">
      <c r="A16" s="2"/>
      <c r="G16" s="2"/>
      <c r="I16" s="38">
        <v>200</v>
      </c>
      <c r="J16" s="39"/>
      <c r="K16" s="40">
        <f t="shared" si="0"/>
        <v>0</v>
      </c>
    </row>
    <row r="17" spans="1:11">
      <c r="A17" s="2" t="s">
        <v>25</v>
      </c>
      <c r="D17" s="2" t="s">
        <v>26</v>
      </c>
      <c r="G17" s="2" t="s">
        <v>27</v>
      </c>
      <c r="I17" s="38">
        <v>100</v>
      </c>
      <c r="J17" s="39">
        <v>2</v>
      </c>
      <c r="K17" s="40">
        <f t="shared" si="0"/>
        <v>200</v>
      </c>
    </row>
    <row r="18" spans="1:11">
      <c r="A18" s="1" t="s">
        <v>28</v>
      </c>
      <c r="D18" s="1" t="s">
        <v>29</v>
      </c>
      <c r="G18" s="1" t="s">
        <v>30</v>
      </c>
      <c r="I18" s="38">
        <v>50</v>
      </c>
      <c r="J18" s="39">
        <v>1</v>
      </c>
      <c r="K18" s="40">
        <f t="shared" si="0"/>
        <v>50</v>
      </c>
    </row>
    <row r="19" spans="9:11">
      <c r="I19" s="38">
        <v>20</v>
      </c>
      <c r="J19" s="39"/>
      <c r="K19" s="40">
        <f t="shared" si="0"/>
        <v>0</v>
      </c>
    </row>
    <row r="20" spans="9:11">
      <c r="I20" s="38">
        <v>10</v>
      </c>
      <c r="J20" s="39"/>
      <c r="K20" s="40">
        <f t="shared" si="0"/>
        <v>0</v>
      </c>
    </row>
    <row r="21" spans="9:11">
      <c r="I21" s="38">
        <v>5</v>
      </c>
      <c r="J21" s="39">
        <v>1</v>
      </c>
      <c r="K21" s="40">
        <f t="shared" si="0"/>
        <v>5</v>
      </c>
    </row>
    <row r="22" spans="9:11">
      <c r="I22" s="38">
        <v>1</v>
      </c>
      <c r="J22" s="39">
        <v>1</v>
      </c>
      <c r="K22" s="40">
        <f t="shared" si="0"/>
        <v>1</v>
      </c>
    </row>
    <row r="23" spans="9:11">
      <c r="I23" s="38">
        <v>0.25</v>
      </c>
      <c r="J23" s="39"/>
      <c r="K23" s="40">
        <f t="shared" si="0"/>
        <v>0</v>
      </c>
    </row>
    <row r="24" spans="9:11">
      <c r="I24" s="41">
        <v>0.05</v>
      </c>
      <c r="J24" s="39"/>
      <c r="K24" s="40">
        <f t="shared" si="0"/>
        <v>0</v>
      </c>
    </row>
    <row r="25" spans="9:11">
      <c r="I25" s="2" t="s">
        <v>31</v>
      </c>
      <c r="K25" s="42">
        <f>SUM(K14:K24)</f>
        <v>11756</v>
      </c>
    </row>
    <row r="26" spans="9:11">
      <c r="I26" s="2" t="s">
        <v>32</v>
      </c>
      <c r="K26" s="43">
        <f>J10</f>
        <v>96552.4</v>
      </c>
    </row>
    <row r="27" ht="9.75" spans="11:11">
      <c r="K27" s="44">
        <f>SUM(K25:K26)</f>
        <v>108308.4</v>
      </c>
    </row>
    <row r="28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34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ht="12" customHeigh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45601</v>
      </c>
      <c r="B43" s="15">
        <v>19733</v>
      </c>
      <c r="C43" s="16" t="s">
        <v>46</v>
      </c>
      <c r="D43" s="17" t="s">
        <v>17</v>
      </c>
      <c r="E43" s="45">
        <v>58732</v>
      </c>
      <c r="F43" s="46">
        <v>211144.4</v>
      </c>
      <c r="G43" s="47"/>
      <c r="H43" s="47"/>
      <c r="I43" s="26"/>
      <c r="J43" s="24">
        <v>0</v>
      </c>
      <c r="K43" s="24">
        <f t="shared" ref="K43:K50" si="1">J43+F43</f>
        <v>211144.4</v>
      </c>
      <c r="L43" s="14">
        <v>45600</v>
      </c>
      <c r="M43" s="51"/>
    </row>
    <row r="44" spans="1:13">
      <c r="A44" s="14">
        <v>45601</v>
      </c>
      <c r="B44" s="15">
        <v>19734</v>
      </c>
      <c r="C44" s="16" t="s">
        <v>47</v>
      </c>
      <c r="D44" s="17" t="s">
        <v>48</v>
      </c>
      <c r="E44" s="45">
        <v>58736</v>
      </c>
      <c r="F44" s="46">
        <v>50000</v>
      </c>
      <c r="G44" s="47"/>
      <c r="H44" s="47"/>
      <c r="I44" s="26"/>
      <c r="J44" s="24">
        <v>0</v>
      </c>
      <c r="K44" s="24">
        <f t="shared" si="1"/>
        <v>50000</v>
      </c>
      <c r="L44" s="14">
        <v>45600</v>
      </c>
      <c r="M44" s="2"/>
    </row>
    <row r="45" spans="1:13">
      <c r="A45" s="14">
        <v>45601</v>
      </c>
      <c r="B45" s="15">
        <v>19735</v>
      </c>
      <c r="C45" s="16" t="s">
        <v>47</v>
      </c>
      <c r="D45" s="17" t="s">
        <v>49</v>
      </c>
      <c r="E45" s="45">
        <v>58724</v>
      </c>
      <c r="F45" s="46">
        <v>36944.4</v>
      </c>
      <c r="G45" s="47"/>
      <c r="H45" s="47"/>
      <c r="I45" s="26"/>
      <c r="J45" s="24">
        <v>0</v>
      </c>
      <c r="K45" s="24">
        <f t="shared" si="1"/>
        <v>36944.4</v>
      </c>
      <c r="L45" s="14">
        <v>45601</v>
      </c>
      <c r="M45" s="2"/>
    </row>
    <row r="46" spans="1:13">
      <c r="A46" s="14">
        <v>45601</v>
      </c>
      <c r="B46" s="15">
        <v>19736</v>
      </c>
      <c r="C46" s="16" t="s">
        <v>50</v>
      </c>
      <c r="D46" s="17" t="s">
        <v>17</v>
      </c>
      <c r="E46" s="45">
        <v>58715</v>
      </c>
      <c r="F46" s="46">
        <v>58112.2</v>
      </c>
      <c r="G46" s="47"/>
      <c r="H46" s="47"/>
      <c r="I46" s="26"/>
      <c r="J46" s="24">
        <v>0</v>
      </c>
      <c r="K46" s="24">
        <f t="shared" si="1"/>
        <v>58112.2</v>
      </c>
      <c r="L46" s="14">
        <v>45601</v>
      </c>
      <c r="M46" s="2"/>
    </row>
    <row r="47" spans="1:13">
      <c r="A47" s="14">
        <v>45601</v>
      </c>
      <c r="B47" s="15">
        <v>19737</v>
      </c>
      <c r="C47" s="16" t="s">
        <v>51</v>
      </c>
      <c r="D47" s="17" t="s">
        <v>17</v>
      </c>
      <c r="E47" s="45">
        <v>58718</v>
      </c>
      <c r="F47" s="46">
        <v>6150</v>
      </c>
      <c r="G47" s="47"/>
      <c r="H47" s="47"/>
      <c r="I47" s="26"/>
      <c r="J47" s="24">
        <v>0</v>
      </c>
      <c r="K47" s="24">
        <f t="shared" si="1"/>
        <v>6150</v>
      </c>
      <c r="L47" s="14">
        <v>45601</v>
      </c>
      <c r="M47" s="2"/>
    </row>
    <row r="48" spans="1:13">
      <c r="A48" s="14">
        <v>45601</v>
      </c>
      <c r="B48" s="15">
        <v>19738</v>
      </c>
      <c r="C48" s="16" t="s">
        <v>52</v>
      </c>
      <c r="D48" s="17" t="s">
        <v>17</v>
      </c>
      <c r="E48" s="45">
        <v>58741</v>
      </c>
      <c r="F48" s="46"/>
      <c r="G48" s="47"/>
      <c r="H48" s="47"/>
      <c r="I48" s="26"/>
      <c r="J48" s="24">
        <v>180858.3</v>
      </c>
      <c r="K48" s="24">
        <f t="shared" si="1"/>
        <v>180858.3</v>
      </c>
      <c r="L48" s="14">
        <v>45601</v>
      </c>
      <c r="M48" s="2"/>
    </row>
    <row r="49" spans="1:13">
      <c r="A49" s="14">
        <v>45601</v>
      </c>
      <c r="B49" s="15">
        <v>19739</v>
      </c>
      <c r="C49" s="16" t="s">
        <v>53</v>
      </c>
      <c r="D49" s="17" t="s">
        <v>17</v>
      </c>
      <c r="E49" s="45">
        <v>58740</v>
      </c>
      <c r="F49" s="46">
        <v>95282.2</v>
      </c>
      <c r="G49" s="47"/>
      <c r="H49" s="47"/>
      <c r="I49" s="26"/>
      <c r="J49" s="24">
        <v>0</v>
      </c>
      <c r="K49" s="24">
        <f t="shared" si="1"/>
        <v>95282.2</v>
      </c>
      <c r="L49" s="14">
        <v>45601</v>
      </c>
      <c r="M49" s="2"/>
    </row>
    <row r="50" spans="1:13">
      <c r="A50" s="14">
        <v>45601</v>
      </c>
      <c r="B50" s="15">
        <v>19740</v>
      </c>
      <c r="C50" s="16" t="s">
        <v>54</v>
      </c>
      <c r="D50" s="17" t="s">
        <v>17</v>
      </c>
      <c r="E50" s="45">
        <v>58738</v>
      </c>
      <c r="F50" s="46">
        <v>1100</v>
      </c>
      <c r="G50" s="47"/>
      <c r="H50" s="47"/>
      <c r="I50" s="26"/>
      <c r="J50" s="24">
        <v>0</v>
      </c>
      <c r="K50" s="24">
        <f t="shared" si="1"/>
        <v>1100</v>
      </c>
      <c r="L50" s="14">
        <v>45601</v>
      </c>
      <c r="M50" s="51"/>
    </row>
    <row r="51" spans="6:11">
      <c r="F51" s="36">
        <f>SUM(F43:F50)</f>
        <v>458733.2</v>
      </c>
      <c r="G51" s="2"/>
      <c r="H51" s="2"/>
      <c r="I51" s="2"/>
      <c r="J51" s="36">
        <f>SUM(J43:J50)</f>
        <v>180858.3</v>
      </c>
      <c r="K51" s="36">
        <f>SUM(K43:K50)</f>
        <v>639591.5</v>
      </c>
    </row>
    <row r="53" spans="1:4">
      <c r="A53" s="2" t="s">
        <v>22</v>
      </c>
      <c r="D53" s="2" t="s">
        <v>23</v>
      </c>
    </row>
    <row r="54" spans="1:1">
      <c r="A54" s="2"/>
    </row>
    <row r="55" spans="1:1">
      <c r="A55" s="2"/>
    </row>
    <row r="56" spans="1:4">
      <c r="A56" s="2" t="s">
        <v>25</v>
      </c>
      <c r="D56" s="2" t="s">
        <v>26</v>
      </c>
    </row>
    <row r="57" spans="1:4">
      <c r="A57" s="1" t="s">
        <v>28</v>
      </c>
      <c r="D57" s="1" t="s">
        <v>29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zoomScale="130" zoomScaleNormal="130" topLeftCell="A88" workbookViewId="0">
      <selection activeCell="C71" sqref="C7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45602</v>
      </c>
      <c r="B7" s="15">
        <v>19741</v>
      </c>
      <c r="C7" s="16" t="s">
        <v>55</v>
      </c>
      <c r="D7" s="17" t="s">
        <v>17</v>
      </c>
      <c r="E7" s="15">
        <v>58734</v>
      </c>
      <c r="F7" s="35">
        <v>194964.6</v>
      </c>
      <c r="G7" s="19"/>
      <c r="H7" s="19"/>
      <c r="I7" s="14"/>
      <c r="J7" s="35"/>
      <c r="K7" s="24">
        <f>F7+J7</f>
        <v>194964.6</v>
      </c>
      <c r="L7" s="14">
        <v>45603</v>
      </c>
    </row>
    <row r="8" spans="6:11">
      <c r="F8" s="36">
        <f>SUM(F4:F7)</f>
        <v>194964.6</v>
      </c>
      <c r="G8" s="2"/>
      <c r="H8" s="2"/>
      <c r="I8" s="2"/>
      <c r="J8" s="36">
        <f>SUM(J7:J7)</f>
        <v>0</v>
      </c>
      <c r="K8" s="36">
        <f>SUM(K7:K7)</f>
        <v>194964.6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>
        <v>194</v>
      </c>
      <c r="K12" s="40">
        <f t="shared" ref="K12:K22" si="0">J12*I12</f>
        <v>194000</v>
      </c>
    </row>
    <row r="13" spans="1:11">
      <c r="A13" s="2"/>
      <c r="G13" s="2"/>
      <c r="I13" s="38">
        <v>500</v>
      </c>
      <c r="J13" s="39">
        <v>1</v>
      </c>
      <c r="K13" s="40">
        <f t="shared" si="0"/>
        <v>500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>
        <v>4</v>
      </c>
      <c r="K15" s="40">
        <f t="shared" si="0"/>
        <v>400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>
        <v>1</v>
      </c>
      <c r="K16" s="40">
        <f t="shared" si="0"/>
        <v>50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>
        <v>1</v>
      </c>
      <c r="K18" s="40">
        <f t="shared" si="0"/>
        <v>10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>
        <v>4</v>
      </c>
      <c r="K20" s="40">
        <f t="shared" si="0"/>
        <v>4</v>
      </c>
    </row>
    <row r="21" spans="9:11">
      <c r="I21" s="38">
        <v>0.25</v>
      </c>
      <c r="J21" s="39">
        <v>2</v>
      </c>
      <c r="K21" s="40">
        <f t="shared" si="0"/>
        <v>0.5</v>
      </c>
    </row>
    <row r="22" spans="9:11">
      <c r="I22" s="41">
        <v>0.05</v>
      </c>
      <c r="J22" s="39">
        <v>2</v>
      </c>
      <c r="K22" s="40">
        <f t="shared" si="0"/>
        <v>0.1</v>
      </c>
    </row>
    <row r="23" spans="9:11">
      <c r="I23" s="2" t="s">
        <v>31</v>
      </c>
      <c r="K23" s="42">
        <f>SUM(K12:K22)</f>
        <v>194964.6</v>
      </c>
    </row>
    <row r="24" spans="9:11">
      <c r="I24" s="2" t="s">
        <v>32</v>
      </c>
      <c r="K24" s="43">
        <f>J8</f>
        <v>0</v>
      </c>
    </row>
    <row r="25" ht="9.75" spans="11:11">
      <c r="K25" s="44">
        <f>SUM(K23:K24)</f>
        <v>194964.6</v>
      </c>
    </row>
    <row r="26" ht="9.75"/>
    <row r="35" spans="1:1">
      <c r="A35" s="2" t="s">
        <v>0</v>
      </c>
    </row>
    <row r="36" spans="1:1">
      <c r="A36" s="2" t="s">
        <v>1</v>
      </c>
    </row>
    <row r="38" spans="1:12">
      <c r="A38" s="3" t="s">
        <v>2</v>
      </c>
      <c r="B38" s="3" t="s">
        <v>34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2" customHeigh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45601</v>
      </c>
      <c r="B41" s="15">
        <v>19733</v>
      </c>
      <c r="C41" s="16" t="s">
        <v>46</v>
      </c>
      <c r="D41" s="17" t="s">
        <v>17</v>
      </c>
      <c r="E41" s="45">
        <v>58732</v>
      </c>
      <c r="F41" s="46">
        <v>211144.4</v>
      </c>
      <c r="G41" s="47"/>
      <c r="H41" s="47"/>
      <c r="I41" s="26"/>
      <c r="J41" s="24">
        <v>0</v>
      </c>
      <c r="K41" s="24">
        <f t="shared" ref="K41:K48" si="1">J41+F41</f>
        <v>211144.4</v>
      </c>
      <c r="L41" s="14">
        <v>45600</v>
      </c>
      <c r="M41" s="51"/>
    </row>
    <row r="42" spans="1:13">
      <c r="A42" s="14">
        <v>45601</v>
      </c>
      <c r="B42" s="15">
        <v>19734</v>
      </c>
      <c r="C42" s="16" t="s">
        <v>47</v>
      </c>
      <c r="D42" s="17" t="s">
        <v>48</v>
      </c>
      <c r="E42" s="45">
        <v>58736</v>
      </c>
      <c r="F42" s="46">
        <v>50000</v>
      </c>
      <c r="G42" s="47"/>
      <c r="H42" s="47"/>
      <c r="I42" s="26"/>
      <c r="J42" s="24">
        <v>0</v>
      </c>
      <c r="K42" s="24">
        <f t="shared" si="1"/>
        <v>50000</v>
      </c>
      <c r="L42" s="14">
        <v>45600</v>
      </c>
      <c r="M42" s="2"/>
    </row>
    <row r="43" spans="1:13">
      <c r="A43" s="14">
        <v>45601</v>
      </c>
      <c r="B43" s="15">
        <v>19735</v>
      </c>
      <c r="C43" s="16" t="s">
        <v>47</v>
      </c>
      <c r="D43" s="17" t="s">
        <v>49</v>
      </c>
      <c r="E43" s="45">
        <v>58724</v>
      </c>
      <c r="F43" s="46">
        <v>36944.4</v>
      </c>
      <c r="G43" s="47"/>
      <c r="H43" s="47"/>
      <c r="I43" s="26"/>
      <c r="J43" s="24">
        <v>0</v>
      </c>
      <c r="K43" s="24">
        <f t="shared" si="1"/>
        <v>36944.4</v>
      </c>
      <c r="L43" s="14">
        <v>45601</v>
      </c>
      <c r="M43" s="2"/>
    </row>
    <row r="44" spans="1:13">
      <c r="A44" s="14">
        <v>45601</v>
      </c>
      <c r="B44" s="15">
        <v>19736</v>
      </c>
      <c r="C44" s="16" t="s">
        <v>50</v>
      </c>
      <c r="D44" s="17" t="s">
        <v>17</v>
      </c>
      <c r="E44" s="45">
        <v>58715</v>
      </c>
      <c r="F44" s="46">
        <v>58112.2</v>
      </c>
      <c r="G44" s="47"/>
      <c r="H44" s="47"/>
      <c r="I44" s="26"/>
      <c r="J44" s="24">
        <v>0</v>
      </c>
      <c r="K44" s="24">
        <f t="shared" si="1"/>
        <v>58112.2</v>
      </c>
      <c r="L44" s="14">
        <v>45601</v>
      </c>
      <c r="M44" s="2"/>
    </row>
    <row r="45" spans="1:13">
      <c r="A45" s="14">
        <v>45601</v>
      </c>
      <c r="B45" s="15">
        <v>19737</v>
      </c>
      <c r="C45" s="16" t="s">
        <v>51</v>
      </c>
      <c r="D45" s="17" t="s">
        <v>17</v>
      </c>
      <c r="E45" s="45">
        <v>58718</v>
      </c>
      <c r="F45" s="46">
        <v>6150</v>
      </c>
      <c r="G45" s="47"/>
      <c r="H45" s="47"/>
      <c r="I45" s="26"/>
      <c r="J45" s="24">
        <v>0</v>
      </c>
      <c r="K45" s="24">
        <f t="shared" si="1"/>
        <v>6150</v>
      </c>
      <c r="L45" s="14">
        <v>45601</v>
      </c>
      <c r="M45" s="2"/>
    </row>
    <row r="46" spans="1:13">
      <c r="A46" s="14">
        <v>45601</v>
      </c>
      <c r="B46" s="15">
        <v>19738</v>
      </c>
      <c r="C46" s="16" t="s">
        <v>52</v>
      </c>
      <c r="D46" s="17" t="s">
        <v>17</v>
      </c>
      <c r="E46" s="45">
        <v>58741</v>
      </c>
      <c r="F46" s="46"/>
      <c r="G46" s="47"/>
      <c r="H46" s="47"/>
      <c r="I46" s="26"/>
      <c r="J46" s="24">
        <v>180858.3</v>
      </c>
      <c r="K46" s="24">
        <f t="shared" si="1"/>
        <v>180858.3</v>
      </c>
      <c r="L46" s="14">
        <v>45601</v>
      </c>
      <c r="M46" s="2"/>
    </row>
    <row r="47" spans="1:13">
      <c r="A47" s="14">
        <v>45601</v>
      </c>
      <c r="B47" s="15">
        <v>19739</v>
      </c>
      <c r="C47" s="16" t="s">
        <v>53</v>
      </c>
      <c r="D47" s="17" t="s">
        <v>17</v>
      </c>
      <c r="E47" s="45">
        <v>58740</v>
      </c>
      <c r="F47" s="46">
        <v>95282.2</v>
      </c>
      <c r="G47" s="47"/>
      <c r="H47" s="47"/>
      <c r="I47" s="26"/>
      <c r="J47" s="24">
        <v>0</v>
      </c>
      <c r="K47" s="24">
        <f t="shared" si="1"/>
        <v>95282.2</v>
      </c>
      <c r="L47" s="14">
        <v>45601</v>
      </c>
      <c r="M47" s="2"/>
    </row>
    <row r="48" spans="1:13">
      <c r="A48" s="14">
        <v>45601</v>
      </c>
      <c r="B48" s="15">
        <v>19740</v>
      </c>
      <c r="C48" s="16" t="s">
        <v>54</v>
      </c>
      <c r="D48" s="17" t="s">
        <v>17</v>
      </c>
      <c r="E48" s="45">
        <v>58738</v>
      </c>
      <c r="F48" s="46">
        <v>1100</v>
      </c>
      <c r="G48" s="47"/>
      <c r="H48" s="47"/>
      <c r="I48" s="26"/>
      <c r="J48" s="24">
        <v>0</v>
      </c>
      <c r="K48" s="24">
        <f t="shared" si="1"/>
        <v>1100</v>
      </c>
      <c r="L48" s="14">
        <v>45601</v>
      </c>
      <c r="M48" s="51"/>
    </row>
    <row r="49" spans="6:11">
      <c r="F49" s="36">
        <f t="shared" ref="F49:K49" si="2">SUM(F41:F48)</f>
        <v>458733.2</v>
      </c>
      <c r="G49" s="2"/>
      <c r="H49" s="2"/>
      <c r="I49" s="2"/>
      <c r="J49" s="36">
        <f t="shared" si="2"/>
        <v>180858.3</v>
      </c>
      <c r="K49" s="36">
        <f t="shared" si="2"/>
        <v>639591.5</v>
      </c>
    </row>
    <row r="51" spans="1:4">
      <c r="A51" s="2" t="s">
        <v>22</v>
      </c>
      <c r="D51" s="2" t="s">
        <v>23</v>
      </c>
    </row>
    <row r="52" spans="1:1">
      <c r="A52" s="2"/>
    </row>
    <row r="53" spans="1:1">
      <c r="A53" s="2"/>
    </row>
    <row r="54" spans="1:4">
      <c r="A54" s="2" t="s">
        <v>25</v>
      </c>
      <c r="D54" s="2" t="s">
        <v>26</v>
      </c>
    </row>
    <row r="55" spans="1:4">
      <c r="A55" s="1" t="s">
        <v>28</v>
      </c>
      <c r="D55" s="1" t="s">
        <v>29</v>
      </c>
    </row>
    <row r="61" spans="1:1">
      <c r="A61" s="2" t="s">
        <v>0</v>
      </c>
    </row>
    <row r="62" spans="1:1">
      <c r="A62" s="2" t="s">
        <v>1</v>
      </c>
    </row>
    <row r="64" spans="1:12">
      <c r="A64" s="3" t="s">
        <v>2</v>
      </c>
      <c r="B64" s="3" t="s">
        <v>34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2"/>
      <c r="K64" s="3" t="s">
        <v>9</v>
      </c>
      <c r="L64" s="3" t="s">
        <v>10</v>
      </c>
    </row>
    <row r="65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14">
        <v>45602</v>
      </c>
      <c r="B67" s="15">
        <v>19743</v>
      </c>
      <c r="C67" s="16" t="s">
        <v>56</v>
      </c>
      <c r="D67" s="17" t="s">
        <v>17</v>
      </c>
      <c r="E67" s="45">
        <v>58655</v>
      </c>
      <c r="F67" s="46">
        <v>75600</v>
      </c>
      <c r="G67" s="47"/>
      <c r="H67" s="47"/>
      <c r="I67" s="26"/>
      <c r="J67" s="24">
        <v>0</v>
      </c>
      <c r="K67" s="24">
        <f>J67+F67</f>
        <v>75600</v>
      </c>
      <c r="L67" s="14">
        <v>45602</v>
      </c>
    </row>
    <row r="68" spans="1:12">
      <c r="A68" s="14">
        <v>45602</v>
      </c>
      <c r="B68" s="15">
        <v>19744</v>
      </c>
      <c r="C68" s="16" t="s">
        <v>57</v>
      </c>
      <c r="D68" s="17" t="s">
        <v>17</v>
      </c>
      <c r="E68" s="45">
        <v>58737</v>
      </c>
      <c r="F68" s="46">
        <v>1100</v>
      </c>
      <c r="G68" s="47"/>
      <c r="H68" s="47"/>
      <c r="I68" s="26"/>
      <c r="J68" s="24">
        <v>0</v>
      </c>
      <c r="K68" s="24">
        <f>J68+F68</f>
        <v>1100</v>
      </c>
      <c r="L68" s="14">
        <v>45602</v>
      </c>
    </row>
    <row r="69" spans="6:11">
      <c r="F69" s="36">
        <f>SUM(F67:F68)</f>
        <v>76700</v>
      </c>
      <c r="G69" s="2"/>
      <c r="H69" s="2"/>
      <c r="I69" s="2"/>
      <c r="J69" s="36">
        <f>SUM(J67:J68)</f>
        <v>0</v>
      </c>
      <c r="K69" s="36">
        <f>SUM(K67:K68)</f>
        <v>76700</v>
      </c>
    </row>
    <row r="71" spans="1:4">
      <c r="A71" s="2" t="s">
        <v>22</v>
      </c>
      <c r="D71" s="2" t="s">
        <v>23</v>
      </c>
    </row>
    <row r="72" spans="1:1">
      <c r="A72" s="2"/>
    </row>
    <row r="73" spans="1:1">
      <c r="A73" s="2"/>
    </row>
    <row r="74" spans="1:4">
      <c r="A74" s="2" t="s">
        <v>25</v>
      </c>
      <c r="D74" s="2" t="s">
        <v>26</v>
      </c>
    </row>
    <row r="75" spans="1:4">
      <c r="A75" s="1" t="s">
        <v>28</v>
      </c>
      <c r="D75" s="1" t="s">
        <v>29</v>
      </c>
    </row>
  </sheetData>
  <mergeCells count="39">
    <mergeCell ref="G4:J4"/>
    <mergeCell ref="G38:J38"/>
    <mergeCell ref="G64:J64"/>
    <mergeCell ref="A4:A6"/>
    <mergeCell ref="A38:A40"/>
    <mergeCell ref="A64:A66"/>
    <mergeCell ref="B4:B6"/>
    <mergeCell ref="B38:B40"/>
    <mergeCell ref="B64:B66"/>
    <mergeCell ref="C4:C6"/>
    <mergeCell ref="C38:C40"/>
    <mergeCell ref="C64:C66"/>
    <mergeCell ref="D4:D6"/>
    <mergeCell ref="D38:D40"/>
    <mergeCell ref="D64:D66"/>
    <mergeCell ref="E4:E6"/>
    <mergeCell ref="E38:E40"/>
    <mergeCell ref="E64:E66"/>
    <mergeCell ref="F4:F6"/>
    <mergeCell ref="F38:F40"/>
    <mergeCell ref="F64:F66"/>
    <mergeCell ref="G5:G6"/>
    <mergeCell ref="G39:G40"/>
    <mergeCell ref="G65:G66"/>
    <mergeCell ref="H5:H6"/>
    <mergeCell ref="H39:H40"/>
    <mergeCell ref="H65:H66"/>
    <mergeCell ref="I5:I6"/>
    <mergeCell ref="I39:I40"/>
    <mergeCell ref="I65:I66"/>
    <mergeCell ref="J5:J6"/>
    <mergeCell ref="J39:J40"/>
    <mergeCell ref="J65:J66"/>
    <mergeCell ref="K4:K6"/>
    <mergeCell ref="K38:K40"/>
    <mergeCell ref="K64:K66"/>
    <mergeCell ref="L4:L6"/>
    <mergeCell ref="L38:L40"/>
    <mergeCell ref="L64:L6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zoomScale="130" zoomScaleNormal="130" topLeftCell="A46" workbookViewId="0">
      <selection activeCell="F72" sqref="F7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45603</v>
      </c>
      <c r="B7" s="15">
        <v>19745</v>
      </c>
      <c r="C7" s="16" t="s">
        <v>57</v>
      </c>
      <c r="D7" s="17" t="s">
        <v>17</v>
      </c>
      <c r="E7" s="15">
        <v>58742</v>
      </c>
      <c r="F7" s="35">
        <v>16500</v>
      </c>
      <c r="G7" s="19"/>
      <c r="H7" s="19"/>
      <c r="I7" s="14"/>
      <c r="J7" s="35"/>
      <c r="K7" s="24">
        <f>F7+J7</f>
        <v>16500</v>
      </c>
      <c r="L7" s="14">
        <v>45603</v>
      </c>
    </row>
    <row r="8" spans="6:11">
      <c r="F8" s="36">
        <f>SUM(F4:F7)</f>
        <v>16500</v>
      </c>
      <c r="G8" s="2"/>
      <c r="H8" s="2"/>
      <c r="I8" s="2"/>
      <c r="J8" s="36">
        <f>SUM(J7:J7)</f>
        <v>0</v>
      </c>
      <c r="K8" s="36">
        <f>SUM(K7:K7)</f>
        <v>16500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>
        <v>16</v>
      </c>
      <c r="K12" s="40">
        <f t="shared" ref="K12:K22" si="0">J12*I12</f>
        <v>16000</v>
      </c>
    </row>
    <row r="13" spans="1:11">
      <c r="A13" s="2"/>
      <c r="G13" s="2"/>
      <c r="I13" s="38">
        <v>500</v>
      </c>
      <c r="J13" s="39">
        <v>1</v>
      </c>
      <c r="K13" s="40">
        <f t="shared" si="0"/>
        <v>500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/>
      <c r="K15" s="40">
        <f t="shared" si="0"/>
        <v>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/>
      <c r="K16" s="40">
        <f t="shared" si="0"/>
        <v>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31</v>
      </c>
      <c r="K23" s="42">
        <f>SUM(K12:K22)</f>
        <v>16500</v>
      </c>
    </row>
    <row r="24" spans="9:11">
      <c r="I24" s="2" t="s">
        <v>32</v>
      </c>
      <c r="K24" s="43">
        <f>J8</f>
        <v>0</v>
      </c>
    </row>
    <row r="25" ht="9.75" spans="11:11">
      <c r="K25" s="44">
        <f>SUM(K23:K24)</f>
        <v>16500</v>
      </c>
    </row>
    <row r="26" ht="9.75"/>
    <row r="29" spans="1:1">
      <c r="A29" s="2" t="s">
        <v>0</v>
      </c>
    </row>
    <row r="30" spans="1:1">
      <c r="A30" s="2" t="s">
        <v>33</v>
      </c>
    </row>
    <row r="32" spans="1:12">
      <c r="A32" s="3" t="s">
        <v>2</v>
      </c>
      <c r="B32" s="3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4" t="s">
        <v>8</v>
      </c>
      <c r="H32" s="5"/>
      <c r="I32" s="5"/>
      <c r="J32" s="22"/>
      <c r="K32" s="3" t="s">
        <v>9</v>
      </c>
      <c r="L32" s="3" t="s">
        <v>10</v>
      </c>
    </row>
    <row r="33" spans="1:12">
      <c r="A33" s="6"/>
      <c r="B33" s="6"/>
      <c r="C33" s="6"/>
      <c r="D33" s="6"/>
      <c r="E33" s="6"/>
      <c r="F33" s="6"/>
      <c r="G33" s="3" t="s">
        <v>11</v>
      </c>
      <c r="H33" s="3" t="s">
        <v>12</v>
      </c>
      <c r="I33" s="3" t="s">
        <v>13</v>
      </c>
      <c r="J33" s="3" t="s">
        <v>14</v>
      </c>
      <c r="K33" s="6"/>
      <c r="L33" s="6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3">
      <c r="A35" s="14">
        <v>45603</v>
      </c>
      <c r="B35" s="15">
        <v>19762</v>
      </c>
      <c r="C35" s="16" t="s">
        <v>58</v>
      </c>
      <c r="D35" s="17" t="s">
        <v>17</v>
      </c>
      <c r="E35" s="15">
        <v>58711</v>
      </c>
      <c r="F35" s="35"/>
      <c r="G35" s="19" t="s">
        <v>59</v>
      </c>
      <c r="H35" s="19">
        <v>6162656225</v>
      </c>
      <c r="I35" s="14">
        <v>45593</v>
      </c>
      <c r="J35" s="35">
        <v>64815.27</v>
      </c>
      <c r="K35" s="24">
        <f>F35+J35</f>
        <v>64815.27</v>
      </c>
      <c r="L35" s="14">
        <v>45603</v>
      </c>
      <c r="M35" s="2" t="s">
        <v>60</v>
      </c>
    </row>
    <row r="36" spans="6:11">
      <c r="F36" s="36">
        <f>SUM(F32:F35)</f>
        <v>0</v>
      </c>
      <c r="G36" s="2"/>
      <c r="H36" s="2"/>
      <c r="I36" s="2"/>
      <c r="J36" s="36">
        <f>SUM(J35:J35)</f>
        <v>64815.27</v>
      </c>
      <c r="K36" s="36">
        <f>SUM(K35:K35)</f>
        <v>64815.27</v>
      </c>
    </row>
    <row r="37" spans="9:9">
      <c r="I37" s="1" t="s">
        <v>13</v>
      </c>
    </row>
    <row r="38" spans="8:11">
      <c r="H38" s="2" t="s">
        <v>19</v>
      </c>
      <c r="J38" s="37" t="s">
        <v>20</v>
      </c>
      <c r="K38" s="37" t="s">
        <v>21</v>
      </c>
    </row>
    <row r="39" spans="11:11">
      <c r="K39" s="2"/>
    </row>
    <row r="40" spans="1:11">
      <c r="A40" s="2" t="s">
        <v>22</v>
      </c>
      <c r="D40" s="2" t="s">
        <v>23</v>
      </c>
      <c r="G40" s="2" t="s">
        <v>24</v>
      </c>
      <c r="I40" s="38">
        <v>1000</v>
      </c>
      <c r="J40" s="39"/>
      <c r="K40" s="40">
        <f t="shared" ref="K40:K50" si="1">J40*I40</f>
        <v>0</v>
      </c>
    </row>
    <row r="41" spans="1:11">
      <c r="A41" s="2"/>
      <c r="G41" s="2"/>
      <c r="I41" s="38">
        <v>500</v>
      </c>
      <c r="J41" s="39"/>
      <c r="K41" s="40">
        <f t="shared" si="1"/>
        <v>0</v>
      </c>
    </row>
    <row r="42" spans="1:11">
      <c r="A42" s="2"/>
      <c r="G42" s="2"/>
      <c r="I42" s="38">
        <v>200</v>
      </c>
      <c r="J42" s="39"/>
      <c r="K42" s="40">
        <f t="shared" si="1"/>
        <v>0</v>
      </c>
    </row>
    <row r="43" spans="1:11">
      <c r="A43" s="2" t="s">
        <v>25</v>
      </c>
      <c r="D43" s="2" t="s">
        <v>26</v>
      </c>
      <c r="G43" s="2" t="s">
        <v>27</v>
      </c>
      <c r="I43" s="38">
        <v>100</v>
      </c>
      <c r="J43" s="39"/>
      <c r="K43" s="40">
        <f t="shared" si="1"/>
        <v>0</v>
      </c>
    </row>
    <row r="44" spans="1:11">
      <c r="A44" s="1" t="s">
        <v>28</v>
      </c>
      <c r="D44" s="1" t="s">
        <v>29</v>
      </c>
      <c r="G44" s="1" t="s">
        <v>30</v>
      </c>
      <c r="I44" s="38">
        <v>50</v>
      </c>
      <c r="J44" s="39"/>
      <c r="K44" s="40">
        <f t="shared" si="1"/>
        <v>0</v>
      </c>
    </row>
    <row r="45" spans="9:11">
      <c r="I45" s="38">
        <v>20</v>
      </c>
      <c r="J45" s="39"/>
      <c r="K45" s="40">
        <f t="shared" si="1"/>
        <v>0</v>
      </c>
    </row>
    <row r="46" spans="9:11">
      <c r="I46" s="38">
        <v>10</v>
      </c>
      <c r="J46" s="39"/>
      <c r="K46" s="40">
        <f t="shared" si="1"/>
        <v>0</v>
      </c>
    </row>
    <row r="47" spans="9:11">
      <c r="I47" s="38">
        <v>5</v>
      </c>
      <c r="J47" s="39"/>
      <c r="K47" s="40">
        <f t="shared" si="1"/>
        <v>0</v>
      </c>
    </row>
    <row r="48" spans="9:11">
      <c r="I48" s="38">
        <v>1</v>
      </c>
      <c r="J48" s="39"/>
      <c r="K48" s="40">
        <f t="shared" si="1"/>
        <v>0</v>
      </c>
    </row>
    <row r="49" spans="9:11">
      <c r="I49" s="38">
        <v>0.25</v>
      </c>
      <c r="J49" s="39"/>
      <c r="K49" s="40">
        <f t="shared" si="1"/>
        <v>0</v>
      </c>
    </row>
    <row r="50" spans="9:11">
      <c r="I50" s="41">
        <v>0.05</v>
      </c>
      <c r="J50" s="39"/>
      <c r="K50" s="40">
        <f t="shared" si="1"/>
        <v>0</v>
      </c>
    </row>
    <row r="51" spans="9:11">
      <c r="I51" s="2" t="s">
        <v>31</v>
      </c>
      <c r="K51" s="42">
        <f>SUM(K40:K50)</f>
        <v>0</v>
      </c>
    </row>
    <row r="52" spans="9:11">
      <c r="I52" s="2" t="s">
        <v>32</v>
      </c>
      <c r="K52" s="43">
        <f>J36</f>
        <v>64815.27</v>
      </c>
    </row>
    <row r="53" ht="9.75" spans="11:11">
      <c r="K53" s="44">
        <f>SUM(K51:K52)</f>
        <v>64815.27</v>
      </c>
    </row>
    <row r="54" ht="9.75"/>
    <row r="61" spans="1:1">
      <c r="A61" s="2" t="s">
        <v>0</v>
      </c>
    </row>
    <row r="62" spans="1:1">
      <c r="A62" s="2" t="s">
        <v>1</v>
      </c>
    </row>
    <row r="64" spans="1:12">
      <c r="A64" s="3" t="s">
        <v>2</v>
      </c>
      <c r="B64" s="3" t="s">
        <v>34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2"/>
      <c r="K64" s="3" t="s">
        <v>9</v>
      </c>
      <c r="L64" s="3" t="s">
        <v>10</v>
      </c>
    </row>
    <row r="65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14">
        <v>45603</v>
      </c>
      <c r="B67" s="15">
        <v>19746</v>
      </c>
      <c r="C67" s="16" t="s">
        <v>61</v>
      </c>
      <c r="D67" s="17" t="s">
        <v>62</v>
      </c>
      <c r="E67" s="45">
        <v>58736</v>
      </c>
      <c r="F67" s="46">
        <v>50000</v>
      </c>
      <c r="G67" s="47"/>
      <c r="H67" s="47"/>
      <c r="I67" s="26"/>
      <c r="J67" s="24">
        <v>0</v>
      </c>
      <c r="K67" s="24">
        <f t="shared" ref="K67:K72" si="2">J67+F67</f>
        <v>50000</v>
      </c>
      <c r="L67" s="14">
        <v>45603</v>
      </c>
    </row>
    <row r="68" spans="1:12">
      <c r="A68" s="14">
        <v>45603</v>
      </c>
      <c r="B68" s="15">
        <v>19747</v>
      </c>
      <c r="C68" s="16" t="s">
        <v>63</v>
      </c>
      <c r="D68" s="17" t="s">
        <v>17</v>
      </c>
      <c r="E68" s="45">
        <v>58743</v>
      </c>
      <c r="F68" s="46">
        <v>16500</v>
      </c>
      <c r="G68" s="47"/>
      <c r="H68" s="47"/>
      <c r="I68" s="26"/>
      <c r="J68" s="24">
        <v>0</v>
      </c>
      <c r="K68" s="24">
        <f t="shared" si="2"/>
        <v>16500</v>
      </c>
      <c r="L68" s="14">
        <v>45602</v>
      </c>
    </row>
    <row r="69" spans="1:12">
      <c r="A69" s="14">
        <v>45603</v>
      </c>
      <c r="B69" s="15">
        <v>19748</v>
      </c>
      <c r="C69" s="16" t="s">
        <v>64</v>
      </c>
      <c r="D69" s="17" t="s">
        <v>65</v>
      </c>
      <c r="E69" s="45">
        <v>58744</v>
      </c>
      <c r="F69" s="46">
        <v>43302.4</v>
      </c>
      <c r="G69" s="47"/>
      <c r="H69" s="47"/>
      <c r="I69" s="26"/>
      <c r="J69" s="24">
        <v>0</v>
      </c>
      <c r="K69" s="24">
        <f t="shared" si="2"/>
        <v>43302.4</v>
      </c>
      <c r="L69" s="14">
        <v>45602</v>
      </c>
    </row>
    <row r="70" spans="1:12">
      <c r="A70" s="14">
        <v>45603</v>
      </c>
      <c r="B70" s="15">
        <v>19748</v>
      </c>
      <c r="C70" s="16" t="s">
        <v>64</v>
      </c>
      <c r="D70" s="17" t="s">
        <v>37</v>
      </c>
      <c r="E70" s="45">
        <v>58744</v>
      </c>
      <c r="F70" s="46">
        <v>4800</v>
      </c>
      <c r="G70" s="47"/>
      <c r="H70" s="47"/>
      <c r="I70" s="26"/>
      <c r="J70" s="24">
        <v>0</v>
      </c>
      <c r="K70" s="24">
        <f t="shared" si="2"/>
        <v>4800</v>
      </c>
      <c r="L70" s="14">
        <v>45602</v>
      </c>
    </row>
    <row r="71" spans="1:12">
      <c r="A71" s="14">
        <v>45603</v>
      </c>
      <c r="B71" s="15">
        <v>19749</v>
      </c>
      <c r="C71" s="16" t="s">
        <v>66</v>
      </c>
      <c r="D71" s="17" t="s">
        <v>65</v>
      </c>
      <c r="E71" s="45">
        <v>58746</v>
      </c>
      <c r="F71" s="46">
        <v>26824.1</v>
      </c>
      <c r="G71" s="47"/>
      <c r="H71" s="47"/>
      <c r="I71" s="26"/>
      <c r="J71" s="24">
        <v>0</v>
      </c>
      <c r="K71" s="24">
        <f t="shared" si="2"/>
        <v>26824.1</v>
      </c>
      <c r="L71" s="14">
        <v>45602</v>
      </c>
    </row>
    <row r="72" spans="1:12">
      <c r="A72" s="14">
        <v>45603</v>
      </c>
      <c r="B72" s="15">
        <v>19749</v>
      </c>
      <c r="C72" s="16" t="s">
        <v>66</v>
      </c>
      <c r="D72" s="17" t="s">
        <v>37</v>
      </c>
      <c r="E72" s="45">
        <v>58746</v>
      </c>
      <c r="F72" s="46">
        <v>13500</v>
      </c>
      <c r="G72" s="47"/>
      <c r="H72" s="47"/>
      <c r="I72" s="26"/>
      <c r="J72" s="24">
        <v>0</v>
      </c>
      <c r="K72" s="24">
        <f t="shared" si="2"/>
        <v>13500</v>
      </c>
      <c r="L72" s="14">
        <v>45602</v>
      </c>
    </row>
    <row r="73" spans="6:11">
      <c r="F73" s="36">
        <f>SUM(F67:F72)</f>
        <v>154926.5</v>
      </c>
      <c r="G73" s="2"/>
      <c r="H73" s="2"/>
      <c r="I73" s="2"/>
      <c r="J73" s="36">
        <f>SUM(J67:J72)</f>
        <v>0</v>
      </c>
      <c r="K73" s="36">
        <f>SUM(K67:K72)</f>
        <v>154926.5</v>
      </c>
    </row>
    <row r="75" spans="1:4">
      <c r="A75" s="2" t="s">
        <v>22</v>
      </c>
      <c r="D75" s="2" t="s">
        <v>23</v>
      </c>
    </row>
    <row r="76" spans="1:1">
      <c r="A76" s="2"/>
    </row>
    <row r="77" spans="1:1">
      <c r="A77" s="2"/>
    </row>
    <row r="78" spans="1:4">
      <c r="A78" s="2" t="s">
        <v>25</v>
      </c>
      <c r="D78" s="2" t="s">
        <v>26</v>
      </c>
    </row>
    <row r="79" spans="1:4">
      <c r="A79" s="1" t="s">
        <v>28</v>
      </c>
      <c r="D79" s="1" t="s">
        <v>29</v>
      </c>
    </row>
  </sheetData>
  <mergeCells count="39">
    <mergeCell ref="G4:J4"/>
    <mergeCell ref="G32:J32"/>
    <mergeCell ref="G64:J64"/>
    <mergeCell ref="A4:A6"/>
    <mergeCell ref="A32:A34"/>
    <mergeCell ref="A64:A66"/>
    <mergeCell ref="B4:B6"/>
    <mergeCell ref="B32:B34"/>
    <mergeCell ref="B64:B66"/>
    <mergeCell ref="C4:C6"/>
    <mergeCell ref="C32:C34"/>
    <mergeCell ref="C64:C66"/>
    <mergeCell ref="D4:D6"/>
    <mergeCell ref="D32:D34"/>
    <mergeCell ref="D64:D66"/>
    <mergeCell ref="E4:E6"/>
    <mergeCell ref="E32:E34"/>
    <mergeCell ref="E64:E66"/>
    <mergeCell ref="F4:F6"/>
    <mergeCell ref="F32:F34"/>
    <mergeCell ref="F64:F66"/>
    <mergeCell ref="G5:G6"/>
    <mergeCell ref="G33:G34"/>
    <mergeCell ref="G65:G66"/>
    <mergeCell ref="H5:H6"/>
    <mergeCell ref="H33:H34"/>
    <mergeCell ref="H65:H66"/>
    <mergeCell ref="I5:I6"/>
    <mergeCell ref="I33:I34"/>
    <mergeCell ref="I65:I66"/>
    <mergeCell ref="J5:J6"/>
    <mergeCell ref="J33:J34"/>
    <mergeCell ref="J65:J66"/>
    <mergeCell ref="K4:K6"/>
    <mergeCell ref="K32:K34"/>
    <mergeCell ref="K64:K66"/>
    <mergeCell ref="L4:L6"/>
    <mergeCell ref="L32:L34"/>
    <mergeCell ref="L64:L6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1"/>
  <sheetViews>
    <sheetView zoomScale="130" zoomScaleNormal="130" topLeftCell="A83" workbookViewId="0">
      <selection activeCell="F16" sqref="F1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45604</v>
      </c>
      <c r="B7" s="15">
        <v>19763</v>
      </c>
      <c r="C7" s="16" t="s">
        <v>67</v>
      </c>
      <c r="D7" s="17" t="s">
        <v>17</v>
      </c>
      <c r="E7" s="15">
        <v>58639</v>
      </c>
      <c r="F7" s="35"/>
      <c r="G7" s="19" t="s">
        <v>36</v>
      </c>
      <c r="H7" s="19">
        <v>301197</v>
      </c>
      <c r="I7" s="14" t="s">
        <v>68</v>
      </c>
      <c r="J7" s="35">
        <v>32055.32</v>
      </c>
      <c r="K7" s="24">
        <f t="shared" ref="K7:K9" si="0">F7+J7</f>
        <v>32055.32</v>
      </c>
      <c r="L7" s="14">
        <v>45604</v>
      </c>
      <c r="M7" s="2" t="s">
        <v>69</v>
      </c>
    </row>
    <row r="8" spans="1:12">
      <c r="A8" s="14">
        <v>45604</v>
      </c>
      <c r="B8" s="15">
        <v>19764</v>
      </c>
      <c r="C8" s="16" t="s">
        <v>70</v>
      </c>
      <c r="D8" s="17" t="s">
        <v>17</v>
      </c>
      <c r="E8" s="15">
        <v>58710</v>
      </c>
      <c r="F8" s="35"/>
      <c r="G8" s="19" t="s">
        <v>36</v>
      </c>
      <c r="H8" s="19">
        <v>15419</v>
      </c>
      <c r="I8" s="14" t="s">
        <v>71</v>
      </c>
      <c r="J8" s="35">
        <v>135716.1</v>
      </c>
      <c r="K8" s="24">
        <f t="shared" si="0"/>
        <v>135716.1</v>
      </c>
      <c r="L8" s="14">
        <v>45604</v>
      </c>
    </row>
    <row r="9" spans="1:13">
      <c r="A9" s="14">
        <v>45604</v>
      </c>
      <c r="B9" s="15">
        <v>19765</v>
      </c>
      <c r="C9" s="16" t="s">
        <v>72</v>
      </c>
      <c r="D9" s="17" t="s">
        <v>17</v>
      </c>
      <c r="E9" s="15">
        <v>58557</v>
      </c>
      <c r="F9" s="35"/>
      <c r="G9" s="19" t="s">
        <v>73</v>
      </c>
      <c r="H9" s="19">
        <v>332837</v>
      </c>
      <c r="I9" s="14" t="s">
        <v>74</v>
      </c>
      <c r="J9" s="35">
        <v>51541.18</v>
      </c>
      <c r="K9" s="24">
        <f t="shared" si="0"/>
        <v>51541.18</v>
      </c>
      <c r="L9" s="14">
        <v>45604</v>
      </c>
      <c r="M9" s="2" t="s">
        <v>75</v>
      </c>
    </row>
    <row r="10" spans="6:11">
      <c r="F10" s="36">
        <f>SUM(F4:F9)</f>
        <v>0</v>
      </c>
      <c r="G10" s="2"/>
      <c r="H10" s="2"/>
      <c r="I10" s="2"/>
      <c r="J10" s="36">
        <f>SUM(J7:J9)</f>
        <v>219312.6</v>
      </c>
      <c r="K10" s="36">
        <f>SUM(K7:K9)</f>
        <v>219312.6</v>
      </c>
    </row>
    <row r="11" spans="9:9">
      <c r="I11" s="1" t="s">
        <v>13</v>
      </c>
    </row>
    <row r="12" spans="8:11">
      <c r="H12" s="2" t="s">
        <v>19</v>
      </c>
      <c r="J12" s="37" t="s">
        <v>20</v>
      </c>
      <c r="K12" s="37" t="s">
        <v>21</v>
      </c>
    </row>
    <row r="13" spans="11:11">
      <c r="K13" s="2"/>
    </row>
    <row r="14" spans="1:11">
      <c r="A14" s="2" t="s">
        <v>22</v>
      </c>
      <c r="D14" s="2" t="s">
        <v>23</v>
      </c>
      <c r="G14" s="2" t="s">
        <v>24</v>
      </c>
      <c r="I14" s="38">
        <v>1000</v>
      </c>
      <c r="J14" s="39"/>
      <c r="K14" s="40">
        <f t="shared" ref="K14:K24" si="1">J14*I14</f>
        <v>0</v>
      </c>
    </row>
    <row r="15" spans="1:11">
      <c r="A15" s="2"/>
      <c r="G15" s="2"/>
      <c r="I15" s="38">
        <v>500</v>
      </c>
      <c r="J15" s="39"/>
      <c r="K15" s="40">
        <f t="shared" si="1"/>
        <v>0</v>
      </c>
    </row>
    <row r="16" spans="1:11">
      <c r="A16" s="2"/>
      <c r="G16" s="2"/>
      <c r="I16" s="38">
        <v>200</v>
      </c>
      <c r="J16" s="39"/>
      <c r="K16" s="40">
        <f t="shared" si="1"/>
        <v>0</v>
      </c>
    </row>
    <row r="17" spans="1:11">
      <c r="A17" s="2" t="s">
        <v>25</v>
      </c>
      <c r="D17" s="2" t="s">
        <v>26</v>
      </c>
      <c r="G17" s="2" t="s">
        <v>27</v>
      </c>
      <c r="I17" s="38">
        <v>100</v>
      </c>
      <c r="J17" s="39"/>
      <c r="K17" s="40">
        <f t="shared" si="1"/>
        <v>0</v>
      </c>
    </row>
    <row r="18" spans="1:11">
      <c r="A18" s="1" t="s">
        <v>28</v>
      </c>
      <c r="D18" s="1" t="s">
        <v>29</v>
      </c>
      <c r="G18" s="1" t="s">
        <v>30</v>
      </c>
      <c r="I18" s="38">
        <v>50</v>
      </c>
      <c r="J18" s="39"/>
      <c r="K18" s="40">
        <f t="shared" si="1"/>
        <v>0</v>
      </c>
    </row>
    <row r="19" spans="9:11">
      <c r="I19" s="38">
        <v>20</v>
      </c>
      <c r="J19" s="39"/>
      <c r="K19" s="40">
        <f t="shared" si="1"/>
        <v>0</v>
      </c>
    </row>
    <row r="20" spans="9:11">
      <c r="I20" s="38">
        <v>10</v>
      </c>
      <c r="J20" s="39"/>
      <c r="K20" s="40">
        <f t="shared" si="1"/>
        <v>0</v>
      </c>
    </row>
    <row r="21" spans="9:11">
      <c r="I21" s="38">
        <v>5</v>
      </c>
      <c r="J21" s="39"/>
      <c r="K21" s="40">
        <f t="shared" si="1"/>
        <v>0</v>
      </c>
    </row>
    <row r="22" spans="9:11">
      <c r="I22" s="38">
        <v>1</v>
      </c>
      <c r="J22" s="39"/>
      <c r="K22" s="40">
        <f t="shared" si="1"/>
        <v>0</v>
      </c>
    </row>
    <row r="23" spans="9:11">
      <c r="I23" s="38">
        <v>0.25</v>
      </c>
      <c r="J23" s="39"/>
      <c r="K23" s="40">
        <f t="shared" si="1"/>
        <v>0</v>
      </c>
    </row>
    <row r="24" spans="9:11">
      <c r="I24" s="41">
        <v>0.05</v>
      </c>
      <c r="J24" s="39"/>
      <c r="K24" s="40">
        <f t="shared" si="1"/>
        <v>0</v>
      </c>
    </row>
    <row r="25" spans="9:11">
      <c r="I25" s="2" t="s">
        <v>31</v>
      </c>
      <c r="K25" s="42">
        <f>SUM(K14:K24)</f>
        <v>0</v>
      </c>
    </row>
    <row r="26" spans="9:11">
      <c r="I26" s="2" t="s">
        <v>32</v>
      </c>
      <c r="K26" s="43">
        <f>J10</f>
        <v>219312.6</v>
      </c>
    </row>
    <row r="27" ht="9.75" spans="11:11">
      <c r="K27" s="44">
        <f>SUM(K25:K26)</f>
        <v>219312.6</v>
      </c>
    </row>
    <row r="28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34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2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45604</v>
      </c>
      <c r="B37" s="15">
        <v>19750</v>
      </c>
      <c r="C37" s="16" t="s">
        <v>76</v>
      </c>
      <c r="D37" s="17" t="s">
        <v>77</v>
      </c>
      <c r="E37" s="15">
        <v>57122</v>
      </c>
      <c r="F37" s="35"/>
      <c r="G37" s="19" t="s">
        <v>36</v>
      </c>
      <c r="H37" s="19">
        <v>2137194</v>
      </c>
      <c r="I37" s="14" t="s">
        <v>78</v>
      </c>
      <c r="J37" s="35">
        <v>15000</v>
      </c>
      <c r="K37" s="24">
        <f>F37+J37</f>
        <v>15000</v>
      </c>
      <c r="L37" s="14">
        <v>45604</v>
      </c>
      <c r="M37" s="2"/>
    </row>
    <row r="38" spans="6:11">
      <c r="F38" s="36">
        <f>SUM(F34:F37)</f>
        <v>0</v>
      </c>
      <c r="G38" s="2"/>
      <c r="H38" s="2"/>
      <c r="I38" s="2"/>
      <c r="J38" s="36">
        <f>SUM(J37:J37)</f>
        <v>15000</v>
      </c>
      <c r="K38" s="36">
        <f>SUM(K37:K37)</f>
        <v>15000</v>
      </c>
    </row>
    <row r="39" spans="9:9">
      <c r="I39" s="1" t="s">
        <v>13</v>
      </c>
    </row>
    <row r="40" spans="8:11">
      <c r="H40" s="2" t="s">
        <v>19</v>
      </c>
      <c r="J40" s="37" t="s">
        <v>20</v>
      </c>
      <c r="K40" s="37" t="s">
        <v>21</v>
      </c>
    </row>
    <row r="41" spans="11:11">
      <c r="K41" s="2"/>
    </row>
    <row r="42" spans="1:11">
      <c r="A42" s="2" t="s">
        <v>22</v>
      </c>
      <c r="D42" s="2" t="s">
        <v>23</v>
      </c>
      <c r="G42" s="2" t="s">
        <v>24</v>
      </c>
      <c r="I42" s="38">
        <v>1000</v>
      </c>
      <c r="J42" s="39"/>
      <c r="K42" s="40">
        <f t="shared" ref="K42:K52" si="2">J42*I42</f>
        <v>0</v>
      </c>
    </row>
    <row r="43" spans="1:11">
      <c r="A43" s="2"/>
      <c r="G43" s="2"/>
      <c r="I43" s="38">
        <v>500</v>
      </c>
      <c r="J43" s="39"/>
      <c r="K43" s="40">
        <f t="shared" si="2"/>
        <v>0</v>
      </c>
    </row>
    <row r="44" spans="1:11">
      <c r="A44" s="2"/>
      <c r="G44" s="2"/>
      <c r="I44" s="38">
        <v>200</v>
      </c>
      <c r="J44" s="39"/>
      <c r="K44" s="40">
        <f t="shared" si="2"/>
        <v>0</v>
      </c>
    </row>
    <row r="45" spans="1:11">
      <c r="A45" s="2" t="s">
        <v>25</v>
      </c>
      <c r="D45" s="2" t="s">
        <v>26</v>
      </c>
      <c r="G45" s="2" t="s">
        <v>27</v>
      </c>
      <c r="I45" s="38">
        <v>100</v>
      </c>
      <c r="J45" s="39"/>
      <c r="K45" s="40">
        <f t="shared" si="2"/>
        <v>0</v>
      </c>
    </row>
    <row r="46" spans="1:11">
      <c r="A46" s="1" t="s">
        <v>28</v>
      </c>
      <c r="D46" s="1" t="s">
        <v>29</v>
      </c>
      <c r="G46" s="1" t="s">
        <v>30</v>
      </c>
      <c r="I46" s="38">
        <v>50</v>
      </c>
      <c r="J46" s="39"/>
      <c r="K46" s="40">
        <f t="shared" si="2"/>
        <v>0</v>
      </c>
    </row>
    <row r="47" spans="9:11">
      <c r="I47" s="38">
        <v>20</v>
      </c>
      <c r="J47" s="39"/>
      <c r="K47" s="40">
        <f t="shared" si="2"/>
        <v>0</v>
      </c>
    </row>
    <row r="48" spans="9:11">
      <c r="I48" s="38">
        <v>10</v>
      </c>
      <c r="J48" s="39"/>
      <c r="K48" s="40">
        <f t="shared" si="2"/>
        <v>0</v>
      </c>
    </row>
    <row r="49" spans="9:11">
      <c r="I49" s="38">
        <v>5</v>
      </c>
      <c r="J49" s="39"/>
      <c r="K49" s="40">
        <f t="shared" si="2"/>
        <v>0</v>
      </c>
    </row>
    <row r="50" spans="9:11">
      <c r="I50" s="38">
        <v>1</v>
      </c>
      <c r="J50" s="39"/>
      <c r="K50" s="40">
        <f t="shared" si="2"/>
        <v>0</v>
      </c>
    </row>
    <row r="51" spans="9:11">
      <c r="I51" s="38">
        <v>0.25</v>
      </c>
      <c r="J51" s="39"/>
      <c r="K51" s="40">
        <f t="shared" si="2"/>
        <v>0</v>
      </c>
    </row>
    <row r="52" spans="9:11">
      <c r="I52" s="41">
        <v>0.05</v>
      </c>
      <c r="J52" s="39"/>
      <c r="K52" s="40">
        <f t="shared" si="2"/>
        <v>0</v>
      </c>
    </row>
    <row r="53" spans="9:11">
      <c r="I53" s="2" t="s">
        <v>31</v>
      </c>
      <c r="K53" s="42">
        <f>SUM(K42:K52)</f>
        <v>0</v>
      </c>
    </row>
    <row r="54" spans="9:11">
      <c r="I54" s="2" t="s">
        <v>32</v>
      </c>
      <c r="K54" s="43">
        <f>J38</f>
        <v>15000</v>
      </c>
    </row>
    <row r="55" ht="9.75" spans="11:11">
      <c r="K55" s="44">
        <f>SUM(K53:K54)</f>
        <v>15000</v>
      </c>
    </row>
    <row r="56" ht="9.75"/>
    <row r="62" spans="1:1">
      <c r="A62" s="2" t="s">
        <v>0</v>
      </c>
    </row>
    <row r="63" spans="1:1">
      <c r="A63" s="2" t="s">
        <v>79</v>
      </c>
    </row>
    <row r="65" spans="1:12">
      <c r="A65" s="3" t="s">
        <v>2</v>
      </c>
      <c r="B65" s="3" t="s">
        <v>34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14">
        <v>45604</v>
      </c>
      <c r="B68" s="15">
        <v>18862</v>
      </c>
      <c r="C68" s="16" t="s">
        <v>80</v>
      </c>
      <c r="D68" s="17" t="s">
        <v>17</v>
      </c>
      <c r="E68" s="15">
        <v>58621</v>
      </c>
      <c r="F68" s="35"/>
      <c r="G68" s="19" t="s">
        <v>36</v>
      </c>
      <c r="H68" s="19">
        <v>1481682</v>
      </c>
      <c r="I68" s="14">
        <v>45333</v>
      </c>
      <c r="J68" s="35">
        <v>38149.31</v>
      </c>
      <c r="K68" s="24">
        <f>F68+J68</f>
        <v>38149.31</v>
      </c>
      <c r="L68" s="14">
        <v>45604</v>
      </c>
    </row>
    <row r="69" spans="6:11">
      <c r="F69" s="36">
        <f>SUM(F65:F68)</f>
        <v>0</v>
      </c>
      <c r="G69" s="2"/>
      <c r="H69" s="2"/>
      <c r="I69" s="2"/>
      <c r="J69" s="36">
        <f>SUM(J68:J68)</f>
        <v>38149.31</v>
      </c>
      <c r="K69" s="36">
        <f>SUM(K68:K68)</f>
        <v>38149.31</v>
      </c>
    </row>
    <row r="70" spans="9:9">
      <c r="I70" s="1" t="s">
        <v>13</v>
      </c>
    </row>
    <row r="71" spans="8:11">
      <c r="H71" s="2" t="s">
        <v>19</v>
      </c>
      <c r="J71" s="37" t="s">
        <v>20</v>
      </c>
      <c r="K71" s="37" t="s">
        <v>21</v>
      </c>
    </row>
    <row r="72" spans="11:11">
      <c r="K72" s="2"/>
    </row>
    <row r="73" spans="1:11">
      <c r="A73" s="2" t="s">
        <v>22</v>
      </c>
      <c r="D73" s="2" t="s">
        <v>23</v>
      </c>
      <c r="G73" s="2" t="s">
        <v>24</v>
      </c>
      <c r="I73" s="38">
        <v>1000</v>
      </c>
      <c r="J73" s="39"/>
      <c r="K73" s="40">
        <f t="shared" ref="K73:K83" si="3">J73*I73</f>
        <v>0</v>
      </c>
    </row>
    <row r="74" spans="1:11">
      <c r="A74" s="2"/>
      <c r="G74" s="2"/>
      <c r="I74" s="38">
        <v>500</v>
      </c>
      <c r="J74" s="39"/>
      <c r="K74" s="40">
        <f t="shared" si="3"/>
        <v>0</v>
      </c>
    </row>
    <row r="75" spans="1:11">
      <c r="A75" s="2"/>
      <c r="G75" s="2"/>
      <c r="I75" s="38">
        <v>200</v>
      </c>
      <c r="J75" s="39"/>
      <c r="K75" s="40">
        <f t="shared" si="3"/>
        <v>0</v>
      </c>
    </row>
    <row r="76" spans="1:11">
      <c r="A76" s="2" t="s">
        <v>25</v>
      </c>
      <c r="D76" s="2" t="s">
        <v>26</v>
      </c>
      <c r="G76" s="2" t="s">
        <v>27</v>
      </c>
      <c r="I76" s="38">
        <v>100</v>
      </c>
      <c r="J76" s="39"/>
      <c r="K76" s="40">
        <f t="shared" si="3"/>
        <v>0</v>
      </c>
    </row>
    <row r="77" spans="1:11">
      <c r="A77" s="1" t="s">
        <v>28</v>
      </c>
      <c r="D77" s="1" t="s">
        <v>29</v>
      </c>
      <c r="G77" s="1" t="s">
        <v>30</v>
      </c>
      <c r="I77" s="38">
        <v>50</v>
      </c>
      <c r="J77" s="39"/>
      <c r="K77" s="40">
        <f t="shared" si="3"/>
        <v>0</v>
      </c>
    </row>
    <row r="78" spans="9:11">
      <c r="I78" s="38">
        <v>20</v>
      </c>
      <c r="J78" s="39"/>
      <c r="K78" s="40">
        <f t="shared" si="3"/>
        <v>0</v>
      </c>
    </row>
    <row r="79" spans="9:11">
      <c r="I79" s="38">
        <v>10</v>
      </c>
      <c r="J79" s="39"/>
      <c r="K79" s="40">
        <f t="shared" si="3"/>
        <v>0</v>
      </c>
    </row>
    <row r="80" spans="9:11">
      <c r="I80" s="38">
        <v>5</v>
      </c>
      <c r="J80" s="39"/>
      <c r="K80" s="40">
        <f t="shared" si="3"/>
        <v>0</v>
      </c>
    </row>
    <row r="81" spans="9:11">
      <c r="I81" s="38">
        <v>1</v>
      </c>
      <c r="J81" s="39"/>
      <c r="K81" s="40">
        <f t="shared" si="3"/>
        <v>0</v>
      </c>
    </row>
    <row r="82" spans="9:11">
      <c r="I82" s="38">
        <v>0.25</v>
      </c>
      <c r="J82" s="39"/>
      <c r="K82" s="40">
        <f t="shared" si="3"/>
        <v>0</v>
      </c>
    </row>
    <row r="83" spans="9:11">
      <c r="I83" s="41">
        <v>0.05</v>
      </c>
      <c r="J83" s="39"/>
      <c r="K83" s="40">
        <f t="shared" si="3"/>
        <v>0</v>
      </c>
    </row>
    <row r="84" spans="9:11">
      <c r="I84" s="2" t="s">
        <v>31</v>
      </c>
      <c r="K84" s="42">
        <f>SUM(K73:K83)</f>
        <v>0</v>
      </c>
    </row>
    <row r="85" spans="9:11">
      <c r="I85" s="2" t="s">
        <v>32</v>
      </c>
      <c r="K85" s="43">
        <f>J69</f>
        <v>38149.31</v>
      </c>
    </row>
    <row r="86" ht="9.75" spans="11:11">
      <c r="K86" s="44">
        <f>SUM(K84:K85)</f>
        <v>38149.31</v>
      </c>
    </row>
    <row r="87" ht="9.75"/>
    <row r="93" spans="1:1">
      <c r="A93" s="2" t="s">
        <v>0</v>
      </c>
    </row>
    <row r="94" spans="1:1">
      <c r="A94" s="2" t="s">
        <v>1</v>
      </c>
    </row>
    <row r="96" spans="1:12">
      <c r="A96" s="3" t="s">
        <v>2</v>
      </c>
      <c r="B96" s="3" t="s">
        <v>34</v>
      </c>
      <c r="C96" s="3" t="s">
        <v>4</v>
      </c>
      <c r="D96" s="3" t="s">
        <v>5</v>
      </c>
      <c r="E96" s="3" t="s">
        <v>6</v>
      </c>
      <c r="F96" s="3" t="s">
        <v>7</v>
      </c>
      <c r="G96" s="4" t="s">
        <v>8</v>
      </c>
      <c r="H96" s="5"/>
      <c r="I96" s="5"/>
      <c r="J96" s="22"/>
      <c r="K96" s="3" t="s">
        <v>9</v>
      </c>
      <c r="L96" s="3" t="s">
        <v>10</v>
      </c>
    </row>
    <row r="97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3">
      <c r="A99" s="14">
        <v>45604</v>
      </c>
      <c r="B99" s="15">
        <v>19801</v>
      </c>
      <c r="C99" s="16" t="s">
        <v>81</v>
      </c>
      <c r="D99" s="17" t="s">
        <v>17</v>
      </c>
      <c r="E99" s="15">
        <v>58745</v>
      </c>
      <c r="F99" s="35">
        <v>34996.1</v>
      </c>
      <c r="G99" s="19"/>
      <c r="H99" s="19"/>
      <c r="I99" s="14"/>
      <c r="J99" s="35"/>
      <c r="K99" s="24">
        <f>F99+J99</f>
        <v>34996.1</v>
      </c>
      <c r="L99" s="14">
        <v>45607</v>
      </c>
      <c r="M99" s="2"/>
    </row>
    <row r="100" spans="1:12">
      <c r="A100" s="14">
        <v>45604</v>
      </c>
      <c r="B100" s="15">
        <v>19802</v>
      </c>
      <c r="C100" s="16" t="s">
        <v>82</v>
      </c>
      <c r="D100" s="17" t="s">
        <v>49</v>
      </c>
      <c r="E100" s="15"/>
      <c r="F100" s="35"/>
      <c r="G100" s="19" t="s">
        <v>83</v>
      </c>
      <c r="H100" s="19">
        <v>2000000283</v>
      </c>
      <c r="I100" s="14">
        <v>45604</v>
      </c>
      <c r="J100" s="35">
        <v>122778.95</v>
      </c>
      <c r="K100" s="24">
        <f>F100+J100</f>
        <v>122778.95</v>
      </c>
      <c r="L100" s="14">
        <v>45607</v>
      </c>
    </row>
    <row r="101" spans="1:13">
      <c r="A101" s="14">
        <v>45604</v>
      </c>
      <c r="B101" s="15">
        <v>19803</v>
      </c>
      <c r="C101" s="16" t="s">
        <v>82</v>
      </c>
      <c r="D101" s="17" t="s">
        <v>84</v>
      </c>
      <c r="E101" s="15"/>
      <c r="F101" s="35"/>
      <c r="G101" s="19" t="s">
        <v>83</v>
      </c>
      <c r="H101" s="19">
        <v>2000000282</v>
      </c>
      <c r="I101" s="14">
        <v>45604</v>
      </c>
      <c r="J101" s="35">
        <v>3000</v>
      </c>
      <c r="K101" s="24">
        <f>F101+J101</f>
        <v>3000</v>
      </c>
      <c r="L101" s="14">
        <v>45607</v>
      </c>
      <c r="M101" s="2"/>
    </row>
    <row r="102" spans="6:11">
      <c r="F102" s="36">
        <f>SUM(F96:F101)</f>
        <v>34996.1</v>
      </c>
      <c r="G102" s="2"/>
      <c r="H102" s="2"/>
      <c r="I102" s="2"/>
      <c r="J102" s="36">
        <f>SUM(J99:J101)</f>
        <v>125778.95</v>
      </c>
      <c r="K102" s="36">
        <f>SUM(K99:K101)</f>
        <v>160775.05</v>
      </c>
    </row>
    <row r="103" spans="9:9">
      <c r="I103" s="1" t="s">
        <v>13</v>
      </c>
    </row>
    <row r="104" spans="8:11">
      <c r="H104" s="2" t="s">
        <v>19</v>
      </c>
      <c r="J104" s="37" t="s">
        <v>20</v>
      </c>
      <c r="K104" s="37" t="s">
        <v>21</v>
      </c>
    </row>
    <row r="105" spans="11:11">
      <c r="K105" s="2"/>
    </row>
    <row r="106" spans="1:11">
      <c r="A106" s="2" t="s">
        <v>22</v>
      </c>
      <c r="D106" s="2" t="s">
        <v>23</v>
      </c>
      <c r="G106" s="2" t="s">
        <v>24</v>
      </c>
      <c r="I106" s="38">
        <v>1000</v>
      </c>
      <c r="J106" s="39">
        <v>34</v>
      </c>
      <c r="K106" s="40">
        <f t="shared" ref="K106:K116" si="4">J106*I106</f>
        <v>34000</v>
      </c>
    </row>
    <row r="107" spans="1:11">
      <c r="A107" s="2"/>
      <c r="G107" s="2"/>
      <c r="I107" s="38">
        <v>500</v>
      </c>
      <c r="J107" s="39">
        <v>1</v>
      </c>
      <c r="K107" s="40">
        <f t="shared" si="4"/>
        <v>500</v>
      </c>
    </row>
    <row r="108" spans="1:11">
      <c r="A108" s="2"/>
      <c r="G108" s="2"/>
      <c r="I108" s="38">
        <v>200</v>
      </c>
      <c r="J108" s="39"/>
      <c r="K108" s="40">
        <f t="shared" si="4"/>
        <v>0</v>
      </c>
    </row>
    <row r="109" spans="1:11">
      <c r="A109" s="2" t="s">
        <v>25</v>
      </c>
      <c r="D109" s="2" t="s">
        <v>26</v>
      </c>
      <c r="G109" s="2" t="s">
        <v>27</v>
      </c>
      <c r="I109" s="38">
        <v>100</v>
      </c>
      <c r="J109" s="39">
        <v>4</v>
      </c>
      <c r="K109" s="40">
        <f t="shared" si="4"/>
        <v>400</v>
      </c>
    </row>
    <row r="110" spans="1:11">
      <c r="A110" s="1" t="s">
        <v>28</v>
      </c>
      <c r="D110" s="1" t="s">
        <v>29</v>
      </c>
      <c r="G110" s="1" t="s">
        <v>30</v>
      </c>
      <c r="I110" s="38">
        <v>50</v>
      </c>
      <c r="J110" s="39">
        <v>1</v>
      </c>
      <c r="K110" s="40">
        <f t="shared" si="4"/>
        <v>50</v>
      </c>
    </row>
    <row r="111" spans="9:11">
      <c r="I111" s="38">
        <v>20</v>
      </c>
      <c r="J111" s="39">
        <v>2</v>
      </c>
      <c r="K111" s="40">
        <f t="shared" si="4"/>
        <v>40</v>
      </c>
    </row>
    <row r="112" spans="9:11">
      <c r="I112" s="38">
        <v>10</v>
      </c>
      <c r="J112" s="39"/>
      <c r="K112" s="40">
        <f t="shared" si="4"/>
        <v>0</v>
      </c>
    </row>
    <row r="113" spans="9:11">
      <c r="I113" s="38">
        <v>5</v>
      </c>
      <c r="J113" s="39">
        <v>1</v>
      </c>
      <c r="K113" s="40">
        <f t="shared" si="4"/>
        <v>5</v>
      </c>
    </row>
    <row r="114" spans="9:11">
      <c r="I114" s="38">
        <v>1</v>
      </c>
      <c r="J114" s="39">
        <v>1</v>
      </c>
      <c r="K114" s="40">
        <f t="shared" si="4"/>
        <v>1</v>
      </c>
    </row>
    <row r="115" spans="9:11">
      <c r="I115" s="38">
        <v>0.25</v>
      </c>
      <c r="J115" s="39"/>
      <c r="K115" s="40">
        <f t="shared" si="4"/>
        <v>0</v>
      </c>
    </row>
    <row r="116" spans="9:11">
      <c r="I116" s="41">
        <v>0.05</v>
      </c>
      <c r="J116" s="39">
        <v>2</v>
      </c>
      <c r="K116" s="40">
        <f t="shared" si="4"/>
        <v>0.1</v>
      </c>
    </row>
    <row r="117" spans="9:11">
      <c r="I117" s="2" t="s">
        <v>31</v>
      </c>
      <c r="K117" s="42">
        <f>SUM(K106:K116)</f>
        <v>34996.1</v>
      </c>
    </row>
    <row r="118" spans="9:11">
      <c r="I118" s="2" t="s">
        <v>32</v>
      </c>
      <c r="K118" s="43">
        <f>J102</f>
        <v>125778.95</v>
      </c>
    </row>
    <row r="119" ht="9.75" spans="11:11">
      <c r="K119" s="44">
        <f>SUM(K117:K118)</f>
        <v>160775.05</v>
      </c>
    </row>
    <row r="120" ht="9.75"/>
    <row r="125" spans="1:1">
      <c r="A125" s="2" t="s">
        <v>0</v>
      </c>
    </row>
    <row r="126" spans="1:1">
      <c r="A126" s="2" t="s">
        <v>1</v>
      </c>
    </row>
    <row r="128" spans="1:12">
      <c r="A128" s="3" t="s">
        <v>2</v>
      </c>
      <c r="B128" s="3" t="s">
        <v>34</v>
      </c>
      <c r="C128" s="3" t="s">
        <v>4</v>
      </c>
      <c r="D128" s="3" t="s">
        <v>5</v>
      </c>
      <c r="E128" s="3" t="s">
        <v>6</v>
      </c>
      <c r="F128" s="3" t="s">
        <v>7</v>
      </c>
      <c r="G128" s="4" t="s">
        <v>8</v>
      </c>
      <c r="H128" s="5"/>
      <c r="I128" s="5"/>
      <c r="J128" s="22"/>
      <c r="K128" s="3" t="s">
        <v>9</v>
      </c>
      <c r="L128" s="3" t="s">
        <v>10</v>
      </c>
    </row>
    <row r="129" spans="1:12">
      <c r="A129" s="6"/>
      <c r="B129" s="6"/>
      <c r="C129" s="6"/>
      <c r="D129" s="6"/>
      <c r="E129" s="6"/>
      <c r="F129" s="6"/>
      <c r="G129" s="3" t="s">
        <v>11</v>
      </c>
      <c r="H129" s="3" t="s">
        <v>12</v>
      </c>
      <c r="I129" s="3" t="s">
        <v>13</v>
      </c>
      <c r="J129" s="3" t="s">
        <v>14</v>
      </c>
      <c r="K129" s="6"/>
      <c r="L129" s="6"/>
    </row>
    <row r="130" spans="1:1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>
      <c r="A131" s="14">
        <v>45604</v>
      </c>
      <c r="B131" s="15">
        <v>19804</v>
      </c>
      <c r="C131" s="16" t="s">
        <v>61</v>
      </c>
      <c r="D131" s="17" t="s">
        <v>49</v>
      </c>
      <c r="E131" s="45">
        <v>58736</v>
      </c>
      <c r="F131" s="46">
        <v>5488.2</v>
      </c>
      <c r="G131" s="47"/>
      <c r="H131" s="47"/>
      <c r="I131" s="26"/>
      <c r="J131" s="24">
        <v>0</v>
      </c>
      <c r="K131" s="24">
        <f t="shared" ref="K131:K134" si="5">J131+F131</f>
        <v>5488.2</v>
      </c>
      <c r="L131" s="14">
        <v>45604</v>
      </c>
    </row>
    <row r="132" spans="1:12">
      <c r="A132" s="14">
        <v>45604</v>
      </c>
      <c r="B132" s="15">
        <v>19805</v>
      </c>
      <c r="C132" s="16" t="s">
        <v>85</v>
      </c>
      <c r="D132" s="17" t="s">
        <v>17</v>
      </c>
      <c r="E132" s="45">
        <v>58750</v>
      </c>
      <c r="F132" s="46">
        <v>24436.1</v>
      </c>
      <c r="G132" s="47"/>
      <c r="H132" s="47"/>
      <c r="I132" s="26"/>
      <c r="J132" s="24">
        <v>0</v>
      </c>
      <c r="K132" s="24">
        <f t="shared" si="5"/>
        <v>24436.1</v>
      </c>
      <c r="L132" s="14">
        <v>45603</v>
      </c>
    </row>
    <row r="133" spans="1:12">
      <c r="A133" s="14">
        <v>45604</v>
      </c>
      <c r="B133" s="15">
        <v>19806</v>
      </c>
      <c r="C133" s="16" t="s">
        <v>86</v>
      </c>
      <c r="D133" s="17" t="s">
        <v>17</v>
      </c>
      <c r="E133" s="45">
        <v>58749</v>
      </c>
      <c r="F133" s="46">
        <v>98464.4</v>
      </c>
      <c r="G133" s="47"/>
      <c r="H133" s="47"/>
      <c r="I133" s="26"/>
      <c r="J133" s="24">
        <v>0</v>
      </c>
      <c r="K133" s="24">
        <f t="shared" si="5"/>
        <v>98464.4</v>
      </c>
      <c r="L133" s="14">
        <v>45603</v>
      </c>
    </row>
    <row r="134" spans="1:12">
      <c r="A134" s="14">
        <v>45604</v>
      </c>
      <c r="B134" s="15">
        <v>19806</v>
      </c>
      <c r="C134" s="16" t="s">
        <v>86</v>
      </c>
      <c r="D134" s="17" t="s">
        <v>87</v>
      </c>
      <c r="E134" s="45">
        <v>58749</v>
      </c>
      <c r="F134" s="46">
        <v>0.6</v>
      </c>
      <c r="G134" s="47"/>
      <c r="H134" s="47"/>
      <c r="I134" s="26"/>
      <c r="J134" s="24">
        <v>0</v>
      </c>
      <c r="K134" s="24">
        <f t="shared" si="5"/>
        <v>0.6</v>
      </c>
      <c r="L134" s="14">
        <v>45603</v>
      </c>
    </row>
    <row r="135" spans="6:11">
      <c r="F135" s="36">
        <f>SUM(F131:F134)</f>
        <v>128389.3</v>
      </c>
      <c r="G135" s="2"/>
      <c r="H135" s="2"/>
      <c r="I135" s="2"/>
      <c r="J135" s="36">
        <f>SUM(J131:J134)</f>
        <v>0</v>
      </c>
      <c r="K135" s="36">
        <f>SUM(K131:K134)</f>
        <v>128389.3</v>
      </c>
    </row>
    <row r="137" spans="1:4">
      <c r="A137" s="2" t="s">
        <v>22</v>
      </c>
      <c r="D137" s="2" t="s">
        <v>23</v>
      </c>
    </row>
    <row r="138" spans="1:1">
      <c r="A138" s="2"/>
    </row>
    <row r="139" spans="1:1">
      <c r="A139" s="2"/>
    </row>
    <row r="140" spans="1:4">
      <c r="A140" s="2" t="s">
        <v>25</v>
      </c>
      <c r="D140" s="2" t="s">
        <v>26</v>
      </c>
    </row>
    <row r="141" spans="1:4">
      <c r="A141" s="1" t="s">
        <v>28</v>
      </c>
      <c r="D141" s="1" t="s">
        <v>29</v>
      </c>
    </row>
  </sheetData>
  <mergeCells count="65">
    <mergeCell ref="G4:J4"/>
    <mergeCell ref="G34:J34"/>
    <mergeCell ref="G65:J65"/>
    <mergeCell ref="G96:J96"/>
    <mergeCell ref="G128:J128"/>
    <mergeCell ref="A4:A6"/>
    <mergeCell ref="A34:A36"/>
    <mergeCell ref="A65:A67"/>
    <mergeCell ref="A96:A98"/>
    <mergeCell ref="A128:A130"/>
    <mergeCell ref="B4:B6"/>
    <mergeCell ref="B34:B36"/>
    <mergeCell ref="B65:B67"/>
    <mergeCell ref="B96:B98"/>
    <mergeCell ref="B128:B130"/>
    <mergeCell ref="C4:C6"/>
    <mergeCell ref="C34:C36"/>
    <mergeCell ref="C65:C67"/>
    <mergeCell ref="C96:C98"/>
    <mergeCell ref="C128:C130"/>
    <mergeCell ref="D4:D6"/>
    <mergeCell ref="D34:D36"/>
    <mergeCell ref="D65:D67"/>
    <mergeCell ref="D96:D98"/>
    <mergeCell ref="D128:D130"/>
    <mergeCell ref="E4:E6"/>
    <mergeCell ref="E34:E36"/>
    <mergeCell ref="E65:E67"/>
    <mergeCell ref="E96:E98"/>
    <mergeCell ref="E128:E130"/>
    <mergeCell ref="F4:F6"/>
    <mergeCell ref="F34:F36"/>
    <mergeCell ref="F65:F67"/>
    <mergeCell ref="F96:F98"/>
    <mergeCell ref="F128:F130"/>
    <mergeCell ref="G5:G6"/>
    <mergeCell ref="G35:G36"/>
    <mergeCell ref="G66:G67"/>
    <mergeCell ref="G97:G98"/>
    <mergeCell ref="G129:G130"/>
    <mergeCell ref="H5:H6"/>
    <mergeCell ref="H35:H36"/>
    <mergeCell ref="H66:H67"/>
    <mergeCell ref="H97:H98"/>
    <mergeCell ref="H129:H130"/>
    <mergeCell ref="I5:I6"/>
    <mergeCell ref="I35:I36"/>
    <mergeCell ref="I66:I67"/>
    <mergeCell ref="I97:I98"/>
    <mergeCell ref="I129:I130"/>
    <mergeCell ref="J5:J6"/>
    <mergeCell ref="J35:J36"/>
    <mergeCell ref="J66:J67"/>
    <mergeCell ref="J97:J98"/>
    <mergeCell ref="J129:J130"/>
    <mergeCell ref="K4:K6"/>
    <mergeCell ref="K34:K36"/>
    <mergeCell ref="K65:K67"/>
    <mergeCell ref="K96:K98"/>
    <mergeCell ref="K128:K130"/>
    <mergeCell ref="L4:L6"/>
    <mergeCell ref="L34:L36"/>
    <mergeCell ref="L65:L67"/>
    <mergeCell ref="L96:L98"/>
    <mergeCell ref="L128:L13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workbookViewId="0">
      <selection activeCell="D19" sqref="D1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45607</v>
      </c>
      <c r="B7" s="15">
        <v>19807</v>
      </c>
      <c r="C7" s="16" t="s">
        <v>88</v>
      </c>
      <c r="D7" s="17" t="s">
        <v>49</v>
      </c>
      <c r="E7" s="45">
        <v>58753</v>
      </c>
      <c r="F7" s="46"/>
      <c r="G7" s="47"/>
      <c r="H7" s="47"/>
      <c r="I7" s="26"/>
      <c r="J7" s="24">
        <v>47585.5</v>
      </c>
      <c r="K7" s="24">
        <f t="shared" ref="K7:K10" si="0">J7+F7</f>
        <v>47585.5</v>
      </c>
      <c r="L7" s="14">
        <v>45604</v>
      </c>
      <c r="M7" s="2" t="s">
        <v>89</v>
      </c>
    </row>
    <row r="8" spans="1:12">
      <c r="A8" s="14">
        <v>45607</v>
      </c>
      <c r="B8" s="15">
        <v>19808</v>
      </c>
      <c r="C8" s="16" t="s">
        <v>90</v>
      </c>
      <c r="D8" s="17" t="s">
        <v>65</v>
      </c>
      <c r="E8" s="45">
        <v>58756</v>
      </c>
      <c r="F8" s="46">
        <v>29356.1</v>
      </c>
      <c r="G8" s="47"/>
      <c r="H8" s="47"/>
      <c r="I8" s="26"/>
      <c r="J8" s="24">
        <v>0</v>
      </c>
      <c r="K8" s="24">
        <f t="shared" si="0"/>
        <v>29356.1</v>
      </c>
      <c r="L8" s="14">
        <v>45607</v>
      </c>
    </row>
    <row r="9" spans="1:13">
      <c r="A9" s="14">
        <v>45607</v>
      </c>
      <c r="B9" s="15">
        <v>19809</v>
      </c>
      <c r="C9" s="16" t="s">
        <v>91</v>
      </c>
      <c r="D9" s="17" t="s">
        <v>17</v>
      </c>
      <c r="E9" s="45">
        <v>58760</v>
      </c>
      <c r="F9" s="46"/>
      <c r="G9" s="47"/>
      <c r="H9" s="47"/>
      <c r="I9" s="26"/>
      <c r="J9" s="24">
        <v>161132.56</v>
      </c>
      <c r="K9" s="24">
        <f t="shared" si="0"/>
        <v>161132.56</v>
      </c>
      <c r="L9" s="14">
        <v>45607</v>
      </c>
      <c r="M9" s="2" t="s">
        <v>89</v>
      </c>
    </row>
    <row r="10" spans="1:12">
      <c r="A10" s="14">
        <v>45607</v>
      </c>
      <c r="B10" s="15">
        <v>19810</v>
      </c>
      <c r="C10" s="16" t="s">
        <v>46</v>
      </c>
      <c r="D10" s="17" t="s">
        <v>17</v>
      </c>
      <c r="E10" s="45">
        <v>58761</v>
      </c>
      <c r="F10" s="46">
        <v>25800</v>
      </c>
      <c r="G10" s="47"/>
      <c r="H10" s="47"/>
      <c r="I10" s="26"/>
      <c r="J10" s="24">
        <v>0</v>
      </c>
      <c r="K10" s="24">
        <f t="shared" si="0"/>
        <v>25800</v>
      </c>
      <c r="L10" s="14">
        <v>45607</v>
      </c>
    </row>
    <row r="11" spans="6:11">
      <c r="F11" s="36">
        <f t="shared" ref="F11:K11" si="1">SUM(F7:F10)</f>
        <v>55156.1</v>
      </c>
      <c r="G11" s="2"/>
      <c r="H11" s="2"/>
      <c r="I11" s="2"/>
      <c r="J11" s="36">
        <f t="shared" si="1"/>
        <v>208718.06</v>
      </c>
      <c r="K11" s="36">
        <f t="shared" si="1"/>
        <v>263874.16</v>
      </c>
    </row>
    <row r="13" spans="1:4">
      <c r="A13" s="2" t="s">
        <v>22</v>
      </c>
      <c r="D13" s="2" t="s">
        <v>23</v>
      </c>
    </row>
    <row r="14" spans="1:1">
      <c r="A14" s="2"/>
    </row>
    <row r="15" spans="1:1">
      <c r="A15" s="2"/>
    </row>
    <row r="16" spans="1:4">
      <c r="A16" s="2" t="s">
        <v>25</v>
      </c>
      <c r="D16" s="2" t="s">
        <v>26</v>
      </c>
    </row>
    <row r="17" spans="1:4">
      <c r="A17" s="1" t="s">
        <v>28</v>
      </c>
      <c r="D17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zoomScale="130" zoomScaleNormal="130" workbookViewId="0">
      <selection activeCell="F24" sqref="F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79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45608</v>
      </c>
      <c r="B7" s="15">
        <v>18863</v>
      </c>
      <c r="C7" s="16" t="s">
        <v>92</v>
      </c>
      <c r="D7" s="17" t="s">
        <v>17</v>
      </c>
      <c r="E7" s="15">
        <v>58735</v>
      </c>
      <c r="F7" s="35"/>
      <c r="G7" s="19" t="s">
        <v>36</v>
      </c>
      <c r="H7" s="19">
        <v>1401435</v>
      </c>
      <c r="I7" s="14">
        <v>45603</v>
      </c>
      <c r="J7" s="35">
        <v>93387.32</v>
      </c>
      <c r="K7" s="24">
        <f>F7+J7</f>
        <v>93387.32</v>
      </c>
      <c r="L7" s="14">
        <v>45608</v>
      </c>
    </row>
    <row r="8" spans="6:11">
      <c r="F8" s="36">
        <f>SUM(F4:F7)</f>
        <v>0</v>
      </c>
      <c r="G8" s="2"/>
      <c r="H8" s="2"/>
      <c r="I8" s="2"/>
      <c r="J8" s="36">
        <f>SUM(J7:J7)</f>
        <v>93387.32</v>
      </c>
      <c r="K8" s="36">
        <f>SUM(K7:K7)</f>
        <v>93387.32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/>
      <c r="K12" s="40">
        <f t="shared" ref="K12:K22" si="0">J12*I12</f>
        <v>0</v>
      </c>
    </row>
    <row r="13" spans="1:11">
      <c r="A13" s="2"/>
      <c r="G13" s="2"/>
      <c r="I13" s="38">
        <v>500</v>
      </c>
      <c r="J13" s="39"/>
      <c r="K13" s="40">
        <f t="shared" si="0"/>
        <v>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/>
      <c r="K15" s="40">
        <f t="shared" si="0"/>
        <v>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/>
      <c r="K16" s="40">
        <f t="shared" si="0"/>
        <v>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31</v>
      </c>
      <c r="K23" s="42">
        <f>SUM(K12:K22)</f>
        <v>0</v>
      </c>
    </row>
    <row r="24" spans="9:11">
      <c r="I24" s="2" t="s">
        <v>32</v>
      </c>
      <c r="K24" s="43">
        <f>J8</f>
        <v>93387.32</v>
      </c>
    </row>
    <row r="25" ht="9.75" spans="11:11">
      <c r="K25" s="44">
        <f>SUM(K23:K24)</f>
        <v>93387.32</v>
      </c>
    </row>
    <row r="26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68" orientation="portrait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30" zoomScaleNormal="130" workbookViewId="0">
      <selection activeCell="C29" sqref="C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45608</v>
      </c>
      <c r="B7" s="15">
        <v>19811</v>
      </c>
      <c r="C7" s="16" t="s">
        <v>93</v>
      </c>
      <c r="D7" s="17" t="s">
        <v>65</v>
      </c>
      <c r="E7" s="45">
        <v>58762</v>
      </c>
      <c r="F7" s="46">
        <v>73672.3</v>
      </c>
      <c r="G7" s="47"/>
      <c r="H7" s="47"/>
      <c r="I7" s="26"/>
      <c r="J7" s="24">
        <v>0</v>
      </c>
      <c r="K7" s="24">
        <f>J7+F7</f>
        <v>73672.3</v>
      </c>
      <c r="L7" s="14">
        <v>45607</v>
      </c>
    </row>
    <row r="8" spans="1:12">
      <c r="A8" s="14">
        <v>45608</v>
      </c>
      <c r="B8" s="15">
        <v>19812</v>
      </c>
      <c r="C8" s="16" t="s">
        <v>94</v>
      </c>
      <c r="D8" s="17" t="s">
        <v>17</v>
      </c>
      <c r="E8" s="45">
        <v>58764</v>
      </c>
      <c r="F8" s="46">
        <v>7950</v>
      </c>
      <c r="G8" s="47"/>
      <c r="H8" s="47"/>
      <c r="I8" s="26"/>
      <c r="J8" s="24">
        <v>0</v>
      </c>
      <c r="K8" s="24">
        <f>J8+F8</f>
        <v>7950</v>
      </c>
      <c r="L8" s="14">
        <v>45608</v>
      </c>
    </row>
    <row r="9" spans="1:12">
      <c r="A9" s="14">
        <v>45609</v>
      </c>
      <c r="B9" s="15">
        <v>19813</v>
      </c>
      <c r="C9" s="16" t="s">
        <v>95</v>
      </c>
      <c r="D9" s="17" t="s">
        <v>17</v>
      </c>
      <c r="E9" s="45">
        <v>58769</v>
      </c>
      <c r="F9" s="46">
        <v>29356.1</v>
      </c>
      <c r="G9" s="47"/>
      <c r="H9" s="47"/>
      <c r="I9" s="26"/>
      <c r="J9" s="24">
        <v>0</v>
      </c>
      <c r="K9" s="24">
        <f>J9+F9</f>
        <v>29356.1</v>
      </c>
      <c r="L9" s="14">
        <v>45609</v>
      </c>
    </row>
    <row r="10" spans="6:11">
      <c r="F10" s="36">
        <f>SUM(F7:F9)</f>
        <v>110978.4</v>
      </c>
      <c r="G10" s="2"/>
      <c r="H10" s="2"/>
      <c r="I10" s="2"/>
      <c r="J10" s="36">
        <f>SUM(J7:J9)</f>
        <v>0</v>
      </c>
      <c r="K10" s="36">
        <f>SUM(K7:K9)</f>
        <v>110978.4</v>
      </c>
    </row>
    <row r="12" spans="1:4">
      <c r="A12" s="2" t="s">
        <v>22</v>
      </c>
      <c r="D12" s="2" t="s">
        <v>23</v>
      </c>
    </row>
    <row r="13" spans="1:1">
      <c r="A13" s="2"/>
    </row>
    <row r="14" spans="1:1">
      <c r="A14" s="2"/>
    </row>
    <row r="15" spans="1:4">
      <c r="A15" s="2" t="s">
        <v>25</v>
      </c>
      <c r="D15" s="2" t="s">
        <v>26</v>
      </c>
    </row>
    <row r="16" spans="1:4">
      <c r="A16" s="1" t="s">
        <v>28</v>
      </c>
      <c r="D16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68" orientation="portrait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zoomScale="130" zoomScaleNormal="130" workbookViewId="0">
      <selection activeCell="I56" sqref="I5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45610</v>
      </c>
      <c r="B7" s="15">
        <v>19815</v>
      </c>
      <c r="C7" s="16" t="s">
        <v>96</v>
      </c>
      <c r="D7" s="17" t="s">
        <v>17</v>
      </c>
      <c r="E7" s="15">
        <v>58771</v>
      </c>
      <c r="F7" s="35">
        <v>18750</v>
      </c>
      <c r="G7" s="19"/>
      <c r="H7" s="19"/>
      <c r="I7" s="14"/>
      <c r="J7" s="35"/>
      <c r="K7" s="24">
        <f>F7+J7</f>
        <v>18750</v>
      </c>
      <c r="L7" s="14">
        <v>45608</v>
      </c>
    </row>
    <row r="8" spans="6:11">
      <c r="F8" s="36">
        <f>SUM(F4:F7)</f>
        <v>18750</v>
      </c>
      <c r="G8" s="2"/>
      <c r="H8" s="2"/>
      <c r="I8" s="2"/>
      <c r="J8" s="36">
        <f>SUM(J7:J7)</f>
        <v>0</v>
      </c>
      <c r="K8" s="36">
        <f>SUM(K7:K7)</f>
        <v>18750</v>
      </c>
    </row>
    <row r="9" spans="9:9">
      <c r="I9" s="1" t="s">
        <v>13</v>
      </c>
    </row>
    <row r="10" spans="8:11">
      <c r="H10" s="2" t="s">
        <v>19</v>
      </c>
      <c r="J10" s="37" t="s">
        <v>20</v>
      </c>
      <c r="K10" s="37" t="s">
        <v>21</v>
      </c>
    </row>
    <row r="11" spans="11:11">
      <c r="K11" s="2"/>
    </row>
    <row r="12" spans="1:11">
      <c r="A12" s="2" t="s">
        <v>22</v>
      </c>
      <c r="D12" s="2" t="s">
        <v>23</v>
      </c>
      <c r="G12" s="2" t="s">
        <v>24</v>
      </c>
      <c r="I12" s="38">
        <v>1000</v>
      </c>
      <c r="J12" s="39">
        <v>18</v>
      </c>
      <c r="K12" s="40">
        <f t="shared" ref="K12:K22" si="0">J12*I12</f>
        <v>18000</v>
      </c>
    </row>
    <row r="13" spans="1:11">
      <c r="A13" s="2"/>
      <c r="G13" s="2"/>
      <c r="I13" s="38">
        <v>500</v>
      </c>
      <c r="J13" s="39">
        <v>1</v>
      </c>
      <c r="K13" s="40">
        <f t="shared" si="0"/>
        <v>500</v>
      </c>
    </row>
    <row r="14" spans="1:11">
      <c r="A14" s="2"/>
      <c r="G14" s="2"/>
      <c r="I14" s="38">
        <v>200</v>
      </c>
      <c r="J14" s="39"/>
      <c r="K14" s="40">
        <f t="shared" si="0"/>
        <v>0</v>
      </c>
    </row>
    <row r="15" spans="1:11">
      <c r="A15" s="2" t="s">
        <v>25</v>
      </c>
      <c r="D15" s="2" t="s">
        <v>26</v>
      </c>
      <c r="G15" s="2" t="s">
        <v>27</v>
      </c>
      <c r="I15" s="38">
        <v>100</v>
      </c>
      <c r="J15" s="39">
        <v>2</v>
      </c>
      <c r="K15" s="40">
        <f t="shared" si="0"/>
        <v>200</v>
      </c>
    </row>
    <row r="16" spans="1:11">
      <c r="A16" s="1" t="s">
        <v>28</v>
      </c>
      <c r="D16" s="1" t="s">
        <v>29</v>
      </c>
      <c r="G16" s="1" t="s">
        <v>30</v>
      </c>
      <c r="I16" s="38">
        <v>50</v>
      </c>
      <c r="J16" s="39">
        <v>1</v>
      </c>
      <c r="K16" s="40">
        <f t="shared" si="0"/>
        <v>50</v>
      </c>
    </row>
    <row r="17" spans="9:11">
      <c r="I17" s="38">
        <v>20</v>
      </c>
      <c r="J17" s="39"/>
      <c r="K17" s="40">
        <f t="shared" si="0"/>
        <v>0</v>
      </c>
    </row>
    <row r="18" spans="9:11">
      <c r="I18" s="38">
        <v>10</v>
      </c>
      <c r="J18" s="39"/>
      <c r="K18" s="40">
        <f t="shared" si="0"/>
        <v>0</v>
      </c>
    </row>
    <row r="19" spans="9:11">
      <c r="I19" s="38">
        <v>5</v>
      </c>
      <c r="J19" s="39"/>
      <c r="K19" s="40">
        <f t="shared" si="0"/>
        <v>0</v>
      </c>
    </row>
    <row r="20" spans="9:11">
      <c r="I20" s="38">
        <v>1</v>
      </c>
      <c r="J20" s="39"/>
      <c r="K20" s="40">
        <f t="shared" si="0"/>
        <v>0</v>
      </c>
    </row>
    <row r="21" spans="9:11">
      <c r="I21" s="38">
        <v>0.25</v>
      </c>
      <c r="J21" s="39"/>
      <c r="K21" s="40">
        <f t="shared" si="0"/>
        <v>0</v>
      </c>
    </row>
    <row r="22" spans="9:11">
      <c r="I22" s="41">
        <v>0.05</v>
      </c>
      <c r="J22" s="39"/>
      <c r="K22" s="40">
        <f t="shared" si="0"/>
        <v>0</v>
      </c>
    </row>
    <row r="23" spans="9:11">
      <c r="I23" s="2" t="s">
        <v>31</v>
      </c>
      <c r="K23" s="42">
        <f>SUM(K12:K22)</f>
        <v>18750</v>
      </c>
    </row>
    <row r="24" spans="9:11">
      <c r="I24" s="2" t="s">
        <v>32</v>
      </c>
      <c r="K24" s="43">
        <f>J8</f>
        <v>0</v>
      </c>
    </row>
    <row r="25" ht="9.75" spans="11:11">
      <c r="K25" s="44">
        <f>SUM(K23:K24)</f>
        <v>18750</v>
      </c>
    </row>
    <row r="26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45610</v>
      </c>
      <c r="B40" s="15">
        <v>19816</v>
      </c>
      <c r="C40" s="16" t="s">
        <v>97</v>
      </c>
      <c r="D40" s="17" t="s">
        <v>17</v>
      </c>
      <c r="E40" s="45">
        <v>58772</v>
      </c>
      <c r="F40" s="46">
        <v>13650</v>
      </c>
      <c r="G40" s="47"/>
      <c r="H40" s="47"/>
      <c r="I40" s="26"/>
      <c r="J40" s="24">
        <v>0</v>
      </c>
      <c r="K40" s="24">
        <f t="shared" ref="K40:K43" si="1">J40+F40</f>
        <v>13650</v>
      </c>
      <c r="L40" s="14">
        <v>45609</v>
      </c>
    </row>
    <row r="41" spans="1:12">
      <c r="A41" s="14">
        <v>45610</v>
      </c>
      <c r="B41" s="15">
        <v>19817</v>
      </c>
      <c r="C41" s="16" t="s">
        <v>98</v>
      </c>
      <c r="D41" s="17" t="s">
        <v>17</v>
      </c>
      <c r="E41" s="45">
        <v>58773</v>
      </c>
      <c r="F41" s="46">
        <v>21316.1</v>
      </c>
      <c r="G41" s="47"/>
      <c r="H41" s="47"/>
      <c r="I41" s="26"/>
      <c r="J41" s="24">
        <v>0</v>
      </c>
      <c r="K41" s="24">
        <f t="shared" si="1"/>
        <v>21316.1</v>
      </c>
      <c r="L41" s="14">
        <v>45609</v>
      </c>
    </row>
    <row r="42" spans="1:12">
      <c r="A42" s="14">
        <v>45610</v>
      </c>
      <c r="B42" s="15">
        <v>19818</v>
      </c>
      <c r="C42" s="16" t="s">
        <v>99</v>
      </c>
      <c r="D42" s="17" t="s">
        <v>65</v>
      </c>
      <c r="E42" s="45">
        <v>58774</v>
      </c>
      <c r="F42" s="46"/>
      <c r="G42" s="47"/>
      <c r="H42" s="47"/>
      <c r="I42" s="26"/>
      <c r="J42" s="24">
        <v>47416.1</v>
      </c>
      <c r="K42" s="24">
        <f t="shared" si="1"/>
        <v>47416.1</v>
      </c>
      <c r="L42" s="14">
        <v>45609</v>
      </c>
    </row>
    <row r="43" spans="1:12">
      <c r="A43" s="14">
        <v>45610</v>
      </c>
      <c r="B43" s="15">
        <v>19819</v>
      </c>
      <c r="C43" s="16" t="s">
        <v>100</v>
      </c>
      <c r="D43" s="17" t="s">
        <v>17</v>
      </c>
      <c r="E43" s="45">
        <v>58776</v>
      </c>
      <c r="F43" s="46">
        <v>18900</v>
      </c>
      <c r="G43" s="47"/>
      <c r="H43" s="47"/>
      <c r="I43" s="26"/>
      <c r="J43" s="24">
        <v>0</v>
      </c>
      <c r="K43" s="24">
        <f t="shared" si="1"/>
        <v>18900</v>
      </c>
      <c r="L43" s="14">
        <v>45610</v>
      </c>
    </row>
    <row r="44" spans="6:11">
      <c r="F44" s="36">
        <f>SUM(F40:F43)</f>
        <v>53866.1</v>
      </c>
      <c r="G44" s="2"/>
      <c r="H44" s="2"/>
      <c r="I44" s="2"/>
      <c r="J44" s="36">
        <f>SUM(J40:J43)</f>
        <v>47416.1</v>
      </c>
      <c r="K44" s="36">
        <f>SUM(K40:K43)</f>
        <v>101282.2</v>
      </c>
    </row>
    <row r="46" spans="1:4">
      <c r="A46" s="2" t="s">
        <v>22</v>
      </c>
      <c r="D46" s="2" t="s">
        <v>23</v>
      </c>
    </row>
    <row r="47" spans="1:1">
      <c r="A47" s="2"/>
    </row>
    <row r="48" spans="1:1">
      <c r="A48" s="2"/>
    </row>
    <row r="49" spans="1:4">
      <c r="A49" s="2" t="s">
        <v>25</v>
      </c>
      <c r="D49" s="2" t="s">
        <v>26</v>
      </c>
    </row>
    <row r="50" spans="1:4">
      <c r="A50" s="1" t="s">
        <v>28</v>
      </c>
      <c r="D50" s="1" t="s">
        <v>29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90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NOV 4</vt:lpstr>
      <vt:lpstr>NOV 5</vt:lpstr>
      <vt:lpstr>NOV 6</vt:lpstr>
      <vt:lpstr>NOV 7</vt:lpstr>
      <vt:lpstr>NOV 8</vt:lpstr>
      <vt:lpstr>NOV 11</vt:lpstr>
      <vt:lpstr>NOV 12</vt:lpstr>
      <vt:lpstr>NOV 13</vt:lpstr>
      <vt:lpstr>NOV 14</vt:lpstr>
      <vt:lpstr>NOV 15</vt:lpstr>
      <vt:lpstr>NOV 18</vt:lpstr>
      <vt:lpstr>NOV 19</vt:lpstr>
      <vt:lpstr>NOV 20</vt:lpstr>
      <vt:lpstr>NOV 21</vt:lpstr>
      <vt:lpstr>NOV 25</vt:lpstr>
      <vt:lpstr>NOV 26</vt:lpstr>
      <vt:lpstr>NOV 28</vt:lpstr>
      <vt:lpstr>NOV 29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2024-11-03T23:58:00Z</dcterms:created>
  <cp:lastPrinted>2024-12-05T05:37:00Z</cp:lastPrinted>
  <dcterms:modified xsi:type="dcterms:W3CDTF">2024-12-09T00:24:00Z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8A78F4A489BE47A6BE1A0B375D180BB4</vt:lpwstr>
  </property>
  <property fmtid="{D5CDD505-2E9C-101B-9397-08002B2CF9AE}" pid="3" name="KSOProductBuildVer">
    <vt:lpwstr>1033-11.2.0.11537</vt:lpwstr>
  </property>
</Properties>
</file>