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 firstSheet="5" activeTab="13"/>
  </bookViews>
  <sheets>
    <sheet name="DEC 2" sheetId="1" r:id="rId1"/>
    <sheet name="DEC 3" sheetId="3" r:id="rId2"/>
    <sheet name="DEC 4" sheetId="4" r:id="rId3"/>
    <sheet name="DEC 5" sheetId="5" r:id="rId4"/>
    <sheet name="DEC 9" sheetId="6" r:id="rId5"/>
    <sheet name="DEC 10" sheetId="9" r:id="rId6"/>
    <sheet name="DEC 11" sheetId="7" r:id="rId7"/>
    <sheet name="DEC 12" sheetId="8" r:id="rId8"/>
    <sheet name="DEC 13" sheetId="10" r:id="rId9"/>
    <sheet name="DEC 16" sheetId="11" r:id="rId10"/>
    <sheet name="DEC 17" sheetId="12" r:id="rId11"/>
    <sheet name="DEC 18" sheetId="13" r:id="rId12"/>
    <sheet name="DEC 19" sheetId="14" r:id="rId13"/>
    <sheet name="DEC 26" sheetId="15" r:id="rId14"/>
    <sheet name="LAZADA" sheetId="2" r:id="rId15"/>
  </sheets>
  <definedNames>
    <definedName name="_1_JAN_2024" localSheetId="14">#REF!</definedName>
    <definedName name="_1_JAN_2024">#REF!</definedName>
    <definedName name="_2_JAN_2024" localSheetId="14">#REF!</definedName>
    <definedName name="_2_JAN_2024">#REF!</definedName>
    <definedName name="_6_Jan_2020" localSheetId="14">#REF!</definedName>
    <definedName name="_6_Jan_2020">#REF!</definedName>
    <definedName name="_xlnm.Print_Area" localSheetId="0">'DEC 2'!$A$1:$L$28</definedName>
    <definedName name="_xlnm.Print_Area" localSheetId="1">'DEC 3'!$A$34:$M$57</definedName>
    <definedName name="_xlnm.Print_Area" localSheetId="2">'DEC 4'!$A$129:$L$157</definedName>
    <definedName name="_xlnm.Print_Area" localSheetId="14">LAZADA!$A$362:$L$428</definedName>
    <definedName name="_xlnm.Print_Area" localSheetId="3">'DEC 5'!$A$35:$L$63</definedName>
    <definedName name="_xlnm.Print_Area" localSheetId="4">'DEC 9'!$A$33:$L$60</definedName>
    <definedName name="_xlnm.Print_Area" localSheetId="6">'DEC 11'!$A$1:$L$30</definedName>
    <definedName name="_xlnm.Print_Area" localSheetId="7">'DEC 12'!$A$35:$L$65</definedName>
    <definedName name="_xlnm.Print_Area" localSheetId="5">'DEC 10'!$A$29:$L$50</definedName>
    <definedName name="_xlnm.Print_Area" localSheetId="8">'DEC 13'!$A$73:$M$100</definedName>
    <definedName name="_xlnm.Print_Area" localSheetId="9">'DEC 16'!$A$62:$L$93</definedName>
    <definedName name="_xlnm.Print_Area" localSheetId="10">'DEC 17'!$A$35:$M$60</definedName>
    <definedName name="_xlnm.Print_Area" localSheetId="11">'DEC 18'!$A$61:$L$63</definedName>
    <definedName name="_xlnm.Print_Area" localSheetId="12">'DEC 19'!$A$36:$M$62</definedName>
    <definedName name="_xlnm.Print_Area" localSheetId="13">'DEC 26'!$A$76:$L$103</definedName>
  </definedNames>
  <calcPr calcId="144525"/>
</workbook>
</file>

<file path=xl/sharedStrings.xml><?xml version="1.0" encoding="utf-8"?>
<sst xmlns="http://schemas.openxmlformats.org/spreadsheetml/2006/main" count="2071" uniqueCount="305">
  <si>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</si>
  <si>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</si>
  <si>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</si>
  <si>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</si>
  <si>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</si>
  <si>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</si>
  <si>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</si>
  <si>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</si>
  <si>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</si>
  <si>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</si>
  <si>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</si>
  <si>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</si>
  <si>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</si>
  <si>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</si>
  <si>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</si>
  <si>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HARVEY DAYAO</t>
  </si>
  <si>
    <t>UNIT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</si>
  <si>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</si>
  <si>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</si>
  <si>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</si>
  <si>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</si>
  <si>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</si>
  <si>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</si>
  <si>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</si>
  <si>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</si>
  <si>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</si>
  <si>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</si>
  <si>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</si>
  <si>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</si>
  <si>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</si>
  <si>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</si>
  <si>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AR#</t>
  </si>
  <si>
    <t>KM6077</t>
  </si>
  <si>
    <t>CHRISTIAN GERALDO</t>
  </si>
  <si>
    <t>BS10412</t>
  </si>
  <si>
    <t>KM6078</t>
  </si>
  <si>
    <t>ALBEN BERMEO</t>
  </si>
  <si>
    <t>BS10401</t>
  </si>
  <si>
    <t>CHRISTIAN VILLACOBO</t>
  </si>
  <si>
    <t>OVERPAYMENT</t>
  </si>
  <si>
    <t>RYAN GARCIA</t>
  </si>
  <si>
    <t>FUNDLINE FINANCE CORPORATION</t>
  </si>
  <si>
    <t>EWT 268.62</t>
  </si>
  <si>
    <t>CHARMAINE RESNGIT</t>
  </si>
  <si>
    <t>JOSEPH GACHO</t>
  </si>
  <si>
    <t>DP FOR S.D.</t>
  </si>
  <si>
    <t>JAKE CHUA YAP</t>
  </si>
  <si>
    <t>KMI H.O. SERIES (ROLAND)</t>
  </si>
  <si>
    <t>PIONEER FLOAT GLASS MFG CORP</t>
  </si>
  <si>
    <t>BDO</t>
  </si>
  <si>
    <t>EWT 535.59</t>
  </si>
  <si>
    <t>KMI H.O. SERIES (ALFREDO)</t>
  </si>
  <si>
    <t>SUPREME CARE MEDICAL DIAGNOSTIC</t>
  </si>
  <si>
    <t>RCBC</t>
  </si>
  <si>
    <t>EWT 267.35</t>
  </si>
  <si>
    <t>RODOLFO PASCUAL</t>
  </si>
  <si>
    <t>BRYAN ATIENZA</t>
  </si>
  <si>
    <t>ATTY. DALTON LUCENARIO</t>
  </si>
  <si>
    <t>BEN JAVELLANA</t>
  </si>
  <si>
    <t>UNIT &amp; DC</t>
  </si>
  <si>
    <t>INSTALLATION</t>
  </si>
  <si>
    <t>IVAN KU</t>
  </si>
  <si>
    <t>MELENRY O. SIGUE-VIDAL</t>
  </si>
  <si>
    <t>MARICKSON ASC</t>
  </si>
  <si>
    <t>JOSE DAX CORDERO</t>
  </si>
  <si>
    <t>COOLWIN</t>
  </si>
  <si>
    <t>VER ACUNA</t>
  </si>
  <si>
    <t>CECILE MENDIOLA</t>
  </si>
  <si>
    <t>-</t>
  </si>
  <si>
    <t xml:space="preserve">               -</t>
  </si>
  <si>
    <t xml:space="preserve">                     -</t>
  </si>
  <si>
    <t>KENNY YAP</t>
  </si>
  <si>
    <t>CBC</t>
  </si>
  <si>
    <t>EFREN CHUA YAP</t>
  </si>
  <si>
    <t>MBTC</t>
  </si>
  <si>
    <t>KM6082</t>
  </si>
  <si>
    <t>YUMEX PHILIPPINES CORPORATION</t>
  </si>
  <si>
    <t>EWT 491.07</t>
  </si>
  <si>
    <t>CARLOS DE ASIS</t>
  </si>
  <si>
    <t>UNIT RSRVD</t>
  </si>
  <si>
    <t>SEATRADE CANNING CORPORATION</t>
  </si>
  <si>
    <t>EWT 569.22</t>
  </si>
  <si>
    <t>JENALOU DIMAYUGA</t>
  </si>
  <si>
    <t>CHA FRANCISCO</t>
  </si>
  <si>
    <t>YUICHI KAMATA</t>
  </si>
  <si>
    <t>ALLAN BAYTAN</t>
  </si>
  <si>
    <t>WILTON O. CUA</t>
  </si>
  <si>
    <t>AC EXPERTS</t>
  </si>
  <si>
    <t>ATTY. JET GENILO</t>
  </si>
  <si>
    <t>LUFTHANSA TECHNIK PHILPPINES INC.</t>
  </si>
  <si>
    <t>EWT 95.10</t>
  </si>
  <si>
    <t>LOU ADRIAN DINOY</t>
  </si>
  <si>
    <t>1 TRADE LOGISTICS INC</t>
  </si>
  <si>
    <t>UNIT DP</t>
  </si>
  <si>
    <t>PHILIP SECOSANA</t>
  </si>
  <si>
    <t>RRG BEAUTESSENTIALS OPC</t>
  </si>
  <si>
    <t>UNIT UPGRADE</t>
  </si>
  <si>
    <t>JCC21 AIRCONDITIONING</t>
  </si>
  <si>
    <t>REBELEN TAMPOC</t>
  </si>
  <si>
    <t>ARGILYN ALAFRIZ</t>
  </si>
  <si>
    <t>OLIVER FILOTEO</t>
  </si>
  <si>
    <t>RAUSNER LACTANIN</t>
  </si>
  <si>
    <t>NINA DALAO</t>
  </si>
  <si>
    <t>ALFREDO ADRIANO</t>
  </si>
  <si>
    <t>KM6083</t>
  </si>
  <si>
    <t>EDITHA FLORES</t>
  </si>
  <si>
    <t>BS10424</t>
  </si>
  <si>
    <t>KM6084</t>
  </si>
  <si>
    <t>BS10506</t>
  </si>
  <si>
    <t>KM6085</t>
  </si>
  <si>
    <t>BS10322</t>
  </si>
  <si>
    <t>MVF APPLIANNCES TRADING</t>
  </si>
  <si>
    <t>RICHARD YU</t>
  </si>
  <si>
    <t>RUBIN LEE</t>
  </si>
  <si>
    <t>BOC</t>
  </si>
  <si>
    <t>0000777</t>
  </si>
  <si>
    <t>UNIT FP</t>
  </si>
  <si>
    <t>MARIETESS LARUYA/BENEFICIAL LIFE CO.</t>
  </si>
  <si>
    <t>OP (FOR ATD)</t>
  </si>
  <si>
    <t>ENVAC CORPORATION</t>
  </si>
  <si>
    <t>GREATECH PHILIPPINES INC.</t>
  </si>
  <si>
    <t>EWT 53.13</t>
  </si>
  <si>
    <t>DC FOR FS UNITS</t>
  </si>
  <si>
    <t>CAPT. DENNIS SISON</t>
  </si>
  <si>
    <t>DYAN CABALZA</t>
  </si>
  <si>
    <t>ABIGAIL ASNE</t>
  </si>
  <si>
    <t>CHINA BANK SAVINGS INC.</t>
  </si>
  <si>
    <t>CBS</t>
  </si>
  <si>
    <t>EWT 166.43</t>
  </si>
  <si>
    <t>REEL AIRCONDITIONING TRADING CORP</t>
  </si>
  <si>
    <t>MELL DE BORJA</t>
  </si>
  <si>
    <t>JHUN PANGAN</t>
  </si>
  <si>
    <t>MARIZ PANGAN</t>
  </si>
  <si>
    <t>DUINUS SMART TECH INC.</t>
  </si>
  <si>
    <t>JULIE KOA LIM</t>
  </si>
  <si>
    <t>ALPHATRONIC TECHNOLOGY PHL INC</t>
  </si>
  <si>
    <t>EWT 303.61</t>
  </si>
  <si>
    <t>METROPOLITAN MEDICAL CENTER</t>
  </si>
  <si>
    <t>REBECCA KAT TANGANCO</t>
  </si>
  <si>
    <t>RAYMOND DOROMAL</t>
  </si>
  <si>
    <t>EDGAR MAGTOTO</t>
  </si>
  <si>
    <t>WEALTH ENTERPRISES CORP.</t>
  </si>
  <si>
    <t>EWT 218.18</t>
  </si>
  <si>
    <t>ORLANDO DE OCAMPO</t>
  </si>
  <si>
    <t>UNIT UPGRADE FS</t>
  </si>
  <si>
    <t>HUTCHISON-1 LOGISTICS INC</t>
  </si>
  <si>
    <t>STONEWORKS SPECIALIST INT'L CORP</t>
  </si>
  <si>
    <t>EWT 312.47</t>
  </si>
  <si>
    <t>RONALD C. MELENDRES</t>
  </si>
  <si>
    <t>GOETZ MOVING &amp; STORAGE INC.</t>
  </si>
  <si>
    <t>HI-GRADE FEEDS CORP.</t>
  </si>
  <si>
    <t>EWT 323.05</t>
  </si>
  <si>
    <t>JONATHAN GO</t>
  </si>
  <si>
    <t>KM6093</t>
  </si>
  <si>
    <t>JOHN CARONAN</t>
  </si>
  <si>
    <t>BS</t>
  </si>
  <si>
    <t>STEWART CHONSON</t>
  </si>
  <si>
    <t>DENR</t>
  </si>
  <si>
    <t>MAGELLAN COMMODITIES. INC.</t>
  </si>
  <si>
    <t>MAXIBUILD INC.</t>
  </si>
  <si>
    <t>THE PICASSO RENTAL MGT CORP</t>
  </si>
  <si>
    <t>EWT 81.19</t>
  </si>
  <si>
    <t>WENDY UY GAITE</t>
  </si>
  <si>
    <t>KRISTIAN SOLO</t>
  </si>
  <si>
    <t>DP UNIT (SD)</t>
  </si>
  <si>
    <t>LAURENCE PAGAYUNAN</t>
  </si>
  <si>
    <t>ARK INDUSTRIES INC.</t>
  </si>
  <si>
    <t>LANGIT CONSTRUCTIION</t>
  </si>
  <si>
    <t>CRISTINA FLORENTINO</t>
  </si>
  <si>
    <t>AR5349</t>
  </si>
  <si>
    <t>GERALD GARCIA</t>
  </si>
  <si>
    <t>BS9697</t>
  </si>
  <si>
    <t>BS9700</t>
  </si>
  <si>
    <t>BS9711</t>
  </si>
  <si>
    <t>1 TRADE LOGISTICS</t>
  </si>
  <si>
    <t>FP UNIT</t>
  </si>
  <si>
    <t>PRINCETON TAN</t>
  </si>
  <si>
    <t>GIGI ORTIZ</t>
  </si>
  <si>
    <t>LAURENCE S. PAGAYUNAN</t>
  </si>
  <si>
    <t>KATRINA ORTEGA</t>
  </si>
  <si>
    <t>MARY ROSE B. BERTUDAZO</t>
  </si>
  <si>
    <t>SJR#</t>
  </si>
  <si>
    <t>MICHAEL MUKHI</t>
  </si>
  <si>
    <t>SOP</t>
  </si>
  <si>
    <t>BPI</t>
  </si>
  <si>
    <t>LAZADA FEE</t>
  </si>
  <si>
    <t xml:space="preserve">TOTAL AMOUNT: </t>
  </si>
  <si>
    <t>EDEN DELA PEÑA</t>
  </si>
  <si>
    <t>RENAN FLORES</t>
  </si>
  <si>
    <t>FERDIE MENDIOLA</t>
  </si>
  <si>
    <t>ISIDRO C. CABOBOS JR.</t>
  </si>
  <si>
    <t>SHERA DANICA SORIANO</t>
  </si>
  <si>
    <t>ROMMEL SACDALAN</t>
  </si>
  <si>
    <t>SHIELA MARIE BORJA</t>
  </si>
  <si>
    <t>PATRICK SARMIENTO</t>
  </si>
  <si>
    <t>KIM DANIEL ESTOY</t>
  </si>
  <si>
    <t>ABEGAIL ESTEBAN</t>
  </si>
  <si>
    <t>REGINE APARATO</t>
  </si>
  <si>
    <t>KATH ITLIONG</t>
  </si>
  <si>
    <t xml:space="preserve">EWT </t>
  </si>
  <si>
    <t>CHARLES ONG</t>
  </si>
  <si>
    <t>231404 &amp; 231405</t>
  </si>
  <si>
    <t>LOIDA CAMELLO</t>
  </si>
  <si>
    <t>NICKIE R. YTING</t>
  </si>
  <si>
    <t>ALBERT TUAZON</t>
  </si>
  <si>
    <t>MARY JOAN H. ABUNDO</t>
  </si>
  <si>
    <t>CHINO SABUETO</t>
  </si>
  <si>
    <t>RICHARD MARK FLORES</t>
  </si>
  <si>
    <t>SERGIO L LEGASPI JR</t>
  </si>
  <si>
    <t>JOHN RICKY GUEVARRA</t>
  </si>
  <si>
    <t>MARJORIE CANCERAN</t>
  </si>
  <si>
    <t>ADAM ELNOUR</t>
  </si>
  <si>
    <t>MARIA CECILIA M. BENITEZ</t>
  </si>
  <si>
    <t>GIAN CARLO EDLOY</t>
  </si>
  <si>
    <t>DONICA AGUAS</t>
  </si>
  <si>
    <t>TOTAL:</t>
  </si>
  <si>
    <t>KEN LESTER C. CHIANG</t>
  </si>
  <si>
    <t>JUDITH D.</t>
  </si>
  <si>
    <t>RENZANDRA NARIO</t>
  </si>
  <si>
    <t>AJ MIRANDA</t>
  </si>
  <si>
    <t>RICARDO LOBUSTA III</t>
  </si>
  <si>
    <t>GEMMA ESTRADA</t>
  </si>
  <si>
    <t>JOCELYN G. SANDOVAL</t>
  </si>
  <si>
    <t>NOEL ARELLANO</t>
  </si>
  <si>
    <t>ALMA ALCANTARA</t>
  </si>
  <si>
    <t>JONAS BLAQ</t>
  </si>
  <si>
    <t>HELVIN OBANIL</t>
  </si>
  <si>
    <t>ARBEE BADILLO</t>
  </si>
  <si>
    <t>MARLON LONTOC</t>
  </si>
  <si>
    <t>ODETTE DEE</t>
  </si>
  <si>
    <t>MERRY FAYE ZAFRA</t>
  </si>
  <si>
    <t>RITCHE C. MALABUYOC</t>
  </si>
  <si>
    <t>VHAN</t>
  </si>
  <si>
    <t>SHEILA ARBOLEDA SOLIMAN</t>
  </si>
  <si>
    <t>CHU TSUNG-TSAI</t>
  </si>
  <si>
    <t>JAKE DIMPAS</t>
  </si>
  <si>
    <t>EDWIN GERONIMO</t>
  </si>
  <si>
    <t>JOHN ANDREW BEREN</t>
  </si>
  <si>
    <t>JENSON REY NELLAS</t>
  </si>
  <si>
    <t>SHIELY MIBULOS</t>
  </si>
  <si>
    <t>CHRISTIE THERESE LUY</t>
  </si>
  <si>
    <t>ALFONSO FREGIL JR.</t>
  </si>
  <si>
    <t>JOSE ELEAZAR B. ADAWAG</t>
  </si>
  <si>
    <t>HAYDEE MADERA</t>
  </si>
  <si>
    <t>MICHAEL CAJUCOM</t>
  </si>
  <si>
    <t>MELANIE PLAMENCO PANICAN</t>
  </si>
  <si>
    <t>ROBERT MORALES</t>
  </si>
  <si>
    <t>CHERRYL LAURITO</t>
  </si>
  <si>
    <t>RANDY CASAYURAN</t>
  </si>
  <si>
    <t>PRECI S.</t>
  </si>
  <si>
    <t>EVLYN V. MATE</t>
  </si>
  <si>
    <t>JESSMA JAY BRION</t>
  </si>
  <si>
    <t>SHIELA SABATER</t>
  </si>
  <si>
    <t>GELAY DENTE</t>
  </si>
  <si>
    <t>ROBIN JOHN LIM</t>
  </si>
  <si>
    <t>ANGE MAGNO</t>
  </si>
  <si>
    <t>FLORENTINO T. GUIANG</t>
  </si>
  <si>
    <t>JAMES C. CAMACHO</t>
  </si>
  <si>
    <t>JAYSON BOLINAO</t>
  </si>
  <si>
    <t>JESSICA MENDIOLA</t>
  </si>
  <si>
    <t>JOYCE ESTEVA</t>
  </si>
  <si>
    <t>TERESITO (BOY) TAN</t>
  </si>
  <si>
    <t>PAULINO JR. SERVADO</t>
  </si>
  <si>
    <t>MARIAN CASTRO</t>
  </si>
  <si>
    <t>SEAN KAENE L. POLICARPIO</t>
  </si>
  <si>
    <t>BRIAN HAO</t>
  </si>
  <si>
    <t>ART JAYSON DEIN</t>
  </si>
  <si>
    <t>BRIAN MARIANO</t>
  </si>
  <si>
    <t>MARIEL GERES</t>
  </si>
  <si>
    <t>ANNA ROSE SUAZO</t>
  </si>
  <si>
    <t>RAFAEL CUSTODIO</t>
  </si>
  <si>
    <t>EDWIN SAY</t>
  </si>
  <si>
    <t>EDITHA SY</t>
  </si>
  <si>
    <t>TOM CAGALAWAN</t>
  </si>
  <si>
    <t>CARLA YOUNG</t>
  </si>
  <si>
    <t>AMY MENDIZABAL</t>
  </si>
  <si>
    <t>TYN SANTIAGO</t>
  </si>
  <si>
    <t>FLORENCE TAN</t>
  </si>
  <si>
    <t>JESSIE JAMES JR. FRANCISCO</t>
  </si>
  <si>
    <t>MARC VINOYA</t>
  </si>
  <si>
    <t>PRECIOUS DAMIAN</t>
  </si>
  <si>
    <t>ROCHELLE NERISSE DIAZ</t>
  </si>
  <si>
    <t>MARIA ANNA ROYALES</t>
  </si>
  <si>
    <t>ANNA PATRICIA DAVID</t>
  </si>
  <si>
    <t>FRANCIS CARVAJAL</t>
  </si>
  <si>
    <t>ALQUIN DELIQUIÑA DAGAMINA</t>
  </si>
  <si>
    <t>JAMES DARYL RODRIGO</t>
  </si>
  <si>
    <t>FELIPE V. MONTEJO</t>
  </si>
  <si>
    <t>REGIL GALVE</t>
  </si>
  <si>
    <t>ARIAN R</t>
  </si>
  <si>
    <t>JONATHAN VILLARICO</t>
  </si>
  <si>
    <t>ROLANDO FELICIANO</t>
  </si>
  <si>
    <t>SHOBE</t>
  </si>
  <si>
    <t>PATRISHA PATAWARAN</t>
  </si>
  <si>
    <t>JAMES ACSAYAN</t>
  </si>
  <si>
    <t>LULU LIM</t>
  </si>
  <si>
    <t>SHAINNA LAO</t>
  </si>
  <si>
    <t>BENJU PAUSANOS</t>
  </si>
  <si>
    <t>CHERRY ANN MANALO</t>
  </si>
  <si>
    <t>NOEL B. CATINDIG</t>
  </si>
  <si>
    <t>MARK JOSEPH MUPAS</t>
  </si>
  <si>
    <t>RICHARD UY</t>
  </si>
  <si>
    <t>JASON ESPINOLA</t>
  </si>
  <si>
    <t>MYRA CRUZ</t>
  </si>
  <si>
    <t>ANGELICA BALIDAY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</si>
</sst>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2" formatCode="_-&quot;₱&quot;* #,##0_-;\-&quot;₱&quot;* #,##0_-;_-&quot;₱&quot;* &quot;-&quot;_-;_-@_-"/>
    <numFmt numFmtId="176" formatCode="_(* #,##0.00_);_(* \(#,##0.00\);_(* &quot;-&quot;??_);_(@_)"/>
    <numFmt numFmtId="43" formatCode="_-* #,##0.00_-;\-* #,##0.00_-;_-* &quot;-&quot;??_-;_-@_-"/>
    <numFmt numFmtId="44" formatCode="_-&quot;₱&quot;* #,##0.00_-;\-&quot;₱&quot;* #,##0.00_-;_-&quot;₱&quot;* &quot;-&quot;??_-;_-@_-"/>
    <numFmt numFmtId="177" formatCode="[$-409]d\-mmm\-yyyy;@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14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8" borderId="1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176" fontId="3" fillId="2" borderId="6" xfId="2" applyNumberFormat="1" applyFont="1" applyFill="1" applyBorder="1" applyAlignment="1"/>
    <xf numFmtId="0" fontId="4" fillId="0" borderId="0" xfId="0" applyFont="1" applyFill="1" applyAlignment="1">
      <alignment horizontal="left"/>
    </xf>
    <xf numFmtId="176" fontId="4" fillId="0" borderId="0" xfId="0" applyNumberFormat="1" applyFont="1" applyFill="1" applyAlignment="1"/>
    <xf numFmtId="0" fontId="4" fillId="0" borderId="0" xfId="0" applyFont="1" applyFill="1" applyAlignment="1"/>
    <xf numFmtId="176" fontId="2" fillId="2" borderId="6" xfId="2" applyNumberFormat="1" applyFont="1" applyFill="1" applyBorder="1" applyAlignment="1">
      <alignment vertical="center"/>
    </xf>
    <xf numFmtId="176" fontId="1" fillId="0" borderId="5" xfId="2" applyNumberFormat="1" applyFont="1" applyFill="1" applyBorder="1" applyAlignment="1">
      <alignment horizontal="center" vertical="center"/>
    </xf>
    <xf numFmtId="176" fontId="1" fillId="0" borderId="0" xfId="2" applyNumberFormat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>
      <alignment horizontal="left" vertical="center"/>
    </xf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176" fontId="2" fillId="0" borderId="0" xfId="2" applyNumberFormat="1" applyFont="1" applyAlignment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="130" zoomScaleNormal="130" topLeftCell="A39" workbookViewId="0">
      <selection activeCell="F25" sqref="F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45628</v>
      </c>
      <c r="B7" s="15">
        <v>19874</v>
      </c>
      <c r="C7" s="16" t="s">
        <v>15</v>
      </c>
      <c r="D7" s="17" t="s">
        <v>16</v>
      </c>
      <c r="E7" s="15">
        <v>58845</v>
      </c>
      <c r="F7" s="35">
        <v>67800</v>
      </c>
      <c r="G7" s="19"/>
      <c r="H7" s="19"/>
      <c r="I7" s="14"/>
      <c r="J7" s="35"/>
      <c r="K7" s="25">
        <f>F7+J7</f>
        <v>67800</v>
      </c>
      <c r="L7" s="14">
        <v>45629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SUM(F4:F8)</f>
        <v>67800</v>
      </c>
      <c r="G9" s="2"/>
      <c r="H9" s="2"/>
      <c r="I9" s="2"/>
      <c r="J9" s="36">
        <f>SUM(J7:J8)</f>
        <v>0</v>
      </c>
      <c r="K9" s="36">
        <f>SUM(K7:K8)</f>
        <v>67800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67</v>
      </c>
      <c r="K13" s="41">
        <f t="shared" ref="K13:K23" si="0">J13*I13</f>
        <v>67000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3</v>
      </c>
      <c r="K16" s="41">
        <f t="shared" si="0"/>
        <v>300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9">
        <f>SUM(K13:K23)</f>
        <v>67800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67800</v>
      </c>
    </row>
    <row r="27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51" t="s">
        <v>31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52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15" customHeight="1" spans="1:12">
      <c r="A39" s="7"/>
      <c r="B39" s="53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15" customHeight="1" spans="1:13">
      <c r="A40" s="14">
        <v>45628</v>
      </c>
      <c r="B40" s="15" t="s">
        <v>32</v>
      </c>
      <c r="C40" s="16" t="s">
        <v>33</v>
      </c>
      <c r="D40" s="17" t="s">
        <v>16</v>
      </c>
      <c r="E40" s="15" t="s">
        <v>34</v>
      </c>
      <c r="F40" s="35">
        <v>600</v>
      </c>
      <c r="G40" s="19"/>
      <c r="H40" s="19"/>
      <c r="I40" s="14"/>
      <c r="J40" s="35"/>
      <c r="K40" s="25">
        <f>J40+F40</f>
        <v>600</v>
      </c>
      <c r="L40" s="14">
        <v>45628</v>
      </c>
      <c r="M40" s="2"/>
    </row>
    <row r="41" ht="9.95" customHeight="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5"/>
      <c r="L41" s="14"/>
      <c r="M41" s="2"/>
    </row>
    <row r="42" spans="6:11">
      <c r="F42" s="36">
        <f>SUM(F37:F41)</f>
        <v>600</v>
      </c>
      <c r="G42" s="2"/>
      <c r="H42" s="2"/>
      <c r="I42" s="2"/>
      <c r="J42" s="36">
        <f>SUM(J40:J41)</f>
        <v>0</v>
      </c>
      <c r="K42" s="36">
        <f>SUM(K41:K41)</f>
        <v>0</v>
      </c>
    </row>
    <row r="43" spans="9:9">
      <c r="I43" s="1" t="s">
        <v>13</v>
      </c>
    </row>
    <row r="44" spans="8:11">
      <c r="H44" s="2" t="s">
        <v>17</v>
      </c>
      <c r="J44" s="38" t="s">
        <v>18</v>
      </c>
      <c r="K44" s="38" t="s">
        <v>19</v>
      </c>
    </row>
    <row r="45" spans="11:11">
      <c r="K45" s="2"/>
    </row>
    <row r="46" spans="1:11">
      <c r="A46" s="2" t="s">
        <v>20</v>
      </c>
      <c r="D46" s="2" t="s">
        <v>21</v>
      </c>
      <c r="G46" s="2" t="s">
        <v>22</v>
      </c>
      <c r="I46" s="39">
        <v>1000</v>
      </c>
      <c r="J46" s="40"/>
      <c r="K46" s="41">
        <f t="shared" ref="K46:K56" si="1">J46*I46</f>
        <v>0</v>
      </c>
    </row>
    <row r="47" spans="1:11">
      <c r="A47" s="2"/>
      <c r="G47" s="2"/>
      <c r="I47" s="39">
        <v>500</v>
      </c>
      <c r="J47" s="40">
        <v>1</v>
      </c>
      <c r="K47" s="41">
        <f t="shared" si="1"/>
        <v>500</v>
      </c>
    </row>
    <row r="48" spans="1:11">
      <c r="A48" s="2"/>
      <c r="G48" s="2"/>
      <c r="I48" s="39">
        <v>200</v>
      </c>
      <c r="J48" s="40"/>
      <c r="K48" s="41">
        <f t="shared" si="1"/>
        <v>0</v>
      </c>
    </row>
    <row r="49" spans="1:11">
      <c r="A49" s="2" t="s">
        <v>23</v>
      </c>
      <c r="D49" s="2" t="s">
        <v>24</v>
      </c>
      <c r="G49" s="2" t="s">
        <v>25</v>
      </c>
      <c r="I49" s="39">
        <v>100</v>
      </c>
      <c r="J49" s="40">
        <v>1</v>
      </c>
      <c r="K49" s="41">
        <f t="shared" si="1"/>
        <v>100</v>
      </c>
    </row>
    <row r="50" spans="1:11">
      <c r="A50" s="1" t="s">
        <v>26</v>
      </c>
      <c r="D50" s="1" t="s">
        <v>27</v>
      </c>
      <c r="G50" s="1" t="s">
        <v>28</v>
      </c>
      <c r="I50" s="39">
        <v>50</v>
      </c>
      <c r="J50" s="40"/>
      <c r="K50" s="41">
        <f t="shared" si="1"/>
        <v>0</v>
      </c>
    </row>
    <row r="51" spans="9:11">
      <c r="I51" s="39">
        <v>20</v>
      </c>
      <c r="J51" s="40"/>
      <c r="K51" s="41">
        <f t="shared" si="1"/>
        <v>0</v>
      </c>
    </row>
    <row r="52" spans="9:11">
      <c r="I52" s="39">
        <v>10</v>
      </c>
      <c r="J52" s="40"/>
      <c r="K52" s="41">
        <f t="shared" si="1"/>
        <v>0</v>
      </c>
    </row>
    <row r="53" spans="9:11">
      <c r="I53" s="39">
        <v>5</v>
      </c>
      <c r="J53" s="40"/>
      <c r="K53" s="41">
        <f t="shared" si="1"/>
        <v>0</v>
      </c>
    </row>
    <row r="54" spans="9:11">
      <c r="I54" s="39">
        <v>1</v>
      </c>
      <c r="J54" s="40"/>
      <c r="K54" s="41">
        <f t="shared" si="1"/>
        <v>0</v>
      </c>
    </row>
    <row r="55" spans="9:11">
      <c r="I55" s="39">
        <v>0.25</v>
      </c>
      <c r="J55" s="40"/>
      <c r="K55" s="41">
        <f t="shared" si="1"/>
        <v>0</v>
      </c>
    </row>
    <row r="56" spans="9:11">
      <c r="I56" s="42">
        <v>0.05</v>
      </c>
      <c r="J56" s="40"/>
      <c r="K56" s="41">
        <f t="shared" si="1"/>
        <v>0</v>
      </c>
    </row>
    <row r="57" spans="9:11">
      <c r="I57" s="2" t="s">
        <v>29</v>
      </c>
      <c r="K57" s="49">
        <f>SUM(K46:K56)</f>
        <v>600</v>
      </c>
    </row>
    <row r="58" spans="9:11">
      <c r="I58" s="2" t="s">
        <v>30</v>
      </c>
      <c r="K58" s="44">
        <f>J42</f>
        <v>0</v>
      </c>
    </row>
    <row r="59" ht="9.75" spans="11:11">
      <c r="K59" s="45">
        <f>SUM(K57:K58)</f>
        <v>600</v>
      </c>
    </row>
    <row r="60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1"/>
  <sheetViews>
    <sheetView zoomScale="130" zoomScaleNormal="130" topLeftCell="A16" workbookViewId="0">
      <selection activeCell="G63" sqref="G63:G6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45639</v>
      </c>
      <c r="B7" s="15">
        <v>19774</v>
      </c>
      <c r="C7" s="16" t="s">
        <v>126</v>
      </c>
      <c r="D7" s="17" t="s">
        <v>16</v>
      </c>
      <c r="E7" s="15">
        <v>58757</v>
      </c>
      <c r="F7" s="35"/>
      <c r="G7" s="19" t="s">
        <v>127</v>
      </c>
      <c r="H7" s="19">
        <v>150787</v>
      </c>
      <c r="I7" s="14">
        <v>45622</v>
      </c>
      <c r="J7" s="35">
        <v>18473.57</v>
      </c>
      <c r="K7" s="25">
        <f>F7+J7</f>
        <v>18473.57</v>
      </c>
      <c r="L7" s="14">
        <v>45642</v>
      </c>
      <c r="M7" s="2" t="s">
        <v>128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SUM(F7:F8)</f>
        <v>0</v>
      </c>
      <c r="G9" s="2"/>
      <c r="H9" s="2"/>
      <c r="I9" s="2"/>
      <c r="J9" s="37">
        <f>SUM(J7:J8)</f>
        <v>18473.57</v>
      </c>
      <c r="K9" s="36">
        <f>SUM(K7:K8)</f>
        <v>18473.57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/>
      <c r="K14" s="41">
        <f t="shared" ref="K14:K25" si="0"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/>
      <c r="K15" s="41">
        <f t="shared" si="0"/>
        <v>0</v>
      </c>
    </row>
    <row r="16" spans="1:11">
      <c r="A16" s="2"/>
      <c r="G16" s="2"/>
      <c r="I16" s="39">
        <v>200</v>
      </c>
      <c r="J16" s="40"/>
      <c r="K16" s="41">
        <f t="shared" si="0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0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/>
      <c r="K18" s="41">
        <f t="shared" si="0"/>
        <v>0</v>
      </c>
    </row>
    <row r="19" spans="1:11">
      <c r="A19" s="1" t="s">
        <v>26</v>
      </c>
      <c r="D19" s="1" t="s">
        <v>27</v>
      </c>
      <c r="I19" s="39">
        <v>20</v>
      </c>
      <c r="J19" s="40"/>
      <c r="K19" s="41">
        <f t="shared" si="0"/>
        <v>0</v>
      </c>
    </row>
    <row r="20" spans="9:11">
      <c r="I20" s="39">
        <v>10</v>
      </c>
      <c r="J20" s="40"/>
      <c r="K20" s="41">
        <f t="shared" si="0"/>
        <v>0</v>
      </c>
    </row>
    <row r="21" spans="9:11">
      <c r="I21" s="39">
        <v>5</v>
      </c>
      <c r="J21" s="40"/>
      <c r="K21" s="41">
        <f t="shared" si="0"/>
        <v>0</v>
      </c>
    </row>
    <row r="22" spans="9:11">
      <c r="I22" s="39">
        <v>1</v>
      </c>
      <c r="J22" s="40"/>
      <c r="K22" s="41">
        <f t="shared" si="0"/>
        <v>0</v>
      </c>
    </row>
    <row r="23" spans="9:11">
      <c r="I23" s="39">
        <v>0.25</v>
      </c>
      <c r="J23" s="40"/>
      <c r="K23" s="41">
        <f t="shared" si="0"/>
        <v>0</v>
      </c>
    </row>
    <row r="24" spans="9:11">
      <c r="I24" s="42">
        <v>0.05</v>
      </c>
      <c r="J24" s="40"/>
      <c r="K24" s="41">
        <f t="shared" si="0"/>
        <v>0</v>
      </c>
    </row>
    <row r="25" spans="9:11">
      <c r="I25" s="2" t="s">
        <v>29</v>
      </c>
      <c r="K25" s="41">
        <f t="shared" si="0"/>
        <v>0</v>
      </c>
    </row>
    <row r="26" spans="9:11">
      <c r="I26" s="2" t="s">
        <v>30</v>
      </c>
      <c r="K26" s="43">
        <f>SUM(K14:K25)</f>
        <v>0</v>
      </c>
    </row>
    <row r="27" spans="11:11">
      <c r="K27" s="44">
        <f>J9</f>
        <v>18473.57</v>
      </c>
    </row>
    <row r="28" ht="9.75" spans="11:11">
      <c r="K28" s="45">
        <f>SUM(K26:K27)</f>
        <v>18473.57</v>
      </c>
    </row>
    <row r="29" ht="9.75"/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45642</v>
      </c>
      <c r="B39" s="15">
        <v>19923</v>
      </c>
      <c r="C39" s="16" t="s">
        <v>129</v>
      </c>
      <c r="D39" s="17" t="s">
        <v>59</v>
      </c>
      <c r="E39" s="46">
        <v>58900</v>
      </c>
      <c r="F39" s="47">
        <v>35596.1</v>
      </c>
      <c r="G39" s="48"/>
      <c r="H39" s="48"/>
      <c r="I39" s="27"/>
      <c r="J39" s="25">
        <v>0</v>
      </c>
      <c r="K39" s="25">
        <f t="shared" ref="K39:K48" si="1">J39+F39</f>
        <v>35596.1</v>
      </c>
      <c r="L39" s="14">
        <v>45639</v>
      </c>
      <c r="M39" s="2"/>
    </row>
    <row r="40" spans="1:13">
      <c r="A40" s="14">
        <v>45642</v>
      </c>
      <c r="B40" s="15">
        <v>19924</v>
      </c>
      <c r="C40" s="16" t="s">
        <v>130</v>
      </c>
      <c r="D40" s="17" t="s">
        <v>16</v>
      </c>
      <c r="E40" s="46">
        <v>58871</v>
      </c>
      <c r="F40" s="47">
        <v>22000</v>
      </c>
      <c r="G40" s="48"/>
      <c r="H40" s="48"/>
      <c r="I40" s="27"/>
      <c r="J40" s="25">
        <v>0</v>
      </c>
      <c r="K40" s="25">
        <f t="shared" si="1"/>
        <v>22000</v>
      </c>
      <c r="L40" s="14">
        <v>45640</v>
      </c>
      <c r="M40" s="2"/>
    </row>
    <row r="41" spans="1:13">
      <c r="A41" s="14">
        <v>45642</v>
      </c>
      <c r="B41" s="15">
        <v>19925</v>
      </c>
      <c r="C41" s="16" t="s">
        <v>131</v>
      </c>
      <c r="D41" s="17" t="s">
        <v>93</v>
      </c>
      <c r="E41" s="46">
        <v>58855</v>
      </c>
      <c r="F41" s="47">
        <v>9995</v>
      </c>
      <c r="G41" s="48"/>
      <c r="H41" s="48"/>
      <c r="I41" s="27"/>
      <c r="J41" s="25">
        <v>0</v>
      </c>
      <c r="K41" s="25">
        <f t="shared" si="1"/>
        <v>9995</v>
      </c>
      <c r="L41" s="14">
        <v>45639</v>
      </c>
      <c r="M41" s="2"/>
    </row>
    <row r="42" spans="1:13">
      <c r="A42" s="14">
        <v>45642</v>
      </c>
      <c r="B42" s="15">
        <v>19926</v>
      </c>
      <c r="C42" s="16" t="s">
        <v>132</v>
      </c>
      <c r="D42" s="17" t="s">
        <v>16</v>
      </c>
      <c r="E42" s="46">
        <v>58856</v>
      </c>
      <c r="F42" s="47">
        <v>9995</v>
      </c>
      <c r="G42" s="48"/>
      <c r="H42" s="48"/>
      <c r="I42" s="27"/>
      <c r="J42" s="25">
        <v>0</v>
      </c>
      <c r="K42" s="25">
        <f t="shared" si="1"/>
        <v>9995</v>
      </c>
      <c r="L42" s="14">
        <v>45639</v>
      </c>
      <c r="M42" s="2"/>
    </row>
    <row r="43" spans="1:13">
      <c r="A43" s="14">
        <v>45642</v>
      </c>
      <c r="B43" s="15">
        <v>19926</v>
      </c>
      <c r="C43" s="16" t="s">
        <v>132</v>
      </c>
      <c r="D43" s="17" t="s">
        <v>16</v>
      </c>
      <c r="E43" s="46">
        <v>58857</v>
      </c>
      <c r="F43" s="47">
        <v>9995</v>
      </c>
      <c r="G43" s="48"/>
      <c r="H43" s="48"/>
      <c r="I43" s="27"/>
      <c r="J43" s="25">
        <v>0</v>
      </c>
      <c r="K43" s="25">
        <f t="shared" si="1"/>
        <v>9995</v>
      </c>
      <c r="L43" s="14">
        <v>45639</v>
      </c>
      <c r="M43" s="2"/>
    </row>
    <row r="44" spans="1:13">
      <c r="A44" s="14">
        <v>45642</v>
      </c>
      <c r="B44" s="15">
        <v>19926</v>
      </c>
      <c r="C44" s="16" t="s">
        <v>132</v>
      </c>
      <c r="D44" s="17" t="s">
        <v>16</v>
      </c>
      <c r="E44" s="46">
        <v>58858</v>
      </c>
      <c r="F44" s="47">
        <v>9995</v>
      </c>
      <c r="G44" s="48"/>
      <c r="H44" s="48"/>
      <c r="I44" s="27"/>
      <c r="J44" s="25">
        <v>0</v>
      </c>
      <c r="K44" s="25">
        <f t="shared" si="1"/>
        <v>9995</v>
      </c>
      <c r="L44" s="14">
        <v>45639</v>
      </c>
      <c r="M44" s="2"/>
    </row>
    <row r="45" spans="1:13">
      <c r="A45" s="14">
        <v>45642</v>
      </c>
      <c r="B45" s="15">
        <v>19927</v>
      </c>
      <c r="C45" s="16" t="s">
        <v>133</v>
      </c>
      <c r="D45" s="17" t="s">
        <v>59</v>
      </c>
      <c r="E45" s="46">
        <v>58896</v>
      </c>
      <c r="F45" s="47">
        <v>64548.3</v>
      </c>
      <c r="G45" s="48"/>
      <c r="H45" s="48"/>
      <c r="I45" s="27"/>
      <c r="J45" s="25">
        <v>0</v>
      </c>
      <c r="K45" s="25">
        <f t="shared" si="1"/>
        <v>64548.3</v>
      </c>
      <c r="L45" s="14">
        <v>45642</v>
      </c>
      <c r="M45" s="2"/>
    </row>
    <row r="46" spans="1:13">
      <c r="A46" s="14">
        <v>45642</v>
      </c>
      <c r="B46" s="15">
        <v>19928</v>
      </c>
      <c r="C46" s="16" t="s">
        <v>134</v>
      </c>
      <c r="D46" s="17" t="s">
        <v>16</v>
      </c>
      <c r="E46" s="46">
        <v>59662</v>
      </c>
      <c r="F46" s="47">
        <v>46816.1</v>
      </c>
      <c r="G46" s="48"/>
      <c r="H46" s="48"/>
      <c r="I46" s="27"/>
      <c r="J46" s="25">
        <v>0</v>
      </c>
      <c r="K46" s="25">
        <f t="shared" si="1"/>
        <v>46816.1</v>
      </c>
      <c r="L46" s="14">
        <v>45642</v>
      </c>
      <c r="M46" s="2"/>
    </row>
    <row r="47" spans="1:13">
      <c r="A47" s="14">
        <v>45642</v>
      </c>
      <c r="B47" s="15">
        <v>19929</v>
      </c>
      <c r="C47" s="16" t="s">
        <v>135</v>
      </c>
      <c r="D47" s="17" t="s">
        <v>59</v>
      </c>
      <c r="E47" s="46">
        <v>59664</v>
      </c>
      <c r="F47" s="47"/>
      <c r="G47" s="48"/>
      <c r="H47" s="48"/>
      <c r="I47" s="27"/>
      <c r="J47" s="25">
        <v>0</v>
      </c>
      <c r="K47" s="25">
        <v>32804.1</v>
      </c>
      <c r="L47" s="14">
        <v>45642</v>
      </c>
      <c r="M47" s="50" t="s">
        <v>136</v>
      </c>
    </row>
    <row r="48" spans="1:13">
      <c r="A48" s="14">
        <v>45642</v>
      </c>
      <c r="B48" s="15">
        <v>19929</v>
      </c>
      <c r="C48" s="16" t="s">
        <v>135</v>
      </c>
      <c r="D48" s="17" t="s">
        <v>60</v>
      </c>
      <c r="E48" s="46">
        <v>59664</v>
      </c>
      <c r="F48" s="47"/>
      <c r="G48" s="48"/>
      <c r="H48" s="48"/>
      <c r="I48" s="27"/>
      <c r="J48" s="25">
        <v>0</v>
      </c>
      <c r="K48" s="25">
        <v>1200</v>
      </c>
      <c r="L48" s="14">
        <v>45642</v>
      </c>
      <c r="M48" s="50"/>
    </row>
    <row r="49" spans="6:11">
      <c r="F49" s="36">
        <f t="shared" ref="F49:K49" si="2">SUM(F39:F48)</f>
        <v>208940.5</v>
      </c>
      <c r="G49" s="2"/>
      <c r="H49" s="2"/>
      <c r="I49" s="2"/>
      <c r="J49" s="36">
        <f t="shared" si="2"/>
        <v>0</v>
      </c>
      <c r="K49" s="36">
        <f t="shared" si="2"/>
        <v>242944.6</v>
      </c>
    </row>
    <row r="51" spans="1:4">
      <c r="A51" s="2" t="s">
        <v>20</v>
      </c>
      <c r="D51" s="2" t="s">
        <v>21</v>
      </c>
    </row>
    <row r="52" spans="1:1">
      <c r="A52" s="2"/>
    </row>
    <row r="53" spans="1:1">
      <c r="A53" s="2"/>
    </row>
    <row r="54" spans="1:4">
      <c r="A54" s="2" t="s">
        <v>23</v>
      </c>
      <c r="D54" s="2" t="s">
        <v>24</v>
      </c>
    </row>
    <row r="55" spans="1:4">
      <c r="A55" s="1" t="s">
        <v>26</v>
      </c>
      <c r="D55" s="1" t="s">
        <v>27</v>
      </c>
    </row>
    <row r="63" spans="1:1">
      <c r="A63" s="2" t="s">
        <v>0</v>
      </c>
    </row>
    <row r="64" spans="1:1">
      <c r="A64" s="2" t="s">
        <v>51</v>
      </c>
    </row>
    <row r="66" spans="1:12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3"/>
      <c r="K66" s="3" t="s">
        <v>9</v>
      </c>
      <c r="L66" s="3" t="s">
        <v>10</v>
      </c>
    </row>
    <row r="67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3">
      <c r="A69" s="14">
        <v>45643</v>
      </c>
      <c r="B69" s="15">
        <v>19775</v>
      </c>
      <c r="C69" s="16" t="s">
        <v>137</v>
      </c>
      <c r="D69" s="17" t="s">
        <v>16</v>
      </c>
      <c r="E69" s="15">
        <v>59660</v>
      </c>
      <c r="F69" s="35">
        <v>27935.2</v>
      </c>
      <c r="G69" s="19"/>
      <c r="H69" s="19"/>
      <c r="I69" s="14"/>
      <c r="J69" s="35"/>
      <c r="K69" s="25">
        <f>F69+J69</f>
        <v>27935.2</v>
      </c>
      <c r="L69" s="14">
        <v>45644</v>
      </c>
      <c r="M69" s="2"/>
    </row>
    <row r="70" spans="1:13">
      <c r="A70" s="14">
        <v>45643</v>
      </c>
      <c r="B70" s="15">
        <v>19776</v>
      </c>
      <c r="C70" s="16" t="s">
        <v>138</v>
      </c>
      <c r="D70" s="17" t="s">
        <v>16</v>
      </c>
      <c r="E70" s="15">
        <v>59661</v>
      </c>
      <c r="F70" s="35">
        <v>5946.5</v>
      </c>
      <c r="G70" s="19"/>
      <c r="H70" s="19"/>
      <c r="I70" s="14"/>
      <c r="J70" s="35"/>
      <c r="K70" s="25">
        <f>F70+J70</f>
        <v>5946.5</v>
      </c>
      <c r="L70" s="14">
        <v>45644</v>
      </c>
      <c r="M70" s="2"/>
    </row>
    <row r="71" spans="6:11">
      <c r="F71" s="36">
        <f>SUM(F69:F70)</f>
        <v>33881.7</v>
      </c>
      <c r="G71" s="2"/>
      <c r="H71" s="2"/>
      <c r="I71" s="2"/>
      <c r="J71" s="37">
        <f>SUM(J69:J70)</f>
        <v>0</v>
      </c>
      <c r="K71" s="36">
        <f>SUM(K69:K70)</f>
        <v>33881.7</v>
      </c>
    </row>
    <row r="72" spans="6:11">
      <c r="F72" s="36"/>
      <c r="G72" s="2"/>
      <c r="H72" s="2"/>
      <c r="I72" s="2"/>
      <c r="J72" s="36"/>
      <c r="K72" s="36"/>
    </row>
    <row r="73" spans="6:11">
      <c r="F73" s="36"/>
      <c r="I73" s="1" t="s">
        <v>13</v>
      </c>
      <c r="K73" s="36"/>
    </row>
    <row r="74" spans="8:10">
      <c r="H74" s="2" t="s">
        <v>17</v>
      </c>
      <c r="J74" s="38" t="s">
        <v>18</v>
      </c>
    </row>
    <row r="75" spans="11:11">
      <c r="K75" s="38" t="s">
        <v>19</v>
      </c>
    </row>
    <row r="76" spans="7:11">
      <c r="G76" s="2" t="s">
        <v>22</v>
      </c>
      <c r="I76" s="39">
        <v>1000</v>
      </c>
      <c r="J76" s="40">
        <v>33</v>
      </c>
      <c r="K76" s="41">
        <f t="shared" ref="K76:K87" si="3">J75*I75</f>
        <v>0</v>
      </c>
    </row>
    <row r="77" spans="1:11">
      <c r="A77" s="2" t="s">
        <v>20</v>
      </c>
      <c r="D77" s="2" t="s">
        <v>21</v>
      </c>
      <c r="G77" s="2"/>
      <c r="I77" s="39">
        <v>500</v>
      </c>
      <c r="J77" s="40">
        <v>1</v>
      </c>
      <c r="K77" s="41">
        <f t="shared" si="3"/>
        <v>33000</v>
      </c>
    </row>
    <row r="78" spans="1:11">
      <c r="A78" s="2"/>
      <c r="G78" s="2"/>
      <c r="I78" s="39">
        <v>200</v>
      </c>
      <c r="J78" s="40"/>
      <c r="K78" s="41">
        <f t="shared" si="3"/>
        <v>500</v>
      </c>
    </row>
    <row r="79" spans="1:11">
      <c r="A79" s="2"/>
      <c r="G79" s="2" t="s">
        <v>25</v>
      </c>
      <c r="I79" s="39">
        <v>100</v>
      </c>
      <c r="J79" s="40">
        <v>3</v>
      </c>
      <c r="K79" s="41">
        <f t="shared" si="3"/>
        <v>0</v>
      </c>
    </row>
    <row r="80" spans="1:11">
      <c r="A80" s="2" t="s">
        <v>23</v>
      </c>
      <c r="D80" s="2" t="s">
        <v>24</v>
      </c>
      <c r="G80" s="1" t="s">
        <v>28</v>
      </c>
      <c r="I80" s="39">
        <v>50</v>
      </c>
      <c r="J80" s="40">
        <v>1</v>
      </c>
      <c r="K80" s="41">
        <f t="shared" si="3"/>
        <v>300</v>
      </c>
    </row>
    <row r="81" spans="1:11">
      <c r="A81" s="1" t="s">
        <v>26</v>
      </c>
      <c r="D81" s="1" t="s">
        <v>27</v>
      </c>
      <c r="I81" s="39">
        <v>20</v>
      </c>
      <c r="J81" s="40">
        <v>1</v>
      </c>
      <c r="K81" s="41">
        <f t="shared" si="3"/>
        <v>50</v>
      </c>
    </row>
    <row r="82" spans="9:11">
      <c r="I82" s="39">
        <v>10</v>
      </c>
      <c r="J82" s="40">
        <v>1</v>
      </c>
      <c r="K82" s="41">
        <f t="shared" si="3"/>
        <v>20</v>
      </c>
    </row>
    <row r="83" spans="9:11">
      <c r="I83" s="39">
        <v>5</v>
      </c>
      <c r="J83" s="40"/>
      <c r="K83" s="41">
        <f t="shared" si="3"/>
        <v>10</v>
      </c>
    </row>
    <row r="84" spans="9:11">
      <c r="I84" s="39">
        <v>1</v>
      </c>
      <c r="J84" s="40">
        <v>1</v>
      </c>
      <c r="K84" s="41">
        <f t="shared" si="3"/>
        <v>0</v>
      </c>
    </row>
    <row r="85" spans="9:11">
      <c r="I85" s="39">
        <v>0.25</v>
      </c>
      <c r="J85" s="40">
        <v>2</v>
      </c>
      <c r="K85" s="41">
        <f t="shared" si="3"/>
        <v>1</v>
      </c>
    </row>
    <row r="86" spans="9:11">
      <c r="I86" s="42">
        <v>0.05</v>
      </c>
      <c r="J86" s="40">
        <v>4</v>
      </c>
      <c r="K86" s="41">
        <f t="shared" si="3"/>
        <v>0.5</v>
      </c>
    </row>
    <row r="87" spans="9:11">
      <c r="I87" s="2" t="s">
        <v>29</v>
      </c>
      <c r="K87" s="41">
        <f t="shared" si="3"/>
        <v>0.2</v>
      </c>
    </row>
    <row r="88" spans="9:11">
      <c r="I88" s="2" t="s">
        <v>30</v>
      </c>
      <c r="K88" s="43">
        <f>SUM(K76:K87)</f>
        <v>33881.7</v>
      </c>
    </row>
    <row r="89" spans="11:11">
      <c r="K89" s="44">
        <f>J71</f>
        <v>0</v>
      </c>
    </row>
    <row r="90" ht="9.75" spans="11:11">
      <c r="K90" s="45">
        <f>SUM(K88:K89)</f>
        <v>33881.7</v>
      </c>
    </row>
    <row r="91" ht="9.75"/>
  </sheetData>
  <mergeCells count="40">
    <mergeCell ref="G4:J4"/>
    <mergeCell ref="G36:J36"/>
    <mergeCell ref="G66:J66"/>
    <mergeCell ref="A4:A6"/>
    <mergeCell ref="A36:A38"/>
    <mergeCell ref="A66:A68"/>
    <mergeCell ref="B4:B6"/>
    <mergeCell ref="B36:B38"/>
    <mergeCell ref="B66:B68"/>
    <mergeCell ref="C4:C6"/>
    <mergeCell ref="C36:C38"/>
    <mergeCell ref="C66:C68"/>
    <mergeCell ref="D4:D6"/>
    <mergeCell ref="D36:D38"/>
    <mergeCell ref="D66:D68"/>
    <mergeCell ref="E4:E6"/>
    <mergeCell ref="E36:E38"/>
    <mergeCell ref="E66:E68"/>
    <mergeCell ref="F4:F6"/>
    <mergeCell ref="F36:F38"/>
    <mergeCell ref="F66:F68"/>
    <mergeCell ref="G5:G6"/>
    <mergeCell ref="G37:G38"/>
    <mergeCell ref="G67:G68"/>
    <mergeCell ref="H5:H6"/>
    <mergeCell ref="H37:H38"/>
    <mergeCell ref="H67:H68"/>
    <mergeCell ref="I5:I6"/>
    <mergeCell ref="I37:I38"/>
    <mergeCell ref="I67:I68"/>
    <mergeCell ref="J5:J6"/>
    <mergeCell ref="J37:J38"/>
    <mergeCell ref="J67:J68"/>
    <mergeCell ref="K4:K6"/>
    <mergeCell ref="K36:K38"/>
    <mergeCell ref="K66:K68"/>
    <mergeCell ref="L4:L6"/>
    <mergeCell ref="L36:L38"/>
    <mergeCell ref="L66:L68"/>
    <mergeCell ref="M47:M48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workbookViewId="0">
      <selection activeCell="A42" sqref="A4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45643</v>
      </c>
      <c r="B7" s="15">
        <v>19775</v>
      </c>
      <c r="C7" s="16" t="s">
        <v>137</v>
      </c>
      <c r="D7" s="17" t="s">
        <v>16</v>
      </c>
      <c r="E7" s="15">
        <v>59660</v>
      </c>
      <c r="F7" s="35">
        <v>27935.2</v>
      </c>
      <c r="G7" s="19"/>
      <c r="H7" s="19"/>
      <c r="I7" s="14"/>
      <c r="J7" s="35"/>
      <c r="K7" s="25">
        <f>F7+J7</f>
        <v>27935.2</v>
      </c>
      <c r="L7" s="14">
        <v>45644</v>
      </c>
      <c r="M7" s="2"/>
    </row>
    <row r="8" spans="1:13">
      <c r="A8" s="14">
        <v>45643</v>
      </c>
      <c r="B8" s="15">
        <v>19776</v>
      </c>
      <c r="C8" s="16" t="s">
        <v>138</v>
      </c>
      <c r="D8" s="17" t="s">
        <v>16</v>
      </c>
      <c r="E8" s="15">
        <v>59661</v>
      </c>
      <c r="F8" s="35">
        <v>5946.5</v>
      </c>
      <c r="G8" s="19"/>
      <c r="H8" s="19"/>
      <c r="I8" s="14"/>
      <c r="J8" s="35"/>
      <c r="K8" s="25">
        <f>F8+J8</f>
        <v>5946.5</v>
      </c>
      <c r="L8" s="14">
        <v>45644</v>
      </c>
      <c r="M8" s="2"/>
    </row>
    <row r="9" spans="6:11">
      <c r="F9" s="36">
        <f t="shared" ref="F9:K9" si="0">SUM(F7:F8)</f>
        <v>33881.7</v>
      </c>
      <c r="G9" s="2"/>
      <c r="H9" s="2"/>
      <c r="I9" s="2"/>
      <c r="J9" s="37">
        <f t="shared" si="0"/>
        <v>0</v>
      </c>
      <c r="K9" s="36">
        <f t="shared" si="0"/>
        <v>33881.7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>
        <v>33</v>
      </c>
      <c r="K14" s="41">
        <f t="shared" ref="K14:K25" si="1"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>
        <v>1</v>
      </c>
      <c r="K15" s="41">
        <f t="shared" si="1"/>
        <v>33000</v>
      </c>
    </row>
    <row r="16" spans="1:11">
      <c r="A16" s="2"/>
      <c r="G16" s="2"/>
      <c r="I16" s="39">
        <v>200</v>
      </c>
      <c r="J16" s="40"/>
      <c r="K16" s="41">
        <f t="shared" si="1"/>
        <v>500</v>
      </c>
    </row>
    <row r="17" spans="1:11">
      <c r="A17" s="2"/>
      <c r="G17" s="2" t="s">
        <v>25</v>
      </c>
      <c r="I17" s="39">
        <v>100</v>
      </c>
      <c r="J17" s="40">
        <v>3</v>
      </c>
      <c r="K17" s="41">
        <f t="shared" si="1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>
        <v>1</v>
      </c>
      <c r="K18" s="41">
        <f t="shared" si="1"/>
        <v>300</v>
      </c>
    </row>
    <row r="19" spans="1:11">
      <c r="A19" s="1" t="s">
        <v>26</v>
      </c>
      <c r="D19" s="1" t="s">
        <v>27</v>
      </c>
      <c r="I19" s="39">
        <v>20</v>
      </c>
      <c r="J19" s="40">
        <v>1</v>
      </c>
      <c r="K19" s="41">
        <f t="shared" si="1"/>
        <v>50</v>
      </c>
    </row>
    <row r="20" spans="9:11">
      <c r="I20" s="39">
        <v>10</v>
      </c>
      <c r="J20" s="40">
        <v>1</v>
      </c>
      <c r="K20" s="41">
        <f t="shared" si="1"/>
        <v>20</v>
      </c>
    </row>
    <row r="21" spans="9:11">
      <c r="I21" s="39">
        <v>5</v>
      </c>
      <c r="J21" s="40"/>
      <c r="K21" s="41">
        <f t="shared" si="1"/>
        <v>10</v>
      </c>
    </row>
    <row r="22" spans="9:11">
      <c r="I22" s="39">
        <v>1</v>
      </c>
      <c r="J22" s="40">
        <v>1</v>
      </c>
      <c r="K22" s="41">
        <f t="shared" si="1"/>
        <v>0</v>
      </c>
    </row>
    <row r="23" spans="9:11">
      <c r="I23" s="39">
        <v>0.25</v>
      </c>
      <c r="J23" s="40">
        <v>2</v>
      </c>
      <c r="K23" s="41">
        <f t="shared" si="1"/>
        <v>1</v>
      </c>
    </row>
    <row r="24" spans="9:11">
      <c r="I24" s="42">
        <v>0.05</v>
      </c>
      <c r="J24" s="40">
        <v>4</v>
      </c>
      <c r="K24" s="41">
        <f t="shared" si="1"/>
        <v>0.5</v>
      </c>
    </row>
    <row r="25" spans="9:11">
      <c r="I25" s="2" t="s">
        <v>29</v>
      </c>
      <c r="K25" s="41">
        <f t="shared" si="1"/>
        <v>0.2</v>
      </c>
    </row>
    <row r="26" spans="9:11">
      <c r="I26" s="2" t="s">
        <v>30</v>
      </c>
      <c r="K26" s="43">
        <f>SUM(K14:K25)</f>
        <v>33881.7</v>
      </c>
    </row>
    <row r="27" spans="11:11">
      <c r="K27" s="44">
        <f>J9</f>
        <v>0</v>
      </c>
    </row>
    <row r="28" ht="9.75" spans="11:11">
      <c r="K28" s="45">
        <f>SUM(K26:K27)</f>
        <v>33881.7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45642</v>
      </c>
      <c r="B42" s="15">
        <v>19930</v>
      </c>
      <c r="C42" s="16" t="s">
        <v>139</v>
      </c>
      <c r="D42" s="17" t="s">
        <v>16</v>
      </c>
      <c r="E42" s="46">
        <v>59677</v>
      </c>
      <c r="F42" s="47">
        <v>3790</v>
      </c>
      <c r="G42" s="48"/>
      <c r="H42" s="48"/>
      <c r="I42" s="27"/>
      <c r="J42" s="25">
        <v>0</v>
      </c>
      <c r="K42" s="25">
        <f t="shared" ref="K42:K51" si="2">J42+F42</f>
        <v>3790</v>
      </c>
      <c r="L42" s="14">
        <v>45642</v>
      </c>
      <c r="M42" s="2"/>
    </row>
    <row r="43" spans="1:13">
      <c r="A43" s="14">
        <v>45643</v>
      </c>
      <c r="B43" s="15">
        <v>19933</v>
      </c>
      <c r="C43" s="16" t="s">
        <v>140</v>
      </c>
      <c r="D43" s="17" t="s">
        <v>16</v>
      </c>
      <c r="E43" s="46">
        <v>58877</v>
      </c>
      <c r="F43" s="47">
        <v>3790</v>
      </c>
      <c r="G43" s="48"/>
      <c r="H43" s="48"/>
      <c r="I43" s="27"/>
      <c r="J43" s="25">
        <v>0</v>
      </c>
      <c r="K43" s="25">
        <f t="shared" si="2"/>
        <v>3790</v>
      </c>
      <c r="L43" s="14">
        <v>45642</v>
      </c>
      <c r="M43" s="2"/>
    </row>
    <row r="44" spans="1:13">
      <c r="A44" s="14">
        <v>45643</v>
      </c>
      <c r="B44" s="15">
        <v>19935</v>
      </c>
      <c r="C44" s="16" t="s">
        <v>141</v>
      </c>
      <c r="D44" s="17" t="s">
        <v>16</v>
      </c>
      <c r="E44" s="46">
        <v>59656</v>
      </c>
      <c r="F44" s="47"/>
      <c r="G44" s="48"/>
      <c r="H44" s="48"/>
      <c r="I44" s="27"/>
      <c r="J44" s="25">
        <v>24217.92</v>
      </c>
      <c r="K44" s="25">
        <f t="shared" si="2"/>
        <v>24217.92</v>
      </c>
      <c r="L44" s="14">
        <v>45643</v>
      </c>
      <c r="M44" s="2" t="s">
        <v>142</v>
      </c>
    </row>
    <row r="45" spans="1:13">
      <c r="A45" s="14">
        <v>45643</v>
      </c>
      <c r="B45" s="15">
        <v>19936</v>
      </c>
      <c r="C45" s="16" t="s">
        <v>143</v>
      </c>
      <c r="D45" s="17" t="s">
        <v>144</v>
      </c>
      <c r="E45" s="46">
        <v>59669</v>
      </c>
      <c r="F45" s="47">
        <v>11300</v>
      </c>
      <c r="G45" s="48"/>
      <c r="H45" s="48"/>
      <c r="I45" s="27"/>
      <c r="J45" s="25">
        <v>0</v>
      </c>
      <c r="K45" s="25">
        <f t="shared" si="2"/>
        <v>11300</v>
      </c>
      <c r="L45" s="14">
        <v>45642</v>
      </c>
      <c r="M45" s="2"/>
    </row>
    <row r="46" spans="1:13">
      <c r="A46" s="14">
        <v>45643</v>
      </c>
      <c r="B46" s="15">
        <v>19937</v>
      </c>
      <c r="C46" s="16" t="s">
        <v>145</v>
      </c>
      <c r="D46" s="17" t="s">
        <v>16</v>
      </c>
      <c r="E46" s="46">
        <v>59667</v>
      </c>
      <c r="F46" s="47">
        <v>5685</v>
      </c>
      <c r="G46" s="48"/>
      <c r="H46" s="48"/>
      <c r="I46" s="27"/>
      <c r="J46" s="25">
        <v>0</v>
      </c>
      <c r="K46" s="25">
        <f t="shared" si="2"/>
        <v>5685</v>
      </c>
      <c r="L46" s="14">
        <v>45643</v>
      </c>
      <c r="M46" s="2"/>
    </row>
    <row r="47" spans="1:13">
      <c r="A47" s="14">
        <v>45643</v>
      </c>
      <c r="B47" s="15">
        <v>19938</v>
      </c>
      <c r="C47" s="16" t="s">
        <v>146</v>
      </c>
      <c r="D47" s="17" t="s">
        <v>16</v>
      </c>
      <c r="E47" s="46">
        <v>59671</v>
      </c>
      <c r="F47" s="47"/>
      <c r="G47" s="48"/>
      <c r="H47" s="48"/>
      <c r="I47" s="27"/>
      <c r="J47" s="47">
        <v>34683.63</v>
      </c>
      <c r="K47" s="25">
        <f t="shared" si="2"/>
        <v>34683.63</v>
      </c>
      <c r="L47" s="14">
        <v>45643</v>
      </c>
      <c r="M47" s="2" t="s">
        <v>147</v>
      </c>
    </row>
    <row r="48" spans="1:13">
      <c r="A48" s="14">
        <v>45643</v>
      </c>
      <c r="B48" s="15">
        <v>19938</v>
      </c>
      <c r="C48" s="16" t="s">
        <v>146</v>
      </c>
      <c r="D48" s="17" t="s">
        <v>16</v>
      </c>
      <c r="E48" s="46">
        <v>59672</v>
      </c>
      <c r="F48" s="47"/>
      <c r="G48" s="48"/>
      <c r="H48" s="48"/>
      <c r="I48" s="27"/>
      <c r="J48" s="47">
        <v>34683.63</v>
      </c>
      <c r="K48" s="25">
        <f t="shared" si="2"/>
        <v>34683.63</v>
      </c>
      <c r="L48" s="14">
        <v>45643</v>
      </c>
      <c r="M48" s="2" t="s">
        <v>147</v>
      </c>
    </row>
    <row r="49" spans="1:13">
      <c r="A49" s="14">
        <v>45643</v>
      </c>
      <c r="B49" s="15">
        <v>19939</v>
      </c>
      <c r="C49" s="16" t="s">
        <v>148</v>
      </c>
      <c r="D49" s="17" t="s">
        <v>59</v>
      </c>
      <c r="E49" s="46">
        <v>59670</v>
      </c>
      <c r="F49" s="47">
        <v>29356.1</v>
      </c>
      <c r="G49" s="48"/>
      <c r="H49" s="48"/>
      <c r="I49" s="27"/>
      <c r="J49" s="25">
        <v>0</v>
      </c>
      <c r="K49" s="25">
        <f t="shared" si="2"/>
        <v>29356.1</v>
      </c>
      <c r="L49" s="14">
        <v>45643</v>
      </c>
      <c r="M49" s="50"/>
    </row>
    <row r="50" spans="6:11">
      <c r="F50" s="36">
        <f>SUM(F42:F49)</f>
        <v>53921.1</v>
      </c>
      <c r="G50" s="2"/>
      <c r="H50" s="2"/>
      <c r="I50" s="2"/>
      <c r="J50" s="36">
        <f>SUM(J42:J49)</f>
        <v>93585.18</v>
      </c>
      <c r="K50" s="36">
        <f>SUM(K42:K49)</f>
        <v>147506.28</v>
      </c>
    </row>
    <row r="52" spans="1:4">
      <c r="A52" s="2" t="s">
        <v>20</v>
      </c>
      <c r="D52" s="2" t="s">
        <v>21</v>
      </c>
    </row>
    <row r="53" spans="1:1">
      <c r="A53" s="2"/>
    </row>
    <row r="54" spans="1:1">
      <c r="A54" s="2"/>
    </row>
    <row r="55" spans="1:4">
      <c r="A55" s="2" t="s">
        <v>23</v>
      </c>
      <c r="D55" s="2" t="s">
        <v>24</v>
      </c>
    </row>
    <row r="56" spans="1:4">
      <c r="A56" s="1" t="s">
        <v>26</v>
      </c>
      <c r="D56" s="1" t="s">
        <v>27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6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topLeftCell="A56" workbookViewId="0">
      <selection activeCell="C81" sqref="C8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45644</v>
      </c>
      <c r="B7" s="15">
        <v>19940</v>
      </c>
      <c r="C7" s="16" t="s">
        <v>149</v>
      </c>
      <c r="D7" s="17" t="s">
        <v>16</v>
      </c>
      <c r="E7" s="46">
        <v>58884</v>
      </c>
      <c r="F7" s="47">
        <v>13236.1</v>
      </c>
      <c r="G7" s="48"/>
      <c r="H7" s="48"/>
      <c r="I7" s="27"/>
      <c r="J7" s="25">
        <v>0</v>
      </c>
      <c r="K7" s="25">
        <f>J7+F7</f>
        <v>13236.1</v>
      </c>
      <c r="L7" s="14">
        <v>45643</v>
      </c>
      <c r="M7" s="2"/>
    </row>
    <row r="8" spans="1:13">
      <c r="A8" s="14">
        <v>45644</v>
      </c>
      <c r="B8" s="15">
        <v>19941</v>
      </c>
      <c r="C8" s="16" t="s">
        <v>150</v>
      </c>
      <c r="D8" s="17" t="s">
        <v>16</v>
      </c>
      <c r="E8" s="46">
        <v>59658</v>
      </c>
      <c r="F8" s="47"/>
      <c r="G8" s="48"/>
      <c r="H8" s="48"/>
      <c r="I8" s="27"/>
      <c r="J8" s="25">
        <v>35859.05</v>
      </c>
      <c r="K8" s="25">
        <f>J8+F8</f>
        <v>35859.05</v>
      </c>
      <c r="L8" s="14">
        <v>45643</v>
      </c>
      <c r="M8" s="2" t="s">
        <v>151</v>
      </c>
    </row>
    <row r="9" spans="1:13">
      <c r="A9" s="14">
        <v>45644</v>
      </c>
      <c r="B9" s="15">
        <v>19942</v>
      </c>
      <c r="C9" s="16" t="s">
        <v>152</v>
      </c>
      <c r="D9" s="17" t="s">
        <v>16</v>
      </c>
      <c r="E9" s="46">
        <v>58812</v>
      </c>
      <c r="F9" s="47">
        <v>34996.1</v>
      </c>
      <c r="G9" s="48"/>
      <c r="H9" s="48"/>
      <c r="I9" s="27"/>
      <c r="J9" s="25">
        <v>0</v>
      </c>
      <c r="K9" s="25">
        <f>J9+F9</f>
        <v>34996.1</v>
      </c>
      <c r="L9" s="14">
        <v>45644</v>
      </c>
      <c r="M9" s="2"/>
    </row>
    <row r="10" spans="1:13">
      <c r="A10" s="14">
        <v>45644</v>
      </c>
      <c r="B10" s="15">
        <v>19943</v>
      </c>
      <c r="C10" s="16" t="s">
        <v>40</v>
      </c>
      <c r="D10" s="17" t="s">
        <v>16</v>
      </c>
      <c r="E10" s="46">
        <v>59673</v>
      </c>
      <c r="F10" s="47">
        <v>57950.1</v>
      </c>
      <c r="G10" s="48"/>
      <c r="H10" s="48"/>
      <c r="I10" s="27"/>
      <c r="J10" s="25">
        <v>0</v>
      </c>
      <c r="K10" s="25">
        <f>J10+F10</f>
        <v>57950.1</v>
      </c>
      <c r="L10" s="14">
        <v>45644</v>
      </c>
      <c r="M10" s="50"/>
    </row>
    <row r="11" spans="6:11">
      <c r="F11" s="36">
        <f>SUM(F7:F10)</f>
        <v>106182.3</v>
      </c>
      <c r="G11" s="2"/>
      <c r="H11" s="2"/>
      <c r="I11" s="2"/>
      <c r="J11" s="36">
        <f>SUM(J7:J10)</f>
        <v>35859.05</v>
      </c>
      <c r="K11" s="36">
        <f>SUM(K7:K10)</f>
        <v>142041.35</v>
      </c>
    </row>
    <row r="13" spans="1:4">
      <c r="A13" s="2" t="s">
        <v>20</v>
      </c>
      <c r="D13" s="2" t="s">
        <v>21</v>
      </c>
    </row>
    <row r="14" spans="1:1">
      <c r="A14" s="2"/>
    </row>
    <row r="15" spans="1:1">
      <c r="A15" s="2"/>
    </row>
    <row r="16" spans="1:4">
      <c r="A16" s="2" t="s">
        <v>23</v>
      </c>
      <c r="D16" s="2" t="s">
        <v>24</v>
      </c>
    </row>
    <row r="17" spans="1:4">
      <c r="A17" s="1" t="s">
        <v>26</v>
      </c>
      <c r="D17" s="1" t="s">
        <v>27</v>
      </c>
    </row>
    <row r="25" spans="1:1">
      <c r="A25" s="2" t="s">
        <v>0</v>
      </c>
    </row>
    <row r="26" spans="1:1">
      <c r="A26" s="2" t="s">
        <v>1</v>
      </c>
    </row>
    <row r="28" spans="1:12">
      <c r="A28" s="3" t="s">
        <v>2</v>
      </c>
      <c r="B28" s="51" t="s">
        <v>31</v>
      </c>
      <c r="C28" s="3" t="s">
        <v>4</v>
      </c>
      <c r="D28" s="3" t="s">
        <v>5</v>
      </c>
      <c r="E28" s="3" t="s">
        <v>6</v>
      </c>
      <c r="F28" s="3" t="s">
        <v>7</v>
      </c>
      <c r="G28" s="4" t="s">
        <v>8</v>
      </c>
      <c r="H28" s="5"/>
      <c r="I28" s="5"/>
      <c r="J28" s="23"/>
      <c r="K28" s="3" t="s">
        <v>9</v>
      </c>
      <c r="L28" s="3" t="s">
        <v>10</v>
      </c>
    </row>
    <row r="29" spans="1:12">
      <c r="A29" s="6"/>
      <c r="B29" s="52"/>
      <c r="C29" s="6"/>
      <c r="D29" s="6"/>
      <c r="E29" s="6"/>
      <c r="F29" s="6"/>
      <c r="G29" s="3" t="s">
        <v>11</v>
      </c>
      <c r="H29" s="3" t="s">
        <v>12</v>
      </c>
      <c r="I29" s="3" t="s">
        <v>13</v>
      </c>
      <c r="J29" s="3" t="s">
        <v>14</v>
      </c>
      <c r="K29" s="6"/>
      <c r="L29" s="6"/>
    </row>
    <row r="30" ht="10.15" customHeight="1" spans="1:12">
      <c r="A30" s="7"/>
      <c r="B30" s="53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ht="10.15" customHeight="1" spans="1:13">
      <c r="A31" s="14">
        <v>45645</v>
      </c>
      <c r="B31" s="15" t="s">
        <v>153</v>
      </c>
      <c r="C31" s="16" t="s">
        <v>154</v>
      </c>
      <c r="D31" s="17" t="s">
        <v>16</v>
      </c>
      <c r="E31" s="15" t="s">
        <v>155</v>
      </c>
      <c r="F31" s="35">
        <v>12000</v>
      </c>
      <c r="G31" s="19"/>
      <c r="H31" s="19"/>
      <c r="I31" s="14"/>
      <c r="J31" s="35"/>
      <c r="K31" s="25">
        <f>J31+F31</f>
        <v>12000</v>
      </c>
      <c r="L31" s="14">
        <v>45646</v>
      </c>
      <c r="M31" s="2"/>
    </row>
    <row r="32" ht="9.95" customHeight="1" spans="1:13">
      <c r="A32" s="14"/>
      <c r="B32" s="15"/>
      <c r="C32" s="16"/>
      <c r="D32" s="17"/>
      <c r="E32" s="15"/>
      <c r="F32" s="35"/>
      <c r="G32" s="19"/>
      <c r="H32" s="19"/>
      <c r="I32" s="14"/>
      <c r="J32" s="35"/>
      <c r="K32" s="25"/>
      <c r="L32" s="14"/>
      <c r="M32" s="2"/>
    </row>
    <row r="33" spans="6:11">
      <c r="F33" s="36">
        <f>SUM(F28:F32)</f>
        <v>12000</v>
      </c>
      <c r="G33" s="2"/>
      <c r="H33" s="2"/>
      <c r="I33" s="2"/>
      <c r="J33" s="36">
        <f>SUM(J31:J32)</f>
        <v>0</v>
      </c>
      <c r="K33" s="36">
        <f>SUM(K32:K32)</f>
        <v>0</v>
      </c>
    </row>
    <row r="34" spans="9:9">
      <c r="I34" s="1" t="s">
        <v>13</v>
      </c>
    </row>
    <row r="35" spans="8:11">
      <c r="H35" s="2" t="s">
        <v>17</v>
      </c>
      <c r="J35" s="38" t="s">
        <v>18</v>
      </c>
      <c r="K35" s="38" t="s">
        <v>19</v>
      </c>
    </row>
    <row r="36" spans="11:11">
      <c r="K36" s="2"/>
    </row>
    <row r="37" spans="1:11">
      <c r="A37" s="2" t="s">
        <v>20</v>
      </c>
      <c r="D37" s="2" t="s">
        <v>21</v>
      </c>
      <c r="G37" s="2" t="s">
        <v>22</v>
      </c>
      <c r="I37" s="39">
        <v>1000</v>
      </c>
      <c r="J37" s="40">
        <v>12</v>
      </c>
      <c r="K37" s="41">
        <f t="shared" ref="K37:K47" si="0">J37*I37</f>
        <v>12000</v>
      </c>
    </row>
    <row r="38" spans="1:11">
      <c r="A38" s="2"/>
      <c r="G38" s="2"/>
      <c r="I38" s="39">
        <v>500</v>
      </c>
      <c r="J38" s="40"/>
      <c r="K38" s="41">
        <f t="shared" si="0"/>
        <v>0</v>
      </c>
    </row>
    <row r="39" spans="1:11">
      <c r="A39" s="2"/>
      <c r="G39" s="2"/>
      <c r="I39" s="39">
        <v>200</v>
      </c>
      <c r="J39" s="40"/>
      <c r="K39" s="41">
        <f t="shared" si="0"/>
        <v>0</v>
      </c>
    </row>
    <row r="40" spans="1:11">
      <c r="A40" s="2" t="s">
        <v>23</v>
      </c>
      <c r="D40" s="2" t="s">
        <v>24</v>
      </c>
      <c r="G40" s="2" t="s">
        <v>25</v>
      </c>
      <c r="I40" s="39">
        <v>100</v>
      </c>
      <c r="J40" s="40"/>
      <c r="K40" s="41">
        <f t="shared" si="0"/>
        <v>0</v>
      </c>
    </row>
    <row r="41" spans="1:11">
      <c r="A41" s="1" t="s">
        <v>26</v>
      </c>
      <c r="D41" s="1" t="s">
        <v>27</v>
      </c>
      <c r="G41" s="1" t="s">
        <v>28</v>
      </c>
      <c r="I41" s="39">
        <v>50</v>
      </c>
      <c r="J41" s="40"/>
      <c r="K41" s="41">
        <f t="shared" si="0"/>
        <v>0</v>
      </c>
    </row>
    <row r="42" spans="9:11">
      <c r="I42" s="39">
        <v>20</v>
      </c>
      <c r="J42" s="40"/>
      <c r="K42" s="41">
        <f t="shared" si="0"/>
        <v>0</v>
      </c>
    </row>
    <row r="43" spans="9:11">
      <c r="I43" s="39">
        <v>10</v>
      </c>
      <c r="J43" s="40"/>
      <c r="K43" s="41">
        <f t="shared" si="0"/>
        <v>0</v>
      </c>
    </row>
    <row r="44" spans="9:11">
      <c r="I44" s="39">
        <v>5</v>
      </c>
      <c r="J44" s="40"/>
      <c r="K44" s="41">
        <f t="shared" si="0"/>
        <v>0</v>
      </c>
    </row>
    <row r="45" spans="9:11">
      <c r="I45" s="39">
        <v>1</v>
      </c>
      <c r="J45" s="40"/>
      <c r="K45" s="41">
        <f t="shared" si="0"/>
        <v>0</v>
      </c>
    </row>
    <row r="46" spans="9:11">
      <c r="I46" s="39">
        <v>0.25</v>
      </c>
      <c r="J46" s="40"/>
      <c r="K46" s="41">
        <f t="shared" si="0"/>
        <v>0</v>
      </c>
    </row>
    <row r="47" spans="9:11">
      <c r="I47" s="42">
        <v>0.05</v>
      </c>
      <c r="J47" s="40"/>
      <c r="K47" s="41">
        <f t="shared" si="0"/>
        <v>0</v>
      </c>
    </row>
    <row r="48" spans="9:11">
      <c r="I48" s="2" t="s">
        <v>29</v>
      </c>
      <c r="K48" s="49">
        <f>SUM(K37:K47)</f>
        <v>12000</v>
      </c>
    </row>
    <row r="49" spans="9:11">
      <c r="I49" s="2" t="s">
        <v>30</v>
      </c>
      <c r="K49" s="44">
        <f>J33</f>
        <v>0</v>
      </c>
    </row>
    <row r="50" ht="9.75" spans="11:11">
      <c r="K50" s="45">
        <f>SUM(K48:K49)</f>
        <v>12000</v>
      </c>
    </row>
    <row r="51" ht="9.75"/>
  </sheetData>
  <mergeCells count="26">
    <mergeCell ref="G4:J4"/>
    <mergeCell ref="G28:J28"/>
    <mergeCell ref="A4:A6"/>
    <mergeCell ref="A28:A30"/>
    <mergeCell ref="B4:B6"/>
    <mergeCell ref="B28:B30"/>
    <mergeCell ref="C4:C6"/>
    <mergeCell ref="C28:C30"/>
    <mergeCell ref="D4:D6"/>
    <mergeCell ref="D28:D30"/>
    <mergeCell ref="E4:E6"/>
    <mergeCell ref="E28:E30"/>
    <mergeCell ref="F4:F6"/>
    <mergeCell ref="F28:F30"/>
    <mergeCell ref="G5:G6"/>
    <mergeCell ref="G29:G30"/>
    <mergeCell ref="H5:H6"/>
    <mergeCell ref="H29:H30"/>
    <mergeCell ref="I5:I6"/>
    <mergeCell ref="I29:I30"/>
    <mergeCell ref="J5:J6"/>
    <mergeCell ref="J29:J30"/>
    <mergeCell ref="K4:K6"/>
    <mergeCell ref="K28:K30"/>
    <mergeCell ref="L4:L6"/>
    <mergeCell ref="L28:L3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topLeftCell="A8" workbookViewId="0">
      <selection activeCell="H29" sqref="H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45645</v>
      </c>
      <c r="B7" s="15">
        <v>18878</v>
      </c>
      <c r="C7" s="16" t="s">
        <v>156</v>
      </c>
      <c r="D7" s="17" t="s">
        <v>16</v>
      </c>
      <c r="E7" s="15">
        <v>59659</v>
      </c>
      <c r="F7" s="35"/>
      <c r="G7" s="19" t="s">
        <v>49</v>
      </c>
      <c r="H7" s="19">
        <v>402649</v>
      </c>
      <c r="I7" s="14">
        <v>45643</v>
      </c>
      <c r="J7" s="35">
        <v>36182.1</v>
      </c>
      <c r="K7" s="25">
        <f>F7+J7</f>
        <v>36182.1</v>
      </c>
      <c r="L7" s="14">
        <v>45646</v>
      </c>
      <c r="M7" s="2"/>
    </row>
    <row r="8" spans="1:13">
      <c r="A8" s="14">
        <v>45645</v>
      </c>
      <c r="B8" s="15">
        <v>18879</v>
      </c>
      <c r="C8" s="16" t="s">
        <v>112</v>
      </c>
      <c r="D8" s="17" t="s">
        <v>16</v>
      </c>
      <c r="E8" s="15">
        <v>58885</v>
      </c>
      <c r="F8" s="35">
        <v>5155</v>
      </c>
      <c r="G8" s="19"/>
      <c r="H8" s="19"/>
      <c r="I8" s="14"/>
      <c r="J8" s="35"/>
      <c r="K8" s="25">
        <f>F8+J8</f>
        <v>5155</v>
      </c>
      <c r="L8" s="14">
        <v>45646</v>
      </c>
      <c r="M8" s="2"/>
    </row>
    <row r="9" spans="6:11">
      <c r="F9" s="36">
        <f t="shared" ref="F9:K9" si="0">SUM(F7:F8)</f>
        <v>5155</v>
      </c>
      <c r="G9" s="2"/>
      <c r="H9" s="2"/>
      <c r="I9" s="2"/>
      <c r="J9" s="37">
        <f t="shared" si="0"/>
        <v>36182.1</v>
      </c>
      <c r="K9" s="36">
        <f t="shared" si="0"/>
        <v>41337.1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>
        <v>5</v>
      </c>
      <c r="K14" s="41">
        <f t="shared" ref="K14:K25" si="1"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/>
      <c r="K15" s="41">
        <f t="shared" si="1"/>
        <v>5000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>
        <v>1</v>
      </c>
      <c r="K17" s="41">
        <f t="shared" si="1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>
        <v>1</v>
      </c>
      <c r="K18" s="41">
        <f t="shared" si="1"/>
        <v>100</v>
      </c>
    </row>
    <row r="19" spans="1:11">
      <c r="A19" s="1" t="s">
        <v>26</v>
      </c>
      <c r="D19" s="1" t="s">
        <v>27</v>
      </c>
      <c r="I19" s="39">
        <v>20</v>
      </c>
      <c r="J19" s="40"/>
      <c r="K19" s="41">
        <f t="shared" si="1"/>
        <v>50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>
        <v>1</v>
      </c>
      <c r="K21" s="41">
        <f t="shared" si="1"/>
        <v>0</v>
      </c>
    </row>
    <row r="22" spans="9:11">
      <c r="I22" s="39">
        <v>1</v>
      </c>
      <c r="J22" s="40"/>
      <c r="K22" s="41">
        <f t="shared" si="1"/>
        <v>5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42">
        <v>0.05</v>
      </c>
      <c r="J24" s="40"/>
      <c r="K24" s="41">
        <f t="shared" si="1"/>
        <v>0</v>
      </c>
    </row>
    <row r="25" spans="9:11">
      <c r="I25" s="2" t="s">
        <v>29</v>
      </c>
      <c r="K25" s="41">
        <f t="shared" si="1"/>
        <v>0</v>
      </c>
    </row>
    <row r="26" spans="9:11">
      <c r="I26" s="2" t="s">
        <v>30</v>
      </c>
      <c r="K26" s="43">
        <f>SUM(K14:K25)</f>
        <v>5155</v>
      </c>
    </row>
    <row r="27" spans="11:11">
      <c r="K27" s="44">
        <f>J9</f>
        <v>36182.1</v>
      </c>
    </row>
    <row r="28" ht="9.75" spans="11:11">
      <c r="K28" s="45">
        <f>SUM(K26:K27)</f>
        <v>41337.1</v>
      </c>
    </row>
    <row r="29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45645</v>
      </c>
      <c r="B43" s="15">
        <v>19944</v>
      </c>
      <c r="C43" s="16" t="s">
        <v>157</v>
      </c>
      <c r="D43" s="17" t="s">
        <v>16</v>
      </c>
      <c r="E43" s="46">
        <v>59652</v>
      </c>
      <c r="F43" s="47">
        <v>16050</v>
      </c>
      <c r="G43" s="48"/>
      <c r="H43" s="48"/>
      <c r="I43" s="27"/>
      <c r="J43" s="25">
        <v>0</v>
      </c>
      <c r="K43" s="25">
        <f t="shared" ref="K43:K51" si="2">J43+F43</f>
        <v>16050</v>
      </c>
      <c r="L43" s="14">
        <v>45644</v>
      </c>
      <c r="M43" s="2"/>
    </row>
    <row r="44" spans="1:13">
      <c r="A44" s="14">
        <v>45645</v>
      </c>
      <c r="B44" s="15">
        <v>19945</v>
      </c>
      <c r="C44" s="16" t="s">
        <v>158</v>
      </c>
      <c r="D44" s="17" t="s">
        <v>16</v>
      </c>
      <c r="E44" s="46">
        <v>59682</v>
      </c>
      <c r="F44" s="47"/>
      <c r="G44" s="48"/>
      <c r="H44" s="48"/>
      <c r="I44" s="27"/>
      <c r="J44" s="25">
        <v>34683.63</v>
      </c>
      <c r="K44" s="25">
        <f t="shared" si="2"/>
        <v>34683.63</v>
      </c>
      <c r="L44" s="14">
        <v>45645</v>
      </c>
      <c r="M44" s="2" t="s">
        <v>147</v>
      </c>
    </row>
    <row r="45" spans="1:13">
      <c r="A45" s="14">
        <v>45645</v>
      </c>
      <c r="B45" s="15">
        <v>19946</v>
      </c>
      <c r="C45" s="16" t="s">
        <v>159</v>
      </c>
      <c r="D45" s="17" t="s">
        <v>16</v>
      </c>
      <c r="E45" s="46">
        <v>59679</v>
      </c>
      <c r="F45" s="47">
        <v>16000</v>
      </c>
      <c r="G45" s="48"/>
      <c r="H45" s="48"/>
      <c r="I45" s="27"/>
      <c r="J45" s="25">
        <v>0</v>
      </c>
      <c r="K45" s="25">
        <f t="shared" si="2"/>
        <v>16000</v>
      </c>
      <c r="L45" s="14">
        <v>45646</v>
      </c>
      <c r="M45" s="2"/>
    </row>
    <row r="46" spans="1:13">
      <c r="A46" s="14">
        <v>45645</v>
      </c>
      <c r="B46" s="15">
        <v>19947</v>
      </c>
      <c r="C46" s="16" t="s">
        <v>160</v>
      </c>
      <c r="D46" s="17" t="s">
        <v>16</v>
      </c>
      <c r="E46" s="46">
        <v>59655</v>
      </c>
      <c r="F46" s="47"/>
      <c r="G46" s="48"/>
      <c r="H46" s="48"/>
      <c r="I46" s="27"/>
      <c r="J46" s="25">
        <v>9011.81</v>
      </c>
      <c r="K46" s="25">
        <f t="shared" si="2"/>
        <v>9011.81</v>
      </c>
      <c r="L46" s="14">
        <v>45646</v>
      </c>
      <c r="M46" s="2" t="s">
        <v>161</v>
      </c>
    </row>
    <row r="47" spans="1:13">
      <c r="A47" s="14">
        <v>45645</v>
      </c>
      <c r="B47" s="15">
        <v>19948</v>
      </c>
      <c r="C47" s="16" t="s">
        <v>162</v>
      </c>
      <c r="D47" s="17" t="s">
        <v>16</v>
      </c>
      <c r="E47" s="46">
        <v>59688</v>
      </c>
      <c r="F47" s="47">
        <v>29356.1</v>
      </c>
      <c r="G47" s="48"/>
      <c r="H47" s="48"/>
      <c r="I47" s="27"/>
      <c r="J47" s="25">
        <v>0</v>
      </c>
      <c r="K47" s="25">
        <f t="shared" si="2"/>
        <v>29356.1</v>
      </c>
      <c r="L47" s="14">
        <v>45646</v>
      </c>
      <c r="M47" s="2"/>
    </row>
    <row r="48" spans="1:13">
      <c r="A48" s="14">
        <v>45645</v>
      </c>
      <c r="B48" s="15">
        <v>19949</v>
      </c>
      <c r="C48" s="16" t="s">
        <v>163</v>
      </c>
      <c r="D48" s="17" t="s">
        <v>164</v>
      </c>
      <c r="E48" s="46">
        <v>59685</v>
      </c>
      <c r="F48" s="47">
        <v>8000</v>
      </c>
      <c r="G48" s="48"/>
      <c r="H48" s="48"/>
      <c r="I48" s="27"/>
      <c r="J48" s="25">
        <v>0</v>
      </c>
      <c r="K48" s="25">
        <f t="shared" si="2"/>
        <v>8000</v>
      </c>
      <c r="L48" s="14">
        <v>45645</v>
      </c>
      <c r="M48" s="2"/>
    </row>
    <row r="49" spans="1:13">
      <c r="A49" s="14">
        <v>45645</v>
      </c>
      <c r="B49" s="15">
        <v>19950</v>
      </c>
      <c r="C49" s="16" t="s">
        <v>165</v>
      </c>
      <c r="D49" s="17" t="s">
        <v>16</v>
      </c>
      <c r="E49" s="46">
        <v>58891</v>
      </c>
      <c r="F49" s="47">
        <v>23800</v>
      </c>
      <c r="G49" s="48"/>
      <c r="H49" s="48"/>
      <c r="I49" s="27"/>
      <c r="J49" s="25">
        <v>0</v>
      </c>
      <c r="K49" s="25">
        <f t="shared" si="2"/>
        <v>23800</v>
      </c>
      <c r="L49" s="14">
        <v>45646</v>
      </c>
      <c r="M49" s="2"/>
    </row>
    <row r="50" spans="1:13">
      <c r="A50" s="14">
        <v>45645</v>
      </c>
      <c r="B50" s="15">
        <v>19951</v>
      </c>
      <c r="C50" s="16" t="s">
        <v>166</v>
      </c>
      <c r="D50" s="17" t="s">
        <v>16</v>
      </c>
      <c r="E50" s="46">
        <v>59689</v>
      </c>
      <c r="F50" s="47">
        <v>5946.5</v>
      </c>
      <c r="G50" s="48"/>
      <c r="H50" s="48"/>
      <c r="I50" s="27"/>
      <c r="J50" s="25">
        <v>0</v>
      </c>
      <c r="K50" s="25">
        <f t="shared" si="2"/>
        <v>5946.5</v>
      </c>
      <c r="L50" s="14">
        <v>45646</v>
      </c>
      <c r="M50" s="2"/>
    </row>
    <row r="51" spans="1:13">
      <c r="A51" s="14">
        <v>45645</v>
      </c>
      <c r="B51" s="15">
        <v>19952</v>
      </c>
      <c r="C51" s="16" t="s">
        <v>167</v>
      </c>
      <c r="D51" s="17" t="s">
        <v>16</v>
      </c>
      <c r="E51" s="46">
        <v>59651</v>
      </c>
      <c r="F51" s="47"/>
      <c r="G51" s="48"/>
      <c r="H51" s="48"/>
      <c r="I51" s="27"/>
      <c r="J51" s="25">
        <v>9475</v>
      </c>
      <c r="K51" s="25">
        <f t="shared" si="2"/>
        <v>9475</v>
      </c>
      <c r="L51" s="14">
        <v>45646</v>
      </c>
      <c r="M51" s="50"/>
    </row>
    <row r="52" spans="6:11">
      <c r="F52" s="36">
        <f>SUM(F43:F51)</f>
        <v>99152.6</v>
      </c>
      <c r="G52" s="2"/>
      <c r="H52" s="2"/>
      <c r="I52" s="2"/>
      <c r="J52" s="36">
        <f>SUM(J43:J51)</f>
        <v>53170.44</v>
      </c>
      <c r="K52" s="36">
        <f>SUM(K43:K51)</f>
        <v>152323.04</v>
      </c>
    </row>
    <row r="54" spans="1:4">
      <c r="A54" s="2" t="s">
        <v>20</v>
      </c>
      <c r="D54" s="2" t="s">
        <v>21</v>
      </c>
    </row>
    <row r="55" spans="1:1">
      <c r="A55" s="2"/>
    </row>
    <row r="56" spans="1:1">
      <c r="A56" s="2"/>
    </row>
    <row r="57" spans="1:4">
      <c r="A57" s="2" t="s">
        <v>23</v>
      </c>
      <c r="D57" s="2" t="s">
        <v>24</v>
      </c>
    </row>
    <row r="58" spans="1:4">
      <c r="A58" s="1" t="s">
        <v>26</v>
      </c>
      <c r="D58" s="1" t="s">
        <v>27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zoomScale="130" zoomScaleNormal="130" topLeftCell="A40" workbookViewId="0">
      <selection activeCell="I57" sqref="I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45652</v>
      </c>
      <c r="B7" s="15">
        <v>19953</v>
      </c>
      <c r="C7" s="16" t="s">
        <v>168</v>
      </c>
      <c r="D7" s="17" t="s">
        <v>16</v>
      </c>
      <c r="E7" s="15">
        <v>59675</v>
      </c>
      <c r="F7" s="35">
        <v>32204.1</v>
      </c>
      <c r="G7" s="19"/>
      <c r="H7" s="19"/>
      <c r="I7" s="14"/>
      <c r="J7" s="35"/>
      <c r="K7" s="25">
        <f>F7+J7</f>
        <v>32204.1</v>
      </c>
      <c r="L7" s="14">
        <v>45653</v>
      </c>
      <c r="M7" s="2"/>
    </row>
    <row r="8" spans="1:13">
      <c r="A8" s="14">
        <v>45652</v>
      </c>
      <c r="B8" s="15">
        <v>19954</v>
      </c>
      <c r="C8" s="16" t="s">
        <v>168</v>
      </c>
      <c r="D8" s="17" t="s">
        <v>16</v>
      </c>
      <c r="E8" s="15">
        <v>59696</v>
      </c>
      <c r="F8" s="35">
        <v>25998.2</v>
      </c>
      <c r="G8" s="19"/>
      <c r="H8" s="19"/>
      <c r="I8" s="14"/>
      <c r="J8" s="35"/>
      <c r="K8" s="25">
        <f>F8+J8</f>
        <v>25998.2</v>
      </c>
      <c r="L8" s="14">
        <v>45653</v>
      </c>
      <c r="M8" s="2"/>
    </row>
    <row r="9" spans="1:13">
      <c r="A9" s="14">
        <v>45652</v>
      </c>
      <c r="B9" s="15">
        <v>19954</v>
      </c>
      <c r="C9" s="16" t="s">
        <v>65</v>
      </c>
      <c r="D9" s="17" t="s">
        <v>16</v>
      </c>
      <c r="E9" s="15">
        <v>59680</v>
      </c>
      <c r="F9" s="35">
        <v>28756.1</v>
      </c>
      <c r="G9" s="19"/>
      <c r="H9" s="19"/>
      <c r="I9" s="14"/>
      <c r="J9" s="35"/>
      <c r="K9" s="25">
        <f>F9+J9</f>
        <v>28756.1</v>
      </c>
      <c r="L9" s="14">
        <v>45653</v>
      </c>
      <c r="M9" s="2"/>
    </row>
    <row r="10" spans="6:11">
      <c r="F10" s="36">
        <f>SUM(F7:F9)</f>
        <v>86958.4</v>
      </c>
      <c r="G10" s="2"/>
      <c r="H10" s="2"/>
      <c r="I10" s="2"/>
      <c r="J10" s="37">
        <f>SUM(J7:J9)</f>
        <v>0</v>
      </c>
      <c r="K10" s="36">
        <f>SUM(K7:K9)</f>
        <v>86958.4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17</v>
      </c>
      <c r="J13" s="38" t="s">
        <v>18</v>
      </c>
    </row>
    <row r="14" spans="11:11">
      <c r="K14" s="38" t="s">
        <v>19</v>
      </c>
    </row>
    <row r="15" spans="7:11">
      <c r="G15" s="2" t="s">
        <v>22</v>
      </c>
      <c r="I15" s="39">
        <v>1000</v>
      </c>
      <c r="J15" s="40">
        <v>86</v>
      </c>
      <c r="K15" s="41">
        <f t="shared" ref="K15:K26" si="0">J14*I14</f>
        <v>0</v>
      </c>
    </row>
    <row r="16" spans="1:11">
      <c r="A16" s="2" t="s">
        <v>20</v>
      </c>
      <c r="D16" s="2" t="s">
        <v>21</v>
      </c>
      <c r="G16" s="2"/>
      <c r="I16" s="39">
        <v>500</v>
      </c>
      <c r="J16" s="40">
        <v>1</v>
      </c>
      <c r="K16" s="41">
        <f t="shared" si="0"/>
        <v>86000</v>
      </c>
    </row>
    <row r="17" spans="1:11">
      <c r="A17" s="2"/>
      <c r="G17" s="2"/>
      <c r="I17" s="39">
        <v>200</v>
      </c>
      <c r="J17" s="40"/>
      <c r="K17" s="41">
        <f t="shared" si="0"/>
        <v>500</v>
      </c>
    </row>
    <row r="18" spans="1:11">
      <c r="A18" s="2"/>
      <c r="G18" s="2" t="s">
        <v>25</v>
      </c>
      <c r="I18" s="39">
        <v>100</v>
      </c>
      <c r="J18" s="40">
        <v>4</v>
      </c>
      <c r="K18" s="41">
        <f t="shared" si="0"/>
        <v>0</v>
      </c>
    </row>
    <row r="19" spans="1:11">
      <c r="A19" s="2" t="s">
        <v>23</v>
      </c>
      <c r="D19" s="2" t="s">
        <v>24</v>
      </c>
      <c r="G19" s="1" t="s">
        <v>28</v>
      </c>
      <c r="I19" s="39">
        <v>50</v>
      </c>
      <c r="J19" s="40">
        <v>1</v>
      </c>
      <c r="K19" s="41">
        <f t="shared" si="0"/>
        <v>400</v>
      </c>
    </row>
    <row r="20" spans="1:11">
      <c r="A20" s="1" t="s">
        <v>26</v>
      </c>
      <c r="D20" s="1" t="s">
        <v>27</v>
      </c>
      <c r="I20" s="39">
        <v>20</v>
      </c>
      <c r="J20" s="40"/>
      <c r="K20" s="41">
        <f t="shared" si="0"/>
        <v>50</v>
      </c>
    </row>
    <row r="21" spans="9:11">
      <c r="I21" s="39">
        <v>10</v>
      </c>
      <c r="J21" s="40"/>
      <c r="K21" s="41">
        <f t="shared" si="0"/>
        <v>0</v>
      </c>
    </row>
    <row r="22" spans="9:11">
      <c r="I22" s="39">
        <v>5</v>
      </c>
      <c r="J22" s="40">
        <v>1</v>
      </c>
      <c r="K22" s="41">
        <f t="shared" si="0"/>
        <v>0</v>
      </c>
    </row>
    <row r="23" spans="9:11">
      <c r="I23" s="39">
        <v>1</v>
      </c>
      <c r="J23" s="40">
        <v>3</v>
      </c>
      <c r="K23" s="41">
        <f t="shared" si="0"/>
        <v>5</v>
      </c>
    </row>
    <row r="24" spans="9:11">
      <c r="I24" s="39">
        <v>0.1</v>
      </c>
      <c r="J24" s="40">
        <v>4</v>
      </c>
      <c r="K24" s="41">
        <f t="shared" si="0"/>
        <v>3</v>
      </c>
    </row>
    <row r="25" spans="9:11">
      <c r="I25" s="42">
        <v>0.05</v>
      </c>
      <c r="J25" s="40"/>
      <c r="K25" s="41">
        <f t="shared" si="0"/>
        <v>0.4</v>
      </c>
    </row>
    <row r="26" spans="9:11">
      <c r="I26" s="2" t="s">
        <v>29</v>
      </c>
      <c r="K26" s="41">
        <f t="shared" si="0"/>
        <v>0</v>
      </c>
    </row>
    <row r="27" spans="9:11">
      <c r="I27" s="2" t="s">
        <v>30</v>
      </c>
      <c r="K27" s="43">
        <f>SUM(K15:K26)</f>
        <v>86958.4</v>
      </c>
    </row>
    <row r="28" spans="11:11">
      <c r="K28" s="44">
        <f>J10</f>
        <v>0</v>
      </c>
    </row>
    <row r="29" ht="9.75" spans="11:11">
      <c r="K29" s="45">
        <f>SUM(K27:K28)</f>
        <v>86958.4</v>
      </c>
    </row>
    <row r="30" ht="9.75"/>
    <row r="42" s="1" customFormat="1" spans="1:1">
      <c r="A42" s="2" t="s">
        <v>0</v>
      </c>
    </row>
    <row r="43" s="1" customFormat="1" spans="1:1">
      <c r="A43" s="2" t="s">
        <v>1</v>
      </c>
    </row>
    <row r="45" s="1" customFormat="1" spans="1:12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  <c r="G45" s="4" t="s">
        <v>8</v>
      </c>
      <c r="H45" s="5"/>
      <c r="I45" s="5"/>
      <c r="J45" s="23"/>
      <c r="K45" s="3" t="s">
        <v>9</v>
      </c>
      <c r="L45" s="3" t="s">
        <v>10</v>
      </c>
    </row>
    <row r="46" s="1" customFormat="1" spans="1:12">
      <c r="A46" s="6"/>
      <c r="B46" s="6"/>
      <c r="C46" s="6"/>
      <c r="D46" s="6"/>
      <c r="E46" s="6"/>
      <c r="F46" s="6"/>
      <c r="G46" s="3" t="s">
        <v>11</v>
      </c>
      <c r="H46" s="3" t="s">
        <v>12</v>
      </c>
      <c r="I46" s="3" t="s">
        <v>13</v>
      </c>
      <c r="J46" s="3" t="s">
        <v>14</v>
      </c>
      <c r="K46" s="6"/>
      <c r="L46" s="6"/>
    </row>
    <row r="47" s="1" customFormat="1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="1" customFormat="1" spans="1:12">
      <c r="A48" s="14">
        <v>45657</v>
      </c>
      <c r="B48" s="15" t="s">
        <v>169</v>
      </c>
      <c r="C48" s="16" t="s">
        <v>170</v>
      </c>
      <c r="D48" s="17" t="s">
        <v>16</v>
      </c>
      <c r="E48" s="17" t="s">
        <v>171</v>
      </c>
      <c r="F48" s="35"/>
      <c r="G48" s="19" t="s">
        <v>72</v>
      </c>
      <c r="H48" s="19">
        <v>261695</v>
      </c>
      <c r="I48" s="14">
        <v>45657</v>
      </c>
      <c r="J48" s="35">
        <v>45400</v>
      </c>
      <c r="K48" s="25">
        <f>J48+F48</f>
        <v>45400</v>
      </c>
      <c r="L48" s="14">
        <v>45293</v>
      </c>
    </row>
    <row r="49" s="1" customFormat="1" spans="1:12">
      <c r="A49" s="14">
        <v>45657</v>
      </c>
      <c r="B49" s="15" t="s">
        <v>169</v>
      </c>
      <c r="C49" s="16" t="s">
        <v>170</v>
      </c>
      <c r="D49" s="17" t="s">
        <v>16</v>
      </c>
      <c r="E49" s="17" t="s">
        <v>172</v>
      </c>
      <c r="F49" s="35"/>
      <c r="G49" s="19" t="s">
        <v>72</v>
      </c>
      <c r="H49" s="19">
        <v>261695</v>
      </c>
      <c r="I49" s="14">
        <v>45657</v>
      </c>
      <c r="J49" s="35">
        <v>79996</v>
      </c>
      <c r="K49" s="25">
        <f>J49+F49</f>
        <v>79996</v>
      </c>
      <c r="L49" s="14">
        <v>45293</v>
      </c>
    </row>
    <row r="50" s="1" customFormat="1" spans="1:12">
      <c r="A50" s="14">
        <v>45657</v>
      </c>
      <c r="B50" s="15" t="s">
        <v>169</v>
      </c>
      <c r="C50" s="16" t="s">
        <v>170</v>
      </c>
      <c r="D50" s="17" t="s">
        <v>16</v>
      </c>
      <c r="E50" s="17" t="s">
        <v>173</v>
      </c>
      <c r="F50" s="35"/>
      <c r="G50" s="19" t="s">
        <v>72</v>
      </c>
      <c r="H50" s="19">
        <v>261695</v>
      </c>
      <c r="I50" s="14">
        <v>45657</v>
      </c>
      <c r="J50" s="35">
        <v>25428</v>
      </c>
      <c r="K50" s="25">
        <f>J50+F50</f>
        <v>25428</v>
      </c>
      <c r="L50" s="14">
        <v>45293</v>
      </c>
    </row>
    <row r="51" s="1" customFormat="1" spans="6:11">
      <c r="F51" s="36">
        <f>SUM(F45:F50)</f>
        <v>0</v>
      </c>
      <c r="G51" s="2"/>
      <c r="H51" s="2"/>
      <c r="I51" s="2"/>
      <c r="J51" s="36">
        <f>SUM(J48:J50)</f>
        <v>150824</v>
      </c>
      <c r="K51" s="36">
        <f>SUM(K48:K50)</f>
        <v>150824</v>
      </c>
    </row>
    <row r="52" s="1" customFormat="1" spans="9:9">
      <c r="I52" s="1" t="s">
        <v>13</v>
      </c>
    </row>
    <row r="53" s="1" customFormat="1" spans="8:11">
      <c r="H53" s="2" t="s">
        <v>17</v>
      </c>
      <c r="J53" s="38" t="s">
        <v>18</v>
      </c>
      <c r="K53" s="38" t="s">
        <v>19</v>
      </c>
    </row>
    <row r="54" s="1" customFormat="1" spans="11:11">
      <c r="K54" s="2"/>
    </row>
    <row r="55" s="1" customFormat="1" spans="1:11">
      <c r="A55" s="2" t="s">
        <v>20</v>
      </c>
      <c r="D55" s="2" t="s">
        <v>21</v>
      </c>
      <c r="G55" s="2" t="s">
        <v>22</v>
      </c>
      <c r="I55" s="39">
        <v>1000</v>
      </c>
      <c r="J55" s="40"/>
      <c r="K55" s="41">
        <f t="shared" ref="K55:K65" si="1">J55*I55</f>
        <v>0</v>
      </c>
    </row>
    <row r="56" s="1" customFormat="1" spans="1:11">
      <c r="A56" s="2"/>
      <c r="G56" s="2"/>
      <c r="I56" s="39">
        <v>500</v>
      </c>
      <c r="J56" s="40"/>
      <c r="K56" s="41">
        <f t="shared" si="1"/>
        <v>0</v>
      </c>
    </row>
    <row r="57" s="1" customFormat="1" spans="1:11">
      <c r="A57" s="2"/>
      <c r="G57" s="2"/>
      <c r="I57" s="39">
        <v>200</v>
      </c>
      <c r="J57" s="40"/>
      <c r="K57" s="41">
        <f t="shared" si="1"/>
        <v>0</v>
      </c>
    </row>
    <row r="58" s="1" customFormat="1" spans="1:11">
      <c r="A58" s="2" t="s">
        <v>23</v>
      </c>
      <c r="D58" s="2" t="s">
        <v>24</v>
      </c>
      <c r="G58" s="2" t="s">
        <v>25</v>
      </c>
      <c r="I58" s="39">
        <v>100</v>
      </c>
      <c r="J58" s="40"/>
      <c r="K58" s="41">
        <f t="shared" si="1"/>
        <v>0</v>
      </c>
    </row>
    <row r="59" s="1" customFormat="1" spans="1:11">
      <c r="A59" s="1" t="s">
        <v>26</v>
      </c>
      <c r="D59" s="1" t="s">
        <v>27</v>
      </c>
      <c r="G59" s="1" t="s">
        <v>28</v>
      </c>
      <c r="I59" s="39">
        <v>50</v>
      </c>
      <c r="J59" s="40"/>
      <c r="K59" s="41">
        <f t="shared" si="1"/>
        <v>0</v>
      </c>
    </row>
    <row r="60" s="1" customFormat="1" spans="9:11">
      <c r="I60" s="39">
        <v>20</v>
      </c>
      <c r="J60" s="40"/>
      <c r="K60" s="41">
        <f t="shared" si="1"/>
        <v>0</v>
      </c>
    </row>
    <row r="61" s="1" customFormat="1" spans="9:11">
      <c r="I61" s="39">
        <v>10</v>
      </c>
      <c r="J61" s="40"/>
      <c r="K61" s="41">
        <f t="shared" si="1"/>
        <v>0</v>
      </c>
    </row>
    <row r="62" s="1" customFormat="1" spans="9:11">
      <c r="I62" s="39">
        <v>5</v>
      </c>
      <c r="J62" s="40"/>
      <c r="K62" s="41">
        <f t="shared" si="1"/>
        <v>0</v>
      </c>
    </row>
    <row r="63" s="1" customFormat="1" spans="9:11">
      <c r="I63" s="39">
        <v>1</v>
      </c>
      <c r="J63" s="40"/>
      <c r="K63" s="41">
        <f t="shared" si="1"/>
        <v>0</v>
      </c>
    </row>
    <row r="64" s="1" customFormat="1" spans="9:11">
      <c r="I64" s="39">
        <v>0.25</v>
      </c>
      <c r="J64" s="40"/>
      <c r="K64" s="41">
        <f t="shared" si="1"/>
        <v>0</v>
      </c>
    </row>
    <row r="65" s="1" customFormat="1" spans="9:11">
      <c r="I65" s="42">
        <v>0.05</v>
      </c>
      <c r="J65" s="40"/>
      <c r="K65" s="41">
        <f t="shared" si="1"/>
        <v>0</v>
      </c>
    </row>
    <row r="66" s="1" customFormat="1" spans="9:11">
      <c r="I66" s="2" t="s">
        <v>29</v>
      </c>
      <c r="K66" s="49">
        <f>SUM(K55:K65)</f>
        <v>0</v>
      </c>
    </row>
    <row r="67" s="1" customFormat="1" spans="9:11">
      <c r="I67" s="2" t="s">
        <v>30</v>
      </c>
      <c r="K67" s="44">
        <f>K51</f>
        <v>150824</v>
      </c>
    </row>
    <row r="68" s="1" customFormat="1" ht="9.75" spans="11:11">
      <c r="K68" s="45">
        <f>SUM(K66:K67)</f>
        <v>150824</v>
      </c>
    </row>
    <row r="69" s="1" customFormat="1" ht="9.75" spans="11:11">
      <c r="K69" s="39"/>
    </row>
    <row r="77" spans="1:1">
      <c r="A77" s="2" t="s">
        <v>0</v>
      </c>
    </row>
    <row r="78" spans="1:1">
      <c r="A78" s="2" t="s">
        <v>1</v>
      </c>
    </row>
    <row r="80" spans="1:12">
      <c r="A80" s="3" t="s">
        <v>2</v>
      </c>
      <c r="B80" s="3" t="s">
        <v>3</v>
      </c>
      <c r="C80" s="3" t="s">
        <v>4</v>
      </c>
      <c r="D80" s="3" t="s">
        <v>5</v>
      </c>
      <c r="E80" s="3" t="s">
        <v>6</v>
      </c>
      <c r="F80" s="3" t="s">
        <v>7</v>
      </c>
      <c r="G80" s="4" t="s">
        <v>8</v>
      </c>
      <c r="H80" s="5"/>
      <c r="I80" s="5"/>
      <c r="J80" s="23"/>
      <c r="K80" s="3" t="s">
        <v>9</v>
      </c>
      <c r="L80" s="3" t="s">
        <v>10</v>
      </c>
    </row>
    <row r="81" spans="1:12">
      <c r="A81" s="6"/>
      <c r="B81" s="6"/>
      <c r="C81" s="6"/>
      <c r="D81" s="6"/>
      <c r="E81" s="6"/>
      <c r="F81" s="6"/>
      <c r="G81" s="3" t="s">
        <v>11</v>
      </c>
      <c r="H81" s="3" t="s">
        <v>12</v>
      </c>
      <c r="I81" s="3" t="s">
        <v>13</v>
      </c>
      <c r="J81" s="3" t="s">
        <v>14</v>
      </c>
      <c r="K81" s="6"/>
      <c r="L81" s="6"/>
    </row>
    <row r="82" spans="1:1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3">
      <c r="A83" s="14">
        <v>45652</v>
      </c>
      <c r="B83" s="15">
        <v>19955</v>
      </c>
      <c r="C83" s="16" t="s">
        <v>174</v>
      </c>
      <c r="D83" s="17" t="s">
        <v>175</v>
      </c>
      <c r="E83" s="46">
        <v>58173</v>
      </c>
      <c r="F83" s="47">
        <v>5071.2</v>
      </c>
      <c r="G83" s="48"/>
      <c r="H83" s="48"/>
      <c r="I83" s="27"/>
      <c r="J83" s="25">
        <v>0</v>
      </c>
      <c r="K83" s="25">
        <f t="shared" ref="K83:K93" si="2">J83+F83</f>
        <v>5071.2</v>
      </c>
      <c r="L83" s="14">
        <v>45647</v>
      </c>
      <c r="M83" s="2"/>
    </row>
    <row r="84" spans="1:13">
      <c r="A84" s="14">
        <v>45652</v>
      </c>
      <c r="B84" s="15">
        <v>19956</v>
      </c>
      <c r="C84" s="16" t="s">
        <v>46</v>
      </c>
      <c r="D84" s="17" t="s">
        <v>16</v>
      </c>
      <c r="E84" s="46">
        <v>59676</v>
      </c>
      <c r="F84" s="47">
        <v>17634.4</v>
      </c>
      <c r="G84" s="48"/>
      <c r="H84" s="48"/>
      <c r="I84" s="27"/>
      <c r="J84" s="25">
        <v>0</v>
      </c>
      <c r="K84" s="25">
        <f t="shared" si="2"/>
        <v>17634.4</v>
      </c>
      <c r="L84" s="14">
        <v>45650</v>
      </c>
      <c r="M84" s="2"/>
    </row>
    <row r="85" spans="1:13">
      <c r="A85" s="14">
        <v>45652</v>
      </c>
      <c r="B85" s="15">
        <v>19957</v>
      </c>
      <c r="C85" s="16" t="s">
        <v>131</v>
      </c>
      <c r="D85" s="17" t="s">
        <v>16</v>
      </c>
      <c r="E85" s="46">
        <v>59666</v>
      </c>
      <c r="F85" s="47">
        <v>16000</v>
      </c>
      <c r="G85" s="48"/>
      <c r="H85" s="48"/>
      <c r="I85" s="27"/>
      <c r="J85" s="25">
        <v>0</v>
      </c>
      <c r="K85" s="25">
        <f t="shared" si="2"/>
        <v>16000</v>
      </c>
      <c r="L85" s="14">
        <v>45652</v>
      </c>
      <c r="M85" s="2"/>
    </row>
    <row r="86" spans="1:13">
      <c r="A86" s="14">
        <v>45652</v>
      </c>
      <c r="B86" s="15">
        <v>19958</v>
      </c>
      <c r="C86" s="16" t="s">
        <v>176</v>
      </c>
      <c r="D86" s="17" t="s">
        <v>16</v>
      </c>
      <c r="E86" s="46">
        <v>58659</v>
      </c>
      <c r="F86" s="47">
        <v>28756.1</v>
      </c>
      <c r="G86" s="48"/>
      <c r="H86" s="48"/>
      <c r="I86" s="27"/>
      <c r="J86" s="25">
        <v>0</v>
      </c>
      <c r="K86" s="25">
        <f t="shared" si="2"/>
        <v>28756.1</v>
      </c>
      <c r="L86" s="14">
        <v>45652</v>
      </c>
      <c r="M86" s="2"/>
    </row>
    <row r="87" spans="1:13">
      <c r="A87" s="14">
        <v>45652</v>
      </c>
      <c r="B87" s="15">
        <v>19959</v>
      </c>
      <c r="C87" s="16" t="s">
        <v>177</v>
      </c>
      <c r="D87" s="17" t="s">
        <v>16</v>
      </c>
      <c r="E87" s="46">
        <v>59686</v>
      </c>
      <c r="F87" s="47">
        <v>16000</v>
      </c>
      <c r="G87" s="48"/>
      <c r="H87" s="48"/>
      <c r="I87" s="27"/>
      <c r="J87" s="25">
        <v>0</v>
      </c>
      <c r="K87" s="25">
        <f t="shared" si="2"/>
        <v>16000</v>
      </c>
      <c r="L87" s="14">
        <v>45652</v>
      </c>
      <c r="M87" s="2"/>
    </row>
    <row r="88" spans="1:13">
      <c r="A88" s="14">
        <v>45652</v>
      </c>
      <c r="B88" s="15">
        <v>19960</v>
      </c>
      <c r="C88" s="16" t="s">
        <v>178</v>
      </c>
      <c r="D88" s="17" t="s">
        <v>16</v>
      </c>
      <c r="E88" s="46">
        <v>59697</v>
      </c>
      <c r="F88" s="47">
        <v>1100</v>
      </c>
      <c r="G88" s="48"/>
      <c r="H88" s="48"/>
      <c r="I88" s="27"/>
      <c r="J88" s="25">
        <v>0</v>
      </c>
      <c r="K88" s="25">
        <f t="shared" si="2"/>
        <v>1100</v>
      </c>
      <c r="L88" s="14">
        <v>45652</v>
      </c>
      <c r="M88" s="2"/>
    </row>
    <row r="89" spans="1:13">
      <c r="A89" s="14">
        <v>45652</v>
      </c>
      <c r="B89" s="15">
        <v>19961</v>
      </c>
      <c r="C89" s="16" t="s">
        <v>139</v>
      </c>
      <c r="D89" s="17" t="s">
        <v>16</v>
      </c>
      <c r="E89" s="46">
        <v>59698</v>
      </c>
      <c r="F89" s="47">
        <v>3790</v>
      </c>
      <c r="G89" s="48"/>
      <c r="H89" s="48"/>
      <c r="I89" s="27"/>
      <c r="J89" s="25">
        <v>0</v>
      </c>
      <c r="K89" s="25">
        <f t="shared" si="2"/>
        <v>3790</v>
      </c>
      <c r="L89" s="14">
        <v>45652</v>
      </c>
      <c r="M89" s="2"/>
    </row>
    <row r="90" customHeight="1" spans="1:13">
      <c r="A90" s="14">
        <v>45653</v>
      </c>
      <c r="B90" s="15">
        <v>19962</v>
      </c>
      <c r="C90" s="16" t="s">
        <v>179</v>
      </c>
      <c r="D90" s="17" t="s">
        <v>16</v>
      </c>
      <c r="E90" s="46">
        <v>59701</v>
      </c>
      <c r="F90" s="47">
        <v>26824.1</v>
      </c>
      <c r="G90" s="48"/>
      <c r="H90" s="48"/>
      <c r="I90" s="27"/>
      <c r="J90" s="25">
        <v>0</v>
      </c>
      <c r="K90" s="25">
        <f t="shared" si="2"/>
        <v>26824.1</v>
      </c>
      <c r="L90" s="14">
        <v>45653</v>
      </c>
      <c r="M90" s="2"/>
    </row>
    <row r="91" customHeight="1" spans="1:13">
      <c r="A91" s="14">
        <v>45653</v>
      </c>
      <c r="B91" s="15">
        <v>19962</v>
      </c>
      <c r="C91" s="16" t="s">
        <v>179</v>
      </c>
      <c r="D91" s="17" t="s">
        <v>60</v>
      </c>
      <c r="E91" s="46">
        <v>59701</v>
      </c>
      <c r="F91" s="47">
        <v>10500</v>
      </c>
      <c r="G91" s="48"/>
      <c r="H91" s="48"/>
      <c r="I91" s="27"/>
      <c r="J91" s="25">
        <v>0</v>
      </c>
      <c r="K91" s="25">
        <f t="shared" si="2"/>
        <v>10500</v>
      </c>
      <c r="L91" s="14">
        <v>45653</v>
      </c>
      <c r="M91" s="2"/>
    </row>
    <row r="92" customHeight="1" spans="1:13">
      <c r="A92" s="14">
        <v>45653</v>
      </c>
      <c r="B92" s="15">
        <v>19963</v>
      </c>
      <c r="C92" s="16" t="s">
        <v>180</v>
      </c>
      <c r="D92" s="17" t="s">
        <v>16</v>
      </c>
      <c r="E92" s="46">
        <v>59699</v>
      </c>
      <c r="F92" s="47">
        <v>5350</v>
      </c>
      <c r="G92" s="48"/>
      <c r="H92" s="48"/>
      <c r="I92" s="27"/>
      <c r="J92" s="25">
        <v>0</v>
      </c>
      <c r="K92" s="25">
        <f t="shared" si="2"/>
        <v>5350</v>
      </c>
      <c r="L92" s="14">
        <v>45653</v>
      </c>
      <c r="M92" s="2"/>
    </row>
    <row r="93" spans="1:13">
      <c r="A93" s="14">
        <v>45659</v>
      </c>
      <c r="B93" s="15">
        <v>19964</v>
      </c>
      <c r="C93" s="16" t="s">
        <v>88</v>
      </c>
      <c r="D93" s="17" t="s">
        <v>16</v>
      </c>
      <c r="E93" s="46">
        <v>59668</v>
      </c>
      <c r="F93" s="47">
        <v>7795</v>
      </c>
      <c r="G93" s="48"/>
      <c r="H93" s="48"/>
      <c r="I93" s="27"/>
      <c r="J93" s="25">
        <v>0</v>
      </c>
      <c r="K93" s="25">
        <f t="shared" si="2"/>
        <v>7795</v>
      </c>
      <c r="L93" s="14">
        <v>45654</v>
      </c>
      <c r="M93" s="50"/>
    </row>
    <row r="94" spans="6:11">
      <c r="F94" s="36">
        <f>SUM(F83:F93)</f>
        <v>138820.8</v>
      </c>
      <c r="G94" s="2"/>
      <c r="H94" s="2"/>
      <c r="I94" s="2"/>
      <c r="J94" s="36">
        <f>SUM(J83:J93)</f>
        <v>0</v>
      </c>
      <c r="K94" s="36">
        <f>SUM(K83:K93)</f>
        <v>138820.8</v>
      </c>
    </row>
    <row r="96" spans="1:4">
      <c r="A96" s="2" t="s">
        <v>20</v>
      </c>
      <c r="D96" s="2" t="s">
        <v>21</v>
      </c>
    </row>
    <row r="97" spans="1:1">
      <c r="A97" s="2"/>
    </row>
    <row r="98" spans="1:1">
      <c r="A98" s="2"/>
    </row>
    <row r="99" spans="1:4">
      <c r="A99" s="2" t="s">
        <v>23</v>
      </c>
      <c r="D99" s="2" t="s">
        <v>24</v>
      </c>
    </row>
    <row r="100" spans="1:4">
      <c r="A100" s="1" t="s">
        <v>26</v>
      </c>
      <c r="D100" s="1" t="s">
        <v>27</v>
      </c>
    </row>
  </sheetData>
  <mergeCells count="39">
    <mergeCell ref="G4:J4"/>
    <mergeCell ref="G45:J45"/>
    <mergeCell ref="G80:J80"/>
    <mergeCell ref="A4:A6"/>
    <mergeCell ref="A45:A47"/>
    <mergeCell ref="A80:A82"/>
    <mergeCell ref="B4:B6"/>
    <mergeCell ref="B45:B47"/>
    <mergeCell ref="B80:B82"/>
    <mergeCell ref="C4:C6"/>
    <mergeCell ref="C45:C47"/>
    <mergeCell ref="C80:C82"/>
    <mergeCell ref="D4:D6"/>
    <mergeCell ref="D45:D47"/>
    <mergeCell ref="D80:D82"/>
    <mergeCell ref="E4:E6"/>
    <mergeCell ref="E45:E47"/>
    <mergeCell ref="E80:E82"/>
    <mergeCell ref="F4:F6"/>
    <mergeCell ref="F45:F47"/>
    <mergeCell ref="F80:F82"/>
    <mergeCell ref="G5:G6"/>
    <mergeCell ref="G46:G47"/>
    <mergeCell ref="G81:G82"/>
    <mergeCell ref="H5:H6"/>
    <mergeCell ref="H46:H47"/>
    <mergeCell ref="H81:H82"/>
    <mergeCell ref="I5:I6"/>
    <mergeCell ref="I46:I47"/>
    <mergeCell ref="I81:I82"/>
    <mergeCell ref="J5:J6"/>
    <mergeCell ref="J46:J47"/>
    <mergeCell ref="J81:J82"/>
    <mergeCell ref="K4:K6"/>
    <mergeCell ref="K45:K47"/>
    <mergeCell ref="K80:K82"/>
    <mergeCell ref="L4:L6"/>
    <mergeCell ref="L45:L47"/>
    <mergeCell ref="L80:L82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27"/>
  <sheetViews>
    <sheetView zoomScale="115" zoomScaleNormal="115" topLeftCell="A330" workbookViewId="0">
      <selection activeCell="M342" sqref="M342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181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45635</v>
      </c>
      <c r="B7" s="9">
        <v>19900</v>
      </c>
      <c r="C7" s="10" t="s">
        <v>182</v>
      </c>
      <c r="D7" s="11" t="s">
        <v>183</v>
      </c>
      <c r="E7" s="3">
        <v>232237</v>
      </c>
      <c r="F7" s="12"/>
      <c r="G7" s="13" t="s">
        <v>184</v>
      </c>
      <c r="H7" s="13"/>
      <c r="I7" s="24"/>
      <c r="J7" s="25">
        <v>1100</v>
      </c>
      <c r="K7" s="26">
        <f t="shared" ref="K7:K11" si="0">J7</f>
        <v>1100</v>
      </c>
      <c r="L7" s="8">
        <v>45628</v>
      </c>
    </row>
    <row r="8" spans="1:12">
      <c r="A8" s="14"/>
      <c r="B8" s="15"/>
      <c r="C8" s="16"/>
      <c r="D8" s="17" t="s">
        <v>185</v>
      </c>
      <c r="E8" s="7"/>
      <c r="F8" s="18"/>
      <c r="G8" s="19" t="s">
        <v>184</v>
      </c>
      <c r="H8" s="19"/>
      <c r="I8" s="27"/>
      <c r="J8" s="25">
        <v>-236.5</v>
      </c>
      <c r="K8" s="26">
        <f t="shared" si="0"/>
        <v>-236.5</v>
      </c>
      <c r="L8" s="14"/>
    </row>
    <row r="9" spans="1:12">
      <c r="A9" s="20" t="s">
        <v>186</v>
      </c>
      <c r="B9" s="21"/>
      <c r="C9" s="21"/>
      <c r="D9" s="21"/>
      <c r="E9" s="21"/>
      <c r="F9" s="21"/>
      <c r="G9" s="21"/>
      <c r="H9" s="21"/>
      <c r="I9" s="28"/>
      <c r="J9" s="29">
        <f>SUM(J7:J8)</f>
        <v>863.5</v>
      </c>
      <c r="K9" s="29">
        <f>SUM(K7:K8)</f>
        <v>863.5</v>
      </c>
      <c r="L9" s="14"/>
    </row>
    <row r="10" spans="1:12">
      <c r="A10" s="8">
        <v>45635</v>
      </c>
      <c r="B10" s="9">
        <v>19900</v>
      </c>
      <c r="C10" s="10" t="s">
        <v>187</v>
      </c>
      <c r="D10" s="11" t="s">
        <v>183</v>
      </c>
      <c r="E10" s="3">
        <v>232684</v>
      </c>
      <c r="F10" s="12"/>
      <c r="G10" s="13" t="s">
        <v>184</v>
      </c>
      <c r="H10" s="13"/>
      <c r="I10" s="24"/>
      <c r="J10" s="25">
        <v>177.66</v>
      </c>
      <c r="K10" s="26">
        <f t="shared" ref="K10:K14" si="1">J10</f>
        <v>177.66</v>
      </c>
      <c r="L10" s="8">
        <v>45628</v>
      </c>
    </row>
    <row r="11" spans="1:12">
      <c r="A11" s="14"/>
      <c r="B11" s="15"/>
      <c r="C11" s="16"/>
      <c r="D11" s="17" t="s">
        <v>185</v>
      </c>
      <c r="E11" s="7"/>
      <c r="F11" s="18"/>
      <c r="G11" s="19" t="s">
        <v>184</v>
      </c>
      <c r="H11" s="19"/>
      <c r="I11" s="27"/>
      <c r="J11" s="25">
        <v>-28.03</v>
      </c>
      <c r="K11" s="26">
        <f t="shared" si="1"/>
        <v>-28.03</v>
      </c>
      <c r="L11" s="14"/>
    </row>
    <row r="12" spans="1:12">
      <c r="A12" s="20" t="s">
        <v>186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149.63</v>
      </c>
      <c r="K12" s="29">
        <f>SUM(K10:K11)</f>
        <v>149.63</v>
      </c>
      <c r="L12" s="14"/>
    </row>
    <row r="13" spans="1:12">
      <c r="A13" s="8">
        <v>45635</v>
      </c>
      <c r="B13" s="9">
        <v>19900</v>
      </c>
      <c r="C13" s="10" t="s">
        <v>188</v>
      </c>
      <c r="D13" s="11" t="s">
        <v>183</v>
      </c>
      <c r="E13" s="3">
        <v>232514</v>
      </c>
      <c r="F13" s="12"/>
      <c r="G13" s="13" t="s">
        <v>184</v>
      </c>
      <c r="H13" s="13"/>
      <c r="I13" s="24"/>
      <c r="J13" s="25">
        <v>190</v>
      </c>
      <c r="K13" s="26">
        <f t="shared" si="1"/>
        <v>190</v>
      </c>
      <c r="L13" s="8">
        <v>45628</v>
      </c>
    </row>
    <row r="14" spans="1:12">
      <c r="A14" s="14"/>
      <c r="B14" s="15"/>
      <c r="C14" s="16"/>
      <c r="D14" s="17" t="s">
        <v>185</v>
      </c>
      <c r="E14" s="7"/>
      <c r="F14" s="18"/>
      <c r="G14" s="19" t="s">
        <v>184</v>
      </c>
      <c r="H14" s="19"/>
      <c r="I14" s="27"/>
      <c r="J14" s="25">
        <v>-29.99</v>
      </c>
      <c r="K14" s="26">
        <f t="shared" si="1"/>
        <v>-29.99</v>
      </c>
      <c r="L14" s="14"/>
    </row>
    <row r="15" spans="1:12">
      <c r="A15" s="20" t="s">
        <v>186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160.01</v>
      </c>
      <c r="K15" s="29">
        <f>SUM(K13:K14)</f>
        <v>160.01</v>
      </c>
      <c r="L15" s="14"/>
    </row>
    <row r="16" spans="1:12">
      <c r="A16" s="8">
        <v>45635</v>
      </c>
      <c r="B16" s="9">
        <v>19900</v>
      </c>
      <c r="C16" s="10" t="s">
        <v>189</v>
      </c>
      <c r="D16" s="11" t="s">
        <v>183</v>
      </c>
      <c r="E16" s="3">
        <v>232026</v>
      </c>
      <c r="F16" s="12"/>
      <c r="G16" s="13" t="s">
        <v>184</v>
      </c>
      <c r="H16" s="13"/>
      <c r="I16" s="24"/>
      <c r="J16" s="25">
        <v>332.5</v>
      </c>
      <c r="K16" s="26">
        <f t="shared" ref="K16:K20" si="2">J16</f>
        <v>332.5</v>
      </c>
      <c r="L16" s="8">
        <v>45628</v>
      </c>
    </row>
    <row r="17" spans="1:12">
      <c r="A17" s="14"/>
      <c r="B17" s="15"/>
      <c r="C17" s="16"/>
      <c r="D17" s="17" t="s">
        <v>185</v>
      </c>
      <c r="E17" s="7"/>
      <c r="F17" s="18"/>
      <c r="G17" s="19" t="s">
        <v>184</v>
      </c>
      <c r="H17" s="19"/>
      <c r="I17" s="27"/>
      <c r="J17" s="25">
        <v>-53.33</v>
      </c>
      <c r="K17" s="26">
        <f t="shared" si="2"/>
        <v>-53.33</v>
      </c>
      <c r="L17" s="14"/>
    </row>
    <row r="18" spans="1:12">
      <c r="A18" s="20" t="s">
        <v>186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279.17</v>
      </c>
      <c r="K18" s="29">
        <f>SUM(K16:K17)</f>
        <v>279.17</v>
      </c>
      <c r="L18" s="14"/>
    </row>
    <row r="19" spans="1:12">
      <c r="A19" s="8">
        <v>45635</v>
      </c>
      <c r="B19" s="9">
        <v>19900</v>
      </c>
      <c r="C19" s="10" t="s">
        <v>190</v>
      </c>
      <c r="D19" s="11" t="s">
        <v>183</v>
      </c>
      <c r="E19" s="3">
        <v>232023</v>
      </c>
      <c r="F19" s="12"/>
      <c r="G19" s="13" t="s">
        <v>184</v>
      </c>
      <c r="H19" s="13"/>
      <c r="I19" s="24"/>
      <c r="J19" s="25">
        <v>200</v>
      </c>
      <c r="K19" s="26">
        <f t="shared" si="2"/>
        <v>200</v>
      </c>
      <c r="L19" s="8">
        <v>45628</v>
      </c>
    </row>
    <row r="20" spans="1:12">
      <c r="A20" s="14"/>
      <c r="B20" s="15"/>
      <c r="C20" s="16"/>
      <c r="D20" s="17" t="s">
        <v>185</v>
      </c>
      <c r="E20" s="7"/>
      <c r="F20" s="18"/>
      <c r="G20" s="19" t="s">
        <v>184</v>
      </c>
      <c r="H20" s="19"/>
      <c r="I20" s="27"/>
      <c r="J20" s="25">
        <v>-43.61</v>
      </c>
      <c r="K20" s="26">
        <f t="shared" si="2"/>
        <v>-43.61</v>
      </c>
      <c r="L20" s="14"/>
    </row>
    <row r="21" spans="1:12">
      <c r="A21" s="20" t="s">
        <v>186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156.39</v>
      </c>
      <c r="K21" s="29">
        <f>SUM(K19:K20)</f>
        <v>156.39</v>
      </c>
      <c r="L21" s="14"/>
    </row>
    <row r="22" spans="1:12">
      <c r="A22" s="8">
        <v>45635</v>
      </c>
      <c r="B22" s="9">
        <v>19900</v>
      </c>
      <c r="C22" s="10" t="s">
        <v>191</v>
      </c>
      <c r="D22" s="11" t="s">
        <v>183</v>
      </c>
      <c r="E22" s="3">
        <v>232011</v>
      </c>
      <c r="F22" s="12"/>
      <c r="G22" s="13" t="s">
        <v>184</v>
      </c>
      <c r="H22" s="13"/>
      <c r="I22" s="24"/>
      <c r="J22" s="25">
        <v>190</v>
      </c>
      <c r="K22" s="26">
        <f t="shared" ref="K22:K26" si="3">J22</f>
        <v>190</v>
      </c>
      <c r="L22" s="8">
        <v>45628</v>
      </c>
    </row>
    <row r="23" spans="1:12">
      <c r="A23" s="14"/>
      <c r="B23" s="15"/>
      <c r="C23" s="16"/>
      <c r="D23" s="17" t="s">
        <v>185</v>
      </c>
      <c r="E23" s="7"/>
      <c r="F23" s="18"/>
      <c r="G23" s="19" t="s">
        <v>184</v>
      </c>
      <c r="H23" s="19"/>
      <c r="I23" s="27"/>
      <c r="J23" s="25">
        <v>-30.84</v>
      </c>
      <c r="K23" s="26">
        <f t="shared" si="3"/>
        <v>-30.84</v>
      </c>
      <c r="L23" s="14"/>
    </row>
    <row r="24" spans="1:12">
      <c r="A24" s="20" t="s">
        <v>186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159.16</v>
      </c>
      <c r="K24" s="29">
        <f>SUM(K22:K23)</f>
        <v>159.16</v>
      </c>
      <c r="L24" s="14"/>
    </row>
    <row r="25" spans="1:12">
      <c r="A25" s="8">
        <v>45635</v>
      </c>
      <c r="B25" s="9">
        <v>19900</v>
      </c>
      <c r="C25" s="10" t="s">
        <v>192</v>
      </c>
      <c r="D25" s="11" t="s">
        <v>183</v>
      </c>
      <c r="E25" s="3">
        <v>232021</v>
      </c>
      <c r="F25" s="12"/>
      <c r="G25" s="13" t="s">
        <v>184</v>
      </c>
      <c r="H25" s="13"/>
      <c r="I25" s="24"/>
      <c r="J25" s="25">
        <v>200</v>
      </c>
      <c r="K25" s="26">
        <f t="shared" si="3"/>
        <v>200</v>
      </c>
      <c r="L25" s="8">
        <v>45628</v>
      </c>
    </row>
    <row r="26" spans="1:12">
      <c r="A26" s="14"/>
      <c r="B26" s="15"/>
      <c r="C26" s="16"/>
      <c r="D26" s="17" t="s">
        <v>185</v>
      </c>
      <c r="E26" s="7"/>
      <c r="F26" s="18"/>
      <c r="G26" s="19" t="s">
        <v>184</v>
      </c>
      <c r="H26" s="19"/>
      <c r="I26" s="27"/>
      <c r="J26" s="25">
        <v>-42.76</v>
      </c>
      <c r="K26" s="26">
        <f t="shared" si="3"/>
        <v>-42.76</v>
      </c>
      <c r="L26" s="14"/>
    </row>
    <row r="27" spans="1:12">
      <c r="A27" s="20" t="s">
        <v>186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157.24</v>
      </c>
      <c r="K27" s="29">
        <f>SUM(K25:K26)</f>
        <v>157.24</v>
      </c>
      <c r="L27" s="14"/>
    </row>
    <row r="28" spans="1:12">
      <c r="A28" s="8">
        <v>45635</v>
      </c>
      <c r="B28" s="9">
        <v>19900</v>
      </c>
      <c r="C28" s="10" t="s">
        <v>193</v>
      </c>
      <c r="D28" s="11" t="s">
        <v>183</v>
      </c>
      <c r="E28" s="3">
        <v>232000</v>
      </c>
      <c r="F28" s="12"/>
      <c r="G28" s="13" t="s">
        <v>184</v>
      </c>
      <c r="H28" s="13"/>
      <c r="I28" s="24"/>
      <c r="J28" s="25">
        <v>190</v>
      </c>
      <c r="K28" s="26">
        <f t="shared" ref="K28:K32" si="4">J28</f>
        <v>190</v>
      </c>
      <c r="L28" s="8">
        <v>45628</v>
      </c>
    </row>
    <row r="29" spans="1:12">
      <c r="A29" s="14"/>
      <c r="B29" s="15"/>
      <c r="C29" s="16"/>
      <c r="D29" s="17" t="s">
        <v>185</v>
      </c>
      <c r="E29" s="7"/>
      <c r="F29" s="18"/>
      <c r="G29" s="19" t="s">
        <v>184</v>
      </c>
      <c r="H29" s="19"/>
      <c r="I29" s="27"/>
      <c r="J29" s="25">
        <v>-29.99</v>
      </c>
      <c r="K29" s="26">
        <f t="shared" si="4"/>
        <v>-29.99</v>
      </c>
      <c r="L29" s="14"/>
    </row>
    <row r="30" spans="1:12">
      <c r="A30" s="20" t="s">
        <v>186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160.01</v>
      </c>
      <c r="K30" s="29">
        <f>SUM(K28:K29)</f>
        <v>160.01</v>
      </c>
      <c r="L30" s="14"/>
    </row>
    <row r="31" spans="1:12">
      <c r="A31" s="8">
        <v>45635</v>
      </c>
      <c r="B31" s="9">
        <v>19900</v>
      </c>
      <c r="C31" s="10" t="s">
        <v>194</v>
      </c>
      <c r="D31" s="11" t="s">
        <v>183</v>
      </c>
      <c r="E31" s="3">
        <v>232019</v>
      </c>
      <c r="F31" s="12"/>
      <c r="G31" s="13" t="s">
        <v>184</v>
      </c>
      <c r="H31" s="13"/>
      <c r="I31" s="24"/>
      <c r="J31" s="25">
        <v>190</v>
      </c>
      <c r="K31" s="26">
        <f t="shared" si="4"/>
        <v>190</v>
      </c>
      <c r="L31" s="8">
        <v>45628</v>
      </c>
    </row>
    <row r="32" spans="1:12">
      <c r="A32" s="14"/>
      <c r="B32" s="15"/>
      <c r="C32" s="16"/>
      <c r="D32" s="17" t="s">
        <v>185</v>
      </c>
      <c r="E32" s="7"/>
      <c r="F32" s="18"/>
      <c r="G32" s="19" t="s">
        <v>184</v>
      </c>
      <c r="H32" s="19"/>
      <c r="I32" s="27"/>
      <c r="J32" s="25">
        <v>-29.99</v>
      </c>
      <c r="K32" s="26">
        <f t="shared" si="4"/>
        <v>-29.99</v>
      </c>
      <c r="L32" s="14"/>
    </row>
    <row r="33" spans="1:12">
      <c r="A33" s="20" t="s">
        <v>186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160.01</v>
      </c>
      <c r="K33" s="29">
        <f>SUM(K31:K32)</f>
        <v>160.01</v>
      </c>
      <c r="L33" s="14"/>
    </row>
    <row r="34" spans="1:12">
      <c r="A34" s="8">
        <v>45635</v>
      </c>
      <c r="B34" s="9">
        <v>19900</v>
      </c>
      <c r="C34" s="10" t="s">
        <v>195</v>
      </c>
      <c r="D34" s="11" t="s">
        <v>183</v>
      </c>
      <c r="E34" s="3">
        <v>232013</v>
      </c>
      <c r="F34" s="12"/>
      <c r="G34" s="13" t="s">
        <v>184</v>
      </c>
      <c r="H34" s="13"/>
      <c r="I34" s="24"/>
      <c r="J34" s="25">
        <v>200</v>
      </c>
      <c r="K34" s="26">
        <f t="shared" ref="K34:K38" si="5">J34</f>
        <v>200</v>
      </c>
      <c r="L34" s="8">
        <v>45628</v>
      </c>
    </row>
    <row r="35" spans="1:12">
      <c r="A35" s="14"/>
      <c r="B35" s="15"/>
      <c r="C35" s="16"/>
      <c r="D35" s="17" t="s">
        <v>185</v>
      </c>
      <c r="E35" s="7"/>
      <c r="F35" s="18"/>
      <c r="G35" s="19" t="s">
        <v>184</v>
      </c>
      <c r="H35" s="19"/>
      <c r="I35" s="27"/>
      <c r="J35" s="25">
        <v>-43.61</v>
      </c>
      <c r="K35" s="26">
        <f t="shared" si="5"/>
        <v>-43.61</v>
      </c>
      <c r="L35" s="14"/>
    </row>
    <row r="36" spans="1:12">
      <c r="A36" s="20" t="s">
        <v>186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156.39</v>
      </c>
      <c r="K36" s="29">
        <f>SUM(K34:K35)</f>
        <v>156.39</v>
      </c>
      <c r="L36" s="14"/>
    </row>
    <row r="37" spans="1:12">
      <c r="A37" s="8">
        <v>45635</v>
      </c>
      <c r="B37" s="9">
        <v>19900</v>
      </c>
      <c r="C37" s="10" t="s">
        <v>196</v>
      </c>
      <c r="D37" s="11" t="s">
        <v>183</v>
      </c>
      <c r="E37" s="3">
        <v>232002</v>
      </c>
      <c r="F37" s="12"/>
      <c r="G37" s="13" t="s">
        <v>184</v>
      </c>
      <c r="H37" s="13"/>
      <c r="I37" s="24"/>
      <c r="J37" s="25">
        <v>190</v>
      </c>
      <c r="K37" s="26">
        <f t="shared" si="5"/>
        <v>190</v>
      </c>
      <c r="L37" s="8">
        <v>45628</v>
      </c>
    </row>
    <row r="38" spans="1:12">
      <c r="A38" s="14"/>
      <c r="B38" s="15"/>
      <c r="C38" s="16"/>
      <c r="D38" s="17" t="s">
        <v>185</v>
      </c>
      <c r="E38" s="7"/>
      <c r="F38" s="18"/>
      <c r="G38" s="19" t="s">
        <v>184</v>
      </c>
      <c r="H38" s="19"/>
      <c r="I38" s="27"/>
      <c r="J38" s="25">
        <v>-29.99</v>
      </c>
      <c r="K38" s="26">
        <f t="shared" si="5"/>
        <v>-29.99</v>
      </c>
      <c r="L38" s="14"/>
    </row>
    <row r="39" spans="1:12">
      <c r="A39" s="20" t="s">
        <v>186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160.01</v>
      </c>
      <c r="K39" s="29">
        <f>SUM(K37:K38)</f>
        <v>160.01</v>
      </c>
      <c r="L39" s="14"/>
    </row>
    <row r="40" spans="1:12">
      <c r="A40" s="8">
        <v>45635</v>
      </c>
      <c r="B40" s="9">
        <v>19900</v>
      </c>
      <c r="C40" s="10" t="s">
        <v>197</v>
      </c>
      <c r="D40" s="11" t="s">
        <v>183</v>
      </c>
      <c r="E40" s="3">
        <v>232705</v>
      </c>
      <c r="F40" s="12"/>
      <c r="G40" s="13" t="s">
        <v>184</v>
      </c>
      <c r="H40" s="13"/>
      <c r="I40" s="24"/>
      <c r="J40" s="25">
        <v>187.53</v>
      </c>
      <c r="K40" s="26">
        <f t="shared" ref="K40:K44" si="6">J40</f>
        <v>187.53</v>
      </c>
      <c r="L40" s="8">
        <v>45628</v>
      </c>
    </row>
    <row r="41" spans="1:12">
      <c r="A41" s="14"/>
      <c r="B41" s="15"/>
      <c r="C41" s="16"/>
      <c r="D41" s="17" t="s">
        <v>185</v>
      </c>
      <c r="E41" s="7"/>
      <c r="F41" s="18"/>
      <c r="G41" s="19" t="s">
        <v>184</v>
      </c>
      <c r="H41" s="19"/>
      <c r="I41" s="27"/>
      <c r="J41" s="25">
        <v>-29.6</v>
      </c>
      <c r="K41" s="26">
        <f t="shared" si="6"/>
        <v>-29.6</v>
      </c>
      <c r="L41" s="14"/>
    </row>
    <row r="42" spans="1:12">
      <c r="A42" s="20" t="s">
        <v>186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157.93</v>
      </c>
      <c r="K42" s="29">
        <f>SUM(K40:K41)</f>
        <v>157.93</v>
      </c>
      <c r="L42" s="14"/>
    </row>
    <row r="43" spans="1:12">
      <c r="A43" s="8">
        <v>45635</v>
      </c>
      <c r="B43" s="9">
        <v>19900</v>
      </c>
      <c r="C43" s="10" t="s">
        <v>198</v>
      </c>
      <c r="D43" s="11" t="s">
        <v>183</v>
      </c>
      <c r="E43" s="3">
        <v>232001</v>
      </c>
      <c r="F43" s="12"/>
      <c r="G43" s="13" t="s">
        <v>184</v>
      </c>
      <c r="H43" s="13"/>
      <c r="I43" s="24"/>
      <c r="J43" s="25">
        <v>200</v>
      </c>
      <c r="K43" s="26">
        <f t="shared" si="6"/>
        <v>200</v>
      </c>
      <c r="L43" s="8">
        <v>45628</v>
      </c>
    </row>
    <row r="44" spans="1:12">
      <c r="A44" s="14"/>
      <c r="B44" s="15"/>
      <c r="C44" s="16"/>
      <c r="D44" s="17" t="s">
        <v>185</v>
      </c>
      <c r="E44" s="7"/>
      <c r="F44" s="18"/>
      <c r="G44" s="19" t="s">
        <v>184</v>
      </c>
      <c r="H44" s="19"/>
      <c r="I44" s="27"/>
      <c r="J44" s="25">
        <v>-43.61</v>
      </c>
      <c r="K44" s="26">
        <f t="shared" si="6"/>
        <v>-43.61</v>
      </c>
      <c r="L44" s="14"/>
    </row>
    <row r="45" spans="1:12">
      <c r="A45" s="20" t="s">
        <v>186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156.39</v>
      </c>
      <c r="K45" s="29">
        <f>SUM(K43:K44)</f>
        <v>156.39</v>
      </c>
      <c r="L45" s="14"/>
    </row>
    <row r="46" spans="1:12">
      <c r="A46" s="8">
        <v>45635</v>
      </c>
      <c r="B46" s="9">
        <v>19900</v>
      </c>
      <c r="C46" s="22" t="s">
        <v>199</v>
      </c>
      <c r="D46" s="11" t="s">
        <v>183</v>
      </c>
      <c r="E46" s="3"/>
      <c r="F46" s="12"/>
      <c r="G46" s="13" t="s">
        <v>184</v>
      </c>
      <c r="H46" s="13"/>
      <c r="I46" s="24"/>
      <c r="J46" s="25"/>
      <c r="K46" s="26">
        <f t="shared" ref="K46:K50" si="7">J46</f>
        <v>0</v>
      </c>
      <c r="L46" s="8">
        <v>45628</v>
      </c>
    </row>
    <row r="47" spans="1:12">
      <c r="A47" s="14"/>
      <c r="B47" s="15"/>
      <c r="C47" s="16"/>
      <c r="D47" s="17" t="s">
        <v>185</v>
      </c>
      <c r="E47" s="7"/>
      <c r="F47" s="18"/>
      <c r="G47" s="19" t="s">
        <v>184</v>
      </c>
      <c r="H47" s="19"/>
      <c r="I47" s="27"/>
      <c r="J47" s="25">
        <v>-164.07</v>
      </c>
      <c r="K47" s="26">
        <f t="shared" si="7"/>
        <v>-164.07</v>
      </c>
      <c r="L47" s="14"/>
    </row>
    <row r="48" spans="1:12">
      <c r="A48" s="20" t="s">
        <v>186</v>
      </c>
      <c r="B48" s="21"/>
      <c r="C48" s="21"/>
      <c r="D48" s="21"/>
      <c r="E48" s="21"/>
      <c r="F48" s="21"/>
      <c r="G48" s="21"/>
      <c r="H48" s="21"/>
      <c r="I48" s="28"/>
      <c r="J48" s="30">
        <f>SUM(J46:J47)</f>
        <v>-164.07</v>
      </c>
      <c r="K48" s="29">
        <f>SUM(K46:K47)</f>
        <v>-164.07</v>
      </c>
      <c r="L48" s="14"/>
    </row>
    <row r="49" spans="1:12">
      <c r="A49" s="8">
        <v>45635</v>
      </c>
      <c r="B49" s="9">
        <v>19900</v>
      </c>
      <c r="C49" s="10" t="s">
        <v>200</v>
      </c>
      <c r="D49" s="11" t="s">
        <v>183</v>
      </c>
      <c r="E49" s="3" t="s">
        <v>201</v>
      </c>
      <c r="F49" s="12"/>
      <c r="G49" s="13" t="s">
        <v>184</v>
      </c>
      <c r="H49" s="13"/>
      <c r="I49" s="24"/>
      <c r="J49" s="25">
        <v>739.6</v>
      </c>
      <c r="K49" s="26">
        <f t="shared" si="7"/>
        <v>739.6</v>
      </c>
      <c r="L49" s="8">
        <v>45628</v>
      </c>
    </row>
    <row r="50" spans="1:12">
      <c r="A50" s="14"/>
      <c r="B50" s="15"/>
      <c r="C50" s="16"/>
      <c r="D50" s="17" t="s">
        <v>185</v>
      </c>
      <c r="E50" s="7"/>
      <c r="F50" s="18"/>
      <c r="G50" s="19" t="s">
        <v>184</v>
      </c>
      <c r="H50" s="19"/>
      <c r="I50" s="27"/>
      <c r="J50" s="25">
        <v>-148.18</v>
      </c>
      <c r="K50" s="26">
        <f t="shared" si="7"/>
        <v>-148.18</v>
      </c>
      <c r="L50" s="14"/>
    </row>
    <row r="51" spans="1:12">
      <c r="A51" s="20" t="s">
        <v>186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591.42</v>
      </c>
      <c r="K51" s="29">
        <f>SUM(K49:K50)</f>
        <v>591.42</v>
      </c>
      <c r="L51" s="14"/>
    </row>
    <row r="52" spans="1:12">
      <c r="A52" s="8">
        <v>45635</v>
      </c>
      <c r="B52" s="9">
        <v>19900</v>
      </c>
      <c r="C52" s="10" t="s">
        <v>202</v>
      </c>
      <c r="D52" s="11" t="s">
        <v>183</v>
      </c>
      <c r="E52" s="3">
        <v>231402</v>
      </c>
      <c r="F52" s="12"/>
      <c r="G52" s="13" t="s">
        <v>184</v>
      </c>
      <c r="H52" s="13"/>
      <c r="I52" s="24"/>
      <c r="J52" s="25">
        <v>1045</v>
      </c>
      <c r="K52" s="26">
        <f t="shared" ref="K52:K56" si="8">J52</f>
        <v>1045</v>
      </c>
      <c r="L52" s="8">
        <v>45628</v>
      </c>
    </row>
    <row r="53" spans="1:12">
      <c r="A53" s="14"/>
      <c r="B53" s="15"/>
      <c r="C53" s="16"/>
      <c r="D53" s="17" t="s">
        <v>185</v>
      </c>
      <c r="E53" s="7"/>
      <c r="F53" s="18"/>
      <c r="G53" s="19" t="s">
        <v>184</v>
      </c>
      <c r="H53" s="19"/>
      <c r="I53" s="27"/>
      <c r="J53" s="25">
        <v>-167.72</v>
      </c>
      <c r="K53" s="26">
        <f t="shared" si="8"/>
        <v>-167.72</v>
      </c>
      <c r="L53" s="14"/>
    </row>
    <row r="54" spans="1:12">
      <c r="A54" s="20" t="s">
        <v>186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877.28</v>
      </c>
      <c r="K54" s="29">
        <f>SUM(K52:K53)</f>
        <v>877.28</v>
      </c>
      <c r="L54" s="14"/>
    </row>
    <row r="55" spans="1:12">
      <c r="A55" s="8">
        <v>45635</v>
      </c>
      <c r="B55" s="9">
        <v>19900</v>
      </c>
      <c r="C55" s="10" t="s">
        <v>203</v>
      </c>
      <c r="D55" s="11" t="s">
        <v>183</v>
      </c>
      <c r="E55" s="3">
        <v>231055</v>
      </c>
      <c r="F55" s="12"/>
      <c r="G55" s="13" t="s">
        <v>184</v>
      </c>
      <c r="H55" s="13"/>
      <c r="I55" s="24"/>
      <c r="J55" s="25">
        <v>1085.7</v>
      </c>
      <c r="K55" s="26">
        <f t="shared" si="8"/>
        <v>1085.7</v>
      </c>
      <c r="L55" s="8">
        <v>45628</v>
      </c>
    </row>
    <row r="56" spans="1:12">
      <c r="A56" s="14"/>
      <c r="B56" s="15"/>
      <c r="C56" s="16"/>
      <c r="D56" s="17" t="s">
        <v>185</v>
      </c>
      <c r="E56" s="7"/>
      <c r="F56" s="18"/>
      <c r="G56" s="19" t="s">
        <v>184</v>
      </c>
      <c r="H56" s="19"/>
      <c r="I56" s="27"/>
      <c r="J56" s="25">
        <v>-234.93</v>
      </c>
      <c r="K56" s="26">
        <f t="shared" si="8"/>
        <v>-234.93</v>
      </c>
      <c r="L56" s="14"/>
    </row>
    <row r="57" spans="1:12">
      <c r="A57" s="20" t="s">
        <v>186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850.77</v>
      </c>
      <c r="K57" s="29">
        <f>SUM(K55:K56)</f>
        <v>850.77</v>
      </c>
      <c r="L57" s="14"/>
    </row>
    <row r="58" spans="1:12">
      <c r="A58" s="8">
        <v>45635</v>
      </c>
      <c r="B58" s="9">
        <v>19900</v>
      </c>
      <c r="C58" s="10" t="s">
        <v>204</v>
      </c>
      <c r="D58" s="11" t="s">
        <v>183</v>
      </c>
      <c r="E58" s="3">
        <v>231540</v>
      </c>
      <c r="F58" s="12"/>
      <c r="G58" s="13" t="s">
        <v>184</v>
      </c>
      <c r="H58" s="13"/>
      <c r="I58" s="24"/>
      <c r="J58" s="25">
        <v>350</v>
      </c>
      <c r="K58" s="26">
        <f t="shared" ref="K58:K62" si="9">J58</f>
        <v>350</v>
      </c>
      <c r="L58" s="8">
        <v>45628</v>
      </c>
    </row>
    <row r="59" spans="1:12">
      <c r="A59" s="14"/>
      <c r="B59" s="15"/>
      <c r="C59" s="16"/>
      <c r="D59" s="17" t="s">
        <v>185</v>
      </c>
      <c r="E59" s="7"/>
      <c r="F59" s="18"/>
      <c r="G59" s="19" t="s">
        <v>184</v>
      </c>
      <c r="H59" s="19"/>
      <c r="I59" s="27"/>
      <c r="J59" s="25">
        <v>-75.69</v>
      </c>
      <c r="K59" s="26">
        <f t="shared" si="9"/>
        <v>-75.69</v>
      </c>
      <c r="L59" s="14"/>
    </row>
    <row r="60" spans="1:12">
      <c r="A60" s="20" t="s">
        <v>186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274.31</v>
      </c>
      <c r="K60" s="29">
        <f>SUM(K58:K59)</f>
        <v>274.31</v>
      </c>
      <c r="L60" s="14"/>
    </row>
    <row r="61" spans="1:12">
      <c r="A61" s="8">
        <v>45635</v>
      </c>
      <c r="B61" s="9">
        <v>19900</v>
      </c>
      <c r="C61" s="10" t="s">
        <v>205</v>
      </c>
      <c r="D61" s="11" t="s">
        <v>183</v>
      </c>
      <c r="E61" s="3">
        <v>231544</v>
      </c>
      <c r="F61" s="12"/>
      <c r="G61" s="13" t="s">
        <v>184</v>
      </c>
      <c r="H61" s="13"/>
      <c r="I61" s="24"/>
      <c r="J61" s="25">
        <v>1099.9</v>
      </c>
      <c r="K61" s="26">
        <f t="shared" si="9"/>
        <v>1099.9</v>
      </c>
      <c r="L61" s="8">
        <v>45628</v>
      </c>
    </row>
    <row r="62" spans="1:12">
      <c r="A62" s="14"/>
      <c r="B62" s="15"/>
      <c r="C62" s="16"/>
      <c r="D62" s="17" t="s">
        <v>185</v>
      </c>
      <c r="E62" s="7"/>
      <c r="F62" s="18"/>
      <c r="G62" s="19" t="s">
        <v>184</v>
      </c>
      <c r="H62" s="19"/>
      <c r="I62" s="27"/>
      <c r="J62" s="25">
        <v>-235.91</v>
      </c>
      <c r="K62" s="26">
        <f t="shared" si="9"/>
        <v>-235.91</v>
      </c>
      <c r="L62" s="14"/>
    </row>
    <row r="63" spans="1:12">
      <c r="A63" s="20" t="s">
        <v>186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863.99</v>
      </c>
      <c r="K63" s="29">
        <f>SUM(K61:K62)</f>
        <v>863.99</v>
      </c>
      <c r="L63" s="14"/>
    </row>
    <row r="64" spans="1:12">
      <c r="A64" s="8">
        <v>45635</v>
      </c>
      <c r="B64" s="9">
        <v>19900</v>
      </c>
      <c r="C64" s="10" t="s">
        <v>206</v>
      </c>
      <c r="D64" s="11" t="s">
        <v>183</v>
      </c>
      <c r="E64" s="3">
        <v>232044</v>
      </c>
      <c r="F64" s="12"/>
      <c r="G64" s="13" t="s">
        <v>184</v>
      </c>
      <c r="H64" s="13"/>
      <c r="I64" s="24"/>
      <c r="J64" s="25">
        <v>190</v>
      </c>
      <c r="K64" s="26">
        <f t="shared" ref="K64:K68" si="10">J64</f>
        <v>190</v>
      </c>
      <c r="L64" s="8">
        <v>45628</v>
      </c>
    </row>
    <row r="65" spans="1:12">
      <c r="A65" s="14"/>
      <c r="B65" s="15"/>
      <c r="C65" s="16"/>
      <c r="D65" s="17" t="s">
        <v>185</v>
      </c>
      <c r="E65" s="7"/>
      <c r="F65" s="18"/>
      <c r="G65" s="19" t="s">
        <v>184</v>
      </c>
      <c r="H65" s="19"/>
      <c r="I65" s="27"/>
      <c r="J65" s="25">
        <v>-30.84</v>
      </c>
      <c r="K65" s="26">
        <f t="shared" si="10"/>
        <v>-30.84</v>
      </c>
      <c r="L65" s="14"/>
    </row>
    <row r="66" spans="1:12">
      <c r="A66" s="20" t="s">
        <v>186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159.16</v>
      </c>
      <c r="K66" s="29">
        <f>SUM(K64:K65)</f>
        <v>159.16</v>
      </c>
      <c r="L66" s="14"/>
    </row>
    <row r="67" spans="1:12">
      <c r="A67" s="8">
        <v>45635</v>
      </c>
      <c r="B67" s="9">
        <v>19900</v>
      </c>
      <c r="C67" s="10" t="s">
        <v>207</v>
      </c>
      <c r="D67" s="11" t="s">
        <v>183</v>
      </c>
      <c r="E67" s="3">
        <v>232038</v>
      </c>
      <c r="F67" s="12"/>
      <c r="G67" s="13" t="s">
        <v>184</v>
      </c>
      <c r="H67" s="13"/>
      <c r="I67" s="24"/>
      <c r="J67" s="25">
        <v>180</v>
      </c>
      <c r="K67" s="26">
        <f t="shared" si="10"/>
        <v>180</v>
      </c>
      <c r="L67" s="8">
        <v>45628</v>
      </c>
    </row>
    <row r="68" spans="1:12">
      <c r="A68" s="14"/>
      <c r="B68" s="15"/>
      <c r="C68" s="16"/>
      <c r="D68" s="17" t="s">
        <v>185</v>
      </c>
      <c r="E68" s="7"/>
      <c r="F68" s="18"/>
      <c r="G68" s="19" t="s">
        <v>184</v>
      </c>
      <c r="H68" s="19"/>
      <c r="I68" s="27"/>
      <c r="J68" s="25">
        <v>-28.4</v>
      </c>
      <c r="K68" s="26">
        <f t="shared" si="10"/>
        <v>-28.4</v>
      </c>
      <c r="L68" s="14"/>
    </row>
    <row r="69" spans="1:12">
      <c r="A69" s="20" t="s">
        <v>186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151.6</v>
      </c>
      <c r="K69" s="29">
        <f>SUM(K67:K68)</f>
        <v>151.6</v>
      </c>
      <c r="L69" s="14"/>
    </row>
    <row r="70" spans="1:12">
      <c r="A70" s="8">
        <v>45635</v>
      </c>
      <c r="B70" s="9">
        <v>19900</v>
      </c>
      <c r="C70" s="10" t="s">
        <v>208</v>
      </c>
      <c r="D70" s="11" t="s">
        <v>183</v>
      </c>
      <c r="E70" s="3">
        <v>232042</v>
      </c>
      <c r="F70" s="12"/>
      <c r="G70" s="13" t="s">
        <v>184</v>
      </c>
      <c r="H70" s="13"/>
      <c r="I70" s="24"/>
      <c r="J70" s="25">
        <v>800</v>
      </c>
      <c r="K70" s="26">
        <f t="shared" ref="K70:K74" si="11">J70</f>
        <v>800</v>
      </c>
      <c r="L70" s="8">
        <v>45628</v>
      </c>
    </row>
    <row r="71" spans="1:12">
      <c r="A71" s="14"/>
      <c r="B71" s="15"/>
      <c r="C71" s="16"/>
      <c r="D71" s="17" t="s">
        <v>185</v>
      </c>
      <c r="E71" s="7"/>
      <c r="F71" s="18"/>
      <c r="G71" s="19" t="s">
        <v>184</v>
      </c>
      <c r="H71" s="19"/>
      <c r="I71" s="27"/>
      <c r="J71" s="25">
        <v>-171.04</v>
      </c>
      <c r="K71" s="26">
        <f t="shared" si="11"/>
        <v>-171.04</v>
      </c>
      <c r="L71" s="14"/>
    </row>
    <row r="72" spans="1:12">
      <c r="A72" s="20" t="s">
        <v>186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628.96</v>
      </c>
      <c r="K72" s="29">
        <f>SUM(K70:K71)</f>
        <v>628.96</v>
      </c>
      <c r="L72" s="14"/>
    </row>
    <row r="73" spans="1:12">
      <c r="A73" s="8">
        <v>45635</v>
      </c>
      <c r="B73" s="9">
        <v>19900</v>
      </c>
      <c r="C73" s="10" t="s">
        <v>209</v>
      </c>
      <c r="D73" s="11" t="s">
        <v>183</v>
      </c>
      <c r="E73" s="3">
        <v>232034</v>
      </c>
      <c r="F73" s="12"/>
      <c r="G73" s="13" t="s">
        <v>184</v>
      </c>
      <c r="H73" s="13"/>
      <c r="I73" s="24"/>
      <c r="J73" s="25">
        <v>190</v>
      </c>
      <c r="K73" s="26">
        <f t="shared" si="11"/>
        <v>190</v>
      </c>
      <c r="L73" s="8">
        <v>45628</v>
      </c>
    </row>
    <row r="74" spans="1:12">
      <c r="A74" s="14"/>
      <c r="B74" s="15"/>
      <c r="C74" s="16"/>
      <c r="D74" s="17" t="s">
        <v>185</v>
      </c>
      <c r="E74" s="7"/>
      <c r="F74" s="18"/>
      <c r="G74" s="19" t="s">
        <v>184</v>
      </c>
      <c r="H74" s="19"/>
      <c r="I74" s="27"/>
      <c r="J74" s="25">
        <v>-30.84</v>
      </c>
      <c r="K74" s="26">
        <f t="shared" si="11"/>
        <v>-30.84</v>
      </c>
      <c r="L74" s="14"/>
    </row>
    <row r="75" spans="1:12">
      <c r="A75" s="20" t="s">
        <v>186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159.16</v>
      </c>
      <c r="K75" s="29">
        <f>SUM(K73:K74)</f>
        <v>159.16</v>
      </c>
      <c r="L75" s="14"/>
    </row>
    <row r="76" spans="1:12">
      <c r="A76" s="8">
        <v>45635</v>
      </c>
      <c r="B76" s="9">
        <v>19900</v>
      </c>
      <c r="C76" s="10" t="s">
        <v>210</v>
      </c>
      <c r="D76" s="11" t="s">
        <v>183</v>
      </c>
      <c r="E76" s="3">
        <v>232131</v>
      </c>
      <c r="F76" s="12"/>
      <c r="G76" s="13" t="s">
        <v>184</v>
      </c>
      <c r="H76" s="13"/>
      <c r="I76" s="24"/>
      <c r="J76" s="25">
        <v>180</v>
      </c>
      <c r="K76" s="26">
        <f t="shared" ref="K76:K80" si="12">J76</f>
        <v>180</v>
      </c>
      <c r="L76" s="8">
        <v>45628</v>
      </c>
    </row>
    <row r="77" spans="1:12">
      <c r="A77" s="14"/>
      <c r="B77" s="15"/>
      <c r="C77" s="16"/>
      <c r="D77" s="17" t="s">
        <v>185</v>
      </c>
      <c r="E77" s="7"/>
      <c r="F77" s="18"/>
      <c r="G77" s="19" t="s">
        <v>184</v>
      </c>
      <c r="H77" s="19"/>
      <c r="I77" s="27"/>
      <c r="J77" s="25">
        <v>-28.4</v>
      </c>
      <c r="K77" s="26">
        <f t="shared" si="12"/>
        <v>-28.4</v>
      </c>
      <c r="L77" s="14"/>
    </row>
    <row r="78" spans="1:12">
      <c r="A78" s="20" t="s">
        <v>186</v>
      </c>
      <c r="B78" s="21"/>
      <c r="C78" s="21"/>
      <c r="D78" s="21"/>
      <c r="E78" s="21"/>
      <c r="F78" s="21"/>
      <c r="G78" s="21"/>
      <c r="H78" s="21"/>
      <c r="I78" s="28"/>
      <c r="J78" s="29">
        <f>SUM(J76:J77)</f>
        <v>151.6</v>
      </c>
      <c r="K78" s="29">
        <f>SUM(K76:K77)</f>
        <v>151.6</v>
      </c>
      <c r="L78" s="14"/>
    </row>
    <row r="79" spans="1:12">
      <c r="A79" s="8">
        <v>45635</v>
      </c>
      <c r="B79" s="9">
        <v>19900</v>
      </c>
      <c r="C79" s="10" t="s">
        <v>211</v>
      </c>
      <c r="D79" s="11" t="s">
        <v>183</v>
      </c>
      <c r="E79" s="3">
        <v>230442</v>
      </c>
      <c r="F79" s="12"/>
      <c r="G79" s="13" t="s">
        <v>184</v>
      </c>
      <c r="H79" s="13"/>
      <c r="I79" s="24"/>
      <c r="J79" s="25">
        <v>390</v>
      </c>
      <c r="K79" s="26">
        <f t="shared" si="12"/>
        <v>390</v>
      </c>
      <c r="L79" s="8">
        <v>45628</v>
      </c>
    </row>
    <row r="80" spans="1:12">
      <c r="A80" s="14"/>
      <c r="B80" s="15"/>
      <c r="C80" s="16"/>
      <c r="D80" s="17" t="s">
        <v>185</v>
      </c>
      <c r="E80" s="7"/>
      <c r="F80" s="18"/>
      <c r="G80" s="19" t="s">
        <v>184</v>
      </c>
      <c r="H80" s="19"/>
      <c r="I80" s="27"/>
      <c r="J80" s="25">
        <v>-97</v>
      </c>
      <c r="K80" s="26">
        <f t="shared" si="12"/>
        <v>-97</v>
      </c>
      <c r="L80" s="14"/>
    </row>
    <row r="81" spans="1:12">
      <c r="A81" s="20" t="s">
        <v>186</v>
      </c>
      <c r="B81" s="21"/>
      <c r="C81" s="21"/>
      <c r="D81" s="21"/>
      <c r="E81" s="21"/>
      <c r="F81" s="21"/>
      <c r="G81" s="21"/>
      <c r="H81" s="21"/>
      <c r="I81" s="28"/>
      <c r="J81" s="29">
        <f>SUM(J79:J80)</f>
        <v>293</v>
      </c>
      <c r="K81" s="29">
        <f>SUM(K79:K80)</f>
        <v>293</v>
      </c>
      <c r="L81" s="14"/>
    </row>
    <row r="82" spans="1:12">
      <c r="A82" s="8">
        <v>45635</v>
      </c>
      <c r="B82" s="9">
        <v>19900</v>
      </c>
      <c r="C82" s="22" t="s">
        <v>199</v>
      </c>
      <c r="D82" s="11" t="s">
        <v>183</v>
      </c>
      <c r="E82" s="3"/>
      <c r="F82" s="12"/>
      <c r="G82" s="13" t="s">
        <v>184</v>
      </c>
      <c r="H82" s="13"/>
      <c r="I82" s="24"/>
      <c r="J82" s="25"/>
      <c r="K82" s="26">
        <f t="shared" ref="K82:K86" si="13">J82</f>
        <v>0</v>
      </c>
      <c r="L82" s="8">
        <v>45628</v>
      </c>
    </row>
    <row r="83" spans="1:12">
      <c r="A83" s="14"/>
      <c r="B83" s="15"/>
      <c r="C83" s="16"/>
      <c r="D83" s="17" t="s">
        <v>185</v>
      </c>
      <c r="E83" s="7"/>
      <c r="F83" s="18"/>
      <c r="G83" s="19" t="s">
        <v>184</v>
      </c>
      <c r="H83" s="19"/>
      <c r="I83" s="27"/>
      <c r="J83" s="25">
        <v>-117.73</v>
      </c>
      <c r="K83" s="26">
        <f t="shared" si="13"/>
        <v>-117.73</v>
      </c>
      <c r="L83" s="14"/>
    </row>
    <row r="84" spans="1:12">
      <c r="A84" s="20" t="s">
        <v>186</v>
      </c>
      <c r="B84" s="21"/>
      <c r="C84" s="21"/>
      <c r="D84" s="21"/>
      <c r="E84" s="21"/>
      <c r="F84" s="21"/>
      <c r="G84" s="21"/>
      <c r="H84" s="21"/>
      <c r="I84" s="28"/>
      <c r="J84" s="30">
        <f>SUM(J82:J83)</f>
        <v>-117.73</v>
      </c>
      <c r="K84" s="29">
        <f>SUM(K82:K83)</f>
        <v>-117.73</v>
      </c>
      <c r="L84" s="14"/>
    </row>
    <row r="85" spans="1:12">
      <c r="A85" s="8">
        <v>45635</v>
      </c>
      <c r="B85" s="9">
        <v>19900</v>
      </c>
      <c r="C85" s="10" t="s">
        <v>212</v>
      </c>
      <c r="D85" s="11" t="s">
        <v>183</v>
      </c>
      <c r="E85" s="3">
        <v>230433</v>
      </c>
      <c r="F85" s="12"/>
      <c r="G85" s="13" t="s">
        <v>184</v>
      </c>
      <c r="H85" s="13"/>
      <c r="I85" s="24"/>
      <c r="J85" s="25">
        <v>351</v>
      </c>
      <c r="K85" s="26">
        <f t="shared" si="13"/>
        <v>351</v>
      </c>
      <c r="L85" s="8">
        <v>45628</v>
      </c>
    </row>
    <row r="86" spans="1:12">
      <c r="A86" s="14"/>
      <c r="B86" s="15"/>
      <c r="C86" s="16"/>
      <c r="D86" s="17" t="s">
        <v>185</v>
      </c>
      <c r="E86" s="7"/>
      <c r="F86" s="18"/>
      <c r="G86" s="19" t="s">
        <v>184</v>
      </c>
      <c r="H86" s="19"/>
      <c r="I86" s="27"/>
      <c r="J86" s="25">
        <v>-67.68</v>
      </c>
      <c r="K86" s="26">
        <f t="shared" si="13"/>
        <v>-67.68</v>
      </c>
      <c r="L86" s="14"/>
    </row>
    <row r="87" spans="1:12">
      <c r="A87" s="20" t="s">
        <v>186</v>
      </c>
      <c r="B87" s="21"/>
      <c r="C87" s="21"/>
      <c r="D87" s="21"/>
      <c r="E87" s="21"/>
      <c r="F87" s="21"/>
      <c r="G87" s="21"/>
      <c r="H87" s="21"/>
      <c r="I87" s="28"/>
      <c r="J87" s="29">
        <f>SUM(J85:J86)</f>
        <v>283.32</v>
      </c>
      <c r="K87" s="29">
        <f>SUM(K85:K86)</f>
        <v>283.32</v>
      </c>
      <c r="L87" s="14"/>
    </row>
    <row r="88" spans="1:12">
      <c r="A88" s="8">
        <v>45635</v>
      </c>
      <c r="B88" s="9">
        <v>19900</v>
      </c>
      <c r="C88" s="10" t="s">
        <v>213</v>
      </c>
      <c r="D88" s="11" t="s">
        <v>183</v>
      </c>
      <c r="E88" s="3">
        <v>231541</v>
      </c>
      <c r="F88" s="12"/>
      <c r="G88" s="13" t="s">
        <v>184</v>
      </c>
      <c r="H88" s="13"/>
      <c r="I88" s="24"/>
      <c r="J88" s="25">
        <v>180</v>
      </c>
      <c r="K88" s="26">
        <f>J88</f>
        <v>180</v>
      </c>
      <c r="L88" s="8">
        <v>45628</v>
      </c>
    </row>
    <row r="89" spans="1:12">
      <c r="A89" s="14"/>
      <c r="B89" s="15"/>
      <c r="C89" s="16"/>
      <c r="D89" s="17" t="s">
        <v>185</v>
      </c>
      <c r="E89" s="7"/>
      <c r="F89" s="18"/>
      <c r="G89" s="19" t="s">
        <v>184</v>
      </c>
      <c r="H89" s="19"/>
      <c r="I89" s="27"/>
      <c r="J89" s="25">
        <v>-28.4</v>
      </c>
      <c r="K89" s="26">
        <f>J89</f>
        <v>-28.4</v>
      </c>
      <c r="L89" s="14"/>
    </row>
    <row r="90" spans="1:12">
      <c r="A90" s="20" t="s">
        <v>186</v>
      </c>
      <c r="B90" s="21"/>
      <c r="C90" s="21"/>
      <c r="D90" s="21"/>
      <c r="E90" s="21"/>
      <c r="F90" s="21"/>
      <c r="G90" s="21"/>
      <c r="H90" s="21"/>
      <c r="I90" s="28"/>
      <c r="J90" s="29">
        <f>SUM(J88:J89)</f>
        <v>151.6</v>
      </c>
      <c r="K90" s="29">
        <f>SUM(K88:K89)</f>
        <v>151.6</v>
      </c>
      <c r="L90" s="14"/>
    </row>
    <row r="91" spans="1:12">
      <c r="A91" s="8">
        <v>45635</v>
      </c>
      <c r="B91" s="9">
        <v>19900</v>
      </c>
      <c r="C91" s="10" t="s">
        <v>214</v>
      </c>
      <c r="D91" s="11" t="s">
        <v>183</v>
      </c>
      <c r="E91" s="3">
        <v>231218</v>
      </c>
      <c r="F91" s="12"/>
      <c r="G91" s="13" t="s">
        <v>184</v>
      </c>
      <c r="H91" s="13"/>
      <c r="I91" s="24"/>
      <c r="J91" s="25">
        <v>1031.41</v>
      </c>
      <c r="K91" s="26">
        <f>J91</f>
        <v>1031.41</v>
      </c>
      <c r="L91" s="8">
        <v>45628</v>
      </c>
    </row>
    <row r="92" spans="1:12">
      <c r="A92" s="14"/>
      <c r="B92" s="15"/>
      <c r="C92" s="16"/>
      <c r="D92" s="17" t="s">
        <v>185</v>
      </c>
      <c r="E92" s="7"/>
      <c r="F92" s="18"/>
      <c r="G92" s="19" t="s">
        <v>184</v>
      </c>
      <c r="H92" s="19"/>
      <c r="I92" s="27"/>
      <c r="J92" s="25">
        <v>-162.77</v>
      </c>
      <c r="K92" s="26">
        <f>J92</f>
        <v>-162.77</v>
      </c>
      <c r="L92" s="14"/>
    </row>
    <row r="93" spans="1:12">
      <c r="A93" s="20" t="s">
        <v>186</v>
      </c>
      <c r="B93" s="21"/>
      <c r="C93" s="21"/>
      <c r="D93" s="21"/>
      <c r="E93" s="21"/>
      <c r="F93" s="21"/>
      <c r="G93" s="21"/>
      <c r="H93" s="21"/>
      <c r="I93" s="28"/>
      <c r="J93" s="29">
        <f>SUM(J91:J92)</f>
        <v>868.64</v>
      </c>
      <c r="K93" s="29">
        <f>SUM(K91:K92)</f>
        <v>868.64</v>
      </c>
      <c r="L93" s="14"/>
    </row>
    <row r="94" ht="10.5" spans="1:10">
      <c r="A94" s="2"/>
      <c r="I94" s="31" t="s">
        <v>215</v>
      </c>
      <c r="J94" s="32">
        <f>SUM(J9,J12,J15,J18,J21,J24,J27,J30,J33,J36,J39,J42,J45,J48,J51,J54,J57,J60,J63,J66,J69,J72,J75,J78,J81,J84,J87,J90,J93)</f>
        <v>8898.85</v>
      </c>
    </row>
    <row r="96" ht="10.5" spans="1:10">
      <c r="A96" s="2" t="s">
        <v>20</v>
      </c>
      <c r="D96" s="2" t="s">
        <v>21</v>
      </c>
      <c r="I96" s="33"/>
      <c r="J96" s="32"/>
    </row>
    <row r="97" spans="1:1">
      <c r="A97" s="2"/>
    </row>
    <row r="98" spans="1:1">
      <c r="A98" s="2"/>
    </row>
    <row r="99" spans="1:4">
      <c r="A99" s="2" t="s">
        <v>23</v>
      </c>
      <c r="D99" s="2" t="s">
        <v>24</v>
      </c>
    </row>
    <row r="100" spans="1:4">
      <c r="A100" s="1" t="s">
        <v>26</v>
      </c>
      <c r="D100" s="1" t="s">
        <v>27</v>
      </c>
    </row>
    <row r="105" spans="1:1">
      <c r="A105" s="2" t="s">
        <v>0</v>
      </c>
    </row>
    <row r="106" spans="1:1">
      <c r="A106" s="2" t="s">
        <v>1</v>
      </c>
    </row>
    <row r="108" spans="1:12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181</v>
      </c>
      <c r="F108" s="3" t="s">
        <v>7</v>
      </c>
      <c r="G108" s="4" t="s">
        <v>8</v>
      </c>
      <c r="H108" s="5"/>
      <c r="I108" s="5"/>
      <c r="J108" s="23"/>
      <c r="K108" s="3" t="s">
        <v>9</v>
      </c>
      <c r="L108" s="3" t="s">
        <v>10</v>
      </c>
    </row>
    <row r="109" spans="1:12">
      <c r="A109" s="6"/>
      <c r="B109" s="6"/>
      <c r="C109" s="6"/>
      <c r="D109" s="6"/>
      <c r="E109" s="6"/>
      <c r="F109" s="6"/>
      <c r="G109" s="3" t="s">
        <v>11</v>
      </c>
      <c r="H109" s="3" t="s">
        <v>12</v>
      </c>
      <c r="I109" s="3" t="s">
        <v>13</v>
      </c>
      <c r="J109" s="3" t="s">
        <v>14</v>
      </c>
      <c r="K109" s="6"/>
      <c r="L109" s="6"/>
    </row>
    <row r="110" spans="1: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>
      <c r="A111" s="8">
        <v>45639</v>
      </c>
      <c r="B111" s="9">
        <v>19913</v>
      </c>
      <c r="C111" s="10" t="s">
        <v>216</v>
      </c>
      <c r="D111" s="11" t="s">
        <v>183</v>
      </c>
      <c r="E111" s="3">
        <v>233181</v>
      </c>
      <c r="F111" s="12"/>
      <c r="G111" s="13" t="s">
        <v>184</v>
      </c>
      <c r="H111" s="13"/>
      <c r="I111" s="24"/>
      <c r="J111" s="25">
        <v>197.4</v>
      </c>
      <c r="K111" s="26">
        <f>J111+F111</f>
        <v>197.4</v>
      </c>
      <c r="L111" s="8">
        <v>45635</v>
      </c>
    </row>
    <row r="112" spans="1:12">
      <c r="A112" s="14"/>
      <c r="B112" s="15"/>
      <c r="C112" s="16"/>
      <c r="D112" s="17" t="s">
        <v>185</v>
      </c>
      <c r="E112" s="7"/>
      <c r="F112" s="18"/>
      <c r="G112" s="19" t="s">
        <v>184</v>
      </c>
      <c r="H112" s="19"/>
      <c r="I112" s="27"/>
      <c r="J112" s="25">
        <v>-39.47</v>
      </c>
      <c r="K112" s="26">
        <f t="shared" ref="K112:K152" si="14">J112+F112</f>
        <v>-39.47</v>
      </c>
      <c r="L112" s="14"/>
    </row>
    <row r="113" spans="1:12">
      <c r="A113" s="20" t="s">
        <v>186</v>
      </c>
      <c r="B113" s="21"/>
      <c r="C113" s="21"/>
      <c r="D113" s="21"/>
      <c r="E113" s="21"/>
      <c r="F113" s="21"/>
      <c r="G113" s="21"/>
      <c r="H113" s="21"/>
      <c r="I113" s="28"/>
      <c r="J113" s="29">
        <f>SUM(J111:J112)</f>
        <v>157.93</v>
      </c>
      <c r="K113" s="34">
        <f t="shared" si="14"/>
        <v>157.93</v>
      </c>
      <c r="L113" s="14"/>
    </row>
    <row r="114" spans="1:12">
      <c r="A114" s="8">
        <v>45639</v>
      </c>
      <c r="B114" s="9">
        <v>19913</v>
      </c>
      <c r="C114" s="10" t="s">
        <v>217</v>
      </c>
      <c r="D114" s="11" t="s">
        <v>183</v>
      </c>
      <c r="E114" s="3">
        <v>233171</v>
      </c>
      <c r="F114" s="12"/>
      <c r="G114" s="13" t="s">
        <v>184</v>
      </c>
      <c r="H114" s="13"/>
      <c r="I114" s="24"/>
      <c r="J114" s="25">
        <v>197.4</v>
      </c>
      <c r="K114" s="26">
        <f t="shared" si="14"/>
        <v>197.4</v>
      </c>
      <c r="L114" s="8">
        <v>45635</v>
      </c>
    </row>
    <row r="115" spans="1:12">
      <c r="A115" s="14"/>
      <c r="B115" s="15"/>
      <c r="C115" s="16"/>
      <c r="D115" s="17" t="s">
        <v>185</v>
      </c>
      <c r="E115" s="7"/>
      <c r="F115" s="18"/>
      <c r="G115" s="19" t="s">
        <v>184</v>
      </c>
      <c r="H115" s="19"/>
      <c r="I115" s="27"/>
      <c r="J115" s="25">
        <v>-47.77</v>
      </c>
      <c r="K115" s="26">
        <f t="shared" si="14"/>
        <v>-47.77</v>
      </c>
      <c r="L115" s="14"/>
    </row>
    <row r="116" spans="1:12">
      <c r="A116" s="20" t="s">
        <v>186</v>
      </c>
      <c r="B116" s="21"/>
      <c r="C116" s="21"/>
      <c r="D116" s="21"/>
      <c r="E116" s="21"/>
      <c r="F116" s="21"/>
      <c r="G116" s="21"/>
      <c r="H116" s="21"/>
      <c r="I116" s="28"/>
      <c r="J116" s="29">
        <f>SUM(J114:J115)</f>
        <v>149.63</v>
      </c>
      <c r="K116" s="34">
        <f t="shared" si="14"/>
        <v>149.63</v>
      </c>
      <c r="L116" s="14"/>
    </row>
    <row r="117" spans="1:12">
      <c r="A117" s="8">
        <v>45639</v>
      </c>
      <c r="B117" s="9">
        <v>19913</v>
      </c>
      <c r="C117" s="10" t="s">
        <v>218</v>
      </c>
      <c r="D117" s="11" t="s">
        <v>183</v>
      </c>
      <c r="E117" s="3">
        <v>233174</v>
      </c>
      <c r="F117" s="12"/>
      <c r="G117" s="13" t="s">
        <v>184</v>
      </c>
      <c r="H117" s="13"/>
      <c r="I117" s="24"/>
      <c r="J117" s="25">
        <v>197.4</v>
      </c>
      <c r="K117" s="26">
        <f t="shared" si="14"/>
        <v>197.4</v>
      </c>
      <c r="L117" s="8">
        <v>45635</v>
      </c>
    </row>
    <row r="118" spans="1:12">
      <c r="A118" s="14"/>
      <c r="B118" s="15"/>
      <c r="C118" s="16"/>
      <c r="D118" s="17" t="s">
        <v>185</v>
      </c>
      <c r="E118" s="7"/>
      <c r="F118" s="18"/>
      <c r="G118" s="19" t="s">
        <v>184</v>
      </c>
      <c r="H118" s="19"/>
      <c r="I118" s="27"/>
      <c r="J118" s="25">
        <v>-39.47</v>
      </c>
      <c r="K118" s="26">
        <f t="shared" si="14"/>
        <v>-39.47</v>
      </c>
      <c r="L118" s="14"/>
    </row>
    <row r="119" spans="1:12">
      <c r="A119" s="20" t="s">
        <v>186</v>
      </c>
      <c r="B119" s="21"/>
      <c r="C119" s="21"/>
      <c r="D119" s="21"/>
      <c r="E119" s="21"/>
      <c r="F119" s="21"/>
      <c r="G119" s="21"/>
      <c r="H119" s="21"/>
      <c r="I119" s="28"/>
      <c r="J119" s="29">
        <f>SUM(J117:J118)</f>
        <v>157.93</v>
      </c>
      <c r="K119" s="34">
        <f t="shared" si="14"/>
        <v>157.93</v>
      </c>
      <c r="L119" s="14"/>
    </row>
    <row r="120" spans="1:12">
      <c r="A120" s="8">
        <v>45639</v>
      </c>
      <c r="B120" s="9">
        <v>19913</v>
      </c>
      <c r="C120" s="10" t="s">
        <v>219</v>
      </c>
      <c r="D120" s="11" t="s">
        <v>183</v>
      </c>
      <c r="E120" s="3">
        <v>232761</v>
      </c>
      <c r="F120" s="12"/>
      <c r="G120" s="13" t="s">
        <v>184</v>
      </c>
      <c r="H120" s="13"/>
      <c r="I120" s="24"/>
      <c r="J120" s="25">
        <v>394.8</v>
      </c>
      <c r="K120" s="26">
        <f t="shared" si="14"/>
        <v>394.8</v>
      </c>
      <c r="L120" s="8">
        <v>45635</v>
      </c>
    </row>
    <row r="121" spans="1:12">
      <c r="A121" s="14"/>
      <c r="B121" s="15"/>
      <c r="C121" s="16"/>
      <c r="D121" s="17" t="s">
        <v>185</v>
      </c>
      <c r="E121" s="7"/>
      <c r="F121" s="18"/>
      <c r="G121" s="19" t="s">
        <v>184</v>
      </c>
      <c r="H121" s="19"/>
      <c r="I121" s="27"/>
      <c r="J121" s="25">
        <v>-95.54</v>
      </c>
      <c r="K121" s="26">
        <f t="shared" si="14"/>
        <v>-95.54</v>
      </c>
      <c r="L121" s="14"/>
    </row>
    <row r="122" spans="1:12">
      <c r="A122" s="20" t="s">
        <v>186</v>
      </c>
      <c r="B122" s="21"/>
      <c r="C122" s="21"/>
      <c r="D122" s="21"/>
      <c r="E122" s="21"/>
      <c r="F122" s="21"/>
      <c r="G122" s="21"/>
      <c r="H122" s="21"/>
      <c r="I122" s="28"/>
      <c r="J122" s="29">
        <f>SUM(J120:J121)</f>
        <v>299.26</v>
      </c>
      <c r="K122" s="34">
        <f t="shared" si="14"/>
        <v>299.26</v>
      </c>
      <c r="L122" s="14"/>
    </row>
    <row r="123" spans="1:12">
      <c r="A123" s="8">
        <v>45639</v>
      </c>
      <c r="B123" s="9">
        <v>19913</v>
      </c>
      <c r="C123" s="10" t="s">
        <v>220</v>
      </c>
      <c r="D123" s="11" t="s">
        <v>183</v>
      </c>
      <c r="E123" s="3">
        <v>232764</v>
      </c>
      <c r="F123" s="12"/>
      <c r="G123" s="13" t="s">
        <v>184</v>
      </c>
      <c r="H123" s="13"/>
      <c r="I123" s="24"/>
      <c r="J123" s="25">
        <v>789.6</v>
      </c>
      <c r="K123" s="26">
        <f t="shared" si="14"/>
        <v>789.6</v>
      </c>
      <c r="L123" s="8">
        <v>45635</v>
      </c>
    </row>
    <row r="124" spans="1:12">
      <c r="A124" s="14"/>
      <c r="B124" s="15"/>
      <c r="C124" s="16"/>
      <c r="D124" s="17" t="s">
        <v>185</v>
      </c>
      <c r="E124" s="7"/>
      <c r="F124" s="18"/>
      <c r="G124" s="19" t="s">
        <v>184</v>
      </c>
      <c r="H124" s="19"/>
      <c r="I124" s="27"/>
      <c r="J124" s="25">
        <v>-157.88</v>
      </c>
      <c r="K124" s="26">
        <f t="shared" si="14"/>
        <v>-157.88</v>
      </c>
      <c r="L124" s="14"/>
    </row>
    <row r="125" spans="1:12">
      <c r="A125" s="20" t="s">
        <v>186</v>
      </c>
      <c r="B125" s="21"/>
      <c r="C125" s="21"/>
      <c r="D125" s="21"/>
      <c r="E125" s="21"/>
      <c r="F125" s="21"/>
      <c r="G125" s="21"/>
      <c r="H125" s="21"/>
      <c r="I125" s="28"/>
      <c r="J125" s="29">
        <f>SUM(J123:J124)</f>
        <v>631.72</v>
      </c>
      <c r="K125" s="34">
        <f t="shared" si="14"/>
        <v>631.72</v>
      </c>
      <c r="L125" s="14"/>
    </row>
    <row r="126" spans="1:12">
      <c r="A126" s="8">
        <v>45639</v>
      </c>
      <c r="B126" s="9">
        <v>19913</v>
      </c>
      <c r="C126" s="10" t="s">
        <v>221</v>
      </c>
      <c r="D126" s="11" t="s">
        <v>183</v>
      </c>
      <c r="E126" s="3">
        <v>233190</v>
      </c>
      <c r="F126" s="12"/>
      <c r="G126" s="13" t="s">
        <v>184</v>
      </c>
      <c r="H126" s="13"/>
      <c r="I126" s="24"/>
      <c r="J126" s="25">
        <v>197.4</v>
      </c>
      <c r="K126" s="26">
        <f t="shared" si="14"/>
        <v>197.4</v>
      </c>
      <c r="L126" s="8">
        <v>45635</v>
      </c>
    </row>
    <row r="127" spans="1:12">
      <c r="A127" s="14"/>
      <c r="B127" s="15"/>
      <c r="C127" s="16"/>
      <c r="D127" s="17" t="s">
        <v>185</v>
      </c>
      <c r="E127" s="7"/>
      <c r="F127" s="18"/>
      <c r="G127" s="19" t="s">
        <v>184</v>
      </c>
      <c r="H127" s="19"/>
      <c r="I127" s="27"/>
      <c r="J127" s="25">
        <v>-47.77</v>
      </c>
      <c r="K127" s="26">
        <f t="shared" si="14"/>
        <v>-47.77</v>
      </c>
      <c r="L127" s="14"/>
    </row>
    <row r="128" spans="1:12">
      <c r="A128" s="20" t="s">
        <v>186</v>
      </c>
      <c r="B128" s="21"/>
      <c r="C128" s="21"/>
      <c r="D128" s="21"/>
      <c r="E128" s="21"/>
      <c r="F128" s="21"/>
      <c r="G128" s="21"/>
      <c r="H128" s="21"/>
      <c r="I128" s="28"/>
      <c r="J128" s="29">
        <f>SUM(J126:J127)</f>
        <v>149.63</v>
      </c>
      <c r="K128" s="34">
        <f t="shared" si="14"/>
        <v>149.63</v>
      </c>
      <c r="L128" s="14"/>
    </row>
    <row r="129" spans="1:12">
      <c r="A129" s="8">
        <v>45639</v>
      </c>
      <c r="B129" s="9">
        <v>19913</v>
      </c>
      <c r="C129" s="10" t="s">
        <v>222</v>
      </c>
      <c r="D129" s="11" t="s">
        <v>183</v>
      </c>
      <c r="E129" s="3">
        <v>233162</v>
      </c>
      <c r="F129" s="12"/>
      <c r="G129" s="13" t="s">
        <v>184</v>
      </c>
      <c r="H129" s="13"/>
      <c r="I129" s="24"/>
      <c r="J129" s="25">
        <v>1085.7</v>
      </c>
      <c r="K129" s="26">
        <f t="shared" si="14"/>
        <v>1085.7</v>
      </c>
      <c r="L129" s="8">
        <v>45635</v>
      </c>
    </row>
    <row r="130" spans="1:12">
      <c r="A130" s="14"/>
      <c r="B130" s="15"/>
      <c r="C130" s="16"/>
      <c r="D130" s="17" t="s">
        <v>185</v>
      </c>
      <c r="E130" s="7"/>
      <c r="F130" s="18"/>
      <c r="G130" s="19" t="s">
        <v>184</v>
      </c>
      <c r="H130" s="19"/>
      <c r="I130" s="27"/>
      <c r="J130" s="25">
        <v>-226.92</v>
      </c>
      <c r="K130" s="26">
        <f t="shared" si="14"/>
        <v>-226.92</v>
      </c>
      <c r="L130" s="14"/>
    </row>
    <row r="131" spans="1:12">
      <c r="A131" s="20" t="s">
        <v>186</v>
      </c>
      <c r="B131" s="21"/>
      <c r="C131" s="21"/>
      <c r="D131" s="21"/>
      <c r="E131" s="21"/>
      <c r="F131" s="21"/>
      <c r="G131" s="21"/>
      <c r="H131" s="21"/>
      <c r="I131" s="28"/>
      <c r="J131" s="29">
        <f>SUM(J129:J130)</f>
        <v>858.78</v>
      </c>
      <c r="K131" s="34">
        <f t="shared" si="14"/>
        <v>858.78</v>
      </c>
      <c r="L131" s="14"/>
    </row>
    <row r="132" spans="1:12">
      <c r="A132" s="8">
        <v>45639</v>
      </c>
      <c r="B132" s="9">
        <v>19913</v>
      </c>
      <c r="C132" s="10" t="s">
        <v>223</v>
      </c>
      <c r="D132" s="11" t="s">
        <v>183</v>
      </c>
      <c r="E132" s="3">
        <v>232757</v>
      </c>
      <c r="F132" s="12"/>
      <c r="G132" s="13" t="s">
        <v>184</v>
      </c>
      <c r="H132" s="13"/>
      <c r="I132" s="24"/>
      <c r="J132" s="25">
        <v>197.4</v>
      </c>
      <c r="K132" s="26">
        <f t="shared" si="14"/>
        <v>197.4</v>
      </c>
      <c r="L132" s="8">
        <v>45635</v>
      </c>
    </row>
    <row r="133" spans="1:12">
      <c r="A133" s="14"/>
      <c r="B133" s="15"/>
      <c r="C133" s="16"/>
      <c r="D133" s="17" t="s">
        <v>185</v>
      </c>
      <c r="E133" s="7"/>
      <c r="F133" s="18"/>
      <c r="G133" s="19" t="s">
        <v>184</v>
      </c>
      <c r="H133" s="19"/>
      <c r="I133" s="27"/>
      <c r="J133" s="25">
        <v>-47.77</v>
      </c>
      <c r="K133" s="26">
        <f t="shared" si="14"/>
        <v>-47.77</v>
      </c>
      <c r="L133" s="14"/>
    </row>
    <row r="134" spans="1:12">
      <c r="A134" s="20" t="s">
        <v>186</v>
      </c>
      <c r="B134" s="21"/>
      <c r="C134" s="21"/>
      <c r="D134" s="21"/>
      <c r="E134" s="21"/>
      <c r="F134" s="21"/>
      <c r="G134" s="21"/>
      <c r="H134" s="21"/>
      <c r="I134" s="28"/>
      <c r="J134" s="29">
        <f>SUM(J132:J133)</f>
        <v>149.63</v>
      </c>
      <c r="K134" s="34">
        <f t="shared" si="14"/>
        <v>149.63</v>
      </c>
      <c r="L134" s="14"/>
    </row>
    <row r="135" spans="1:12">
      <c r="A135" s="8">
        <v>45639</v>
      </c>
      <c r="B135" s="9">
        <v>19913</v>
      </c>
      <c r="C135" s="10" t="s">
        <v>224</v>
      </c>
      <c r="D135" s="11" t="s">
        <v>183</v>
      </c>
      <c r="E135" s="3">
        <v>233184</v>
      </c>
      <c r="F135" s="12"/>
      <c r="G135" s="13" t="s">
        <v>184</v>
      </c>
      <c r="H135" s="13"/>
      <c r="I135" s="24"/>
      <c r="J135" s="25">
        <v>197.4</v>
      </c>
      <c r="K135" s="26">
        <f t="shared" si="14"/>
        <v>197.4</v>
      </c>
      <c r="L135" s="8">
        <v>45635</v>
      </c>
    </row>
    <row r="136" spans="1:12">
      <c r="A136" s="14"/>
      <c r="B136" s="15"/>
      <c r="C136" s="16"/>
      <c r="D136" s="17" t="s">
        <v>185</v>
      </c>
      <c r="E136" s="7"/>
      <c r="F136" s="18"/>
      <c r="G136" s="19" t="s">
        <v>184</v>
      </c>
      <c r="H136" s="19"/>
      <c r="I136" s="27"/>
      <c r="J136" s="25">
        <v>-39.47</v>
      </c>
      <c r="K136" s="26">
        <f t="shared" si="14"/>
        <v>-39.47</v>
      </c>
      <c r="L136" s="14"/>
    </row>
    <row r="137" spans="1:12">
      <c r="A137" s="20" t="s">
        <v>186</v>
      </c>
      <c r="B137" s="21"/>
      <c r="C137" s="21"/>
      <c r="D137" s="21"/>
      <c r="E137" s="21"/>
      <c r="F137" s="21"/>
      <c r="G137" s="21"/>
      <c r="H137" s="21"/>
      <c r="I137" s="28"/>
      <c r="J137" s="29">
        <f>SUM(J135:J136)</f>
        <v>157.93</v>
      </c>
      <c r="K137" s="34">
        <f t="shared" si="14"/>
        <v>157.93</v>
      </c>
      <c r="L137" s="14"/>
    </row>
    <row r="138" spans="1:12">
      <c r="A138" s="8">
        <v>45639</v>
      </c>
      <c r="B138" s="9">
        <v>19913</v>
      </c>
      <c r="C138" s="10" t="s">
        <v>225</v>
      </c>
      <c r="D138" s="11" t="s">
        <v>183</v>
      </c>
      <c r="E138" s="3">
        <v>233176</v>
      </c>
      <c r="F138" s="12"/>
      <c r="G138" s="13" t="s">
        <v>184</v>
      </c>
      <c r="H138" s="13"/>
      <c r="I138" s="24"/>
      <c r="J138" s="25">
        <v>197.4</v>
      </c>
      <c r="K138" s="26">
        <f t="shared" si="14"/>
        <v>197.4</v>
      </c>
      <c r="L138" s="8">
        <v>45635</v>
      </c>
    </row>
    <row r="139" spans="1:12">
      <c r="A139" s="14"/>
      <c r="B139" s="15"/>
      <c r="C139" s="16"/>
      <c r="D139" s="17" t="s">
        <v>185</v>
      </c>
      <c r="E139" s="7"/>
      <c r="F139" s="18"/>
      <c r="G139" s="19" t="s">
        <v>184</v>
      </c>
      <c r="H139" s="19"/>
      <c r="I139" s="27"/>
      <c r="J139" s="25">
        <v>-39.47</v>
      </c>
      <c r="K139" s="26">
        <f t="shared" si="14"/>
        <v>-39.47</v>
      </c>
      <c r="L139" s="14"/>
    </row>
    <row r="140" spans="1:12">
      <c r="A140" s="20" t="s">
        <v>186</v>
      </c>
      <c r="B140" s="21"/>
      <c r="C140" s="21"/>
      <c r="D140" s="21"/>
      <c r="E140" s="21"/>
      <c r="F140" s="21"/>
      <c r="G140" s="21"/>
      <c r="H140" s="21"/>
      <c r="I140" s="28"/>
      <c r="J140" s="29">
        <f>SUM(J138:J139)</f>
        <v>157.93</v>
      </c>
      <c r="K140" s="34">
        <f t="shared" si="14"/>
        <v>157.93</v>
      </c>
      <c r="L140" s="14"/>
    </row>
    <row r="141" spans="1:12">
      <c r="A141" s="8">
        <v>45639</v>
      </c>
      <c r="B141" s="9">
        <v>19913</v>
      </c>
      <c r="C141" s="10" t="s">
        <v>226</v>
      </c>
      <c r="D141" s="11" t="s">
        <v>183</v>
      </c>
      <c r="E141" s="3">
        <v>233192</v>
      </c>
      <c r="F141" s="12"/>
      <c r="G141" s="13" t="s">
        <v>184</v>
      </c>
      <c r="H141" s="13"/>
      <c r="I141" s="24"/>
      <c r="J141" s="25">
        <v>197.4</v>
      </c>
      <c r="K141" s="26">
        <f t="shared" si="14"/>
        <v>197.4</v>
      </c>
      <c r="L141" s="8">
        <v>45635</v>
      </c>
    </row>
    <row r="142" spans="1:12">
      <c r="A142" s="14"/>
      <c r="B142" s="15"/>
      <c r="C142" s="16"/>
      <c r="D142" s="17" t="s">
        <v>185</v>
      </c>
      <c r="E142" s="7"/>
      <c r="F142" s="18"/>
      <c r="G142" s="19" t="s">
        <v>184</v>
      </c>
      <c r="H142" s="19"/>
      <c r="I142" s="27"/>
      <c r="J142" s="25">
        <v>-39.47</v>
      </c>
      <c r="K142" s="26">
        <f t="shared" si="14"/>
        <v>-39.47</v>
      </c>
      <c r="L142" s="14"/>
    </row>
    <row r="143" spans="1:12">
      <c r="A143" s="20" t="s">
        <v>186</v>
      </c>
      <c r="B143" s="21"/>
      <c r="C143" s="21"/>
      <c r="D143" s="21"/>
      <c r="E143" s="21"/>
      <c r="F143" s="21"/>
      <c r="G143" s="21"/>
      <c r="H143" s="21"/>
      <c r="I143" s="28"/>
      <c r="J143" s="29">
        <f>SUM(J141:J142)</f>
        <v>157.93</v>
      </c>
      <c r="K143" s="34">
        <f t="shared" si="14"/>
        <v>157.93</v>
      </c>
      <c r="L143" s="14"/>
    </row>
    <row r="144" spans="1:12">
      <c r="A144" s="8">
        <v>45639</v>
      </c>
      <c r="B144" s="9">
        <v>19913</v>
      </c>
      <c r="C144" s="10" t="s">
        <v>227</v>
      </c>
      <c r="D144" s="11" t="s">
        <v>183</v>
      </c>
      <c r="E144" s="3">
        <v>233178</v>
      </c>
      <c r="F144" s="12"/>
      <c r="G144" s="13" t="s">
        <v>184</v>
      </c>
      <c r="H144" s="13"/>
      <c r="I144" s="24"/>
      <c r="J144" s="25">
        <v>1085.7</v>
      </c>
      <c r="K144" s="26">
        <f t="shared" si="14"/>
        <v>1085.7</v>
      </c>
      <c r="L144" s="8">
        <v>45635</v>
      </c>
    </row>
    <row r="145" spans="1:12">
      <c r="A145" s="14"/>
      <c r="B145" s="15"/>
      <c r="C145" s="16"/>
      <c r="D145" s="17" t="s">
        <v>185</v>
      </c>
      <c r="E145" s="7"/>
      <c r="F145" s="18"/>
      <c r="G145" s="19" t="s">
        <v>184</v>
      </c>
      <c r="H145" s="19"/>
      <c r="I145" s="27"/>
      <c r="J145" s="25">
        <v>-221.43</v>
      </c>
      <c r="K145" s="26">
        <f t="shared" si="14"/>
        <v>-221.43</v>
      </c>
      <c r="L145" s="14"/>
    </row>
    <row r="146" spans="1:12">
      <c r="A146" s="20" t="s">
        <v>186</v>
      </c>
      <c r="B146" s="21"/>
      <c r="C146" s="21"/>
      <c r="D146" s="21"/>
      <c r="E146" s="21"/>
      <c r="F146" s="21"/>
      <c r="G146" s="21"/>
      <c r="H146" s="21"/>
      <c r="I146" s="28"/>
      <c r="J146" s="29">
        <f>SUM(J144:J145)</f>
        <v>864.27</v>
      </c>
      <c r="K146" s="34">
        <f t="shared" si="14"/>
        <v>864.27</v>
      </c>
      <c r="L146" s="14"/>
    </row>
    <row r="147" spans="1:12">
      <c r="A147" s="8">
        <v>45639</v>
      </c>
      <c r="B147" s="9">
        <v>19913</v>
      </c>
      <c r="C147" s="10" t="s">
        <v>228</v>
      </c>
      <c r="D147" s="11" t="s">
        <v>183</v>
      </c>
      <c r="E147" s="3">
        <v>233177</v>
      </c>
      <c r="F147" s="12"/>
      <c r="G147" s="13" t="s">
        <v>184</v>
      </c>
      <c r="H147" s="13"/>
      <c r="I147" s="24"/>
      <c r="J147" s="25">
        <v>197.4</v>
      </c>
      <c r="K147" s="26">
        <f t="shared" si="14"/>
        <v>197.4</v>
      </c>
      <c r="L147" s="8">
        <v>45635</v>
      </c>
    </row>
    <row r="148" spans="1:12">
      <c r="A148" s="14"/>
      <c r="B148" s="15"/>
      <c r="C148" s="16"/>
      <c r="D148" s="17" t="s">
        <v>185</v>
      </c>
      <c r="E148" s="7"/>
      <c r="F148" s="18"/>
      <c r="G148" s="19" t="s">
        <v>184</v>
      </c>
      <c r="H148" s="19"/>
      <c r="I148" s="27"/>
      <c r="J148" s="25">
        <v>-42.21</v>
      </c>
      <c r="K148" s="26">
        <f t="shared" si="14"/>
        <v>-42.21</v>
      </c>
      <c r="L148" s="14"/>
    </row>
    <row r="149" spans="1:12">
      <c r="A149" s="20" t="s">
        <v>186</v>
      </c>
      <c r="B149" s="21"/>
      <c r="C149" s="21"/>
      <c r="D149" s="21"/>
      <c r="E149" s="21"/>
      <c r="F149" s="21"/>
      <c r="G149" s="21"/>
      <c r="H149" s="21"/>
      <c r="I149" s="28"/>
      <c r="J149" s="29">
        <f>SUM(J147:J148)</f>
        <v>155.19</v>
      </c>
      <c r="K149" s="34">
        <f t="shared" si="14"/>
        <v>155.19</v>
      </c>
      <c r="L149" s="14"/>
    </row>
    <row r="150" spans="1:12">
      <c r="A150" s="8">
        <v>45639</v>
      </c>
      <c r="B150" s="9">
        <v>19913</v>
      </c>
      <c r="C150" s="10" t="s">
        <v>229</v>
      </c>
      <c r="D150" s="11" t="s">
        <v>183</v>
      </c>
      <c r="E150" s="3">
        <v>233168</v>
      </c>
      <c r="F150" s="12"/>
      <c r="G150" s="13" t="s">
        <v>184</v>
      </c>
      <c r="H150" s="13"/>
      <c r="I150" s="24"/>
      <c r="J150" s="25">
        <v>339.5</v>
      </c>
      <c r="K150" s="26">
        <f t="shared" si="14"/>
        <v>339.5</v>
      </c>
      <c r="L150" s="8">
        <v>45635</v>
      </c>
    </row>
    <row r="151" spans="1:12">
      <c r="A151" s="14"/>
      <c r="B151" s="15"/>
      <c r="C151" s="16"/>
      <c r="D151" s="17" t="s">
        <v>185</v>
      </c>
      <c r="E151" s="7"/>
      <c r="F151" s="18"/>
      <c r="G151" s="19" t="s">
        <v>184</v>
      </c>
      <c r="H151" s="19"/>
      <c r="I151" s="27"/>
      <c r="J151" s="25">
        <v>-73.46</v>
      </c>
      <c r="K151" s="26">
        <f t="shared" si="14"/>
        <v>-73.46</v>
      </c>
      <c r="L151" s="14"/>
    </row>
    <row r="152" spans="1:12">
      <c r="A152" s="20" t="s">
        <v>186</v>
      </c>
      <c r="B152" s="21"/>
      <c r="C152" s="21"/>
      <c r="D152" s="21"/>
      <c r="E152" s="21"/>
      <c r="F152" s="21"/>
      <c r="G152" s="21"/>
      <c r="H152" s="21"/>
      <c r="I152" s="28"/>
      <c r="J152" s="29">
        <f>SUM(J150:J151)</f>
        <v>266.04</v>
      </c>
      <c r="K152" s="34">
        <f t="shared" si="14"/>
        <v>266.04</v>
      </c>
      <c r="L152" s="14"/>
    </row>
    <row r="153" spans="1:12">
      <c r="A153" s="8">
        <v>45639</v>
      </c>
      <c r="B153" s="9">
        <v>19913</v>
      </c>
      <c r="C153" s="10" t="s">
        <v>230</v>
      </c>
      <c r="D153" s="11" t="s">
        <v>183</v>
      </c>
      <c r="E153" s="3">
        <v>233227</v>
      </c>
      <c r="F153" s="12"/>
      <c r="G153" s="13" t="s">
        <v>184</v>
      </c>
      <c r="H153" s="13"/>
      <c r="I153" s="24"/>
      <c r="J153" s="25">
        <v>592.2</v>
      </c>
      <c r="K153" s="26">
        <f t="shared" ref="K153:K210" si="15">J153+F153</f>
        <v>592.2</v>
      </c>
      <c r="L153" s="8">
        <v>45635</v>
      </c>
    </row>
    <row r="154" spans="1:12">
      <c r="A154" s="14"/>
      <c r="B154" s="15"/>
      <c r="C154" s="16"/>
      <c r="D154" s="17" t="s">
        <v>185</v>
      </c>
      <c r="E154" s="7"/>
      <c r="F154" s="18"/>
      <c r="G154" s="19" t="s">
        <v>184</v>
      </c>
      <c r="H154" s="19"/>
      <c r="I154" s="27"/>
      <c r="J154" s="25">
        <v>-126.63</v>
      </c>
      <c r="K154" s="26">
        <f t="shared" si="15"/>
        <v>-126.63</v>
      </c>
      <c r="L154" s="14"/>
    </row>
    <row r="155" spans="1:12">
      <c r="A155" s="20" t="s">
        <v>186</v>
      </c>
      <c r="B155" s="21"/>
      <c r="C155" s="21"/>
      <c r="D155" s="21"/>
      <c r="E155" s="21"/>
      <c r="F155" s="21"/>
      <c r="G155" s="21"/>
      <c r="H155" s="21"/>
      <c r="I155" s="28"/>
      <c r="J155" s="29">
        <f>SUM(J153:J154)</f>
        <v>465.57</v>
      </c>
      <c r="K155" s="34">
        <f t="shared" si="15"/>
        <v>465.57</v>
      </c>
      <c r="L155" s="14"/>
    </row>
    <row r="156" spans="1:12">
      <c r="A156" s="8">
        <v>45639</v>
      </c>
      <c r="B156" s="9">
        <v>19913</v>
      </c>
      <c r="C156" s="10" t="s">
        <v>231</v>
      </c>
      <c r="D156" s="11" t="s">
        <v>183</v>
      </c>
      <c r="E156" s="3">
        <v>232449</v>
      </c>
      <c r="F156" s="12"/>
      <c r="G156" s="13" t="s">
        <v>184</v>
      </c>
      <c r="H156" s="13"/>
      <c r="I156" s="24"/>
      <c r="J156" s="25">
        <v>350</v>
      </c>
      <c r="K156" s="26">
        <f t="shared" si="15"/>
        <v>350</v>
      </c>
      <c r="L156" s="8">
        <v>45635</v>
      </c>
    </row>
    <row r="157" spans="1:12">
      <c r="A157" s="14"/>
      <c r="B157" s="15"/>
      <c r="C157" s="16"/>
      <c r="D157" s="17" t="s">
        <v>185</v>
      </c>
      <c r="E157" s="7"/>
      <c r="F157" s="18"/>
      <c r="G157" s="19" t="s">
        <v>184</v>
      </c>
      <c r="H157" s="19"/>
      <c r="I157" s="27"/>
      <c r="J157" s="25">
        <v>-76.72</v>
      </c>
      <c r="K157" s="26">
        <f t="shared" si="15"/>
        <v>-76.72</v>
      </c>
      <c r="L157" s="14"/>
    </row>
    <row r="158" spans="1:12">
      <c r="A158" s="20" t="s">
        <v>186</v>
      </c>
      <c r="B158" s="21"/>
      <c r="C158" s="21"/>
      <c r="D158" s="21"/>
      <c r="E158" s="21"/>
      <c r="F158" s="21"/>
      <c r="G158" s="21"/>
      <c r="H158" s="21"/>
      <c r="I158" s="28"/>
      <c r="J158" s="29">
        <f>SUM(J156:J157)</f>
        <v>273.28</v>
      </c>
      <c r="K158" s="34">
        <f t="shared" si="15"/>
        <v>273.28</v>
      </c>
      <c r="L158" s="14"/>
    </row>
    <row r="159" spans="1:12">
      <c r="A159" s="8">
        <v>45639</v>
      </c>
      <c r="B159" s="9">
        <v>19913</v>
      </c>
      <c r="C159" s="10" t="s">
        <v>232</v>
      </c>
      <c r="D159" s="11" t="s">
        <v>183</v>
      </c>
      <c r="E159" s="3">
        <v>233188</v>
      </c>
      <c r="F159" s="12"/>
      <c r="G159" s="13" t="s">
        <v>184</v>
      </c>
      <c r="H159" s="13"/>
      <c r="I159" s="24"/>
      <c r="J159" s="25">
        <v>1085.7</v>
      </c>
      <c r="K159" s="26">
        <f t="shared" si="15"/>
        <v>1085.7</v>
      </c>
      <c r="L159" s="8">
        <v>45635</v>
      </c>
    </row>
    <row r="160" spans="1:12">
      <c r="A160" s="14"/>
      <c r="B160" s="15"/>
      <c r="C160" s="16"/>
      <c r="D160" s="17" t="s">
        <v>185</v>
      </c>
      <c r="E160" s="7"/>
      <c r="F160" s="18"/>
      <c r="G160" s="19" t="s">
        <v>184</v>
      </c>
      <c r="H160" s="19"/>
      <c r="I160" s="27"/>
      <c r="J160" s="25">
        <v>-171.33</v>
      </c>
      <c r="K160" s="26">
        <f t="shared" si="15"/>
        <v>-171.33</v>
      </c>
      <c r="L160" s="14"/>
    </row>
    <row r="161" spans="1:12">
      <c r="A161" s="20" t="s">
        <v>186</v>
      </c>
      <c r="B161" s="21"/>
      <c r="C161" s="21"/>
      <c r="D161" s="21"/>
      <c r="E161" s="21"/>
      <c r="F161" s="21"/>
      <c r="G161" s="21"/>
      <c r="H161" s="21"/>
      <c r="I161" s="28"/>
      <c r="J161" s="29">
        <f>SUM(J159:J160)</f>
        <v>914.37</v>
      </c>
      <c r="K161" s="34">
        <f t="shared" si="15"/>
        <v>914.37</v>
      </c>
      <c r="L161" s="14"/>
    </row>
    <row r="162" spans="1:12">
      <c r="A162" s="8">
        <v>45639</v>
      </c>
      <c r="B162" s="9">
        <v>19913</v>
      </c>
      <c r="C162" s="10" t="s">
        <v>233</v>
      </c>
      <c r="D162" s="11" t="s">
        <v>183</v>
      </c>
      <c r="E162" s="3">
        <v>233160</v>
      </c>
      <c r="F162" s="12"/>
      <c r="G162" s="13" t="s">
        <v>184</v>
      </c>
      <c r="H162" s="13"/>
      <c r="I162" s="24"/>
      <c r="J162" s="25">
        <v>987</v>
      </c>
      <c r="K162" s="26">
        <f t="shared" si="15"/>
        <v>987</v>
      </c>
      <c r="L162" s="8">
        <v>45635</v>
      </c>
    </row>
    <row r="163" spans="1:12">
      <c r="A163" s="14"/>
      <c r="B163" s="15"/>
      <c r="C163" s="16"/>
      <c r="D163" s="17" t="s">
        <v>185</v>
      </c>
      <c r="E163" s="7"/>
      <c r="F163" s="18"/>
      <c r="G163" s="19" t="s">
        <v>184</v>
      </c>
      <c r="H163" s="19"/>
      <c r="I163" s="27"/>
      <c r="J163" s="25">
        <v>-238.85</v>
      </c>
      <c r="K163" s="26">
        <f t="shared" si="15"/>
        <v>-238.85</v>
      </c>
      <c r="L163" s="14"/>
    </row>
    <row r="164" spans="1:12">
      <c r="A164" s="20" t="s">
        <v>186</v>
      </c>
      <c r="B164" s="21"/>
      <c r="C164" s="21"/>
      <c r="D164" s="21"/>
      <c r="E164" s="21"/>
      <c r="F164" s="21"/>
      <c r="G164" s="21"/>
      <c r="H164" s="21"/>
      <c r="I164" s="28"/>
      <c r="J164" s="29">
        <f>SUM(J162:J163)</f>
        <v>748.15</v>
      </c>
      <c r="K164" s="34">
        <f t="shared" si="15"/>
        <v>748.15</v>
      </c>
      <c r="L164" s="14"/>
    </row>
    <row r="165" spans="1:12">
      <c r="A165" s="8">
        <v>45639</v>
      </c>
      <c r="B165" s="9">
        <v>19913</v>
      </c>
      <c r="C165" s="10" t="s">
        <v>234</v>
      </c>
      <c r="D165" s="11" t="s">
        <v>183</v>
      </c>
      <c r="E165" s="3">
        <v>233167</v>
      </c>
      <c r="F165" s="12"/>
      <c r="G165" s="13" t="s">
        <v>184</v>
      </c>
      <c r="H165" s="13"/>
      <c r="I165" s="24"/>
      <c r="J165" s="25">
        <v>197.4</v>
      </c>
      <c r="K165" s="26">
        <f t="shared" si="15"/>
        <v>197.4</v>
      </c>
      <c r="L165" s="8">
        <v>45635</v>
      </c>
    </row>
    <row r="166" spans="1:12">
      <c r="A166" s="14"/>
      <c r="B166" s="15"/>
      <c r="C166" s="16"/>
      <c r="D166" s="17" t="s">
        <v>185</v>
      </c>
      <c r="E166" s="7"/>
      <c r="F166" s="18"/>
      <c r="G166" s="19" t="s">
        <v>184</v>
      </c>
      <c r="H166" s="19"/>
      <c r="I166" s="27"/>
      <c r="J166" s="25">
        <v>-47.77</v>
      </c>
      <c r="K166" s="26">
        <f t="shared" si="15"/>
        <v>-47.77</v>
      </c>
      <c r="L166" s="14"/>
    </row>
    <row r="167" spans="1:12">
      <c r="A167" s="20" t="s">
        <v>186</v>
      </c>
      <c r="B167" s="21"/>
      <c r="C167" s="21"/>
      <c r="D167" s="21"/>
      <c r="E167" s="21"/>
      <c r="F167" s="21"/>
      <c r="G167" s="21"/>
      <c r="H167" s="21"/>
      <c r="I167" s="28"/>
      <c r="J167" s="29">
        <f>SUM(J165:J166)</f>
        <v>149.63</v>
      </c>
      <c r="K167" s="34">
        <f t="shared" si="15"/>
        <v>149.63</v>
      </c>
      <c r="L167" s="14"/>
    </row>
    <row r="168" spans="1:12">
      <c r="A168" s="8">
        <v>45639</v>
      </c>
      <c r="B168" s="9">
        <v>19913</v>
      </c>
      <c r="C168" s="10" t="s">
        <v>235</v>
      </c>
      <c r="D168" s="11" t="s">
        <v>183</v>
      </c>
      <c r="E168" s="3">
        <v>232451</v>
      </c>
      <c r="F168" s="12"/>
      <c r="G168" s="13" t="s">
        <v>184</v>
      </c>
      <c r="H168" s="13"/>
      <c r="I168" s="24"/>
      <c r="J168" s="25">
        <v>1100</v>
      </c>
      <c r="K168" s="26">
        <f t="shared" si="15"/>
        <v>1100</v>
      </c>
      <c r="L168" s="8">
        <v>45635</v>
      </c>
    </row>
    <row r="169" spans="1:12">
      <c r="A169" s="14"/>
      <c r="B169" s="15"/>
      <c r="C169" s="16"/>
      <c r="D169" s="17" t="s">
        <v>185</v>
      </c>
      <c r="E169" s="7"/>
      <c r="F169" s="18"/>
      <c r="G169" s="19" t="s">
        <v>184</v>
      </c>
      <c r="H169" s="19"/>
      <c r="I169" s="27"/>
      <c r="J169" s="25">
        <v>-238.42</v>
      </c>
      <c r="K169" s="26">
        <f t="shared" si="15"/>
        <v>-238.42</v>
      </c>
      <c r="L169" s="14"/>
    </row>
    <row r="170" spans="1:12">
      <c r="A170" s="20" t="s">
        <v>186</v>
      </c>
      <c r="B170" s="21"/>
      <c r="C170" s="21"/>
      <c r="D170" s="21"/>
      <c r="E170" s="21"/>
      <c r="F170" s="21"/>
      <c r="G170" s="21"/>
      <c r="H170" s="21"/>
      <c r="I170" s="28"/>
      <c r="J170" s="29">
        <f>SUM(J168:J169)</f>
        <v>861.58</v>
      </c>
      <c r="K170" s="34">
        <f t="shared" si="15"/>
        <v>861.58</v>
      </c>
      <c r="L170" s="14"/>
    </row>
    <row r="171" spans="1:12">
      <c r="A171" s="8">
        <v>45639</v>
      </c>
      <c r="B171" s="9">
        <v>19913</v>
      </c>
      <c r="C171" s="10" t="s">
        <v>236</v>
      </c>
      <c r="D171" s="11" t="s">
        <v>183</v>
      </c>
      <c r="E171" s="3">
        <v>232875</v>
      </c>
      <c r="F171" s="12"/>
      <c r="G171" s="13" t="s">
        <v>184</v>
      </c>
      <c r="H171" s="13"/>
      <c r="I171" s="24"/>
      <c r="J171" s="25">
        <v>197.4</v>
      </c>
      <c r="K171" s="26">
        <f t="shared" si="15"/>
        <v>197.4</v>
      </c>
      <c r="L171" s="8">
        <v>45635</v>
      </c>
    </row>
    <row r="172" spans="1:12">
      <c r="A172" s="14"/>
      <c r="B172" s="15"/>
      <c r="C172" s="16"/>
      <c r="D172" s="17" t="s">
        <v>185</v>
      </c>
      <c r="E172" s="7"/>
      <c r="F172" s="18"/>
      <c r="G172" s="19" t="s">
        <v>184</v>
      </c>
      <c r="H172" s="19"/>
      <c r="I172" s="27"/>
      <c r="J172" s="25">
        <v>-43.07</v>
      </c>
      <c r="K172" s="26">
        <f t="shared" si="15"/>
        <v>-43.07</v>
      </c>
      <c r="L172" s="14"/>
    </row>
    <row r="173" spans="1:12">
      <c r="A173" s="20" t="s">
        <v>186</v>
      </c>
      <c r="B173" s="21"/>
      <c r="C173" s="21"/>
      <c r="D173" s="21"/>
      <c r="E173" s="21"/>
      <c r="F173" s="21"/>
      <c r="G173" s="21"/>
      <c r="H173" s="21"/>
      <c r="I173" s="28"/>
      <c r="J173" s="29">
        <f>SUM(J171:J172)</f>
        <v>154.33</v>
      </c>
      <c r="K173" s="34">
        <f t="shared" si="15"/>
        <v>154.33</v>
      </c>
      <c r="L173" s="14"/>
    </row>
    <row r="174" spans="1:12">
      <c r="A174" s="8">
        <v>45639</v>
      </c>
      <c r="B174" s="9">
        <v>19913</v>
      </c>
      <c r="C174" s="10" t="s">
        <v>237</v>
      </c>
      <c r="D174" s="11" t="s">
        <v>183</v>
      </c>
      <c r="E174" s="3">
        <v>232762</v>
      </c>
      <c r="F174" s="12"/>
      <c r="G174" s="13" t="s">
        <v>184</v>
      </c>
      <c r="H174" s="13"/>
      <c r="I174" s="24"/>
      <c r="J174" s="25">
        <v>197.4</v>
      </c>
      <c r="K174" s="26">
        <f t="shared" si="15"/>
        <v>197.4</v>
      </c>
      <c r="L174" s="8">
        <v>45635</v>
      </c>
    </row>
    <row r="175" spans="1:12">
      <c r="A175" s="14"/>
      <c r="B175" s="15"/>
      <c r="C175" s="16"/>
      <c r="D175" s="17" t="s">
        <v>185</v>
      </c>
      <c r="E175" s="7"/>
      <c r="F175" s="18"/>
      <c r="G175" s="19" t="s">
        <v>184</v>
      </c>
      <c r="H175" s="19"/>
      <c r="I175" s="27"/>
      <c r="J175" s="25">
        <v>-39.47</v>
      </c>
      <c r="K175" s="26">
        <f t="shared" si="15"/>
        <v>-39.47</v>
      </c>
      <c r="L175" s="14"/>
    </row>
    <row r="176" spans="1:12">
      <c r="A176" s="20" t="s">
        <v>186</v>
      </c>
      <c r="B176" s="21"/>
      <c r="C176" s="21"/>
      <c r="D176" s="21"/>
      <c r="E176" s="21"/>
      <c r="F176" s="21"/>
      <c r="G176" s="21"/>
      <c r="H176" s="21"/>
      <c r="I176" s="28"/>
      <c r="J176" s="29">
        <f>SUM(J174:J175)</f>
        <v>157.93</v>
      </c>
      <c r="K176" s="34">
        <f t="shared" si="15"/>
        <v>157.93</v>
      </c>
      <c r="L176" s="14"/>
    </row>
    <row r="177" spans="1:12">
      <c r="A177" s="8">
        <v>45639</v>
      </c>
      <c r="B177" s="9">
        <v>19913</v>
      </c>
      <c r="C177" s="10" t="s">
        <v>238</v>
      </c>
      <c r="D177" s="11" t="s">
        <v>183</v>
      </c>
      <c r="E177" s="3">
        <v>233173</v>
      </c>
      <c r="F177" s="12"/>
      <c r="G177" s="13" t="s">
        <v>184</v>
      </c>
      <c r="H177" s="13"/>
      <c r="I177" s="24"/>
      <c r="J177" s="25">
        <v>197.4</v>
      </c>
      <c r="K177" s="26">
        <f t="shared" si="15"/>
        <v>197.4</v>
      </c>
      <c r="L177" s="8">
        <v>45635</v>
      </c>
    </row>
    <row r="178" spans="1:12">
      <c r="A178" s="14"/>
      <c r="B178" s="15"/>
      <c r="C178" s="16"/>
      <c r="D178" s="17" t="s">
        <v>185</v>
      </c>
      <c r="E178" s="7"/>
      <c r="F178" s="18"/>
      <c r="G178" s="19" t="s">
        <v>184</v>
      </c>
      <c r="H178" s="19"/>
      <c r="I178" s="27"/>
      <c r="J178" s="25">
        <v>-39.47</v>
      </c>
      <c r="K178" s="26">
        <f t="shared" si="15"/>
        <v>-39.47</v>
      </c>
      <c r="L178" s="14"/>
    </row>
    <row r="179" spans="1:12">
      <c r="A179" s="20" t="s">
        <v>186</v>
      </c>
      <c r="B179" s="21"/>
      <c r="C179" s="21"/>
      <c r="D179" s="21"/>
      <c r="E179" s="21"/>
      <c r="F179" s="21"/>
      <c r="G179" s="21"/>
      <c r="H179" s="21"/>
      <c r="I179" s="28"/>
      <c r="J179" s="29">
        <f>SUM(J177:J178)</f>
        <v>157.93</v>
      </c>
      <c r="K179" s="34">
        <f t="shared" si="15"/>
        <v>157.93</v>
      </c>
      <c r="L179" s="14"/>
    </row>
    <row r="180" spans="1:12">
      <c r="A180" s="8">
        <v>45639</v>
      </c>
      <c r="B180" s="9">
        <v>19913</v>
      </c>
      <c r="C180" s="22" t="s">
        <v>199</v>
      </c>
      <c r="D180" s="11" t="s">
        <v>183</v>
      </c>
      <c r="E180" s="3"/>
      <c r="F180" s="12"/>
      <c r="G180" s="13" t="s">
        <v>184</v>
      </c>
      <c r="H180" s="13"/>
      <c r="I180" s="24"/>
      <c r="J180" s="25"/>
      <c r="K180" s="26">
        <f t="shared" si="15"/>
        <v>0</v>
      </c>
      <c r="L180" s="8">
        <v>45635</v>
      </c>
    </row>
    <row r="181" spans="1:12">
      <c r="A181" s="14"/>
      <c r="B181" s="15"/>
      <c r="C181" s="16"/>
      <c r="D181" s="17" t="s">
        <v>185</v>
      </c>
      <c r="E181" s="7"/>
      <c r="F181" s="18"/>
      <c r="G181" s="19" t="s">
        <v>184</v>
      </c>
      <c r="H181" s="19"/>
      <c r="I181" s="27"/>
      <c r="J181" s="25">
        <v>-63.59</v>
      </c>
      <c r="K181" s="26">
        <f t="shared" si="15"/>
        <v>-63.59</v>
      </c>
      <c r="L181" s="14"/>
    </row>
    <row r="182" spans="1:12">
      <c r="A182" s="20" t="s">
        <v>186</v>
      </c>
      <c r="B182" s="21"/>
      <c r="C182" s="21"/>
      <c r="D182" s="21"/>
      <c r="E182" s="21"/>
      <c r="F182" s="21"/>
      <c r="G182" s="21"/>
      <c r="H182" s="21"/>
      <c r="I182" s="28"/>
      <c r="J182" s="30">
        <f>SUM(J180:J181)</f>
        <v>-63.59</v>
      </c>
      <c r="K182" s="34">
        <f t="shared" si="15"/>
        <v>-63.59</v>
      </c>
      <c r="L182" s="14"/>
    </row>
    <row r="183" spans="1:12">
      <c r="A183" s="8">
        <v>45639</v>
      </c>
      <c r="B183" s="9">
        <v>19913</v>
      </c>
      <c r="C183" s="10" t="s">
        <v>239</v>
      </c>
      <c r="D183" s="11" t="s">
        <v>183</v>
      </c>
      <c r="E183" s="3">
        <v>232839</v>
      </c>
      <c r="F183" s="12"/>
      <c r="G183" s="13" t="s">
        <v>184</v>
      </c>
      <c r="H183" s="13"/>
      <c r="I183" s="24"/>
      <c r="J183" s="25">
        <v>197.4</v>
      </c>
      <c r="K183" s="26">
        <f t="shared" si="15"/>
        <v>197.4</v>
      </c>
      <c r="L183" s="8">
        <v>45635</v>
      </c>
    </row>
    <row r="184" spans="1:12">
      <c r="A184" s="14"/>
      <c r="B184" s="15"/>
      <c r="C184" s="16"/>
      <c r="D184" s="17" t="s">
        <v>185</v>
      </c>
      <c r="E184" s="7"/>
      <c r="F184" s="18"/>
      <c r="G184" s="19" t="s">
        <v>184</v>
      </c>
      <c r="H184" s="19"/>
      <c r="I184" s="27"/>
      <c r="J184" s="25">
        <v>-47.77</v>
      </c>
      <c r="K184" s="26">
        <f t="shared" si="15"/>
        <v>-47.77</v>
      </c>
      <c r="L184" s="14"/>
    </row>
    <row r="185" spans="1:12">
      <c r="A185" s="20" t="s">
        <v>186</v>
      </c>
      <c r="B185" s="21"/>
      <c r="C185" s="21"/>
      <c r="D185" s="21"/>
      <c r="E185" s="21"/>
      <c r="F185" s="21"/>
      <c r="G185" s="21"/>
      <c r="H185" s="21"/>
      <c r="I185" s="28"/>
      <c r="J185" s="29">
        <f>SUM(J183:J184)</f>
        <v>149.63</v>
      </c>
      <c r="K185" s="34">
        <f t="shared" si="15"/>
        <v>149.63</v>
      </c>
      <c r="L185" s="14"/>
    </row>
    <row r="186" spans="1:12">
      <c r="A186" s="8">
        <v>45639</v>
      </c>
      <c r="B186" s="9">
        <v>19913</v>
      </c>
      <c r="C186" s="10" t="s">
        <v>240</v>
      </c>
      <c r="D186" s="11" t="s">
        <v>183</v>
      </c>
      <c r="E186" s="3">
        <v>231998</v>
      </c>
      <c r="F186" s="12"/>
      <c r="G186" s="13" t="s">
        <v>184</v>
      </c>
      <c r="H186" s="13"/>
      <c r="I186" s="24"/>
      <c r="J186" s="25">
        <v>4485</v>
      </c>
      <c r="K186" s="26">
        <f t="shared" si="15"/>
        <v>4485</v>
      </c>
      <c r="L186" s="8">
        <v>45635</v>
      </c>
    </row>
    <row r="187" spans="1:12">
      <c r="A187" s="14"/>
      <c r="B187" s="15"/>
      <c r="C187" s="16"/>
      <c r="D187" s="17" t="s">
        <v>185</v>
      </c>
      <c r="E187" s="7"/>
      <c r="F187" s="18"/>
      <c r="G187" s="19" t="s">
        <v>184</v>
      </c>
      <c r="H187" s="19"/>
      <c r="I187" s="27"/>
      <c r="J187" s="25">
        <v>-887.4</v>
      </c>
      <c r="K187" s="26">
        <f t="shared" si="15"/>
        <v>-887.4</v>
      </c>
      <c r="L187" s="14"/>
    </row>
    <row r="188" spans="1:12">
      <c r="A188" s="20" t="s">
        <v>186</v>
      </c>
      <c r="B188" s="21"/>
      <c r="C188" s="21"/>
      <c r="D188" s="21"/>
      <c r="E188" s="21"/>
      <c r="F188" s="21"/>
      <c r="G188" s="21"/>
      <c r="H188" s="21"/>
      <c r="I188" s="28"/>
      <c r="J188" s="29">
        <f>SUM(J186:J187)</f>
        <v>3597.6</v>
      </c>
      <c r="K188" s="34">
        <f t="shared" si="15"/>
        <v>3597.6</v>
      </c>
      <c r="L188" s="14"/>
    </row>
    <row r="189" spans="1:12">
      <c r="A189" s="8">
        <v>45639</v>
      </c>
      <c r="B189" s="9">
        <v>19913</v>
      </c>
      <c r="C189" s="10" t="s">
        <v>241</v>
      </c>
      <c r="D189" s="11" t="s">
        <v>183</v>
      </c>
      <c r="E189" s="3">
        <v>232691</v>
      </c>
      <c r="F189" s="12"/>
      <c r="G189" s="13" t="s">
        <v>184</v>
      </c>
      <c r="H189" s="13"/>
      <c r="I189" s="24"/>
      <c r="J189" s="25">
        <v>200</v>
      </c>
      <c r="K189" s="26">
        <f t="shared" si="15"/>
        <v>200</v>
      </c>
      <c r="L189" s="8">
        <v>45635</v>
      </c>
    </row>
    <row r="190" spans="1:12">
      <c r="A190" s="14"/>
      <c r="B190" s="15"/>
      <c r="C190" s="16"/>
      <c r="D190" s="17" t="s">
        <v>185</v>
      </c>
      <c r="E190" s="7"/>
      <c r="F190" s="18"/>
      <c r="G190" s="19" t="s">
        <v>184</v>
      </c>
      <c r="H190" s="19"/>
      <c r="I190" s="27"/>
      <c r="J190" s="25">
        <v>-39.99</v>
      </c>
      <c r="K190" s="26">
        <f t="shared" si="15"/>
        <v>-39.99</v>
      </c>
      <c r="L190" s="14"/>
    </row>
    <row r="191" spans="1:12">
      <c r="A191" s="20" t="s">
        <v>186</v>
      </c>
      <c r="B191" s="21"/>
      <c r="C191" s="21"/>
      <c r="D191" s="21"/>
      <c r="E191" s="21"/>
      <c r="F191" s="21"/>
      <c r="G191" s="21"/>
      <c r="H191" s="21"/>
      <c r="I191" s="28"/>
      <c r="J191" s="29">
        <f>SUM(J189:J190)</f>
        <v>160.01</v>
      </c>
      <c r="K191" s="34">
        <f t="shared" si="15"/>
        <v>160.01</v>
      </c>
      <c r="L191" s="14"/>
    </row>
    <row r="192" spans="1:12">
      <c r="A192" s="8">
        <v>45639</v>
      </c>
      <c r="B192" s="9">
        <v>19913</v>
      </c>
      <c r="C192" s="10" t="s">
        <v>242</v>
      </c>
      <c r="D192" s="11" t="s">
        <v>183</v>
      </c>
      <c r="E192" s="3">
        <v>232686</v>
      </c>
      <c r="F192" s="12"/>
      <c r="G192" s="13" t="s">
        <v>184</v>
      </c>
      <c r="H192" s="13"/>
      <c r="I192" s="24"/>
      <c r="J192" s="25">
        <v>1085.7</v>
      </c>
      <c r="K192" s="26">
        <f t="shared" si="15"/>
        <v>1085.7</v>
      </c>
      <c r="L192" s="8">
        <v>45635</v>
      </c>
    </row>
    <row r="193" spans="1:12">
      <c r="A193" s="14"/>
      <c r="B193" s="15"/>
      <c r="C193" s="16"/>
      <c r="D193" s="17" t="s">
        <v>185</v>
      </c>
      <c r="E193" s="7"/>
      <c r="F193" s="18"/>
      <c r="G193" s="19" t="s">
        <v>184</v>
      </c>
      <c r="H193" s="19"/>
      <c r="I193" s="27"/>
      <c r="J193" s="25">
        <v>-232.13</v>
      </c>
      <c r="K193" s="26">
        <f t="shared" si="15"/>
        <v>-232.13</v>
      </c>
      <c r="L193" s="14"/>
    </row>
    <row r="194" spans="1:12">
      <c r="A194" s="20" t="s">
        <v>186</v>
      </c>
      <c r="B194" s="21"/>
      <c r="C194" s="21"/>
      <c r="D194" s="21"/>
      <c r="E194" s="21"/>
      <c r="F194" s="21"/>
      <c r="G194" s="21"/>
      <c r="H194" s="21"/>
      <c r="I194" s="28"/>
      <c r="J194" s="29">
        <f>SUM(J192:J193)</f>
        <v>853.57</v>
      </c>
      <c r="K194" s="34">
        <f t="shared" si="15"/>
        <v>853.57</v>
      </c>
      <c r="L194" s="14"/>
    </row>
    <row r="195" spans="1:12">
      <c r="A195" s="8">
        <v>45639</v>
      </c>
      <c r="B195" s="9">
        <v>19913</v>
      </c>
      <c r="C195" s="10" t="s">
        <v>243</v>
      </c>
      <c r="D195" s="11" t="s">
        <v>183</v>
      </c>
      <c r="E195" s="3">
        <v>232685</v>
      </c>
      <c r="F195" s="12"/>
      <c r="G195" s="13" t="s">
        <v>184</v>
      </c>
      <c r="H195" s="13"/>
      <c r="I195" s="24"/>
      <c r="J195" s="25">
        <v>197.4</v>
      </c>
      <c r="K195" s="26">
        <f t="shared" si="15"/>
        <v>197.4</v>
      </c>
      <c r="L195" s="8">
        <v>45635</v>
      </c>
    </row>
    <row r="196" spans="1:12">
      <c r="A196" s="14"/>
      <c r="B196" s="15"/>
      <c r="C196" s="16"/>
      <c r="D196" s="17" t="s">
        <v>185</v>
      </c>
      <c r="E196" s="7"/>
      <c r="F196" s="18"/>
      <c r="G196" s="19" t="s">
        <v>184</v>
      </c>
      <c r="H196" s="19"/>
      <c r="I196" s="27"/>
      <c r="J196" s="25">
        <v>-47.77</v>
      </c>
      <c r="K196" s="26">
        <f t="shared" si="15"/>
        <v>-47.77</v>
      </c>
      <c r="L196" s="14"/>
    </row>
    <row r="197" spans="1:12">
      <c r="A197" s="20" t="s">
        <v>186</v>
      </c>
      <c r="B197" s="21"/>
      <c r="C197" s="21"/>
      <c r="D197" s="21"/>
      <c r="E197" s="21"/>
      <c r="F197" s="21"/>
      <c r="G197" s="21"/>
      <c r="H197" s="21"/>
      <c r="I197" s="28"/>
      <c r="J197" s="29">
        <f>SUM(J195:J196)</f>
        <v>149.63</v>
      </c>
      <c r="K197" s="34">
        <f t="shared" si="15"/>
        <v>149.63</v>
      </c>
      <c r="L197" s="14"/>
    </row>
    <row r="198" spans="1:12">
      <c r="A198" s="8">
        <v>45639</v>
      </c>
      <c r="B198" s="9">
        <v>19913</v>
      </c>
      <c r="C198" s="10" t="s">
        <v>244</v>
      </c>
      <c r="D198" s="11" t="s">
        <v>183</v>
      </c>
      <c r="E198" s="3">
        <v>232453</v>
      </c>
      <c r="F198" s="12"/>
      <c r="G198" s="13" t="s">
        <v>184</v>
      </c>
      <c r="H198" s="13"/>
      <c r="I198" s="24"/>
      <c r="J198" s="25">
        <v>350</v>
      </c>
      <c r="K198" s="26">
        <f t="shared" si="15"/>
        <v>350</v>
      </c>
      <c r="L198" s="8">
        <v>45635</v>
      </c>
    </row>
    <row r="199" spans="1:12">
      <c r="A199" s="14"/>
      <c r="B199" s="15"/>
      <c r="C199" s="16"/>
      <c r="D199" s="17" t="s">
        <v>185</v>
      </c>
      <c r="E199" s="7"/>
      <c r="F199" s="18"/>
      <c r="G199" s="19" t="s">
        <v>184</v>
      </c>
      <c r="H199" s="19"/>
      <c r="I199" s="27"/>
      <c r="J199" s="25">
        <v>-74.84</v>
      </c>
      <c r="K199" s="26">
        <f t="shared" si="15"/>
        <v>-74.84</v>
      </c>
      <c r="L199" s="14"/>
    </row>
    <row r="200" spans="1:12">
      <c r="A200" s="20" t="s">
        <v>186</v>
      </c>
      <c r="B200" s="21"/>
      <c r="C200" s="21"/>
      <c r="D200" s="21"/>
      <c r="E200" s="21"/>
      <c r="F200" s="21"/>
      <c r="G200" s="21"/>
      <c r="H200" s="21"/>
      <c r="I200" s="28"/>
      <c r="J200" s="29">
        <f>SUM(J198:J199)</f>
        <v>275.16</v>
      </c>
      <c r="K200" s="34">
        <f t="shared" si="15"/>
        <v>275.16</v>
      </c>
      <c r="L200" s="14"/>
    </row>
    <row r="201" spans="1:12">
      <c r="A201" s="8">
        <v>45639</v>
      </c>
      <c r="B201" s="9">
        <v>19913</v>
      </c>
      <c r="C201" s="10" t="s">
        <v>245</v>
      </c>
      <c r="D201" s="11" t="s">
        <v>183</v>
      </c>
      <c r="E201" s="3">
        <v>232512</v>
      </c>
      <c r="F201" s="12"/>
      <c r="G201" s="13" t="s">
        <v>184</v>
      </c>
      <c r="H201" s="13"/>
      <c r="I201" s="24"/>
      <c r="J201" s="25">
        <v>1100</v>
      </c>
      <c r="K201" s="26">
        <f t="shared" si="15"/>
        <v>1100</v>
      </c>
      <c r="L201" s="8">
        <v>45635</v>
      </c>
    </row>
    <row r="202" spans="1:12">
      <c r="A202" s="14"/>
      <c r="B202" s="15"/>
      <c r="C202" s="16"/>
      <c r="D202" s="17" t="s">
        <v>185</v>
      </c>
      <c r="E202" s="7"/>
      <c r="F202" s="18"/>
      <c r="G202" s="19" t="s">
        <v>184</v>
      </c>
      <c r="H202" s="19"/>
      <c r="I202" s="27"/>
      <c r="J202" s="25">
        <v>-236.04</v>
      </c>
      <c r="K202" s="26">
        <f t="shared" si="15"/>
        <v>-236.04</v>
      </c>
      <c r="L202" s="14"/>
    </row>
    <row r="203" spans="1:12">
      <c r="A203" s="20" t="s">
        <v>186</v>
      </c>
      <c r="B203" s="21"/>
      <c r="C203" s="21"/>
      <c r="D203" s="21"/>
      <c r="E203" s="21"/>
      <c r="F203" s="21"/>
      <c r="G203" s="21"/>
      <c r="H203" s="21"/>
      <c r="I203" s="28"/>
      <c r="J203" s="29">
        <f>SUM(J201:J202)</f>
        <v>863.96</v>
      </c>
      <c r="K203" s="34">
        <f t="shared" si="15"/>
        <v>863.96</v>
      </c>
      <c r="L203" s="14"/>
    </row>
    <row r="204" spans="1:12">
      <c r="A204" s="8">
        <v>45639</v>
      </c>
      <c r="B204" s="9">
        <v>19913</v>
      </c>
      <c r="C204" s="10" t="s">
        <v>246</v>
      </c>
      <c r="D204" s="11" t="s">
        <v>183</v>
      </c>
      <c r="E204" s="3">
        <v>232241</v>
      </c>
      <c r="F204" s="12"/>
      <c r="G204" s="13" t="s">
        <v>184</v>
      </c>
      <c r="H204" s="13"/>
      <c r="I204" s="24"/>
      <c r="J204" s="25">
        <v>200</v>
      </c>
      <c r="K204" s="26">
        <f t="shared" si="15"/>
        <v>200</v>
      </c>
      <c r="L204" s="8">
        <v>45635</v>
      </c>
    </row>
    <row r="205" spans="1:12">
      <c r="A205" s="14"/>
      <c r="B205" s="15"/>
      <c r="C205" s="16"/>
      <c r="D205" s="17" t="s">
        <v>185</v>
      </c>
      <c r="E205" s="7"/>
      <c r="F205" s="18"/>
      <c r="G205" s="19" t="s">
        <v>184</v>
      </c>
      <c r="H205" s="19"/>
      <c r="I205" s="27"/>
      <c r="J205" s="25">
        <v>-48.4</v>
      </c>
      <c r="K205" s="26">
        <f t="shared" si="15"/>
        <v>-48.4</v>
      </c>
      <c r="L205" s="14"/>
    </row>
    <row r="206" spans="1:12">
      <c r="A206" s="20" t="s">
        <v>186</v>
      </c>
      <c r="B206" s="21"/>
      <c r="C206" s="21"/>
      <c r="D206" s="21"/>
      <c r="E206" s="21"/>
      <c r="F206" s="21"/>
      <c r="G206" s="21"/>
      <c r="H206" s="21"/>
      <c r="I206" s="28"/>
      <c r="J206" s="29">
        <f>SUM(J204:J205)</f>
        <v>151.6</v>
      </c>
      <c r="K206" s="34">
        <f t="shared" si="15"/>
        <v>151.6</v>
      </c>
      <c r="L206" s="14"/>
    </row>
    <row r="207" spans="1:12">
      <c r="A207" s="8">
        <v>45639</v>
      </c>
      <c r="B207" s="9">
        <v>19913</v>
      </c>
      <c r="C207" s="10" t="s">
        <v>247</v>
      </c>
      <c r="D207" s="11" t="s">
        <v>183</v>
      </c>
      <c r="E207" s="3">
        <v>232688</v>
      </c>
      <c r="F207" s="12"/>
      <c r="G207" s="13" t="s">
        <v>184</v>
      </c>
      <c r="H207" s="13"/>
      <c r="I207" s="24"/>
      <c r="J207" s="25">
        <v>200</v>
      </c>
      <c r="K207" s="26">
        <f t="shared" si="15"/>
        <v>200</v>
      </c>
      <c r="L207" s="8">
        <v>45635</v>
      </c>
    </row>
    <row r="208" spans="1:12">
      <c r="A208" s="14"/>
      <c r="B208" s="15"/>
      <c r="C208" s="16"/>
      <c r="D208" s="17" t="s">
        <v>185</v>
      </c>
      <c r="E208" s="7"/>
      <c r="F208" s="18"/>
      <c r="G208" s="19" t="s">
        <v>184</v>
      </c>
      <c r="H208" s="19"/>
      <c r="I208" s="27"/>
      <c r="J208" s="25">
        <v>-40.84</v>
      </c>
      <c r="K208" s="26">
        <f t="shared" si="15"/>
        <v>-40.84</v>
      </c>
      <c r="L208" s="14"/>
    </row>
    <row r="209" spans="1:12">
      <c r="A209" s="20" t="s">
        <v>186</v>
      </c>
      <c r="B209" s="21"/>
      <c r="C209" s="21"/>
      <c r="D209" s="21"/>
      <c r="E209" s="21"/>
      <c r="F209" s="21"/>
      <c r="G209" s="21"/>
      <c r="H209" s="21"/>
      <c r="I209" s="28"/>
      <c r="J209" s="29">
        <f>SUM(J207:J208)</f>
        <v>159.16</v>
      </c>
      <c r="K209" s="34">
        <f t="shared" si="15"/>
        <v>159.16</v>
      </c>
      <c r="L209" s="14"/>
    </row>
    <row r="210" spans="1:12">
      <c r="A210" s="8">
        <v>45639</v>
      </c>
      <c r="B210" s="9">
        <v>19913</v>
      </c>
      <c r="C210" s="10" t="s">
        <v>248</v>
      </c>
      <c r="D210" s="11" t="s">
        <v>183</v>
      </c>
      <c r="E210" s="3">
        <v>232455</v>
      </c>
      <c r="F210" s="12"/>
      <c r="G210" s="13" t="s">
        <v>184</v>
      </c>
      <c r="H210" s="13"/>
      <c r="I210" s="24"/>
      <c r="J210" s="25">
        <v>200</v>
      </c>
      <c r="K210" s="26">
        <f t="shared" si="15"/>
        <v>200</v>
      </c>
      <c r="L210" s="8">
        <v>45635</v>
      </c>
    </row>
    <row r="211" spans="1:12">
      <c r="A211" s="14"/>
      <c r="B211" s="15"/>
      <c r="C211" s="16"/>
      <c r="D211" s="17" t="s">
        <v>185</v>
      </c>
      <c r="E211" s="7"/>
      <c r="F211" s="18"/>
      <c r="G211" s="19" t="s">
        <v>184</v>
      </c>
      <c r="H211" s="19"/>
      <c r="I211" s="27"/>
      <c r="J211" s="25">
        <v>-43.61</v>
      </c>
      <c r="K211" s="26">
        <f t="shared" ref="K211:K221" si="16">J211+F211</f>
        <v>-43.61</v>
      </c>
      <c r="L211" s="14"/>
    </row>
    <row r="212" spans="1:12">
      <c r="A212" s="20" t="s">
        <v>186</v>
      </c>
      <c r="B212" s="21"/>
      <c r="C212" s="21"/>
      <c r="D212" s="21"/>
      <c r="E212" s="21"/>
      <c r="F212" s="21"/>
      <c r="G212" s="21"/>
      <c r="H212" s="21"/>
      <c r="I212" s="28"/>
      <c r="J212" s="29">
        <f>SUM(J210:J211)</f>
        <v>156.39</v>
      </c>
      <c r="K212" s="34">
        <f t="shared" si="16"/>
        <v>156.39</v>
      </c>
      <c r="L212" s="14"/>
    </row>
    <row r="213" spans="1:12">
      <c r="A213" s="8">
        <v>45639</v>
      </c>
      <c r="B213" s="9">
        <v>19913</v>
      </c>
      <c r="C213" s="10" t="s">
        <v>249</v>
      </c>
      <c r="D213" s="11" t="s">
        <v>183</v>
      </c>
      <c r="E213" s="3">
        <v>232456</v>
      </c>
      <c r="F213" s="12"/>
      <c r="G213" s="13" t="s">
        <v>184</v>
      </c>
      <c r="H213" s="13"/>
      <c r="I213" s="24"/>
      <c r="J213" s="25">
        <v>200</v>
      </c>
      <c r="K213" s="26">
        <f t="shared" si="16"/>
        <v>200</v>
      </c>
      <c r="L213" s="8">
        <v>45635</v>
      </c>
    </row>
    <row r="214" spans="1:12">
      <c r="A214" s="14"/>
      <c r="B214" s="15"/>
      <c r="C214" s="16"/>
      <c r="D214" s="17" t="s">
        <v>185</v>
      </c>
      <c r="E214" s="7"/>
      <c r="F214" s="18"/>
      <c r="G214" s="19" t="s">
        <v>184</v>
      </c>
      <c r="H214" s="19"/>
      <c r="I214" s="27"/>
      <c r="J214" s="25">
        <v>-51.22</v>
      </c>
      <c r="K214" s="26">
        <f t="shared" si="16"/>
        <v>-51.22</v>
      </c>
      <c r="L214" s="14"/>
    </row>
    <row r="215" spans="1:12">
      <c r="A215" s="20" t="s">
        <v>186</v>
      </c>
      <c r="B215" s="21"/>
      <c r="C215" s="21"/>
      <c r="D215" s="21"/>
      <c r="E215" s="21"/>
      <c r="F215" s="21"/>
      <c r="G215" s="21"/>
      <c r="H215" s="21"/>
      <c r="I215" s="28"/>
      <c r="J215" s="29">
        <f>SUM(J213:J214)</f>
        <v>148.78</v>
      </c>
      <c r="K215" s="34">
        <f t="shared" si="16"/>
        <v>148.78</v>
      </c>
      <c r="L215" s="14"/>
    </row>
    <row r="216" spans="1:12">
      <c r="A216" s="8">
        <v>45639</v>
      </c>
      <c r="B216" s="9">
        <v>19913</v>
      </c>
      <c r="C216" s="10" t="s">
        <v>250</v>
      </c>
      <c r="D216" s="11" t="s">
        <v>183</v>
      </c>
      <c r="E216" s="3">
        <v>231758</v>
      </c>
      <c r="F216" s="12"/>
      <c r="G216" s="13" t="s">
        <v>184</v>
      </c>
      <c r="H216" s="13"/>
      <c r="I216" s="24"/>
      <c r="J216" s="25">
        <v>1100</v>
      </c>
      <c r="K216" s="26">
        <f t="shared" si="16"/>
        <v>1100</v>
      </c>
      <c r="L216" s="8">
        <v>45635</v>
      </c>
    </row>
    <row r="217" spans="1:12">
      <c r="A217" s="14"/>
      <c r="B217" s="15"/>
      <c r="C217" s="16"/>
      <c r="D217" s="17" t="s">
        <v>185</v>
      </c>
      <c r="E217" s="7"/>
      <c r="F217" s="18"/>
      <c r="G217" s="19" t="s">
        <v>184</v>
      </c>
      <c r="H217" s="19"/>
      <c r="I217" s="27"/>
      <c r="J217" s="25">
        <v>-233.85</v>
      </c>
      <c r="K217" s="26">
        <f t="shared" si="16"/>
        <v>-233.85</v>
      </c>
      <c r="L217" s="14"/>
    </row>
    <row r="218" spans="1:12">
      <c r="A218" s="20" t="s">
        <v>186</v>
      </c>
      <c r="B218" s="21"/>
      <c r="C218" s="21"/>
      <c r="D218" s="21"/>
      <c r="E218" s="21"/>
      <c r="F218" s="21"/>
      <c r="G218" s="21"/>
      <c r="H218" s="21"/>
      <c r="I218" s="28"/>
      <c r="J218" s="29">
        <f>SUM(J216:J217)</f>
        <v>866.15</v>
      </c>
      <c r="K218" s="34">
        <f t="shared" si="16"/>
        <v>866.15</v>
      </c>
      <c r="L218" s="14"/>
    </row>
    <row r="219" spans="1:12">
      <c r="A219" s="8">
        <v>45639</v>
      </c>
      <c r="B219" s="9">
        <v>19913</v>
      </c>
      <c r="C219" s="10" t="s">
        <v>251</v>
      </c>
      <c r="D219" s="11" t="s">
        <v>183</v>
      </c>
      <c r="E219" s="3">
        <v>231217</v>
      </c>
      <c r="F219" s="12"/>
      <c r="G219" s="13" t="s">
        <v>184</v>
      </c>
      <c r="H219" s="13"/>
      <c r="I219" s="24"/>
      <c r="J219" s="25">
        <v>1100</v>
      </c>
      <c r="K219" s="26">
        <f t="shared" si="16"/>
        <v>1100</v>
      </c>
      <c r="L219" s="8">
        <v>45635</v>
      </c>
    </row>
    <row r="220" spans="1:12">
      <c r="A220" s="14"/>
      <c r="B220" s="15"/>
      <c r="C220" s="16"/>
      <c r="D220" s="17" t="s">
        <v>185</v>
      </c>
      <c r="E220" s="7"/>
      <c r="F220" s="18"/>
      <c r="G220" s="19" t="s">
        <v>184</v>
      </c>
      <c r="H220" s="19"/>
      <c r="I220" s="27"/>
      <c r="J220" s="25">
        <v>-235.09</v>
      </c>
      <c r="K220" s="26">
        <f t="shared" si="16"/>
        <v>-235.09</v>
      </c>
      <c r="L220" s="14"/>
    </row>
    <row r="221" spans="1:12">
      <c r="A221" s="20" t="s">
        <v>186</v>
      </c>
      <c r="B221" s="21"/>
      <c r="C221" s="21"/>
      <c r="D221" s="21"/>
      <c r="E221" s="21"/>
      <c r="F221" s="21"/>
      <c r="G221" s="21"/>
      <c r="H221" s="21"/>
      <c r="I221" s="28"/>
      <c r="J221" s="29">
        <f>SUM(J219:J220)</f>
        <v>864.91</v>
      </c>
      <c r="K221" s="34">
        <f t="shared" si="16"/>
        <v>864.91</v>
      </c>
      <c r="L221" s="14"/>
    </row>
    <row r="222" ht="10.5" spans="1:10">
      <c r="A222" s="2"/>
      <c r="I222" s="31" t="s">
        <v>215</v>
      </c>
      <c r="J222" s="32">
        <f>SUM(J113,J116,J119,J122,J125,J128,J131,J134,J137,J140,J143,J146,J149,J152,J155,J158,J161,J164,J167,J170,J173,J176,J179,J182,J185,J188,J191,J194,J197,J200,J203,J206,J209,J212,J215,J218,J221)</f>
        <v>16529.53</v>
      </c>
    </row>
    <row r="223" ht="10.5" spans="1:10">
      <c r="A223" s="2" t="s">
        <v>20</v>
      </c>
      <c r="D223" s="2" t="s">
        <v>21</v>
      </c>
      <c r="I223" s="33"/>
      <c r="J223" s="32"/>
    </row>
    <row r="224" spans="1:1">
      <c r="A224" s="2"/>
    </row>
    <row r="225" spans="1:1">
      <c r="A225" s="2"/>
    </row>
    <row r="226" spans="1:4">
      <c r="A226" s="2" t="s">
        <v>23</v>
      </c>
      <c r="D226" s="2" t="s">
        <v>24</v>
      </c>
    </row>
    <row r="227" spans="1:4">
      <c r="A227" s="1" t="s">
        <v>26</v>
      </c>
      <c r="D227" s="1" t="s">
        <v>27</v>
      </c>
    </row>
    <row r="233" spans="1:1">
      <c r="A233" s="2" t="s">
        <v>0</v>
      </c>
    </row>
    <row r="234" spans="1:1">
      <c r="A234" s="2" t="s">
        <v>1</v>
      </c>
    </row>
    <row r="236" spans="1:12">
      <c r="A236" s="3" t="s">
        <v>2</v>
      </c>
      <c r="B236" s="3" t="s">
        <v>3</v>
      </c>
      <c r="C236" s="3" t="s">
        <v>4</v>
      </c>
      <c r="D236" s="3" t="s">
        <v>5</v>
      </c>
      <c r="E236" s="3" t="s">
        <v>181</v>
      </c>
      <c r="F236" s="3" t="s">
        <v>7</v>
      </c>
      <c r="G236" s="4" t="s">
        <v>8</v>
      </c>
      <c r="H236" s="5"/>
      <c r="I236" s="5"/>
      <c r="J236" s="23"/>
      <c r="K236" s="3" t="s">
        <v>9</v>
      </c>
      <c r="L236" s="3" t="s">
        <v>10</v>
      </c>
    </row>
    <row r="237" spans="1:12">
      <c r="A237" s="6"/>
      <c r="B237" s="6"/>
      <c r="C237" s="6"/>
      <c r="D237" s="6"/>
      <c r="E237" s="6"/>
      <c r="F237" s="6"/>
      <c r="G237" s="3" t="s">
        <v>11</v>
      </c>
      <c r="H237" s="3" t="s">
        <v>12</v>
      </c>
      <c r="I237" s="3" t="s">
        <v>13</v>
      </c>
      <c r="J237" s="3" t="s">
        <v>14</v>
      </c>
      <c r="K237" s="6"/>
      <c r="L237" s="6"/>
    </row>
    <row r="238" spans="1:1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>
      <c r="A239" s="8">
        <v>45643</v>
      </c>
      <c r="B239" s="9">
        <v>19932</v>
      </c>
      <c r="C239" s="10" t="s">
        <v>252</v>
      </c>
      <c r="D239" s="11" t="s">
        <v>183</v>
      </c>
      <c r="E239" s="3">
        <v>234409</v>
      </c>
      <c r="F239" s="12"/>
      <c r="G239" s="13" t="s">
        <v>184</v>
      </c>
      <c r="H239" s="13"/>
      <c r="I239" s="24"/>
      <c r="J239" s="25">
        <v>1465.1</v>
      </c>
      <c r="K239" s="26">
        <f t="shared" ref="K239:K302" si="17">J239+F239</f>
        <v>1465.1</v>
      </c>
      <c r="L239" s="8">
        <v>45642</v>
      </c>
    </row>
    <row r="240" spans="1:12">
      <c r="A240" s="14"/>
      <c r="B240" s="15"/>
      <c r="C240" s="16"/>
      <c r="D240" s="17" t="s">
        <v>185</v>
      </c>
      <c r="E240" s="7"/>
      <c r="F240" s="18"/>
      <c r="G240" s="19" t="s">
        <v>184</v>
      </c>
      <c r="H240" s="19"/>
      <c r="I240" s="27"/>
      <c r="J240" s="25">
        <v>-341.55</v>
      </c>
      <c r="K240" s="26">
        <f t="shared" si="17"/>
        <v>-341.55</v>
      </c>
      <c r="L240" s="14"/>
    </row>
    <row r="241" spans="1:12">
      <c r="A241" s="20" t="s">
        <v>186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1123.55</v>
      </c>
      <c r="K241" s="34">
        <f t="shared" si="17"/>
        <v>1123.55</v>
      </c>
      <c r="L241" s="14"/>
    </row>
    <row r="242" spans="1:12">
      <c r="A242" s="8">
        <v>45643</v>
      </c>
      <c r="B242" s="9">
        <v>19932</v>
      </c>
      <c r="C242" s="10" t="s">
        <v>253</v>
      </c>
      <c r="D242" s="11" t="s">
        <v>183</v>
      </c>
      <c r="E242" s="3">
        <v>234060</v>
      </c>
      <c r="F242" s="12"/>
      <c r="G242" s="13" t="s">
        <v>184</v>
      </c>
      <c r="H242" s="13"/>
      <c r="I242" s="24"/>
      <c r="J242" s="25">
        <v>200</v>
      </c>
      <c r="K242" s="26">
        <f t="shared" si="17"/>
        <v>200</v>
      </c>
      <c r="L242" s="8">
        <v>45642</v>
      </c>
    </row>
    <row r="243" spans="1:12">
      <c r="A243" s="14"/>
      <c r="B243" s="15"/>
      <c r="C243" s="16"/>
      <c r="D243" s="17" t="s">
        <v>185</v>
      </c>
      <c r="E243" s="7"/>
      <c r="F243" s="18"/>
      <c r="G243" s="19" t="s">
        <v>184</v>
      </c>
      <c r="H243" s="19"/>
      <c r="I243" s="27"/>
      <c r="J243" s="25">
        <v>-39.99</v>
      </c>
      <c r="K243" s="26">
        <f t="shared" si="17"/>
        <v>-39.99</v>
      </c>
      <c r="L243" s="14"/>
    </row>
    <row r="244" spans="1:12">
      <c r="A244" s="20" t="s">
        <v>186</v>
      </c>
      <c r="B244" s="21"/>
      <c r="C244" s="21"/>
      <c r="D244" s="21"/>
      <c r="E244" s="21"/>
      <c r="F244" s="21"/>
      <c r="G244" s="21"/>
      <c r="H244" s="21"/>
      <c r="I244" s="28"/>
      <c r="J244" s="29">
        <f>SUM(J242:J243)</f>
        <v>160.01</v>
      </c>
      <c r="K244" s="34">
        <f t="shared" si="17"/>
        <v>160.01</v>
      </c>
      <c r="L244" s="14"/>
    </row>
    <row r="245" spans="1:12">
      <c r="A245" s="8">
        <v>45643</v>
      </c>
      <c r="B245" s="9">
        <v>19932</v>
      </c>
      <c r="C245" s="10" t="s">
        <v>254</v>
      </c>
      <c r="D245" s="11" t="s">
        <v>183</v>
      </c>
      <c r="E245" s="3">
        <v>234289</v>
      </c>
      <c r="F245" s="12"/>
      <c r="G245" s="13" t="s">
        <v>184</v>
      </c>
      <c r="H245" s="13"/>
      <c r="I245" s="24"/>
      <c r="J245" s="25">
        <v>392</v>
      </c>
      <c r="K245" s="26">
        <f t="shared" si="17"/>
        <v>392</v>
      </c>
      <c r="L245" s="8">
        <v>45642</v>
      </c>
    </row>
    <row r="246" spans="1:12">
      <c r="A246" s="14"/>
      <c r="B246" s="15"/>
      <c r="C246" s="16"/>
      <c r="D246" s="17" t="s">
        <v>185</v>
      </c>
      <c r="E246" s="7"/>
      <c r="F246" s="18"/>
      <c r="G246" s="19" t="s">
        <v>184</v>
      </c>
      <c r="H246" s="19"/>
      <c r="I246" s="27"/>
      <c r="J246" s="25">
        <v>-97.5</v>
      </c>
      <c r="K246" s="26">
        <f t="shared" si="17"/>
        <v>-97.5</v>
      </c>
      <c r="L246" s="14"/>
    </row>
    <row r="247" spans="1:12">
      <c r="A247" s="20" t="s">
        <v>186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294.5</v>
      </c>
      <c r="K247" s="34">
        <f t="shared" si="17"/>
        <v>294.5</v>
      </c>
      <c r="L247" s="14"/>
    </row>
    <row r="248" spans="1:12">
      <c r="A248" s="8">
        <v>45643</v>
      </c>
      <c r="B248" s="9">
        <v>19932</v>
      </c>
      <c r="C248" s="10" t="s">
        <v>255</v>
      </c>
      <c r="D248" s="11" t="s">
        <v>183</v>
      </c>
      <c r="E248" s="3">
        <v>234073</v>
      </c>
      <c r="F248" s="12"/>
      <c r="G248" s="13" t="s">
        <v>184</v>
      </c>
      <c r="H248" s="13"/>
      <c r="I248" s="24"/>
      <c r="J248" s="25">
        <v>200</v>
      </c>
      <c r="K248" s="26">
        <f t="shared" si="17"/>
        <v>200</v>
      </c>
      <c r="L248" s="8">
        <v>45642</v>
      </c>
    </row>
    <row r="249" spans="1:12">
      <c r="A249" s="14"/>
      <c r="B249" s="15"/>
      <c r="C249" s="16"/>
      <c r="D249" s="17" t="s">
        <v>185</v>
      </c>
      <c r="E249" s="7"/>
      <c r="F249" s="18"/>
      <c r="G249" s="19" t="s">
        <v>184</v>
      </c>
      <c r="H249" s="19"/>
      <c r="I249" s="27"/>
      <c r="J249" s="25">
        <v>-39.99</v>
      </c>
      <c r="K249" s="26">
        <f t="shared" si="17"/>
        <v>-39.99</v>
      </c>
      <c r="L249" s="14"/>
    </row>
    <row r="250" spans="1:12">
      <c r="A250" s="20" t="s">
        <v>186</v>
      </c>
      <c r="B250" s="21"/>
      <c r="C250" s="21"/>
      <c r="D250" s="21"/>
      <c r="E250" s="21"/>
      <c r="F250" s="21"/>
      <c r="G250" s="21"/>
      <c r="H250" s="21"/>
      <c r="I250" s="28"/>
      <c r="J250" s="29">
        <f>SUM(J248:J249)</f>
        <v>160.01</v>
      </c>
      <c r="K250" s="34">
        <f t="shared" si="17"/>
        <v>160.01</v>
      </c>
      <c r="L250" s="14"/>
    </row>
    <row r="251" spans="1:12">
      <c r="A251" s="8">
        <v>45643</v>
      </c>
      <c r="B251" s="9">
        <v>19932</v>
      </c>
      <c r="C251" s="10" t="s">
        <v>256</v>
      </c>
      <c r="D251" s="11" t="s">
        <v>183</v>
      </c>
      <c r="E251" s="3">
        <v>234049</v>
      </c>
      <c r="F251" s="12"/>
      <c r="G251" s="13" t="s">
        <v>184</v>
      </c>
      <c r="H251" s="13"/>
      <c r="I251" s="24"/>
      <c r="J251" s="25">
        <v>200</v>
      </c>
      <c r="K251" s="26">
        <f t="shared" si="17"/>
        <v>200</v>
      </c>
      <c r="L251" s="8">
        <v>45642</v>
      </c>
    </row>
    <row r="252" spans="1:12">
      <c r="A252" s="14"/>
      <c r="B252" s="15"/>
      <c r="C252" s="16"/>
      <c r="D252" s="17" t="s">
        <v>185</v>
      </c>
      <c r="E252" s="7"/>
      <c r="F252" s="18"/>
      <c r="G252" s="19" t="s">
        <v>184</v>
      </c>
      <c r="H252" s="19"/>
      <c r="I252" s="27"/>
      <c r="J252" s="25">
        <v>-39.99</v>
      </c>
      <c r="K252" s="26">
        <f t="shared" si="17"/>
        <v>-39.99</v>
      </c>
      <c r="L252" s="14"/>
    </row>
    <row r="253" spans="1:12">
      <c r="A253" s="20" t="s">
        <v>186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160.01</v>
      </c>
      <c r="K253" s="34">
        <f t="shared" si="17"/>
        <v>160.01</v>
      </c>
      <c r="L253" s="14"/>
    </row>
    <row r="254" spans="1:12">
      <c r="A254" s="8">
        <v>45643</v>
      </c>
      <c r="B254" s="9">
        <v>19932</v>
      </c>
      <c r="C254" s="10" t="s">
        <v>257</v>
      </c>
      <c r="D254" s="11" t="s">
        <v>183</v>
      </c>
      <c r="E254" s="3">
        <v>234230</v>
      </c>
      <c r="F254" s="12"/>
      <c r="G254" s="13" t="s">
        <v>184</v>
      </c>
      <c r="H254" s="13"/>
      <c r="I254" s="24"/>
      <c r="J254" s="25">
        <v>196</v>
      </c>
      <c r="K254" s="26">
        <f t="shared" si="17"/>
        <v>196</v>
      </c>
      <c r="L254" s="8">
        <v>45642</v>
      </c>
    </row>
    <row r="255" spans="1:12">
      <c r="A255" s="14"/>
      <c r="B255" s="15"/>
      <c r="C255" s="16"/>
      <c r="D255" s="17" t="s">
        <v>185</v>
      </c>
      <c r="E255" s="7"/>
      <c r="F255" s="18"/>
      <c r="G255" s="19" t="s">
        <v>184</v>
      </c>
      <c r="H255" s="19"/>
      <c r="I255" s="27"/>
      <c r="J255" s="25">
        <v>-53.6</v>
      </c>
      <c r="K255" s="26">
        <f t="shared" si="17"/>
        <v>-53.6</v>
      </c>
      <c r="L255" s="14"/>
    </row>
    <row r="256" spans="1:12">
      <c r="A256" s="20" t="s">
        <v>186</v>
      </c>
      <c r="B256" s="21"/>
      <c r="C256" s="21"/>
      <c r="D256" s="21"/>
      <c r="E256" s="21"/>
      <c r="F256" s="21"/>
      <c r="G256" s="21"/>
      <c r="H256" s="21"/>
      <c r="I256" s="28"/>
      <c r="J256" s="29">
        <f>SUM(J254:J255)</f>
        <v>142.4</v>
      </c>
      <c r="K256" s="34">
        <f t="shared" si="17"/>
        <v>142.4</v>
      </c>
      <c r="L256" s="14"/>
    </row>
    <row r="257" spans="1:12">
      <c r="A257" s="8">
        <v>45643</v>
      </c>
      <c r="B257" s="9">
        <v>19932</v>
      </c>
      <c r="C257" s="10" t="s">
        <v>258</v>
      </c>
      <c r="D257" s="11" t="s">
        <v>183</v>
      </c>
      <c r="E257" s="3">
        <v>234059</v>
      </c>
      <c r="F257" s="12"/>
      <c r="G257" s="13" t="s">
        <v>184</v>
      </c>
      <c r="H257" s="13"/>
      <c r="I257" s="24"/>
      <c r="J257" s="25">
        <v>200</v>
      </c>
      <c r="K257" s="26">
        <f t="shared" si="17"/>
        <v>200</v>
      </c>
      <c r="L257" s="8">
        <v>45642</v>
      </c>
    </row>
    <row r="258" spans="1:12">
      <c r="A258" s="14"/>
      <c r="B258" s="15"/>
      <c r="C258" s="16"/>
      <c r="D258" s="17" t="s">
        <v>185</v>
      </c>
      <c r="E258" s="7"/>
      <c r="F258" s="18"/>
      <c r="G258" s="19" t="s">
        <v>184</v>
      </c>
      <c r="H258" s="19"/>
      <c r="I258" s="27"/>
      <c r="J258" s="25">
        <v>-39.99</v>
      </c>
      <c r="K258" s="26">
        <f t="shared" si="17"/>
        <v>-39.99</v>
      </c>
      <c r="L258" s="14"/>
    </row>
    <row r="259" spans="1:12">
      <c r="A259" s="20" t="s">
        <v>186</v>
      </c>
      <c r="B259" s="21"/>
      <c r="C259" s="21"/>
      <c r="D259" s="21"/>
      <c r="E259" s="21"/>
      <c r="F259" s="21"/>
      <c r="G259" s="21"/>
      <c r="H259" s="21"/>
      <c r="I259" s="28"/>
      <c r="J259" s="29">
        <f>SUM(J257:J258)</f>
        <v>160.01</v>
      </c>
      <c r="K259" s="34">
        <f t="shared" si="17"/>
        <v>160.01</v>
      </c>
      <c r="L259" s="14"/>
    </row>
    <row r="260" spans="1:12">
      <c r="A260" s="8">
        <v>45643</v>
      </c>
      <c r="B260" s="9">
        <v>19932</v>
      </c>
      <c r="C260" s="10" t="s">
        <v>259</v>
      </c>
      <c r="D260" s="11" t="s">
        <v>183</v>
      </c>
      <c r="E260" s="3">
        <v>234068</v>
      </c>
      <c r="F260" s="12"/>
      <c r="G260" s="13" t="s">
        <v>184</v>
      </c>
      <c r="H260" s="13"/>
      <c r="I260" s="24"/>
      <c r="J260" s="25">
        <v>200</v>
      </c>
      <c r="K260" s="26">
        <f t="shared" si="17"/>
        <v>200</v>
      </c>
      <c r="L260" s="8">
        <v>45642</v>
      </c>
    </row>
    <row r="261" spans="1:12">
      <c r="A261" s="14"/>
      <c r="B261" s="15"/>
      <c r="C261" s="16"/>
      <c r="D261" s="17" t="s">
        <v>185</v>
      </c>
      <c r="E261" s="7"/>
      <c r="F261" s="18"/>
      <c r="G261" s="19" t="s">
        <v>184</v>
      </c>
      <c r="H261" s="19"/>
      <c r="I261" s="27"/>
      <c r="J261" s="25">
        <v>-39.99</v>
      </c>
      <c r="K261" s="26">
        <f t="shared" si="17"/>
        <v>-39.99</v>
      </c>
      <c r="L261" s="14"/>
    </row>
    <row r="262" spans="1:12">
      <c r="A262" s="20" t="s">
        <v>186</v>
      </c>
      <c r="B262" s="21"/>
      <c r="C262" s="21"/>
      <c r="D262" s="21"/>
      <c r="E262" s="21"/>
      <c r="F262" s="21"/>
      <c r="G262" s="21"/>
      <c r="H262" s="21"/>
      <c r="I262" s="28"/>
      <c r="J262" s="29">
        <f>SUM(J260:J261)</f>
        <v>160.01</v>
      </c>
      <c r="K262" s="34">
        <f t="shared" si="17"/>
        <v>160.01</v>
      </c>
      <c r="L262" s="14"/>
    </row>
    <row r="263" spans="1:12">
      <c r="A263" s="8">
        <v>45643</v>
      </c>
      <c r="B263" s="9">
        <v>19932</v>
      </c>
      <c r="C263" s="10" t="s">
        <v>260</v>
      </c>
      <c r="D263" s="11" t="s">
        <v>183</v>
      </c>
      <c r="E263" s="3">
        <v>234063</v>
      </c>
      <c r="F263" s="12"/>
      <c r="G263" s="13" t="s">
        <v>184</v>
      </c>
      <c r="H263" s="13"/>
      <c r="I263" s="24"/>
      <c r="J263" s="25">
        <v>1300</v>
      </c>
      <c r="K263" s="26">
        <f t="shared" si="17"/>
        <v>1300</v>
      </c>
      <c r="L263" s="8">
        <v>45642</v>
      </c>
    </row>
    <row r="264" spans="1:12">
      <c r="A264" s="14"/>
      <c r="B264" s="15"/>
      <c r="C264" s="16"/>
      <c r="D264" s="17" t="s">
        <v>185</v>
      </c>
      <c r="E264" s="7"/>
      <c r="F264" s="18"/>
      <c r="G264" s="19" t="s">
        <v>184</v>
      </c>
      <c r="H264" s="19"/>
      <c r="I264" s="27"/>
      <c r="J264" s="25">
        <v>-271.42</v>
      </c>
      <c r="K264" s="26">
        <f t="shared" si="17"/>
        <v>-271.42</v>
      </c>
      <c r="L264" s="14"/>
    </row>
    <row r="265" spans="1:12">
      <c r="A265" s="20" t="s">
        <v>186</v>
      </c>
      <c r="B265" s="21"/>
      <c r="C265" s="21"/>
      <c r="D265" s="21"/>
      <c r="E265" s="21"/>
      <c r="F265" s="21"/>
      <c r="G265" s="21"/>
      <c r="H265" s="21"/>
      <c r="I265" s="28"/>
      <c r="J265" s="29">
        <f>SUM(J263:J264)</f>
        <v>1028.58</v>
      </c>
      <c r="K265" s="34">
        <f t="shared" si="17"/>
        <v>1028.58</v>
      </c>
      <c r="L265" s="14"/>
    </row>
    <row r="266" spans="1:12">
      <c r="A266" s="8">
        <v>45643</v>
      </c>
      <c r="B266" s="9">
        <v>19932</v>
      </c>
      <c r="C266" s="10" t="s">
        <v>261</v>
      </c>
      <c r="D266" s="11" t="s">
        <v>183</v>
      </c>
      <c r="E266" s="3">
        <v>233155</v>
      </c>
      <c r="F266" s="12"/>
      <c r="G266" s="13" t="s">
        <v>184</v>
      </c>
      <c r="H266" s="13"/>
      <c r="I266" s="24"/>
      <c r="J266" s="25">
        <v>1085.7</v>
      </c>
      <c r="K266" s="26">
        <f t="shared" si="17"/>
        <v>1085.7</v>
      </c>
      <c r="L266" s="8">
        <v>45642</v>
      </c>
    </row>
    <row r="267" spans="1:12">
      <c r="A267" s="14"/>
      <c r="B267" s="15"/>
      <c r="C267" s="16"/>
      <c r="D267" s="17" t="s">
        <v>185</v>
      </c>
      <c r="E267" s="7"/>
      <c r="F267" s="18"/>
      <c r="G267" s="19" t="s">
        <v>184</v>
      </c>
      <c r="H267" s="19"/>
      <c r="I267" s="27"/>
      <c r="J267" s="25">
        <v>-232.13</v>
      </c>
      <c r="K267" s="26">
        <f t="shared" si="17"/>
        <v>-232.13</v>
      </c>
      <c r="L267" s="14"/>
    </row>
    <row r="268" spans="1:12">
      <c r="A268" s="20" t="s">
        <v>186</v>
      </c>
      <c r="B268" s="21"/>
      <c r="C268" s="21"/>
      <c r="D268" s="21"/>
      <c r="E268" s="21"/>
      <c r="F268" s="21"/>
      <c r="G268" s="21"/>
      <c r="H268" s="21"/>
      <c r="I268" s="28"/>
      <c r="J268" s="29">
        <f>SUM(J266:J267)</f>
        <v>853.57</v>
      </c>
      <c r="K268" s="34">
        <f t="shared" si="17"/>
        <v>853.57</v>
      </c>
      <c r="L268" s="14"/>
    </row>
    <row r="269" spans="1:12">
      <c r="A269" s="8">
        <v>45643</v>
      </c>
      <c r="B269" s="9">
        <v>19932</v>
      </c>
      <c r="C269" s="10" t="s">
        <v>262</v>
      </c>
      <c r="D269" s="11" t="s">
        <v>183</v>
      </c>
      <c r="E269" s="3">
        <v>232755</v>
      </c>
      <c r="F269" s="12"/>
      <c r="G269" s="13" t="s">
        <v>184</v>
      </c>
      <c r="H269" s="13"/>
      <c r="I269" s="24"/>
      <c r="J269" s="25">
        <v>1067</v>
      </c>
      <c r="K269" s="26">
        <f t="shared" si="17"/>
        <v>1067</v>
      </c>
      <c r="L269" s="8">
        <v>45642</v>
      </c>
    </row>
    <row r="270" spans="1:12">
      <c r="A270" s="14"/>
      <c r="B270" s="15"/>
      <c r="C270" s="16"/>
      <c r="D270" s="17" t="s">
        <v>185</v>
      </c>
      <c r="E270" s="7"/>
      <c r="F270" s="18"/>
      <c r="G270" s="19" t="s">
        <v>184</v>
      </c>
      <c r="H270" s="19"/>
      <c r="I270" s="27"/>
      <c r="J270" s="25">
        <v>-231.36</v>
      </c>
      <c r="K270" s="26">
        <f t="shared" si="17"/>
        <v>-231.36</v>
      </c>
      <c r="L270" s="14"/>
    </row>
    <row r="271" spans="1:12">
      <c r="A271" s="20" t="s">
        <v>186</v>
      </c>
      <c r="B271" s="21"/>
      <c r="C271" s="21"/>
      <c r="D271" s="21"/>
      <c r="E271" s="21"/>
      <c r="F271" s="21"/>
      <c r="G271" s="21"/>
      <c r="H271" s="21"/>
      <c r="I271" s="28"/>
      <c r="J271" s="29">
        <f>SUM(J269:J270)</f>
        <v>835.64</v>
      </c>
      <c r="K271" s="34">
        <f t="shared" si="17"/>
        <v>835.64</v>
      </c>
      <c r="L271" s="14"/>
    </row>
    <row r="272" spans="1:12">
      <c r="A272" s="8">
        <v>45643</v>
      </c>
      <c r="B272" s="9">
        <v>19932</v>
      </c>
      <c r="C272" s="10" t="s">
        <v>263</v>
      </c>
      <c r="D272" s="11" t="s">
        <v>183</v>
      </c>
      <c r="E272" s="3">
        <v>233156</v>
      </c>
      <c r="F272" s="12"/>
      <c r="G272" s="13" t="s">
        <v>184</v>
      </c>
      <c r="H272" s="13"/>
      <c r="I272" s="24"/>
      <c r="J272" s="25">
        <v>1085.7</v>
      </c>
      <c r="K272" s="26">
        <f t="shared" si="17"/>
        <v>1085.7</v>
      </c>
      <c r="L272" s="8">
        <v>45642</v>
      </c>
    </row>
    <row r="273" spans="1:12">
      <c r="A273" s="14"/>
      <c r="B273" s="15"/>
      <c r="C273" s="16"/>
      <c r="D273" s="17" t="s">
        <v>185</v>
      </c>
      <c r="E273" s="7"/>
      <c r="F273" s="18"/>
      <c r="G273" s="19" t="s">
        <v>184</v>
      </c>
      <c r="H273" s="19"/>
      <c r="I273" s="27"/>
      <c r="J273" s="25">
        <v>-233.58</v>
      </c>
      <c r="K273" s="26">
        <f t="shared" si="17"/>
        <v>-233.58</v>
      </c>
      <c r="L273" s="14"/>
    </row>
    <row r="274" spans="1:12">
      <c r="A274" s="20" t="s">
        <v>186</v>
      </c>
      <c r="B274" s="21"/>
      <c r="C274" s="21"/>
      <c r="D274" s="21"/>
      <c r="E274" s="21"/>
      <c r="F274" s="21"/>
      <c r="G274" s="21"/>
      <c r="H274" s="21"/>
      <c r="I274" s="28"/>
      <c r="J274" s="29">
        <f>SUM(J272:J273)</f>
        <v>852.12</v>
      </c>
      <c r="K274" s="34">
        <f t="shared" si="17"/>
        <v>852.12</v>
      </c>
      <c r="L274" s="14"/>
    </row>
    <row r="275" spans="1:12">
      <c r="A275" s="8">
        <v>45643</v>
      </c>
      <c r="B275" s="9">
        <v>19932</v>
      </c>
      <c r="C275" s="10" t="s">
        <v>264</v>
      </c>
      <c r="D275" s="11" t="s">
        <v>183</v>
      </c>
      <c r="E275" s="3">
        <v>233169</v>
      </c>
      <c r="F275" s="12"/>
      <c r="G275" s="13" t="s">
        <v>184</v>
      </c>
      <c r="H275" s="13"/>
      <c r="I275" s="24"/>
      <c r="J275" s="25">
        <v>394.8</v>
      </c>
      <c r="K275" s="26">
        <f t="shared" si="17"/>
        <v>394.8</v>
      </c>
      <c r="L275" s="8">
        <v>45642</v>
      </c>
    </row>
    <row r="276" spans="1:12">
      <c r="A276" s="14"/>
      <c r="B276" s="15"/>
      <c r="C276" s="16"/>
      <c r="D276" s="17" t="s">
        <v>185</v>
      </c>
      <c r="E276" s="7"/>
      <c r="F276" s="18"/>
      <c r="G276" s="19" t="s">
        <v>184</v>
      </c>
      <c r="H276" s="19"/>
      <c r="I276" s="27"/>
      <c r="J276" s="25">
        <v>-78.94</v>
      </c>
      <c r="K276" s="26">
        <f t="shared" si="17"/>
        <v>-78.94</v>
      </c>
      <c r="L276" s="14"/>
    </row>
    <row r="277" spans="1:12">
      <c r="A277" s="20" t="s">
        <v>186</v>
      </c>
      <c r="B277" s="21"/>
      <c r="C277" s="21"/>
      <c r="D277" s="21"/>
      <c r="E277" s="21"/>
      <c r="F277" s="21"/>
      <c r="G277" s="21"/>
      <c r="H277" s="21"/>
      <c r="I277" s="28"/>
      <c r="J277" s="29">
        <f>SUM(J275:J276)</f>
        <v>315.86</v>
      </c>
      <c r="K277" s="34">
        <f t="shared" si="17"/>
        <v>315.86</v>
      </c>
      <c r="L277" s="14"/>
    </row>
    <row r="278" spans="1:12">
      <c r="A278" s="8">
        <v>45643</v>
      </c>
      <c r="B278" s="9">
        <v>19932</v>
      </c>
      <c r="C278" s="10" t="s">
        <v>265</v>
      </c>
      <c r="D278" s="11" t="s">
        <v>183</v>
      </c>
      <c r="E278" s="3">
        <v>233161</v>
      </c>
      <c r="F278" s="12"/>
      <c r="G278" s="13" t="s">
        <v>184</v>
      </c>
      <c r="H278" s="13"/>
      <c r="I278" s="24"/>
      <c r="J278" s="25">
        <v>197.4</v>
      </c>
      <c r="K278" s="26">
        <f t="shared" si="17"/>
        <v>197.4</v>
      </c>
      <c r="L278" s="8">
        <v>45642</v>
      </c>
    </row>
    <row r="279" spans="1:12">
      <c r="A279" s="14"/>
      <c r="B279" s="15"/>
      <c r="C279" s="16"/>
      <c r="D279" s="17" t="s">
        <v>185</v>
      </c>
      <c r="E279" s="7"/>
      <c r="F279" s="18"/>
      <c r="G279" s="19" t="s">
        <v>184</v>
      </c>
      <c r="H279" s="19"/>
      <c r="I279" s="27"/>
      <c r="J279" s="25">
        <v>-39.67</v>
      </c>
      <c r="K279" s="26">
        <f t="shared" si="17"/>
        <v>-39.67</v>
      </c>
      <c r="L279" s="14"/>
    </row>
    <row r="280" spans="1:12">
      <c r="A280" s="20" t="s">
        <v>186</v>
      </c>
      <c r="B280" s="21"/>
      <c r="C280" s="21"/>
      <c r="D280" s="21"/>
      <c r="E280" s="21"/>
      <c r="F280" s="21"/>
      <c r="G280" s="21"/>
      <c r="H280" s="21"/>
      <c r="I280" s="28"/>
      <c r="J280" s="29">
        <f>SUM(J278:J279)</f>
        <v>157.73</v>
      </c>
      <c r="K280" s="34">
        <f t="shared" si="17"/>
        <v>157.73</v>
      </c>
      <c r="L280" s="14"/>
    </row>
    <row r="281" spans="1:12">
      <c r="A281" s="8">
        <v>45643</v>
      </c>
      <c r="B281" s="9">
        <v>19932</v>
      </c>
      <c r="C281" s="10" t="s">
        <v>182</v>
      </c>
      <c r="D281" s="11" t="s">
        <v>183</v>
      </c>
      <c r="E281" s="3">
        <v>233159</v>
      </c>
      <c r="F281" s="12"/>
      <c r="G281" s="13" t="s">
        <v>184</v>
      </c>
      <c r="H281" s="13"/>
      <c r="I281" s="24"/>
      <c r="J281" s="25">
        <v>1085.7</v>
      </c>
      <c r="K281" s="26">
        <f t="shared" si="17"/>
        <v>1085.7</v>
      </c>
      <c r="L281" s="8">
        <v>45642</v>
      </c>
    </row>
    <row r="282" spans="1:12">
      <c r="A282" s="14"/>
      <c r="B282" s="15"/>
      <c r="C282" s="16"/>
      <c r="D282" s="17" t="s">
        <v>185</v>
      </c>
      <c r="E282" s="7"/>
      <c r="F282" s="18"/>
      <c r="G282" s="19" t="s">
        <v>184</v>
      </c>
      <c r="H282" s="19"/>
      <c r="I282" s="27"/>
      <c r="J282" s="25">
        <v>-233.44</v>
      </c>
      <c r="K282" s="26">
        <f t="shared" si="17"/>
        <v>-233.44</v>
      </c>
      <c r="L282" s="14"/>
    </row>
    <row r="283" spans="1:12">
      <c r="A283" s="20" t="s">
        <v>186</v>
      </c>
      <c r="B283" s="21"/>
      <c r="C283" s="21"/>
      <c r="D283" s="21"/>
      <c r="E283" s="21"/>
      <c r="F283" s="21"/>
      <c r="G283" s="21"/>
      <c r="H283" s="21"/>
      <c r="I283" s="28"/>
      <c r="J283" s="29">
        <f>SUM(J281:J282)</f>
        <v>852.26</v>
      </c>
      <c r="K283" s="34">
        <f t="shared" si="17"/>
        <v>852.26</v>
      </c>
      <c r="L283" s="14"/>
    </row>
    <row r="284" spans="1:12">
      <c r="A284" s="8">
        <v>45643</v>
      </c>
      <c r="B284" s="9">
        <v>19932</v>
      </c>
      <c r="C284" s="10" t="s">
        <v>266</v>
      </c>
      <c r="D284" s="11" t="s">
        <v>183</v>
      </c>
      <c r="E284" s="3">
        <v>233180</v>
      </c>
      <c r="F284" s="12"/>
      <c r="G284" s="13" t="s">
        <v>184</v>
      </c>
      <c r="H284" s="13"/>
      <c r="I284" s="24"/>
      <c r="J284" s="25">
        <v>197.4</v>
      </c>
      <c r="K284" s="26">
        <f t="shared" si="17"/>
        <v>197.4</v>
      </c>
      <c r="L284" s="8">
        <v>45642</v>
      </c>
    </row>
    <row r="285" spans="1:12">
      <c r="A285" s="14"/>
      <c r="B285" s="15"/>
      <c r="C285" s="16"/>
      <c r="D285" s="17" t="s">
        <v>185</v>
      </c>
      <c r="E285" s="7"/>
      <c r="F285" s="18"/>
      <c r="G285" s="19" t="s">
        <v>184</v>
      </c>
      <c r="H285" s="19"/>
      <c r="I285" s="27"/>
      <c r="J285" s="25">
        <v>-42.21</v>
      </c>
      <c r="K285" s="26">
        <f t="shared" si="17"/>
        <v>-42.21</v>
      </c>
      <c r="L285" s="14"/>
    </row>
    <row r="286" spans="1:12">
      <c r="A286" s="20" t="s">
        <v>186</v>
      </c>
      <c r="B286" s="21"/>
      <c r="C286" s="21"/>
      <c r="D286" s="21"/>
      <c r="E286" s="21"/>
      <c r="F286" s="21"/>
      <c r="G286" s="21"/>
      <c r="H286" s="21"/>
      <c r="I286" s="28"/>
      <c r="J286" s="29">
        <f>SUM(J284:J285)</f>
        <v>155.19</v>
      </c>
      <c r="K286" s="34">
        <f t="shared" si="17"/>
        <v>155.19</v>
      </c>
      <c r="L286" s="14"/>
    </row>
    <row r="287" ht="10.5" spans="1:10">
      <c r="A287" s="2"/>
      <c r="I287" s="31" t="s">
        <v>215</v>
      </c>
      <c r="J287" s="32">
        <f>SUM(J241,J244,J247,J250,J253,J256,J259,J262,J265,J268,J271,J274,J277,J280,J283,J286)</f>
        <v>7411.45</v>
      </c>
    </row>
    <row r="288" ht="10.5" spans="1:10">
      <c r="A288" s="2" t="s">
        <v>20</v>
      </c>
      <c r="D288" s="2" t="s">
        <v>21</v>
      </c>
      <c r="I288" s="33"/>
      <c r="J288" s="32"/>
    </row>
    <row r="289" spans="1:1">
      <c r="A289" s="2"/>
    </row>
    <row r="290" spans="1:1">
      <c r="A290" s="2"/>
    </row>
    <row r="291" spans="1:4">
      <c r="A291" s="2" t="s">
        <v>23</v>
      </c>
      <c r="D291" s="2" t="s">
        <v>24</v>
      </c>
    </row>
    <row r="292" spans="1:4">
      <c r="A292" s="1" t="s">
        <v>26</v>
      </c>
      <c r="D292" s="1" t="s">
        <v>27</v>
      </c>
    </row>
    <row r="299" spans="1:1">
      <c r="A299" s="2" t="s">
        <v>0</v>
      </c>
    </row>
    <row r="300" spans="1:1">
      <c r="A300" s="2" t="s">
        <v>1</v>
      </c>
    </row>
    <row r="302" spans="1:12">
      <c r="A302" s="3" t="s">
        <v>2</v>
      </c>
      <c r="B302" s="3" t="s">
        <v>3</v>
      </c>
      <c r="C302" s="3" t="s">
        <v>4</v>
      </c>
      <c r="D302" s="3" t="s">
        <v>5</v>
      </c>
      <c r="E302" s="3" t="s">
        <v>181</v>
      </c>
      <c r="F302" s="3" t="s">
        <v>7</v>
      </c>
      <c r="G302" s="4" t="s">
        <v>8</v>
      </c>
      <c r="H302" s="5"/>
      <c r="I302" s="5"/>
      <c r="J302" s="23"/>
      <c r="K302" s="3" t="s">
        <v>9</v>
      </c>
      <c r="L302" s="3" t="s">
        <v>10</v>
      </c>
    </row>
    <row r="303" spans="1:12">
      <c r="A303" s="6"/>
      <c r="B303" s="6"/>
      <c r="C303" s="6"/>
      <c r="D303" s="6"/>
      <c r="E303" s="6"/>
      <c r="F303" s="6"/>
      <c r="G303" s="3" t="s">
        <v>11</v>
      </c>
      <c r="H303" s="3" t="s">
        <v>12</v>
      </c>
      <c r="I303" s="3" t="s">
        <v>13</v>
      </c>
      <c r="J303" s="3" t="s">
        <v>14</v>
      </c>
      <c r="K303" s="6"/>
      <c r="L303" s="6"/>
    </row>
    <row r="304" spans="1:1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</row>
    <row r="305" spans="1:12">
      <c r="A305" s="8">
        <v>45670</v>
      </c>
      <c r="B305" s="9">
        <v>20527</v>
      </c>
      <c r="C305" s="10" t="s">
        <v>267</v>
      </c>
      <c r="D305" s="11" t="s">
        <v>183</v>
      </c>
      <c r="E305" s="3">
        <v>235052</v>
      </c>
      <c r="F305" s="12"/>
      <c r="G305" s="13" t="s">
        <v>184</v>
      </c>
      <c r="H305" s="13"/>
      <c r="I305" s="24"/>
      <c r="J305" s="25">
        <v>550</v>
      </c>
      <c r="K305" s="26">
        <f t="shared" ref="K305:K368" si="18">J305+F305</f>
        <v>550</v>
      </c>
      <c r="L305" s="8">
        <v>45649</v>
      </c>
    </row>
    <row r="306" spans="1:12">
      <c r="A306" s="14"/>
      <c r="B306" s="15"/>
      <c r="C306" s="16"/>
      <c r="D306" s="17" t="s">
        <v>185</v>
      </c>
      <c r="E306" s="7"/>
      <c r="F306" s="18"/>
      <c r="G306" s="19" t="s">
        <v>184</v>
      </c>
      <c r="H306" s="19"/>
      <c r="I306" s="27"/>
      <c r="J306" s="25">
        <v>-109.97</v>
      </c>
      <c r="K306" s="26">
        <f t="shared" si="18"/>
        <v>-109.97</v>
      </c>
      <c r="L306" s="14"/>
    </row>
    <row r="307" spans="1:12">
      <c r="A307" s="20" t="s">
        <v>186</v>
      </c>
      <c r="B307" s="21"/>
      <c r="C307" s="21"/>
      <c r="D307" s="21"/>
      <c r="E307" s="21"/>
      <c r="F307" s="21"/>
      <c r="G307" s="21"/>
      <c r="H307" s="21"/>
      <c r="I307" s="28"/>
      <c r="J307" s="29">
        <f>SUM(J305:J306)</f>
        <v>440.03</v>
      </c>
      <c r="K307" s="34">
        <f t="shared" si="18"/>
        <v>440.03</v>
      </c>
      <c r="L307" s="14"/>
    </row>
    <row r="308" spans="1:12">
      <c r="A308" s="8">
        <v>45670</v>
      </c>
      <c r="B308" s="9">
        <v>20527</v>
      </c>
      <c r="C308" s="10" t="s">
        <v>268</v>
      </c>
      <c r="D308" s="11" t="s">
        <v>183</v>
      </c>
      <c r="E308" s="3">
        <v>235094</v>
      </c>
      <c r="F308" s="12"/>
      <c r="G308" s="13" t="s">
        <v>184</v>
      </c>
      <c r="H308" s="13"/>
      <c r="I308" s="24"/>
      <c r="J308" s="25">
        <v>196</v>
      </c>
      <c r="K308" s="26">
        <f t="shared" si="18"/>
        <v>196</v>
      </c>
      <c r="L308" s="8">
        <v>45649</v>
      </c>
    </row>
    <row r="309" spans="1:12">
      <c r="A309" s="14"/>
      <c r="B309" s="15"/>
      <c r="C309" s="16"/>
      <c r="D309" s="17" t="s">
        <v>185</v>
      </c>
      <c r="E309" s="7"/>
      <c r="F309" s="18"/>
      <c r="G309" s="19" t="s">
        <v>184</v>
      </c>
      <c r="H309" s="19"/>
      <c r="I309" s="27"/>
      <c r="J309" s="25">
        <v>-48.75</v>
      </c>
      <c r="K309" s="26">
        <f t="shared" si="18"/>
        <v>-48.75</v>
      </c>
      <c r="L309" s="14"/>
    </row>
    <row r="310" spans="1:12">
      <c r="A310" s="20" t="s">
        <v>186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147.25</v>
      </c>
      <c r="K310" s="34">
        <f t="shared" si="18"/>
        <v>147.25</v>
      </c>
      <c r="L310" s="14"/>
    </row>
    <row r="311" spans="1:12">
      <c r="A311" s="8">
        <v>45670</v>
      </c>
      <c r="B311" s="9">
        <v>20527</v>
      </c>
      <c r="C311" s="10" t="s">
        <v>269</v>
      </c>
      <c r="D311" s="11" t="s">
        <v>183</v>
      </c>
      <c r="E311" s="3">
        <v>235341</v>
      </c>
      <c r="F311" s="12"/>
      <c r="G311" s="13" t="s">
        <v>184</v>
      </c>
      <c r="H311" s="13"/>
      <c r="I311" s="24"/>
      <c r="J311" s="25">
        <v>200</v>
      </c>
      <c r="K311" s="26">
        <f t="shared" si="18"/>
        <v>200</v>
      </c>
      <c r="L311" s="8">
        <v>45649</v>
      </c>
    </row>
    <row r="312" spans="1:12">
      <c r="A312" s="14"/>
      <c r="B312" s="15"/>
      <c r="C312" s="16"/>
      <c r="D312" s="17" t="s">
        <v>185</v>
      </c>
      <c r="E312" s="7"/>
      <c r="F312" s="18"/>
      <c r="G312" s="19" t="s">
        <v>184</v>
      </c>
      <c r="H312" s="19"/>
      <c r="I312" s="27"/>
      <c r="J312" s="25">
        <v>-39.99</v>
      </c>
      <c r="K312" s="26">
        <f t="shared" si="18"/>
        <v>-39.99</v>
      </c>
      <c r="L312" s="14"/>
    </row>
    <row r="313" spans="1:12">
      <c r="A313" s="20" t="s">
        <v>186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160.01</v>
      </c>
      <c r="K313" s="34">
        <f t="shared" si="18"/>
        <v>160.01</v>
      </c>
      <c r="L313" s="14"/>
    </row>
    <row r="314" spans="1:12">
      <c r="A314" s="8">
        <v>45670</v>
      </c>
      <c r="B314" s="9">
        <v>20527</v>
      </c>
      <c r="C314" s="10" t="s">
        <v>270</v>
      </c>
      <c r="D314" s="11" t="s">
        <v>183</v>
      </c>
      <c r="E314" s="3">
        <v>235085</v>
      </c>
      <c r="F314" s="12"/>
      <c r="G314" s="13" t="s">
        <v>184</v>
      </c>
      <c r="H314" s="13"/>
      <c r="I314" s="24"/>
      <c r="J314" s="25">
        <v>196</v>
      </c>
      <c r="K314" s="26">
        <f t="shared" si="18"/>
        <v>196</v>
      </c>
      <c r="L314" s="8">
        <v>45649</v>
      </c>
    </row>
    <row r="315" spans="1:12">
      <c r="A315" s="14"/>
      <c r="B315" s="15"/>
      <c r="C315" s="16"/>
      <c r="D315" s="17" t="s">
        <v>185</v>
      </c>
      <c r="E315" s="7"/>
      <c r="F315" s="18"/>
      <c r="G315" s="19" t="s">
        <v>184</v>
      </c>
      <c r="H315" s="19"/>
      <c r="I315" s="27"/>
      <c r="J315" s="25">
        <v>-49.6</v>
      </c>
      <c r="K315" s="26">
        <f t="shared" si="18"/>
        <v>-49.6</v>
      </c>
      <c r="L315" s="14"/>
    </row>
    <row r="316" spans="1:12">
      <c r="A316" s="20" t="s">
        <v>186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146.4</v>
      </c>
      <c r="K316" s="34">
        <f t="shared" si="18"/>
        <v>146.4</v>
      </c>
      <c r="L316" s="14"/>
    </row>
    <row r="317" spans="1:12">
      <c r="A317" s="8">
        <v>45670</v>
      </c>
      <c r="B317" s="9">
        <v>20527</v>
      </c>
      <c r="C317" s="10" t="s">
        <v>271</v>
      </c>
      <c r="D317" s="11" t="s">
        <v>183</v>
      </c>
      <c r="E317" s="3">
        <v>235089</v>
      </c>
      <c r="F317" s="12"/>
      <c r="G317" s="13" t="s">
        <v>184</v>
      </c>
      <c r="H317" s="13"/>
      <c r="I317" s="24"/>
      <c r="J317" s="25">
        <v>1067</v>
      </c>
      <c r="K317" s="26">
        <f t="shared" si="18"/>
        <v>1067</v>
      </c>
      <c r="L317" s="8">
        <v>45649</v>
      </c>
    </row>
    <row r="318" spans="1:12">
      <c r="A318" s="14"/>
      <c r="B318" s="15"/>
      <c r="C318" s="16"/>
      <c r="D318" s="17" t="s">
        <v>185</v>
      </c>
      <c r="E318" s="7"/>
      <c r="F318" s="18"/>
      <c r="G318" s="19" t="s">
        <v>184</v>
      </c>
      <c r="H318" s="19"/>
      <c r="I318" s="27"/>
      <c r="J318" s="25">
        <v>-250.93</v>
      </c>
      <c r="K318" s="26">
        <f t="shared" si="18"/>
        <v>-250.93</v>
      </c>
      <c r="L318" s="14"/>
    </row>
    <row r="319" spans="1:12">
      <c r="A319" s="20" t="s">
        <v>186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816.07</v>
      </c>
      <c r="K319" s="34">
        <f t="shared" si="18"/>
        <v>816.07</v>
      </c>
      <c r="L319" s="14"/>
    </row>
    <row r="320" spans="1:12">
      <c r="A320" s="8">
        <v>45670</v>
      </c>
      <c r="B320" s="9">
        <v>20527</v>
      </c>
      <c r="C320" s="10" t="s">
        <v>272</v>
      </c>
      <c r="D320" s="11" t="s">
        <v>183</v>
      </c>
      <c r="E320" s="3">
        <v>235078</v>
      </c>
      <c r="F320" s="12"/>
      <c r="G320" s="13" t="s">
        <v>184</v>
      </c>
      <c r="H320" s="13"/>
      <c r="I320" s="24"/>
      <c r="J320" s="25">
        <v>200</v>
      </c>
      <c r="K320" s="26">
        <f t="shared" si="18"/>
        <v>200</v>
      </c>
      <c r="L320" s="8">
        <v>45649</v>
      </c>
    </row>
    <row r="321" spans="1:12">
      <c r="A321" s="14"/>
      <c r="B321" s="15"/>
      <c r="C321" s="16"/>
      <c r="D321" s="17" t="s">
        <v>185</v>
      </c>
      <c r="E321" s="7"/>
      <c r="F321" s="18"/>
      <c r="G321" s="19" t="s">
        <v>184</v>
      </c>
      <c r="H321" s="19"/>
      <c r="I321" s="27"/>
      <c r="J321" s="25">
        <v>-39.99</v>
      </c>
      <c r="K321" s="26">
        <f t="shared" si="18"/>
        <v>-39.99</v>
      </c>
      <c r="L321" s="14"/>
    </row>
    <row r="322" spans="1:12">
      <c r="A322" s="20" t="s">
        <v>186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160.01</v>
      </c>
      <c r="K322" s="34">
        <f t="shared" si="18"/>
        <v>160.01</v>
      </c>
      <c r="L322" s="14"/>
    </row>
    <row r="323" spans="1:12">
      <c r="A323" s="8">
        <v>45670</v>
      </c>
      <c r="B323" s="9">
        <v>20527</v>
      </c>
      <c r="C323" s="10" t="s">
        <v>273</v>
      </c>
      <c r="D323" s="11" t="s">
        <v>183</v>
      </c>
      <c r="E323" s="3">
        <v>235054</v>
      </c>
      <c r="F323" s="12"/>
      <c r="G323" s="13" t="s">
        <v>184</v>
      </c>
      <c r="H323" s="13"/>
      <c r="I323" s="24"/>
      <c r="J323" s="25">
        <v>200</v>
      </c>
      <c r="K323" s="26">
        <f t="shared" si="18"/>
        <v>200</v>
      </c>
      <c r="L323" s="8">
        <v>45649</v>
      </c>
    </row>
    <row r="324" spans="1:12">
      <c r="A324" s="14"/>
      <c r="B324" s="15"/>
      <c r="C324" s="16"/>
      <c r="D324" s="17" t="s">
        <v>185</v>
      </c>
      <c r="E324" s="7"/>
      <c r="F324" s="18"/>
      <c r="G324" s="19" t="s">
        <v>184</v>
      </c>
      <c r="H324" s="19"/>
      <c r="I324" s="27"/>
      <c r="J324" s="25">
        <v>-39.99</v>
      </c>
      <c r="K324" s="26">
        <f t="shared" si="18"/>
        <v>-39.99</v>
      </c>
      <c r="L324" s="14"/>
    </row>
    <row r="325" spans="1:12">
      <c r="A325" s="20" t="s">
        <v>186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160.01</v>
      </c>
      <c r="K325" s="34">
        <f t="shared" si="18"/>
        <v>160.01</v>
      </c>
      <c r="L325" s="14"/>
    </row>
    <row r="326" spans="1:12">
      <c r="A326" s="8">
        <v>45670</v>
      </c>
      <c r="B326" s="9">
        <v>20527</v>
      </c>
      <c r="C326" s="10" t="s">
        <v>274</v>
      </c>
      <c r="D326" s="11" t="s">
        <v>183</v>
      </c>
      <c r="E326" s="3">
        <v>235096</v>
      </c>
      <c r="F326" s="12"/>
      <c r="G326" s="13" t="s">
        <v>184</v>
      </c>
      <c r="H326" s="13"/>
      <c r="I326" s="24"/>
      <c r="J326" s="25">
        <v>196</v>
      </c>
      <c r="K326" s="26">
        <f t="shared" si="18"/>
        <v>196</v>
      </c>
      <c r="L326" s="8">
        <v>45649</v>
      </c>
    </row>
    <row r="327" spans="1:12">
      <c r="A327" s="14"/>
      <c r="B327" s="15"/>
      <c r="C327" s="16"/>
      <c r="D327" s="17" t="s">
        <v>185</v>
      </c>
      <c r="E327" s="7"/>
      <c r="F327" s="18"/>
      <c r="G327" s="19" t="s">
        <v>184</v>
      </c>
      <c r="H327" s="19"/>
      <c r="I327" s="27"/>
      <c r="J327" s="25">
        <v>-47.9</v>
      </c>
      <c r="K327" s="26">
        <f t="shared" si="18"/>
        <v>-47.9</v>
      </c>
      <c r="L327" s="14"/>
    </row>
    <row r="328" spans="1:12">
      <c r="A328" s="20" t="s">
        <v>186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148.1</v>
      </c>
      <c r="K328" s="34">
        <f t="shared" si="18"/>
        <v>148.1</v>
      </c>
      <c r="L328" s="14"/>
    </row>
    <row r="329" spans="1:12">
      <c r="A329" s="8">
        <v>45670</v>
      </c>
      <c r="B329" s="9">
        <v>20527</v>
      </c>
      <c r="C329" s="10" t="s">
        <v>275</v>
      </c>
      <c r="D329" s="11" t="s">
        <v>183</v>
      </c>
      <c r="E329" s="3">
        <v>235126</v>
      </c>
      <c r="F329" s="12"/>
      <c r="G329" s="13" t="s">
        <v>184</v>
      </c>
      <c r="H329" s="13"/>
      <c r="I329" s="24"/>
      <c r="J329" s="25">
        <v>400</v>
      </c>
      <c r="K329" s="26">
        <f t="shared" si="18"/>
        <v>400</v>
      </c>
      <c r="L329" s="8">
        <v>45649</v>
      </c>
    </row>
    <row r="330" spans="1:12">
      <c r="A330" s="14"/>
      <c r="B330" s="15"/>
      <c r="C330" s="16"/>
      <c r="D330" s="17" t="s">
        <v>185</v>
      </c>
      <c r="E330" s="7"/>
      <c r="F330" s="18"/>
      <c r="G330" s="19" t="s">
        <v>184</v>
      </c>
      <c r="H330" s="19"/>
      <c r="I330" s="27"/>
      <c r="J330" s="25">
        <v>-85.52</v>
      </c>
      <c r="K330" s="26">
        <f t="shared" si="18"/>
        <v>-85.52</v>
      </c>
      <c r="L330" s="14"/>
    </row>
    <row r="331" spans="1:12">
      <c r="A331" s="20" t="s">
        <v>186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314.48</v>
      </c>
      <c r="K331" s="34">
        <f t="shared" si="18"/>
        <v>314.48</v>
      </c>
      <c r="L331" s="14"/>
    </row>
    <row r="332" spans="1:12">
      <c r="A332" s="8">
        <v>45670</v>
      </c>
      <c r="B332" s="9">
        <v>20527</v>
      </c>
      <c r="C332" s="10" t="s">
        <v>276</v>
      </c>
      <c r="D332" s="11" t="s">
        <v>183</v>
      </c>
      <c r="E332" s="3">
        <v>234689</v>
      </c>
      <c r="F332" s="12"/>
      <c r="G332" s="13" t="s">
        <v>184</v>
      </c>
      <c r="H332" s="13"/>
      <c r="I332" s="24"/>
      <c r="J332" s="25">
        <v>196</v>
      </c>
      <c r="K332" s="26">
        <f t="shared" si="18"/>
        <v>196</v>
      </c>
      <c r="L332" s="8">
        <v>45649</v>
      </c>
    </row>
    <row r="333" spans="1:12">
      <c r="A333" s="14"/>
      <c r="B333" s="15"/>
      <c r="C333" s="16"/>
      <c r="D333" s="17" t="s">
        <v>185</v>
      </c>
      <c r="E333" s="7"/>
      <c r="F333" s="18"/>
      <c r="G333" s="19" t="s">
        <v>184</v>
      </c>
      <c r="H333" s="19"/>
      <c r="I333" s="27"/>
      <c r="J333" s="25">
        <v>-45.7</v>
      </c>
      <c r="K333" s="26">
        <f t="shared" si="18"/>
        <v>-45.7</v>
      </c>
      <c r="L333" s="14"/>
    </row>
    <row r="334" spans="1:12">
      <c r="A334" s="20" t="s">
        <v>186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150.3</v>
      </c>
      <c r="K334" s="34">
        <f t="shared" si="18"/>
        <v>150.3</v>
      </c>
      <c r="L334" s="14"/>
    </row>
    <row r="335" spans="1:12">
      <c r="A335" s="8">
        <v>45670</v>
      </c>
      <c r="B335" s="9">
        <v>20527</v>
      </c>
      <c r="C335" s="10" t="s">
        <v>277</v>
      </c>
      <c r="D335" s="11" t="s">
        <v>183</v>
      </c>
      <c r="E335" s="3">
        <v>235719</v>
      </c>
      <c r="F335" s="12"/>
      <c r="G335" s="13" t="s">
        <v>184</v>
      </c>
      <c r="H335" s="13"/>
      <c r="I335" s="24"/>
      <c r="J335" s="25">
        <v>200</v>
      </c>
      <c r="K335" s="26">
        <f t="shared" si="18"/>
        <v>200</v>
      </c>
      <c r="L335" s="8">
        <v>45649</v>
      </c>
    </row>
    <row r="336" spans="1:12">
      <c r="A336" s="14"/>
      <c r="B336" s="15"/>
      <c r="C336" s="16"/>
      <c r="D336" s="17" t="s">
        <v>185</v>
      </c>
      <c r="E336" s="7"/>
      <c r="F336" s="18"/>
      <c r="G336" s="19" t="s">
        <v>184</v>
      </c>
      <c r="H336" s="19"/>
      <c r="I336" s="27"/>
      <c r="J336" s="25">
        <v>-40.84</v>
      </c>
      <c r="K336" s="26">
        <f t="shared" si="18"/>
        <v>-40.84</v>
      </c>
      <c r="L336" s="14"/>
    </row>
    <row r="337" spans="1:12">
      <c r="A337" s="20" t="s">
        <v>186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159.16</v>
      </c>
      <c r="K337" s="34">
        <f t="shared" si="18"/>
        <v>159.16</v>
      </c>
      <c r="L337" s="14"/>
    </row>
    <row r="338" spans="1:12">
      <c r="A338" s="8">
        <v>45670</v>
      </c>
      <c r="B338" s="9">
        <v>20527</v>
      </c>
      <c r="C338" s="10" t="s">
        <v>278</v>
      </c>
      <c r="D338" s="11" t="s">
        <v>183</v>
      </c>
      <c r="E338" s="3">
        <v>234686</v>
      </c>
      <c r="F338" s="12"/>
      <c r="G338" s="13" t="s">
        <v>184</v>
      </c>
      <c r="H338" s="13"/>
      <c r="I338" s="24"/>
      <c r="J338" s="25">
        <v>196</v>
      </c>
      <c r="K338" s="26">
        <f t="shared" si="18"/>
        <v>196</v>
      </c>
      <c r="L338" s="8">
        <v>45649</v>
      </c>
    </row>
    <row r="339" spans="1:12">
      <c r="A339" s="14"/>
      <c r="B339" s="15"/>
      <c r="C339" s="16"/>
      <c r="D339" s="17" t="s">
        <v>185</v>
      </c>
      <c r="E339" s="7"/>
      <c r="F339" s="18"/>
      <c r="G339" s="19" t="s">
        <v>184</v>
      </c>
      <c r="H339" s="19"/>
      <c r="I339" s="27"/>
      <c r="J339" s="25">
        <v>-45.7</v>
      </c>
      <c r="K339" s="26">
        <f t="shared" si="18"/>
        <v>-45.7</v>
      </c>
      <c r="L339" s="14"/>
    </row>
    <row r="340" spans="1:12">
      <c r="A340" s="20" t="s">
        <v>186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150.3</v>
      </c>
      <c r="K340" s="34">
        <f t="shared" si="18"/>
        <v>150.3</v>
      </c>
      <c r="L340" s="14"/>
    </row>
    <row r="341" spans="1:12">
      <c r="A341" s="8">
        <v>45670</v>
      </c>
      <c r="B341" s="9">
        <v>20527</v>
      </c>
      <c r="C341" s="10" t="s">
        <v>279</v>
      </c>
      <c r="D341" s="11" t="s">
        <v>183</v>
      </c>
      <c r="E341" s="3">
        <v>234688</v>
      </c>
      <c r="F341" s="12"/>
      <c r="G341" s="13" t="s">
        <v>184</v>
      </c>
      <c r="H341" s="13"/>
      <c r="I341" s="24"/>
      <c r="J341" s="25">
        <v>196</v>
      </c>
      <c r="K341" s="26">
        <f t="shared" si="18"/>
        <v>196</v>
      </c>
      <c r="L341" s="8">
        <v>45649</v>
      </c>
    </row>
    <row r="342" spans="1:12">
      <c r="A342" s="14"/>
      <c r="B342" s="15"/>
      <c r="C342" s="16"/>
      <c r="D342" s="17" t="s">
        <v>185</v>
      </c>
      <c r="E342" s="7"/>
      <c r="F342" s="18"/>
      <c r="G342" s="19" t="s">
        <v>184</v>
      </c>
      <c r="H342" s="19"/>
      <c r="I342" s="27"/>
      <c r="J342" s="25">
        <v>-49.6</v>
      </c>
      <c r="K342" s="26">
        <f t="shared" si="18"/>
        <v>-49.6</v>
      </c>
      <c r="L342" s="14"/>
    </row>
    <row r="343" spans="1:12">
      <c r="A343" s="20" t="s">
        <v>186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146.4</v>
      </c>
      <c r="K343" s="34">
        <f t="shared" si="18"/>
        <v>146.4</v>
      </c>
      <c r="L343" s="14"/>
    </row>
    <row r="344" spans="1:12">
      <c r="A344" s="8">
        <v>45670</v>
      </c>
      <c r="B344" s="9">
        <v>20527</v>
      </c>
      <c r="C344" s="10" t="s">
        <v>280</v>
      </c>
      <c r="D344" s="11" t="s">
        <v>183</v>
      </c>
      <c r="E344" s="3">
        <v>235119</v>
      </c>
      <c r="F344" s="12"/>
      <c r="G344" s="13" t="s">
        <v>184</v>
      </c>
      <c r="H344" s="13"/>
      <c r="I344" s="24"/>
      <c r="J344" s="25">
        <v>400</v>
      </c>
      <c r="K344" s="26">
        <f t="shared" si="18"/>
        <v>400</v>
      </c>
      <c r="L344" s="8">
        <v>45649</v>
      </c>
    </row>
    <row r="345" spans="1:12">
      <c r="A345" s="14"/>
      <c r="B345" s="15"/>
      <c r="C345" s="16"/>
      <c r="D345" s="17" t="s">
        <v>185</v>
      </c>
      <c r="E345" s="7"/>
      <c r="F345" s="18"/>
      <c r="G345" s="19" t="s">
        <v>184</v>
      </c>
      <c r="H345" s="19"/>
      <c r="I345" s="27"/>
      <c r="J345" s="25">
        <v>-99.4</v>
      </c>
      <c r="K345" s="26">
        <f t="shared" si="18"/>
        <v>-99.4</v>
      </c>
      <c r="L345" s="14"/>
    </row>
    <row r="346" spans="1:12">
      <c r="A346" s="20" t="s">
        <v>186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300.6</v>
      </c>
      <c r="K346" s="34">
        <f t="shared" si="18"/>
        <v>300.6</v>
      </c>
      <c r="L346" s="14"/>
    </row>
    <row r="347" spans="1:12">
      <c r="A347" s="8">
        <v>45670</v>
      </c>
      <c r="B347" s="9">
        <v>20527</v>
      </c>
      <c r="C347" s="10" t="s">
        <v>281</v>
      </c>
      <c r="D347" s="11" t="s">
        <v>183</v>
      </c>
      <c r="E347" s="3">
        <v>234070</v>
      </c>
      <c r="F347" s="12"/>
      <c r="G347" s="13" t="s">
        <v>184</v>
      </c>
      <c r="H347" s="13"/>
      <c r="I347" s="24"/>
      <c r="J347" s="25">
        <v>1150</v>
      </c>
      <c r="K347" s="26">
        <f t="shared" si="18"/>
        <v>1150</v>
      </c>
      <c r="L347" s="8">
        <v>45649</v>
      </c>
    </row>
    <row r="348" spans="1:12">
      <c r="A348" s="14"/>
      <c r="B348" s="15"/>
      <c r="C348" s="16"/>
      <c r="D348" s="17" t="s">
        <v>185</v>
      </c>
      <c r="E348" s="7"/>
      <c r="F348" s="18"/>
      <c r="G348" s="19" t="s">
        <v>184</v>
      </c>
      <c r="H348" s="19"/>
      <c r="I348" s="27"/>
      <c r="J348" s="25">
        <v>-247.77</v>
      </c>
      <c r="K348" s="26">
        <f t="shared" si="18"/>
        <v>-247.77</v>
      </c>
      <c r="L348" s="14"/>
    </row>
    <row r="349" spans="1:12">
      <c r="A349" s="20" t="s">
        <v>186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902.23</v>
      </c>
      <c r="K349" s="34">
        <f t="shared" si="18"/>
        <v>902.23</v>
      </c>
      <c r="L349" s="14"/>
    </row>
    <row r="350" spans="1:12">
      <c r="A350" s="8">
        <v>45670</v>
      </c>
      <c r="B350" s="9">
        <v>20527</v>
      </c>
      <c r="C350" s="10" t="s">
        <v>282</v>
      </c>
      <c r="D350" s="11" t="s">
        <v>183</v>
      </c>
      <c r="E350" s="3">
        <v>234411</v>
      </c>
      <c r="F350" s="12"/>
      <c r="G350" s="13" t="s">
        <v>184</v>
      </c>
      <c r="H350" s="13"/>
      <c r="I350" s="24"/>
      <c r="J350" s="25">
        <v>392</v>
      </c>
      <c r="K350" s="26">
        <f t="shared" si="18"/>
        <v>392</v>
      </c>
      <c r="L350" s="8">
        <v>45649</v>
      </c>
    </row>
    <row r="351" spans="1:12">
      <c r="A351" s="14"/>
      <c r="B351" s="15"/>
      <c r="C351" s="16"/>
      <c r="D351" s="17" t="s">
        <v>185</v>
      </c>
      <c r="E351" s="7"/>
      <c r="F351" s="18"/>
      <c r="G351" s="19" t="s">
        <v>184</v>
      </c>
      <c r="H351" s="19"/>
      <c r="I351" s="27"/>
      <c r="J351" s="25">
        <v>-92.24</v>
      </c>
      <c r="K351" s="26">
        <f t="shared" si="18"/>
        <v>-92.24</v>
      </c>
      <c r="L351" s="14"/>
    </row>
    <row r="352" spans="1:12">
      <c r="A352" s="20" t="s">
        <v>186</v>
      </c>
      <c r="B352" s="21"/>
      <c r="C352" s="21"/>
      <c r="D352" s="21"/>
      <c r="E352" s="21"/>
      <c r="F352" s="21"/>
      <c r="G352" s="21"/>
      <c r="H352" s="21"/>
      <c r="I352" s="28"/>
      <c r="J352" s="29">
        <f>SUM(J350:J351)</f>
        <v>299.76</v>
      </c>
      <c r="K352" s="34">
        <f t="shared" si="18"/>
        <v>299.76</v>
      </c>
      <c r="L352" s="14"/>
    </row>
    <row r="353" spans="1:12">
      <c r="A353" s="8">
        <v>45670</v>
      </c>
      <c r="B353" s="9">
        <v>20527</v>
      </c>
      <c r="C353" s="10" t="s">
        <v>283</v>
      </c>
      <c r="D353" s="11" t="s">
        <v>183</v>
      </c>
      <c r="E353" s="3">
        <v>235080</v>
      </c>
      <c r="F353" s="12"/>
      <c r="G353" s="13" t="s">
        <v>184</v>
      </c>
      <c r="H353" s="13"/>
      <c r="I353" s="24"/>
      <c r="J353" s="25">
        <v>392</v>
      </c>
      <c r="K353" s="26">
        <f t="shared" si="18"/>
        <v>392</v>
      </c>
      <c r="L353" s="8">
        <v>45649</v>
      </c>
    </row>
    <row r="354" spans="1:12">
      <c r="A354" s="14"/>
      <c r="B354" s="15"/>
      <c r="C354" s="16"/>
      <c r="D354" s="17" t="s">
        <v>185</v>
      </c>
      <c r="E354" s="7"/>
      <c r="F354" s="18"/>
      <c r="G354" s="19" t="s">
        <v>184</v>
      </c>
      <c r="H354" s="19"/>
      <c r="I354" s="27"/>
      <c r="J354" s="25">
        <v>-97.04</v>
      </c>
      <c r="K354" s="26">
        <f t="shared" si="18"/>
        <v>-97.04</v>
      </c>
      <c r="L354" s="14"/>
    </row>
    <row r="355" spans="1:12">
      <c r="A355" s="20" t="s">
        <v>186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294.96</v>
      </c>
      <c r="K355" s="34">
        <f t="shared" si="18"/>
        <v>294.96</v>
      </c>
      <c r="L355" s="14"/>
    </row>
    <row r="356" spans="1:12">
      <c r="A356" s="8">
        <v>45670</v>
      </c>
      <c r="B356" s="9">
        <v>20527</v>
      </c>
      <c r="C356" s="10" t="s">
        <v>284</v>
      </c>
      <c r="D356" s="11" t="s">
        <v>183</v>
      </c>
      <c r="E356" s="3">
        <v>234537</v>
      </c>
      <c r="F356" s="12"/>
      <c r="G356" s="13" t="s">
        <v>184</v>
      </c>
      <c r="H356" s="13"/>
      <c r="I356" s="24"/>
      <c r="J356" s="25">
        <v>1067</v>
      </c>
      <c r="K356" s="26">
        <f t="shared" si="18"/>
        <v>1067</v>
      </c>
      <c r="L356" s="8">
        <v>45649</v>
      </c>
    </row>
    <row r="357" spans="1:12">
      <c r="A357" s="14"/>
      <c r="B357" s="15"/>
      <c r="C357" s="16"/>
      <c r="D357" s="17" t="s">
        <v>185</v>
      </c>
      <c r="E357" s="7"/>
      <c r="F357" s="18"/>
      <c r="G357" s="19" t="s">
        <v>184</v>
      </c>
      <c r="H357" s="19"/>
      <c r="I357" s="27"/>
      <c r="J357" s="25">
        <v>-248.73</v>
      </c>
      <c r="K357" s="26">
        <f t="shared" si="18"/>
        <v>-248.73</v>
      </c>
      <c r="L357" s="14"/>
    </row>
    <row r="358" spans="1:12">
      <c r="A358" s="20" t="s">
        <v>186</v>
      </c>
      <c r="B358" s="21"/>
      <c r="C358" s="21"/>
      <c r="D358" s="21"/>
      <c r="E358" s="21"/>
      <c r="F358" s="21"/>
      <c r="G358" s="21"/>
      <c r="H358" s="21"/>
      <c r="I358" s="28"/>
      <c r="J358" s="29">
        <f>SUM(J356:J357)</f>
        <v>818.27</v>
      </c>
      <c r="K358" s="34">
        <f t="shared" si="18"/>
        <v>818.27</v>
      </c>
      <c r="L358" s="14"/>
    </row>
    <row r="359" spans="1:12">
      <c r="A359" s="8">
        <v>45670</v>
      </c>
      <c r="B359" s="9">
        <v>20527</v>
      </c>
      <c r="C359" s="10" t="s">
        <v>285</v>
      </c>
      <c r="D359" s="11" t="s">
        <v>183</v>
      </c>
      <c r="E359" s="3">
        <v>235063</v>
      </c>
      <c r="F359" s="12"/>
      <c r="G359" s="13" t="s">
        <v>184</v>
      </c>
      <c r="H359" s="13"/>
      <c r="I359" s="24"/>
      <c r="J359" s="25">
        <v>1058.4</v>
      </c>
      <c r="K359" s="26">
        <f t="shared" si="18"/>
        <v>1058.4</v>
      </c>
      <c r="L359" s="8">
        <v>45649</v>
      </c>
    </row>
    <row r="360" spans="1:12">
      <c r="A360" s="14"/>
      <c r="B360" s="15"/>
      <c r="C360" s="16"/>
      <c r="D360" s="17" t="s">
        <v>185</v>
      </c>
      <c r="E360" s="7"/>
      <c r="F360" s="18"/>
      <c r="G360" s="19" t="s">
        <v>184</v>
      </c>
      <c r="H360" s="19"/>
      <c r="I360" s="27"/>
      <c r="J360" s="25">
        <v>-269.44</v>
      </c>
      <c r="K360" s="26">
        <f t="shared" si="18"/>
        <v>-269.44</v>
      </c>
      <c r="L360" s="14"/>
    </row>
    <row r="361" spans="1:12">
      <c r="A361" s="20" t="s">
        <v>186</v>
      </c>
      <c r="B361" s="21"/>
      <c r="C361" s="21"/>
      <c r="D361" s="21"/>
      <c r="E361" s="21"/>
      <c r="F361" s="21"/>
      <c r="G361" s="21"/>
      <c r="H361" s="21"/>
      <c r="I361" s="28"/>
      <c r="J361" s="29">
        <f>SUM(J359:J360)</f>
        <v>788.96</v>
      </c>
      <c r="K361" s="34">
        <f t="shared" si="18"/>
        <v>788.96</v>
      </c>
      <c r="L361" s="14"/>
    </row>
    <row r="362" spans="1:12">
      <c r="A362" s="8">
        <v>45670</v>
      </c>
      <c r="B362" s="9">
        <v>20527</v>
      </c>
      <c r="C362" s="10" t="s">
        <v>286</v>
      </c>
      <c r="D362" s="11" t="s">
        <v>183</v>
      </c>
      <c r="E362" s="3">
        <v>234041</v>
      </c>
      <c r="F362" s="12"/>
      <c r="G362" s="13" t="s">
        <v>184</v>
      </c>
      <c r="H362" s="13"/>
      <c r="I362" s="24"/>
      <c r="J362" s="25">
        <v>200</v>
      </c>
      <c r="K362" s="26">
        <f t="shared" si="18"/>
        <v>200</v>
      </c>
      <c r="L362" s="8">
        <v>45649</v>
      </c>
    </row>
    <row r="363" spans="1:12">
      <c r="A363" s="14"/>
      <c r="B363" s="15"/>
      <c r="C363" s="16"/>
      <c r="D363" s="17" t="s">
        <v>185</v>
      </c>
      <c r="E363" s="7"/>
      <c r="F363" s="18"/>
      <c r="G363" s="19" t="s">
        <v>184</v>
      </c>
      <c r="H363" s="19"/>
      <c r="I363" s="27"/>
      <c r="J363" s="25">
        <v>-39.99</v>
      </c>
      <c r="K363" s="26">
        <f t="shared" si="18"/>
        <v>-39.99</v>
      </c>
      <c r="L363" s="14"/>
    </row>
    <row r="364" spans="1:12">
      <c r="A364" s="20" t="s">
        <v>186</v>
      </c>
      <c r="B364" s="21"/>
      <c r="C364" s="21"/>
      <c r="D364" s="21"/>
      <c r="E364" s="21"/>
      <c r="F364" s="21"/>
      <c r="G364" s="21"/>
      <c r="H364" s="21"/>
      <c r="I364" s="28"/>
      <c r="J364" s="29">
        <f>SUM(J362:J363)</f>
        <v>160.01</v>
      </c>
      <c r="K364" s="34">
        <f t="shared" si="18"/>
        <v>160.01</v>
      </c>
      <c r="L364" s="14"/>
    </row>
    <row r="365" spans="1:12">
      <c r="A365" s="8">
        <v>45670</v>
      </c>
      <c r="B365" s="9">
        <v>20527</v>
      </c>
      <c r="C365" s="10" t="s">
        <v>287</v>
      </c>
      <c r="D365" s="11" t="s">
        <v>183</v>
      </c>
      <c r="E365" s="3">
        <v>234623</v>
      </c>
      <c r="F365" s="12"/>
      <c r="G365" s="13" t="s">
        <v>184</v>
      </c>
      <c r="H365" s="13"/>
      <c r="I365" s="24"/>
      <c r="J365" s="25">
        <v>392</v>
      </c>
      <c r="K365" s="26">
        <f t="shared" si="18"/>
        <v>392</v>
      </c>
      <c r="L365" s="8">
        <v>45649</v>
      </c>
    </row>
    <row r="366" spans="1:12">
      <c r="A366" s="14"/>
      <c r="B366" s="15"/>
      <c r="C366" s="16"/>
      <c r="D366" s="17" t="s">
        <v>185</v>
      </c>
      <c r="E366" s="7"/>
      <c r="F366" s="18"/>
      <c r="G366" s="19" t="s">
        <v>184</v>
      </c>
      <c r="H366" s="19"/>
      <c r="I366" s="27"/>
      <c r="J366" s="25">
        <v>-98.36</v>
      </c>
      <c r="K366" s="26">
        <f t="shared" si="18"/>
        <v>-98.36</v>
      </c>
      <c r="L366" s="14"/>
    </row>
    <row r="367" spans="1:12">
      <c r="A367" s="20" t="s">
        <v>186</v>
      </c>
      <c r="B367" s="21"/>
      <c r="C367" s="21"/>
      <c r="D367" s="21"/>
      <c r="E367" s="21"/>
      <c r="F367" s="21"/>
      <c r="G367" s="21"/>
      <c r="H367" s="21"/>
      <c r="I367" s="28"/>
      <c r="J367" s="29">
        <f>SUM(J365:J366)</f>
        <v>293.64</v>
      </c>
      <c r="K367" s="34">
        <f t="shared" si="18"/>
        <v>293.64</v>
      </c>
      <c r="L367" s="14"/>
    </row>
    <row r="368" spans="1:12">
      <c r="A368" s="8">
        <v>45670</v>
      </c>
      <c r="B368" s="9">
        <v>20527</v>
      </c>
      <c r="C368" s="10" t="s">
        <v>288</v>
      </c>
      <c r="D368" s="11" t="s">
        <v>183</v>
      </c>
      <c r="E368" s="3">
        <v>235086</v>
      </c>
      <c r="F368" s="12"/>
      <c r="G368" s="13" t="s">
        <v>184</v>
      </c>
      <c r="H368" s="13"/>
      <c r="I368" s="24"/>
      <c r="J368" s="25">
        <v>350</v>
      </c>
      <c r="K368" s="26">
        <f t="shared" si="18"/>
        <v>350</v>
      </c>
      <c r="L368" s="8">
        <v>45649</v>
      </c>
    </row>
    <row r="369" spans="1:12">
      <c r="A369" s="14"/>
      <c r="B369" s="15"/>
      <c r="C369" s="16"/>
      <c r="D369" s="17" t="s">
        <v>185</v>
      </c>
      <c r="E369" s="7"/>
      <c r="F369" s="18"/>
      <c r="G369" s="19" t="s">
        <v>184</v>
      </c>
      <c r="H369" s="19"/>
      <c r="I369" s="27"/>
      <c r="J369" s="25">
        <v>-75.69</v>
      </c>
      <c r="K369" s="26">
        <f>J369+F369</f>
        <v>-75.69</v>
      </c>
      <c r="L369" s="14"/>
    </row>
    <row r="370" spans="1:12">
      <c r="A370" s="20" t="s">
        <v>186</v>
      </c>
      <c r="B370" s="21"/>
      <c r="C370" s="21"/>
      <c r="D370" s="21"/>
      <c r="E370" s="21"/>
      <c r="F370" s="21"/>
      <c r="G370" s="21"/>
      <c r="H370" s="21"/>
      <c r="I370" s="28"/>
      <c r="J370" s="29">
        <f>SUM(J368:J369)</f>
        <v>274.31</v>
      </c>
      <c r="K370" s="34">
        <f>J370+F370</f>
        <v>274.31</v>
      </c>
      <c r="L370" s="14"/>
    </row>
    <row r="371" spans="1:12">
      <c r="A371" s="8">
        <v>45670</v>
      </c>
      <c r="B371" s="9">
        <v>20527</v>
      </c>
      <c r="C371" s="10" t="s">
        <v>289</v>
      </c>
      <c r="D371" s="11" t="s">
        <v>183</v>
      </c>
      <c r="E371" s="3">
        <v>235091</v>
      </c>
      <c r="F371" s="12"/>
      <c r="G371" s="13" t="s">
        <v>184</v>
      </c>
      <c r="H371" s="13"/>
      <c r="I371" s="24"/>
      <c r="J371" s="25">
        <v>196</v>
      </c>
      <c r="K371" s="26">
        <f>J371+F371</f>
        <v>196</v>
      </c>
      <c r="L371" s="8">
        <v>45649</v>
      </c>
    </row>
    <row r="372" spans="1:12">
      <c r="A372" s="14"/>
      <c r="B372" s="15"/>
      <c r="C372" s="16"/>
      <c r="D372" s="17" t="s">
        <v>185</v>
      </c>
      <c r="E372" s="7"/>
      <c r="F372" s="18"/>
      <c r="G372" s="19" t="s">
        <v>184</v>
      </c>
      <c r="H372" s="19"/>
      <c r="I372" s="27"/>
      <c r="J372" s="25">
        <v>-53.6</v>
      </c>
      <c r="K372" s="26">
        <f t="shared" ref="K372:K424" si="19">J372+F372</f>
        <v>-53.6</v>
      </c>
      <c r="L372" s="14"/>
    </row>
    <row r="373" spans="1:12">
      <c r="A373" s="20" t="s">
        <v>186</v>
      </c>
      <c r="B373" s="21"/>
      <c r="C373" s="21"/>
      <c r="D373" s="21"/>
      <c r="E373" s="21"/>
      <c r="F373" s="21"/>
      <c r="G373" s="21"/>
      <c r="H373" s="21"/>
      <c r="I373" s="28"/>
      <c r="J373" s="29">
        <f>SUM(J371:J372)</f>
        <v>142.4</v>
      </c>
      <c r="K373" s="34">
        <f t="shared" si="19"/>
        <v>142.4</v>
      </c>
      <c r="L373" s="14"/>
    </row>
    <row r="374" spans="1:12">
      <c r="A374" s="8">
        <v>45670</v>
      </c>
      <c r="B374" s="9">
        <v>20527</v>
      </c>
      <c r="C374" s="10" t="s">
        <v>290</v>
      </c>
      <c r="D374" s="11" t="s">
        <v>183</v>
      </c>
      <c r="E374" s="3">
        <v>234538</v>
      </c>
      <c r="F374" s="12"/>
      <c r="G374" s="13" t="s">
        <v>184</v>
      </c>
      <c r="H374" s="13"/>
      <c r="I374" s="24"/>
      <c r="J374" s="25">
        <v>1047.2</v>
      </c>
      <c r="K374" s="26">
        <f t="shared" si="19"/>
        <v>1047.2</v>
      </c>
      <c r="L374" s="8">
        <v>45649</v>
      </c>
    </row>
    <row r="375" spans="1:12">
      <c r="A375" s="14"/>
      <c r="B375" s="15"/>
      <c r="C375" s="16"/>
      <c r="D375" s="17" t="s">
        <v>185</v>
      </c>
      <c r="E375" s="7"/>
      <c r="F375" s="18"/>
      <c r="G375" s="19" t="s">
        <v>184</v>
      </c>
      <c r="H375" s="19"/>
      <c r="I375" s="27"/>
      <c r="J375" s="25">
        <v>-260.47</v>
      </c>
      <c r="K375" s="26">
        <f t="shared" si="19"/>
        <v>-260.47</v>
      </c>
      <c r="L375" s="14"/>
    </row>
    <row r="376" spans="1:12">
      <c r="A376" s="20" t="s">
        <v>186</v>
      </c>
      <c r="B376" s="21"/>
      <c r="C376" s="21"/>
      <c r="D376" s="21"/>
      <c r="E376" s="21"/>
      <c r="F376" s="21"/>
      <c r="G376" s="21"/>
      <c r="H376" s="21"/>
      <c r="I376" s="28"/>
      <c r="J376" s="29">
        <f>SUM(J374:J375)</f>
        <v>786.73</v>
      </c>
      <c r="K376" s="34">
        <f t="shared" si="19"/>
        <v>786.73</v>
      </c>
      <c r="L376" s="14"/>
    </row>
    <row r="377" spans="1:12">
      <c r="A377" s="8">
        <v>45670</v>
      </c>
      <c r="B377" s="9">
        <v>20527</v>
      </c>
      <c r="C377" s="10" t="s">
        <v>291</v>
      </c>
      <c r="D377" s="11" t="s">
        <v>183</v>
      </c>
      <c r="E377" s="3">
        <v>234625</v>
      </c>
      <c r="F377" s="12"/>
      <c r="G377" s="13" t="s">
        <v>184</v>
      </c>
      <c r="H377" s="13"/>
      <c r="I377" s="24"/>
      <c r="J377" s="25">
        <v>1067</v>
      </c>
      <c r="K377" s="26">
        <f t="shared" si="19"/>
        <v>1067</v>
      </c>
      <c r="L377" s="8">
        <v>45649</v>
      </c>
    </row>
    <row r="378" spans="1:12">
      <c r="A378" s="14"/>
      <c r="B378" s="15"/>
      <c r="C378" s="16"/>
      <c r="D378" s="17" t="s">
        <v>185</v>
      </c>
      <c r="E378" s="7"/>
      <c r="F378" s="18"/>
      <c r="G378" s="19" t="s">
        <v>184</v>
      </c>
      <c r="H378" s="19"/>
      <c r="I378" s="27"/>
      <c r="J378" s="25">
        <v>-296.19</v>
      </c>
      <c r="K378" s="26">
        <f t="shared" si="19"/>
        <v>-296.19</v>
      </c>
      <c r="L378" s="14"/>
    </row>
    <row r="379" spans="1:12">
      <c r="A379" s="20" t="s">
        <v>186</v>
      </c>
      <c r="B379" s="21"/>
      <c r="C379" s="21"/>
      <c r="D379" s="21"/>
      <c r="E379" s="21"/>
      <c r="F379" s="21"/>
      <c r="G379" s="21"/>
      <c r="H379" s="21"/>
      <c r="I379" s="28"/>
      <c r="J379" s="29">
        <f>SUM(J377:J378)</f>
        <v>770.81</v>
      </c>
      <c r="K379" s="34">
        <f t="shared" si="19"/>
        <v>770.81</v>
      </c>
      <c r="L379" s="14"/>
    </row>
    <row r="380" spans="1:12">
      <c r="A380" s="8">
        <v>45670</v>
      </c>
      <c r="B380" s="9">
        <v>20527</v>
      </c>
      <c r="C380" s="10" t="s">
        <v>292</v>
      </c>
      <c r="D380" s="11" t="s">
        <v>183</v>
      </c>
      <c r="E380" s="3">
        <v>234415</v>
      </c>
      <c r="F380" s="12"/>
      <c r="G380" s="13" t="s">
        <v>184</v>
      </c>
      <c r="H380" s="13"/>
      <c r="I380" s="24"/>
      <c r="J380" s="25">
        <v>343</v>
      </c>
      <c r="K380" s="26">
        <f t="shared" si="19"/>
        <v>343</v>
      </c>
      <c r="L380" s="8">
        <v>45649</v>
      </c>
    </row>
    <row r="381" spans="1:12">
      <c r="A381" s="14"/>
      <c r="B381" s="15"/>
      <c r="C381" s="16"/>
      <c r="D381" s="17" t="s">
        <v>185</v>
      </c>
      <c r="E381" s="7"/>
      <c r="F381" s="18"/>
      <c r="G381" s="19" t="s">
        <v>184</v>
      </c>
      <c r="H381" s="19"/>
      <c r="I381" s="27"/>
      <c r="J381" s="25">
        <v>-85.31</v>
      </c>
      <c r="K381" s="26">
        <f t="shared" si="19"/>
        <v>-85.31</v>
      </c>
      <c r="L381" s="14"/>
    </row>
    <row r="382" spans="1:12">
      <c r="A382" s="20" t="s">
        <v>186</v>
      </c>
      <c r="B382" s="21"/>
      <c r="C382" s="21"/>
      <c r="D382" s="21"/>
      <c r="E382" s="21"/>
      <c r="F382" s="21"/>
      <c r="G382" s="21"/>
      <c r="H382" s="21"/>
      <c r="I382" s="28"/>
      <c r="J382" s="29">
        <f>SUM(J380:J381)</f>
        <v>257.69</v>
      </c>
      <c r="K382" s="34">
        <f t="shared" si="19"/>
        <v>257.69</v>
      </c>
      <c r="L382" s="14"/>
    </row>
    <row r="383" spans="1:12">
      <c r="A383" s="8">
        <v>45670</v>
      </c>
      <c r="B383" s="9">
        <v>20527</v>
      </c>
      <c r="C383" s="10" t="s">
        <v>293</v>
      </c>
      <c r="D383" s="11" t="s">
        <v>183</v>
      </c>
      <c r="E383" s="3">
        <v>235065</v>
      </c>
      <c r="F383" s="12"/>
      <c r="G383" s="13" t="s">
        <v>184</v>
      </c>
      <c r="H383" s="13"/>
      <c r="I383" s="24"/>
      <c r="J383" s="25">
        <v>333.2</v>
      </c>
      <c r="K383" s="26">
        <f t="shared" si="19"/>
        <v>333.2</v>
      </c>
      <c r="L383" s="8">
        <v>45649</v>
      </c>
    </row>
    <row r="384" spans="1:12">
      <c r="A384" s="14"/>
      <c r="B384" s="15"/>
      <c r="C384" s="16"/>
      <c r="D384" s="17" t="s">
        <v>185</v>
      </c>
      <c r="E384" s="7"/>
      <c r="F384" s="18"/>
      <c r="G384" s="19" t="s">
        <v>184</v>
      </c>
      <c r="H384" s="19"/>
      <c r="I384" s="27"/>
      <c r="J384" s="25">
        <v>-77.68</v>
      </c>
      <c r="K384" s="26">
        <f t="shared" si="19"/>
        <v>-77.68</v>
      </c>
      <c r="L384" s="14"/>
    </row>
    <row r="385" spans="1:12">
      <c r="A385" s="20" t="s">
        <v>186</v>
      </c>
      <c r="B385" s="21"/>
      <c r="C385" s="21"/>
      <c r="D385" s="21"/>
      <c r="E385" s="21"/>
      <c r="F385" s="21"/>
      <c r="G385" s="21"/>
      <c r="H385" s="21"/>
      <c r="I385" s="28"/>
      <c r="J385" s="29">
        <f>SUM(J383:J384)</f>
        <v>255.52</v>
      </c>
      <c r="K385" s="34">
        <f t="shared" si="19"/>
        <v>255.52</v>
      </c>
      <c r="L385" s="14"/>
    </row>
    <row r="386" spans="1:12">
      <c r="A386" s="8">
        <v>45670</v>
      </c>
      <c r="B386" s="9">
        <v>20527</v>
      </c>
      <c r="C386" s="10" t="s">
        <v>199</v>
      </c>
      <c r="D386" s="11" t="s">
        <v>183</v>
      </c>
      <c r="E386" s="3"/>
      <c r="F386" s="12"/>
      <c r="G386" s="13" t="s">
        <v>184</v>
      </c>
      <c r="H386" s="13"/>
      <c r="I386" s="24"/>
      <c r="J386" s="25">
        <v>-142.05</v>
      </c>
      <c r="K386" s="26">
        <f t="shared" si="19"/>
        <v>-142.05</v>
      </c>
      <c r="L386" s="8">
        <v>45649</v>
      </c>
    </row>
    <row r="387" spans="1:12">
      <c r="A387" s="14"/>
      <c r="B387" s="15"/>
      <c r="C387" s="16"/>
      <c r="D387" s="17" t="s">
        <v>185</v>
      </c>
      <c r="E387" s="7"/>
      <c r="F387" s="18"/>
      <c r="G387" s="19" t="s">
        <v>184</v>
      </c>
      <c r="H387" s="19"/>
      <c r="I387" s="27"/>
      <c r="J387" s="25"/>
      <c r="K387" s="26">
        <f t="shared" si="19"/>
        <v>0</v>
      </c>
      <c r="L387" s="14"/>
    </row>
    <row r="388" spans="1:12">
      <c r="A388" s="20" t="s">
        <v>186</v>
      </c>
      <c r="B388" s="21"/>
      <c r="C388" s="21"/>
      <c r="D388" s="21"/>
      <c r="E388" s="21"/>
      <c r="F388" s="21"/>
      <c r="G388" s="21"/>
      <c r="H388" s="21"/>
      <c r="I388" s="28"/>
      <c r="J388" s="30">
        <f>SUM(J386:J387)</f>
        <v>-142.05</v>
      </c>
      <c r="K388" s="34">
        <f t="shared" si="19"/>
        <v>-142.05</v>
      </c>
      <c r="L388" s="14"/>
    </row>
    <row r="389" spans="1:12">
      <c r="A389" s="8">
        <v>45670</v>
      </c>
      <c r="B389" s="9">
        <v>20527</v>
      </c>
      <c r="C389" s="10" t="s">
        <v>294</v>
      </c>
      <c r="D389" s="11" t="s">
        <v>183</v>
      </c>
      <c r="E389" s="3">
        <v>234680</v>
      </c>
      <c r="F389" s="12"/>
      <c r="G389" s="13" t="s">
        <v>184</v>
      </c>
      <c r="H389" s="13"/>
      <c r="I389" s="24"/>
      <c r="J389" s="25">
        <v>392</v>
      </c>
      <c r="K389" s="26">
        <f t="shared" si="19"/>
        <v>392</v>
      </c>
      <c r="L389" s="8">
        <v>45649</v>
      </c>
    </row>
    <row r="390" spans="1:12">
      <c r="A390" s="14"/>
      <c r="B390" s="15"/>
      <c r="C390" s="16"/>
      <c r="D390" s="17" t="s">
        <v>185</v>
      </c>
      <c r="E390" s="7"/>
      <c r="F390" s="18"/>
      <c r="G390" s="19" t="s">
        <v>184</v>
      </c>
      <c r="H390" s="19"/>
      <c r="I390" s="27"/>
      <c r="J390" s="25">
        <v>-91.4</v>
      </c>
      <c r="K390" s="26">
        <f t="shared" si="19"/>
        <v>-91.4</v>
      </c>
      <c r="L390" s="14"/>
    </row>
    <row r="391" spans="1:12">
      <c r="A391" s="20" t="s">
        <v>186</v>
      </c>
      <c r="B391" s="21"/>
      <c r="C391" s="21"/>
      <c r="D391" s="21"/>
      <c r="E391" s="21"/>
      <c r="F391" s="21"/>
      <c r="G391" s="21"/>
      <c r="H391" s="21"/>
      <c r="I391" s="28"/>
      <c r="J391" s="29">
        <f>SUM(J389:J390)</f>
        <v>300.6</v>
      </c>
      <c r="K391" s="34">
        <f t="shared" si="19"/>
        <v>300.6</v>
      </c>
      <c r="L391" s="14"/>
    </row>
    <row r="392" spans="1:12">
      <c r="A392" s="8">
        <v>45670</v>
      </c>
      <c r="B392" s="9">
        <v>20527</v>
      </c>
      <c r="C392" s="10" t="s">
        <v>295</v>
      </c>
      <c r="D392" s="11" t="s">
        <v>183</v>
      </c>
      <c r="E392" s="3">
        <v>234389</v>
      </c>
      <c r="F392" s="12"/>
      <c r="G392" s="13" t="s">
        <v>184</v>
      </c>
      <c r="H392" s="13"/>
      <c r="I392" s="24"/>
      <c r="J392" s="25">
        <v>196</v>
      </c>
      <c r="K392" s="26">
        <f t="shared" si="19"/>
        <v>196</v>
      </c>
      <c r="L392" s="8">
        <v>45649</v>
      </c>
    </row>
    <row r="393" spans="1:12">
      <c r="A393" s="14"/>
      <c r="B393" s="15"/>
      <c r="C393" s="16"/>
      <c r="D393" s="17" t="s">
        <v>185</v>
      </c>
      <c r="E393" s="7"/>
      <c r="F393" s="18"/>
      <c r="G393" s="19" t="s">
        <v>184</v>
      </c>
      <c r="H393" s="19"/>
      <c r="I393" s="27"/>
      <c r="J393" s="25">
        <v>-55</v>
      </c>
      <c r="K393" s="26">
        <f t="shared" si="19"/>
        <v>-55</v>
      </c>
      <c r="L393" s="14"/>
    </row>
    <row r="394" spans="1:12">
      <c r="A394" s="20" t="s">
        <v>186</v>
      </c>
      <c r="B394" s="21"/>
      <c r="C394" s="21"/>
      <c r="D394" s="21"/>
      <c r="E394" s="21"/>
      <c r="F394" s="21"/>
      <c r="G394" s="21"/>
      <c r="H394" s="21"/>
      <c r="I394" s="28"/>
      <c r="J394" s="29">
        <f>SUM(J392:J393)</f>
        <v>141</v>
      </c>
      <c r="K394" s="34">
        <f t="shared" si="19"/>
        <v>141</v>
      </c>
      <c r="L394" s="14"/>
    </row>
    <row r="395" spans="1:12">
      <c r="A395" s="8">
        <v>45670</v>
      </c>
      <c r="B395" s="9">
        <v>20527</v>
      </c>
      <c r="C395" s="10" t="s">
        <v>296</v>
      </c>
      <c r="D395" s="11" t="s">
        <v>183</v>
      </c>
      <c r="E395" s="3">
        <v>234417</v>
      </c>
      <c r="F395" s="12"/>
      <c r="G395" s="13" t="s">
        <v>184</v>
      </c>
      <c r="H395" s="13"/>
      <c r="I395" s="24"/>
      <c r="J395" s="25">
        <v>588</v>
      </c>
      <c r="K395" s="26">
        <f t="shared" si="19"/>
        <v>588</v>
      </c>
      <c r="L395" s="8">
        <v>45649</v>
      </c>
    </row>
    <row r="396" spans="1:12">
      <c r="A396" s="14"/>
      <c r="B396" s="15"/>
      <c r="C396" s="16"/>
      <c r="D396" s="17" t="s">
        <v>185</v>
      </c>
      <c r="E396" s="7"/>
      <c r="F396" s="18"/>
      <c r="G396" s="19" t="s">
        <v>184</v>
      </c>
      <c r="H396" s="19"/>
      <c r="I396" s="27"/>
      <c r="J396" s="25">
        <v>-144.55</v>
      </c>
      <c r="K396" s="26">
        <f t="shared" si="19"/>
        <v>-144.55</v>
      </c>
      <c r="L396" s="14"/>
    </row>
    <row r="397" spans="1:12">
      <c r="A397" s="20" t="s">
        <v>186</v>
      </c>
      <c r="B397" s="21"/>
      <c r="C397" s="21"/>
      <c r="D397" s="21"/>
      <c r="E397" s="21"/>
      <c r="F397" s="21"/>
      <c r="G397" s="21"/>
      <c r="H397" s="21"/>
      <c r="I397" s="28"/>
      <c r="J397" s="29">
        <f>SUM(J395:J396)</f>
        <v>443.45</v>
      </c>
      <c r="K397" s="34">
        <f t="shared" si="19"/>
        <v>443.45</v>
      </c>
      <c r="L397" s="14"/>
    </row>
    <row r="398" spans="1:12">
      <c r="A398" s="8">
        <v>45670</v>
      </c>
      <c r="B398" s="9">
        <v>20527</v>
      </c>
      <c r="C398" s="10" t="s">
        <v>297</v>
      </c>
      <c r="D398" s="11" t="s">
        <v>183</v>
      </c>
      <c r="E398" s="3">
        <v>234408</v>
      </c>
      <c r="F398" s="12"/>
      <c r="G398" s="13" t="s">
        <v>184</v>
      </c>
      <c r="H398" s="13"/>
      <c r="I398" s="24"/>
      <c r="J398" s="25">
        <v>392</v>
      </c>
      <c r="K398" s="26">
        <f t="shared" si="19"/>
        <v>392</v>
      </c>
      <c r="L398" s="8">
        <v>45649</v>
      </c>
    </row>
    <row r="399" spans="1:12">
      <c r="A399" s="14"/>
      <c r="B399" s="15"/>
      <c r="C399" s="16"/>
      <c r="D399" s="17" t="s">
        <v>185</v>
      </c>
      <c r="E399" s="7"/>
      <c r="F399" s="18"/>
      <c r="G399" s="19" t="s">
        <v>184</v>
      </c>
      <c r="H399" s="19"/>
      <c r="I399" s="27"/>
      <c r="J399" s="25">
        <v>-91.4</v>
      </c>
      <c r="K399" s="26">
        <f t="shared" si="19"/>
        <v>-91.4</v>
      </c>
      <c r="L399" s="14"/>
    </row>
    <row r="400" spans="1:12">
      <c r="A400" s="20" t="s">
        <v>186</v>
      </c>
      <c r="B400" s="21"/>
      <c r="C400" s="21"/>
      <c r="D400" s="21"/>
      <c r="E400" s="21"/>
      <c r="F400" s="21"/>
      <c r="G400" s="21"/>
      <c r="H400" s="21"/>
      <c r="I400" s="28"/>
      <c r="J400" s="29">
        <f>SUM(J398:J399)</f>
        <v>300.6</v>
      </c>
      <c r="K400" s="34">
        <f t="shared" si="19"/>
        <v>300.6</v>
      </c>
      <c r="L400" s="14"/>
    </row>
    <row r="401" spans="1:12">
      <c r="A401" s="8">
        <v>45670</v>
      </c>
      <c r="B401" s="9">
        <v>20527</v>
      </c>
      <c r="C401" s="10" t="s">
        <v>298</v>
      </c>
      <c r="D401" s="11" t="s">
        <v>183</v>
      </c>
      <c r="E401" s="3">
        <v>234297</v>
      </c>
      <c r="F401" s="12"/>
      <c r="G401" s="13" t="s">
        <v>184</v>
      </c>
      <c r="H401" s="13"/>
      <c r="I401" s="24"/>
      <c r="J401" s="25">
        <v>196</v>
      </c>
      <c r="K401" s="26">
        <f t="shared" si="19"/>
        <v>196</v>
      </c>
      <c r="L401" s="8">
        <v>45649</v>
      </c>
    </row>
    <row r="402" spans="1:12">
      <c r="A402" s="14"/>
      <c r="B402" s="15"/>
      <c r="C402" s="16"/>
      <c r="D402" s="17" t="s">
        <v>185</v>
      </c>
      <c r="E402" s="7"/>
      <c r="F402" s="18"/>
      <c r="G402" s="19" t="s">
        <v>184</v>
      </c>
      <c r="H402" s="19"/>
      <c r="I402" s="27"/>
      <c r="J402" s="25">
        <v>-45.7</v>
      </c>
      <c r="K402" s="26">
        <f t="shared" si="19"/>
        <v>-45.7</v>
      </c>
      <c r="L402" s="14"/>
    </row>
    <row r="403" spans="1:12">
      <c r="A403" s="20" t="s">
        <v>186</v>
      </c>
      <c r="B403" s="21"/>
      <c r="C403" s="21"/>
      <c r="D403" s="21"/>
      <c r="E403" s="21"/>
      <c r="F403" s="21"/>
      <c r="G403" s="21"/>
      <c r="H403" s="21"/>
      <c r="I403" s="28"/>
      <c r="J403" s="29">
        <f>SUM(J401:J402)</f>
        <v>150.3</v>
      </c>
      <c r="K403" s="34">
        <f t="shared" si="19"/>
        <v>150.3</v>
      </c>
      <c r="L403" s="14"/>
    </row>
    <row r="404" spans="1:12">
      <c r="A404" s="8">
        <v>45670</v>
      </c>
      <c r="B404" s="9">
        <v>20527</v>
      </c>
      <c r="C404" s="10" t="s">
        <v>299</v>
      </c>
      <c r="D404" s="11" t="s">
        <v>183</v>
      </c>
      <c r="E404" s="3">
        <v>234234</v>
      </c>
      <c r="F404" s="12"/>
      <c r="G404" s="13" t="s">
        <v>184</v>
      </c>
      <c r="H404" s="13"/>
      <c r="I404" s="24"/>
      <c r="J404" s="25">
        <v>1100</v>
      </c>
      <c r="K404" s="26">
        <f t="shared" si="19"/>
        <v>1100</v>
      </c>
      <c r="L404" s="8">
        <v>45649</v>
      </c>
    </row>
    <row r="405" spans="1:12">
      <c r="A405" s="14"/>
      <c r="B405" s="15"/>
      <c r="C405" s="16"/>
      <c r="D405" s="17" t="s">
        <v>185</v>
      </c>
      <c r="E405" s="7"/>
      <c r="F405" s="18"/>
      <c r="G405" s="19" t="s">
        <v>184</v>
      </c>
      <c r="H405" s="19"/>
      <c r="I405" s="27"/>
      <c r="J405" s="25">
        <v>-234.44</v>
      </c>
      <c r="K405" s="26">
        <f t="shared" si="19"/>
        <v>-234.44</v>
      </c>
      <c r="L405" s="14"/>
    </row>
    <row r="406" spans="1:12">
      <c r="A406" s="20" t="s">
        <v>186</v>
      </c>
      <c r="B406" s="21"/>
      <c r="C406" s="21"/>
      <c r="D406" s="21"/>
      <c r="E406" s="21"/>
      <c r="F406" s="21"/>
      <c r="G406" s="21"/>
      <c r="H406" s="21"/>
      <c r="I406" s="28"/>
      <c r="J406" s="29">
        <f>SUM(J404:J405)</f>
        <v>865.56</v>
      </c>
      <c r="K406" s="34">
        <f t="shared" si="19"/>
        <v>865.56</v>
      </c>
      <c r="L406" s="14"/>
    </row>
    <row r="407" spans="1:12">
      <c r="A407" s="8">
        <v>45670</v>
      </c>
      <c r="B407" s="9">
        <v>20527</v>
      </c>
      <c r="C407" s="10" t="s">
        <v>300</v>
      </c>
      <c r="D407" s="11" t="s">
        <v>183</v>
      </c>
      <c r="E407" s="3">
        <v>234229</v>
      </c>
      <c r="F407" s="12"/>
      <c r="G407" s="13" t="s">
        <v>184</v>
      </c>
      <c r="H407" s="13"/>
      <c r="I407" s="24"/>
      <c r="J407" s="25">
        <v>1029</v>
      </c>
      <c r="K407" s="26">
        <f t="shared" si="19"/>
        <v>1029</v>
      </c>
      <c r="L407" s="8">
        <v>45649</v>
      </c>
    </row>
    <row r="408" spans="1:12">
      <c r="A408" s="14"/>
      <c r="B408" s="15"/>
      <c r="C408" s="16"/>
      <c r="D408" s="17" t="s">
        <v>185</v>
      </c>
      <c r="E408" s="7"/>
      <c r="F408" s="18"/>
      <c r="G408" s="19" t="s">
        <v>184</v>
      </c>
      <c r="H408" s="19"/>
      <c r="I408" s="27"/>
      <c r="J408" s="25">
        <v>-255.93</v>
      </c>
      <c r="K408" s="26">
        <f t="shared" si="19"/>
        <v>-255.93</v>
      </c>
      <c r="L408" s="14"/>
    </row>
    <row r="409" spans="1:12">
      <c r="A409" s="20" t="s">
        <v>186</v>
      </c>
      <c r="B409" s="21"/>
      <c r="C409" s="21"/>
      <c r="D409" s="21"/>
      <c r="E409" s="21"/>
      <c r="F409" s="21"/>
      <c r="G409" s="21"/>
      <c r="H409" s="21"/>
      <c r="I409" s="28"/>
      <c r="J409" s="29">
        <f>SUM(J407:J408)</f>
        <v>773.07</v>
      </c>
      <c r="K409" s="34">
        <f t="shared" si="19"/>
        <v>773.07</v>
      </c>
      <c r="L409" s="14"/>
    </row>
    <row r="410" spans="1:12">
      <c r="A410" s="8">
        <v>45670</v>
      </c>
      <c r="B410" s="9">
        <v>20527</v>
      </c>
      <c r="C410" s="10" t="s">
        <v>301</v>
      </c>
      <c r="D410" s="11" t="s">
        <v>183</v>
      </c>
      <c r="E410" s="3">
        <v>234401</v>
      </c>
      <c r="F410" s="12"/>
      <c r="G410" s="13" t="s">
        <v>184</v>
      </c>
      <c r="H410" s="13"/>
      <c r="I410" s="24"/>
      <c r="J410" s="25">
        <v>343</v>
      </c>
      <c r="K410" s="26">
        <f t="shared" si="19"/>
        <v>343</v>
      </c>
      <c r="L410" s="8">
        <v>45649</v>
      </c>
    </row>
    <row r="411" spans="1:12">
      <c r="A411" s="14"/>
      <c r="B411" s="15"/>
      <c r="C411" s="16"/>
      <c r="D411" s="17" t="s">
        <v>185</v>
      </c>
      <c r="E411" s="7"/>
      <c r="F411" s="18"/>
      <c r="G411" s="19" t="s">
        <v>184</v>
      </c>
      <c r="H411" s="19"/>
      <c r="I411" s="27"/>
      <c r="J411" s="25">
        <v>-86.16</v>
      </c>
      <c r="K411" s="26">
        <f t="shared" si="19"/>
        <v>-86.16</v>
      </c>
      <c r="L411" s="14"/>
    </row>
    <row r="412" spans="1:12">
      <c r="A412" s="20" t="s">
        <v>186</v>
      </c>
      <c r="B412" s="21"/>
      <c r="C412" s="21"/>
      <c r="D412" s="21"/>
      <c r="E412" s="21"/>
      <c r="F412" s="21"/>
      <c r="G412" s="21"/>
      <c r="H412" s="21"/>
      <c r="I412" s="28"/>
      <c r="J412" s="29">
        <f>SUM(J410:J411)</f>
        <v>256.84</v>
      </c>
      <c r="K412" s="34">
        <f t="shared" si="19"/>
        <v>256.84</v>
      </c>
      <c r="L412" s="14"/>
    </row>
    <row r="413" spans="1:12">
      <c r="A413" s="8">
        <v>45670</v>
      </c>
      <c r="B413" s="9">
        <v>20527</v>
      </c>
      <c r="C413" s="10" t="s">
        <v>302</v>
      </c>
      <c r="D413" s="11" t="s">
        <v>183</v>
      </c>
      <c r="E413" s="3">
        <v>234232</v>
      </c>
      <c r="F413" s="12"/>
      <c r="G413" s="13" t="s">
        <v>184</v>
      </c>
      <c r="H413" s="13"/>
      <c r="I413" s="24"/>
      <c r="J413" s="25">
        <v>196</v>
      </c>
      <c r="K413" s="26">
        <f t="shared" si="19"/>
        <v>196</v>
      </c>
      <c r="L413" s="8">
        <v>45649</v>
      </c>
    </row>
    <row r="414" spans="1:12">
      <c r="A414" s="14"/>
      <c r="B414" s="15"/>
      <c r="C414" s="16"/>
      <c r="D414" s="17" t="s">
        <v>185</v>
      </c>
      <c r="E414" s="7"/>
      <c r="F414" s="18"/>
      <c r="G414" s="19" t="s">
        <v>184</v>
      </c>
      <c r="H414" s="19"/>
      <c r="I414" s="27"/>
      <c r="J414" s="25">
        <v>-53.6</v>
      </c>
      <c r="K414" s="26">
        <f t="shared" si="19"/>
        <v>-53.6</v>
      </c>
      <c r="L414" s="14"/>
    </row>
    <row r="415" spans="1:12">
      <c r="A415" s="20" t="s">
        <v>186</v>
      </c>
      <c r="B415" s="21"/>
      <c r="C415" s="21"/>
      <c r="D415" s="21"/>
      <c r="E415" s="21"/>
      <c r="F415" s="21"/>
      <c r="G415" s="21"/>
      <c r="H415" s="21"/>
      <c r="I415" s="28"/>
      <c r="J415" s="29">
        <f>SUM(J413:J414)</f>
        <v>142.4</v>
      </c>
      <c r="K415" s="34">
        <f t="shared" si="19"/>
        <v>142.4</v>
      </c>
      <c r="L415" s="14"/>
    </row>
    <row r="416" spans="1:12">
      <c r="A416" s="8">
        <v>45670</v>
      </c>
      <c r="B416" s="9">
        <v>20527</v>
      </c>
      <c r="C416" s="10" t="s">
        <v>303</v>
      </c>
      <c r="D416" s="11" t="s">
        <v>183</v>
      </c>
      <c r="E416" s="3">
        <v>234292</v>
      </c>
      <c r="F416" s="12"/>
      <c r="G416" s="13" t="s">
        <v>184</v>
      </c>
      <c r="H416" s="13"/>
      <c r="I416" s="24"/>
      <c r="J416" s="25">
        <v>196</v>
      </c>
      <c r="K416" s="26">
        <f t="shared" si="19"/>
        <v>196</v>
      </c>
      <c r="L416" s="8">
        <v>45649</v>
      </c>
    </row>
    <row r="417" spans="1:12">
      <c r="A417" s="14"/>
      <c r="B417" s="15"/>
      <c r="C417" s="16"/>
      <c r="D417" s="17" t="s">
        <v>185</v>
      </c>
      <c r="E417" s="7"/>
      <c r="F417" s="18"/>
      <c r="G417" s="19" t="s">
        <v>184</v>
      </c>
      <c r="H417" s="19"/>
      <c r="I417" s="27"/>
      <c r="J417" s="25">
        <v>-45.7</v>
      </c>
      <c r="K417" s="26">
        <f t="shared" si="19"/>
        <v>-45.7</v>
      </c>
      <c r="L417" s="14"/>
    </row>
    <row r="418" spans="1:12">
      <c r="A418" s="20" t="s">
        <v>186</v>
      </c>
      <c r="B418" s="21"/>
      <c r="C418" s="21"/>
      <c r="D418" s="21"/>
      <c r="E418" s="21"/>
      <c r="F418" s="21"/>
      <c r="G418" s="21"/>
      <c r="H418" s="21"/>
      <c r="I418" s="28"/>
      <c r="J418" s="29">
        <f>SUM(J416:J417)</f>
        <v>150.3</v>
      </c>
      <c r="K418" s="34">
        <f t="shared" si="19"/>
        <v>150.3</v>
      </c>
      <c r="L418" s="14"/>
    </row>
    <row r="419" spans="1:12">
      <c r="A419" s="8">
        <v>45670</v>
      </c>
      <c r="B419" s="9">
        <v>20527</v>
      </c>
      <c r="C419" s="10" t="s">
        <v>304</v>
      </c>
      <c r="D419" s="11" t="s">
        <v>183</v>
      </c>
      <c r="E419" s="3">
        <v>234064</v>
      </c>
      <c r="F419" s="12"/>
      <c r="G419" s="13" t="s">
        <v>184</v>
      </c>
      <c r="H419" s="13"/>
      <c r="I419" s="24"/>
      <c r="J419" s="25">
        <v>1100</v>
      </c>
      <c r="K419" s="26">
        <f t="shared" si="19"/>
        <v>1100</v>
      </c>
      <c r="L419" s="8">
        <v>45649</v>
      </c>
    </row>
    <row r="420" spans="1:12">
      <c r="A420" s="14"/>
      <c r="B420" s="15"/>
      <c r="C420" s="16"/>
      <c r="D420" s="17" t="s">
        <v>185</v>
      </c>
      <c r="E420" s="7"/>
      <c r="F420" s="18"/>
      <c r="G420" s="19" t="s">
        <v>184</v>
      </c>
      <c r="H420" s="19"/>
      <c r="I420" s="27"/>
      <c r="J420" s="25">
        <v>-236.04</v>
      </c>
      <c r="K420" s="26">
        <f t="shared" si="19"/>
        <v>-236.04</v>
      </c>
      <c r="L420" s="14"/>
    </row>
    <row r="421" spans="1:12">
      <c r="A421" s="20" t="s">
        <v>186</v>
      </c>
      <c r="B421" s="21"/>
      <c r="C421" s="21"/>
      <c r="D421" s="21"/>
      <c r="E421" s="21"/>
      <c r="F421" s="21"/>
      <c r="G421" s="21"/>
      <c r="H421" s="21"/>
      <c r="I421" s="28"/>
      <c r="J421" s="29">
        <f>SUM(J419:J420)</f>
        <v>863.96</v>
      </c>
      <c r="K421" s="34">
        <f t="shared" si="19"/>
        <v>863.96</v>
      </c>
      <c r="L421" s="14"/>
    </row>
    <row r="422" ht="10.5" spans="1:10">
      <c r="A422" s="2"/>
      <c r="I422" s="31" t="s">
        <v>215</v>
      </c>
      <c r="J422" s="32">
        <f>SUM(J307,J310,J313,J316,J319,J322,J325,J328,J331,J334,J337,J340,J343,J346,J349,J352,J355,J358,J361,J364,J367,J370,J373,J376,J379,J382,J385,J388,J391,J394,J397,J400,J403,J406,J409,J412,J415,J418,J421)</f>
        <v>13690.44</v>
      </c>
    </row>
    <row r="423" ht="10.5" spans="1:10">
      <c r="A423" s="2" t="s">
        <v>20</v>
      </c>
      <c r="D423" s="2" t="s">
        <v>21</v>
      </c>
      <c r="I423" s="33"/>
      <c r="J423" s="32"/>
    </row>
    <row r="424" spans="1:1">
      <c r="A424" s="2"/>
    </row>
    <row r="425" spans="1:1">
      <c r="A425" s="2"/>
    </row>
    <row r="426" spans="1:4">
      <c r="A426" s="2" t="s">
        <v>23</v>
      </c>
      <c r="D426" s="2" t="s">
        <v>24</v>
      </c>
    </row>
    <row r="427" spans="1:4">
      <c r="A427" s="1" t="s">
        <v>26</v>
      </c>
      <c r="D427" s="1" t="s">
        <v>27</v>
      </c>
    </row>
  </sheetData>
  <mergeCells count="294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A90:I90"/>
    <mergeCell ref="A93:I93"/>
    <mergeCell ref="G108:J108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A155:I155"/>
    <mergeCell ref="A158:I158"/>
    <mergeCell ref="A161:I161"/>
    <mergeCell ref="A164:I164"/>
    <mergeCell ref="A167:I167"/>
    <mergeCell ref="A170:I170"/>
    <mergeCell ref="A173:I173"/>
    <mergeCell ref="A176:I176"/>
    <mergeCell ref="A179:I179"/>
    <mergeCell ref="A182:I182"/>
    <mergeCell ref="A185:I185"/>
    <mergeCell ref="A188:I188"/>
    <mergeCell ref="A191:I191"/>
    <mergeCell ref="A194:I194"/>
    <mergeCell ref="A197:I197"/>
    <mergeCell ref="A200:I200"/>
    <mergeCell ref="A203:I203"/>
    <mergeCell ref="A206:I206"/>
    <mergeCell ref="A209:I209"/>
    <mergeCell ref="A212:I212"/>
    <mergeCell ref="A215:I215"/>
    <mergeCell ref="A218:I218"/>
    <mergeCell ref="A221:I221"/>
    <mergeCell ref="G236:J236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G302:J302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A412:I412"/>
    <mergeCell ref="A415:I415"/>
    <mergeCell ref="A418:I418"/>
    <mergeCell ref="A421:I421"/>
    <mergeCell ref="A4:A6"/>
    <mergeCell ref="A108:A110"/>
    <mergeCell ref="A236:A238"/>
    <mergeCell ref="A302:A304"/>
    <mergeCell ref="B4:B6"/>
    <mergeCell ref="B108:B110"/>
    <mergeCell ref="B236:B238"/>
    <mergeCell ref="B302:B304"/>
    <mergeCell ref="C4:C6"/>
    <mergeCell ref="C108:C110"/>
    <mergeCell ref="C236:C238"/>
    <mergeCell ref="C302:C304"/>
    <mergeCell ref="D4:D6"/>
    <mergeCell ref="D108:D110"/>
    <mergeCell ref="D236:D238"/>
    <mergeCell ref="D302:D304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88:E89"/>
    <mergeCell ref="E91:E92"/>
    <mergeCell ref="E108:E110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53:E154"/>
    <mergeCell ref="E156:E157"/>
    <mergeCell ref="E159:E160"/>
    <mergeCell ref="E162:E163"/>
    <mergeCell ref="E165:E166"/>
    <mergeCell ref="E168:E169"/>
    <mergeCell ref="E171:E172"/>
    <mergeCell ref="E174:E175"/>
    <mergeCell ref="E177:E178"/>
    <mergeCell ref="E180:E181"/>
    <mergeCell ref="E183:E184"/>
    <mergeCell ref="E186:E187"/>
    <mergeCell ref="E189:E190"/>
    <mergeCell ref="E192:E193"/>
    <mergeCell ref="E195:E196"/>
    <mergeCell ref="E198:E199"/>
    <mergeCell ref="E201:E202"/>
    <mergeCell ref="E204:E205"/>
    <mergeCell ref="E207:E208"/>
    <mergeCell ref="E210:E211"/>
    <mergeCell ref="E213:E214"/>
    <mergeCell ref="E216:E217"/>
    <mergeCell ref="E219:E220"/>
    <mergeCell ref="E236:E238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302:E304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10:E411"/>
    <mergeCell ref="E413:E414"/>
    <mergeCell ref="E416:E417"/>
    <mergeCell ref="E419:E420"/>
    <mergeCell ref="F4:F6"/>
    <mergeCell ref="F108:F110"/>
    <mergeCell ref="F236:F238"/>
    <mergeCell ref="F302:F304"/>
    <mergeCell ref="G5:G6"/>
    <mergeCell ref="G109:G110"/>
    <mergeCell ref="G237:G238"/>
    <mergeCell ref="G303:G304"/>
    <mergeCell ref="H5:H6"/>
    <mergeCell ref="H109:H110"/>
    <mergeCell ref="H237:H238"/>
    <mergeCell ref="H303:H304"/>
    <mergeCell ref="I5:I6"/>
    <mergeCell ref="I109:I110"/>
    <mergeCell ref="I237:I238"/>
    <mergeCell ref="I303:I304"/>
    <mergeCell ref="J5:J6"/>
    <mergeCell ref="J109:J110"/>
    <mergeCell ref="J237:J238"/>
    <mergeCell ref="J303:J304"/>
    <mergeCell ref="K4:K6"/>
    <mergeCell ref="K108:K110"/>
    <mergeCell ref="K236:K238"/>
    <mergeCell ref="K302:K304"/>
    <mergeCell ref="L4:L6"/>
    <mergeCell ref="L108:L110"/>
    <mergeCell ref="L236:L238"/>
    <mergeCell ref="L302:L304"/>
  </mergeCells>
  <pageMargins left="0.354166666666667" right="0.25" top="0.747916666666667" bottom="0.0388888888888889" header="0.236111111111111" footer="0.0784722222222222"/>
  <pageSetup paperSize="9" scale="88" orientation="landscape" verticalDpi="72"/>
  <headerFooter alignWithMargins="0"/>
  <rowBreaks count="1" manualBreakCount="1">
    <brk id="10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zoomScale="130" zoomScaleNormal="130" topLeftCell="A29" workbookViewId="0">
      <selection activeCell="I49" sqref="I4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51" t="s">
        <v>31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52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3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45629</v>
      </c>
      <c r="B7" s="15" t="s">
        <v>35</v>
      </c>
      <c r="C7" s="16" t="s">
        <v>36</v>
      </c>
      <c r="D7" s="17" t="s">
        <v>16</v>
      </c>
      <c r="E7" s="15" t="s">
        <v>37</v>
      </c>
      <c r="F7" s="35">
        <v>18900</v>
      </c>
      <c r="G7" s="19"/>
      <c r="H7" s="19"/>
      <c r="I7" s="14"/>
      <c r="J7" s="35"/>
      <c r="K7" s="25">
        <f>J7+F7</f>
        <v>18900</v>
      </c>
      <c r="L7" s="14">
        <v>45629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SUM(F4:F8)</f>
        <v>18900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18</v>
      </c>
      <c r="K13" s="41">
        <f t="shared" ref="K13:K23" si="0">J13*I13</f>
        <v>18000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4</v>
      </c>
      <c r="K16" s="41">
        <f t="shared" si="0"/>
        <v>400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9">
        <f>SUM(K13:K23)</f>
        <v>18900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18900</v>
      </c>
    </row>
    <row r="27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45629</v>
      </c>
      <c r="B41" s="15">
        <v>19876</v>
      </c>
      <c r="C41" s="16" t="s">
        <v>38</v>
      </c>
      <c r="D41" s="17" t="s">
        <v>16</v>
      </c>
      <c r="E41" s="46">
        <v>58844</v>
      </c>
      <c r="F41" s="47">
        <v>7495</v>
      </c>
      <c r="G41" s="48"/>
      <c r="H41" s="48"/>
      <c r="I41" s="27"/>
      <c r="J41" s="25">
        <v>0</v>
      </c>
      <c r="K41" s="25">
        <f>J41+F41</f>
        <v>7495</v>
      </c>
      <c r="L41" s="14">
        <v>45628</v>
      </c>
      <c r="M41" s="2"/>
    </row>
    <row r="42" spans="1:12">
      <c r="A42" s="14">
        <v>45629</v>
      </c>
      <c r="B42" s="15">
        <v>19876</v>
      </c>
      <c r="C42" s="16" t="s">
        <v>38</v>
      </c>
      <c r="D42" s="17" t="s">
        <v>39</v>
      </c>
      <c r="E42" s="46">
        <v>58844</v>
      </c>
      <c r="F42" s="47">
        <v>5</v>
      </c>
      <c r="G42" s="48"/>
      <c r="H42" s="48"/>
      <c r="I42" s="27"/>
      <c r="J42" s="25">
        <v>0</v>
      </c>
      <c r="K42" s="25">
        <f>J42+F42</f>
        <v>5</v>
      </c>
      <c r="L42" s="14">
        <v>45628</v>
      </c>
    </row>
    <row r="43" spans="1:12">
      <c r="A43" s="14">
        <v>45629</v>
      </c>
      <c r="B43" s="15">
        <v>19877</v>
      </c>
      <c r="C43" s="16" t="s">
        <v>40</v>
      </c>
      <c r="D43" s="17" t="s">
        <v>16</v>
      </c>
      <c r="E43" s="46">
        <v>58835</v>
      </c>
      <c r="F43" s="47">
        <v>9250</v>
      </c>
      <c r="G43" s="48"/>
      <c r="H43" s="48"/>
      <c r="I43" s="27"/>
      <c r="J43" s="25">
        <v>0</v>
      </c>
      <c r="K43" s="25">
        <f>J43+F43</f>
        <v>9250</v>
      </c>
      <c r="L43" s="14">
        <v>45628</v>
      </c>
    </row>
    <row r="44" spans="1:13">
      <c r="A44" s="14">
        <v>45629</v>
      </c>
      <c r="B44" s="15">
        <v>19879</v>
      </c>
      <c r="C44" s="16" t="s">
        <v>41</v>
      </c>
      <c r="D44" s="17" t="s">
        <v>16</v>
      </c>
      <c r="E44" s="46">
        <v>58848</v>
      </c>
      <c r="F44" s="47"/>
      <c r="G44" s="48"/>
      <c r="H44" s="48"/>
      <c r="I44" s="27"/>
      <c r="J44" s="25">
        <v>29817.18</v>
      </c>
      <c r="K44" s="25">
        <f>J44+F44</f>
        <v>29817.18</v>
      </c>
      <c r="L44" s="14">
        <v>45628</v>
      </c>
      <c r="M44" s="2" t="s">
        <v>42</v>
      </c>
    </row>
    <row r="45" spans="1:13">
      <c r="A45" s="14">
        <v>45629</v>
      </c>
      <c r="B45" s="15">
        <v>19880</v>
      </c>
      <c r="C45" s="16" t="s">
        <v>43</v>
      </c>
      <c r="D45" s="17" t="s">
        <v>16</v>
      </c>
      <c r="E45" s="46">
        <v>58846</v>
      </c>
      <c r="F45" s="47">
        <v>3250</v>
      </c>
      <c r="G45" s="48"/>
      <c r="H45" s="48"/>
      <c r="I45" s="27"/>
      <c r="J45" s="25">
        <v>0</v>
      </c>
      <c r="K45" s="25">
        <f>J45+F45</f>
        <v>3250</v>
      </c>
      <c r="L45" s="14">
        <v>45628</v>
      </c>
      <c r="M45" s="2"/>
    </row>
    <row r="46" spans="6:11">
      <c r="F46" s="36">
        <f>SUM(F41:F45)</f>
        <v>20000</v>
      </c>
      <c r="G46" s="2"/>
      <c r="H46" s="2"/>
      <c r="I46" s="2"/>
      <c r="J46" s="36">
        <f>SUM(J41:J45)</f>
        <v>29817.18</v>
      </c>
      <c r="K46" s="36">
        <f>SUM(K41:K45)</f>
        <v>49817.18</v>
      </c>
    </row>
    <row r="48" spans="1:4">
      <c r="A48" s="2" t="s">
        <v>20</v>
      </c>
      <c r="D48" s="2" t="s">
        <v>21</v>
      </c>
    </row>
    <row r="49" spans="1:1">
      <c r="A49" s="2"/>
    </row>
    <row r="50" spans="1:1">
      <c r="A50" s="2"/>
    </row>
    <row r="51" spans="1:4">
      <c r="A51" s="2" t="s">
        <v>23</v>
      </c>
      <c r="D51" s="2" t="s">
        <v>24</v>
      </c>
    </row>
    <row r="52" spans="1:4">
      <c r="A52" s="1" t="s">
        <v>26</v>
      </c>
      <c r="D52" s="1" t="s">
        <v>27</v>
      </c>
    </row>
    <row r="62" spans="1:1">
      <c r="A62" s="2" t="s">
        <v>0</v>
      </c>
    </row>
    <row r="63" spans="1:1">
      <c r="A63" s="2" t="s">
        <v>1</v>
      </c>
    </row>
    <row r="65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3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3">
      <c r="A68" s="14">
        <v>45629</v>
      </c>
      <c r="B68" s="15">
        <v>19875</v>
      </c>
      <c r="C68" s="16" t="s">
        <v>44</v>
      </c>
      <c r="D68" s="17" t="s">
        <v>45</v>
      </c>
      <c r="E68" s="46">
        <v>58843</v>
      </c>
      <c r="F68" s="47">
        <v>9132.1</v>
      </c>
      <c r="G68" s="48"/>
      <c r="H68" s="48"/>
      <c r="I68" s="27"/>
      <c r="J68" s="25">
        <v>0</v>
      </c>
      <c r="K68" s="25">
        <f>J68+F68</f>
        <v>9132.1</v>
      </c>
      <c r="L68" s="14">
        <v>45625</v>
      </c>
      <c r="M68" s="2"/>
    </row>
    <row r="69" spans="1:13">
      <c r="A69" s="14">
        <v>45629</v>
      </c>
      <c r="B69" s="15">
        <v>19878</v>
      </c>
      <c r="C69" s="16" t="s">
        <v>46</v>
      </c>
      <c r="D69" s="17" t="s">
        <v>16</v>
      </c>
      <c r="E69" s="46">
        <v>58686</v>
      </c>
      <c r="F69" s="47">
        <v>18746.25</v>
      </c>
      <c r="G69" s="48"/>
      <c r="H69" s="48"/>
      <c r="I69" s="27"/>
      <c r="J69" s="25">
        <v>0</v>
      </c>
      <c r="K69" s="25">
        <f>J69+F69</f>
        <v>18746.25</v>
      </c>
      <c r="L69" s="14">
        <v>45625</v>
      </c>
      <c r="M69" s="2"/>
    </row>
    <row r="70" spans="6:11">
      <c r="F70" s="36">
        <f>SUM(F69:F69)</f>
        <v>18746.25</v>
      </c>
      <c r="G70" s="2"/>
      <c r="H70" s="2"/>
      <c r="I70" s="2"/>
      <c r="J70" s="36">
        <f>SUM(J69:J69)</f>
        <v>0</v>
      </c>
      <c r="K70" s="36">
        <f>SUM(K69:K69)</f>
        <v>18746.25</v>
      </c>
    </row>
    <row r="72" spans="1:4">
      <c r="A72" s="2" t="s">
        <v>20</v>
      </c>
      <c r="D72" s="2" t="s">
        <v>21</v>
      </c>
    </row>
    <row r="73" spans="1:1">
      <c r="A73" s="2"/>
    </row>
    <row r="74" spans="1:1">
      <c r="A74" s="2"/>
    </row>
    <row r="75" spans="1:4">
      <c r="A75" s="2" t="s">
        <v>23</v>
      </c>
      <c r="D75" s="2" t="s">
        <v>24</v>
      </c>
    </row>
    <row r="76" spans="1:4">
      <c r="A76" s="1" t="s">
        <v>26</v>
      </c>
      <c r="D76" s="1" t="s">
        <v>27</v>
      </c>
    </row>
  </sheetData>
  <mergeCells count="39">
    <mergeCell ref="G4:J4"/>
    <mergeCell ref="G38:J38"/>
    <mergeCell ref="G65:J65"/>
    <mergeCell ref="A4:A6"/>
    <mergeCell ref="A38:A40"/>
    <mergeCell ref="A65:A67"/>
    <mergeCell ref="B4:B6"/>
    <mergeCell ref="B38:B40"/>
    <mergeCell ref="B65:B67"/>
    <mergeCell ref="C4:C6"/>
    <mergeCell ref="C38:C40"/>
    <mergeCell ref="C65:C67"/>
    <mergeCell ref="D4:D6"/>
    <mergeCell ref="D38:D40"/>
    <mergeCell ref="D65:D67"/>
    <mergeCell ref="E4:E6"/>
    <mergeCell ref="E38:E40"/>
    <mergeCell ref="E65:E67"/>
    <mergeCell ref="F4:F6"/>
    <mergeCell ref="F38:F40"/>
    <mergeCell ref="F65:F67"/>
    <mergeCell ref="G5:G6"/>
    <mergeCell ref="G39:G40"/>
    <mergeCell ref="G66:G67"/>
    <mergeCell ref="H5:H6"/>
    <mergeCell ref="H39:H40"/>
    <mergeCell ref="H66:H67"/>
    <mergeCell ref="I5:I6"/>
    <mergeCell ref="I39:I40"/>
    <mergeCell ref="I66:I67"/>
    <mergeCell ref="J5:J6"/>
    <mergeCell ref="J39:J40"/>
    <mergeCell ref="J66:J67"/>
    <mergeCell ref="K4:K6"/>
    <mergeCell ref="K38:K40"/>
    <mergeCell ref="K65:K67"/>
    <mergeCell ref="L4:L6"/>
    <mergeCell ref="L38:L40"/>
    <mergeCell ref="L65:L67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7"/>
  <sheetViews>
    <sheetView zoomScale="130" zoomScaleNormal="130" workbookViewId="0">
      <selection activeCell="F79" sqref="F79:F8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45629</v>
      </c>
      <c r="B7" s="15">
        <v>18870</v>
      </c>
      <c r="C7" s="16" t="s">
        <v>48</v>
      </c>
      <c r="D7" s="17" t="s">
        <v>16</v>
      </c>
      <c r="E7" s="15">
        <v>58789</v>
      </c>
      <c r="F7" s="35"/>
      <c r="G7" s="19" t="s">
        <v>49</v>
      </c>
      <c r="H7" s="19">
        <v>1401552</v>
      </c>
      <c r="I7" s="14">
        <v>45618</v>
      </c>
      <c r="J7" s="35">
        <v>53023.43</v>
      </c>
      <c r="K7" s="25">
        <f>F7+J7</f>
        <v>53023.43</v>
      </c>
      <c r="L7" s="14">
        <v>45630</v>
      </c>
      <c r="M7" s="2" t="s">
        <v>50</v>
      </c>
    </row>
    <row r="8" spans="1:13">
      <c r="A8" s="14">
        <v>45629</v>
      </c>
      <c r="B8" s="15">
        <v>18871</v>
      </c>
      <c r="C8" s="16" t="s">
        <v>48</v>
      </c>
      <c r="D8" s="17" t="s">
        <v>16</v>
      </c>
      <c r="E8" s="15">
        <v>58790</v>
      </c>
      <c r="F8" s="35"/>
      <c r="G8" s="19" t="s">
        <v>49</v>
      </c>
      <c r="H8" s="19">
        <v>1401553</v>
      </c>
      <c r="I8" s="14">
        <v>45618</v>
      </c>
      <c r="J8" s="35">
        <v>53023.43</v>
      </c>
      <c r="K8" s="25">
        <f>F8+J8</f>
        <v>53023.43</v>
      </c>
      <c r="L8" s="14">
        <v>45630</v>
      </c>
      <c r="M8" s="2" t="s">
        <v>50</v>
      </c>
    </row>
    <row r="9" spans="6:11">
      <c r="F9" s="36">
        <f>SUM(F4:F8)</f>
        <v>0</v>
      </c>
      <c r="G9" s="2"/>
      <c r="H9" s="2"/>
      <c r="I9" s="2"/>
      <c r="J9" s="36">
        <f>SUM(J7:J8)</f>
        <v>106046.86</v>
      </c>
      <c r="K9" s="36">
        <f>SUM(K7:K8)</f>
        <v>106046.86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/>
      <c r="K13" s="41">
        <f t="shared" ref="K13:K23" si="0">J13*I13</f>
        <v>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9">
        <f>SUM(K13:K23)</f>
        <v>0</v>
      </c>
    </row>
    <row r="25" spans="9:11">
      <c r="I25" s="2" t="s">
        <v>30</v>
      </c>
      <c r="K25" s="44">
        <f>J9</f>
        <v>106046.86</v>
      </c>
    </row>
    <row r="26" ht="9.75" spans="11:11">
      <c r="K26" s="45">
        <f>SUM(K24:K25)</f>
        <v>106046.86</v>
      </c>
    </row>
    <row r="27" ht="9.75"/>
    <row r="31" spans="1:1">
      <c r="A31" s="2" t="s">
        <v>0</v>
      </c>
    </row>
    <row r="32" spans="1:1">
      <c r="A32" s="2" t="s">
        <v>51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45630</v>
      </c>
      <c r="B37" s="15">
        <v>19772</v>
      </c>
      <c r="C37" s="16" t="s">
        <v>52</v>
      </c>
      <c r="D37" s="17" t="s">
        <v>16</v>
      </c>
      <c r="E37" s="15">
        <v>58727</v>
      </c>
      <c r="F37" s="35"/>
      <c r="G37" s="19" t="s">
        <v>53</v>
      </c>
      <c r="H37" s="19">
        <v>1200008021</v>
      </c>
      <c r="I37" s="14">
        <v>45630</v>
      </c>
      <c r="J37" s="35">
        <v>29676.75</v>
      </c>
      <c r="K37" s="25">
        <f>F37+J37</f>
        <v>29676.75</v>
      </c>
      <c r="L37" s="14">
        <v>45631</v>
      </c>
      <c r="M37" s="2" t="s">
        <v>54</v>
      </c>
    </row>
    <row r="38" spans="1:13">
      <c r="A38" s="14"/>
      <c r="B38" s="15"/>
      <c r="C38" s="16"/>
      <c r="D38" s="17"/>
      <c r="E38" s="15"/>
      <c r="F38" s="35"/>
      <c r="G38" s="19"/>
      <c r="H38" s="19"/>
      <c r="I38" s="14"/>
      <c r="J38" s="35"/>
      <c r="K38" s="25"/>
      <c r="L38" s="14"/>
      <c r="M38" s="2"/>
    </row>
    <row r="39" spans="6:11">
      <c r="F39" s="36">
        <f>SUM(F34:F38)</f>
        <v>0</v>
      </c>
      <c r="G39" s="2"/>
      <c r="H39" s="2"/>
      <c r="I39" s="2"/>
      <c r="J39" s="36">
        <f>SUM(J37:J38)</f>
        <v>29676.75</v>
      </c>
      <c r="K39" s="36">
        <f>SUM(K37:K38)</f>
        <v>29676.75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/>
      <c r="K43" s="41">
        <f t="shared" ref="K43:K53" si="1">J43*I43</f>
        <v>0</v>
      </c>
    </row>
    <row r="44" spans="1:11">
      <c r="A44" s="2"/>
      <c r="G44" s="2"/>
      <c r="I44" s="39">
        <v>500</v>
      </c>
      <c r="J44" s="40"/>
      <c r="K44" s="41">
        <f t="shared" si="1"/>
        <v>0</v>
      </c>
    </row>
    <row r="45" spans="1:11">
      <c r="A45" s="2"/>
      <c r="G45" s="2"/>
      <c r="I45" s="39">
        <v>200</v>
      </c>
      <c r="J45" s="40"/>
      <c r="K45" s="41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/>
      <c r="K46" s="41">
        <f t="shared" si="1"/>
        <v>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/>
      <c r="K47" s="41">
        <f t="shared" si="1"/>
        <v>0</v>
      </c>
    </row>
    <row r="48" spans="9:11">
      <c r="I48" s="39">
        <v>20</v>
      </c>
      <c r="J48" s="40"/>
      <c r="K48" s="41">
        <f t="shared" si="1"/>
        <v>0</v>
      </c>
    </row>
    <row r="49" spans="9:11">
      <c r="I49" s="39">
        <v>10</v>
      </c>
      <c r="J49" s="40"/>
      <c r="K49" s="41">
        <f t="shared" si="1"/>
        <v>0</v>
      </c>
    </row>
    <row r="50" spans="9:11">
      <c r="I50" s="39">
        <v>5</v>
      </c>
      <c r="J50" s="40"/>
      <c r="K50" s="41">
        <f t="shared" si="1"/>
        <v>0</v>
      </c>
    </row>
    <row r="51" spans="9:11">
      <c r="I51" s="39">
        <v>1</v>
      </c>
      <c r="J51" s="40"/>
      <c r="K51" s="41">
        <f t="shared" si="1"/>
        <v>0</v>
      </c>
    </row>
    <row r="52" spans="9:11">
      <c r="I52" s="39">
        <v>0.25</v>
      </c>
      <c r="J52" s="40"/>
      <c r="K52" s="41">
        <f t="shared" si="1"/>
        <v>0</v>
      </c>
    </row>
    <row r="53" spans="9:11">
      <c r="I53" s="42">
        <v>0.05</v>
      </c>
      <c r="J53" s="40"/>
      <c r="K53" s="41">
        <f t="shared" si="1"/>
        <v>0</v>
      </c>
    </row>
    <row r="54" spans="9:11">
      <c r="I54" s="2" t="s">
        <v>29</v>
      </c>
      <c r="K54" s="49">
        <f>SUM(K43:K53)</f>
        <v>0</v>
      </c>
    </row>
    <row r="55" spans="9:11">
      <c r="I55" s="2" t="s">
        <v>30</v>
      </c>
      <c r="K55" s="44">
        <f>J39</f>
        <v>29676.75</v>
      </c>
    </row>
    <row r="56" ht="9.75" spans="11:11">
      <c r="K56" s="45">
        <f>SUM(K54:K55)</f>
        <v>29676.75</v>
      </c>
    </row>
    <row r="57" ht="9.75"/>
    <row r="65" spans="1:1">
      <c r="A65" s="2" t="s">
        <v>0</v>
      </c>
    </row>
    <row r="66" spans="1:1">
      <c r="A66" s="2" t="s">
        <v>1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45629</v>
      </c>
      <c r="B71" s="15">
        <v>19881</v>
      </c>
      <c r="C71" s="16" t="s">
        <v>55</v>
      </c>
      <c r="D71" s="17" t="s">
        <v>16</v>
      </c>
      <c r="E71" s="46">
        <v>58630</v>
      </c>
      <c r="F71" s="47">
        <v>24400</v>
      </c>
      <c r="G71" s="48"/>
      <c r="H71" s="48"/>
      <c r="I71" s="27"/>
      <c r="J71" s="25">
        <v>0</v>
      </c>
      <c r="K71" s="25">
        <f>J71+F71</f>
        <v>24400</v>
      </c>
      <c r="L71" s="14">
        <v>45629</v>
      </c>
      <c r="M71" s="2"/>
    </row>
    <row r="72" spans="1:13">
      <c r="A72" s="14">
        <v>45630</v>
      </c>
      <c r="B72" s="15">
        <v>19882</v>
      </c>
      <c r="C72" s="16" t="s">
        <v>56</v>
      </c>
      <c r="D72" s="17" t="s">
        <v>16</v>
      </c>
      <c r="E72" s="46">
        <v>58758</v>
      </c>
      <c r="F72" s="47">
        <v>18900</v>
      </c>
      <c r="G72" s="48"/>
      <c r="H72" s="48"/>
      <c r="I72" s="27"/>
      <c r="J72" s="25">
        <v>0</v>
      </c>
      <c r="K72" s="25">
        <f t="shared" ref="K72:K81" si="2">J72+F72</f>
        <v>18900</v>
      </c>
      <c r="L72" s="14">
        <v>45630</v>
      </c>
      <c r="M72" s="2"/>
    </row>
    <row r="73" spans="1:12">
      <c r="A73" s="14">
        <v>45630</v>
      </c>
      <c r="B73" s="15">
        <v>19883</v>
      </c>
      <c r="C73" s="16" t="s">
        <v>56</v>
      </c>
      <c r="D73" s="17" t="s">
        <v>16</v>
      </c>
      <c r="E73" s="46">
        <v>58693</v>
      </c>
      <c r="F73" s="47">
        <v>14500</v>
      </c>
      <c r="G73" s="48"/>
      <c r="H73" s="48"/>
      <c r="I73" s="27"/>
      <c r="J73" s="25">
        <v>0</v>
      </c>
      <c r="K73" s="25">
        <f t="shared" si="2"/>
        <v>14500</v>
      </c>
      <c r="L73" s="14">
        <v>45630</v>
      </c>
    </row>
    <row r="74" spans="1:12">
      <c r="A74" s="14">
        <v>45630</v>
      </c>
      <c r="B74" s="15">
        <v>19884</v>
      </c>
      <c r="C74" s="16" t="s">
        <v>57</v>
      </c>
      <c r="D74" s="17" t="s">
        <v>16</v>
      </c>
      <c r="E74" s="46">
        <v>58828</v>
      </c>
      <c r="F74" s="47"/>
      <c r="G74" s="48"/>
      <c r="H74" s="48"/>
      <c r="I74" s="27"/>
      <c r="J74" s="25">
        <v>69304.4</v>
      </c>
      <c r="K74" s="25">
        <f t="shared" si="2"/>
        <v>69304.4</v>
      </c>
      <c r="L74" s="14">
        <v>45630</v>
      </c>
    </row>
    <row r="75" spans="1:12">
      <c r="A75" s="14">
        <v>45630</v>
      </c>
      <c r="B75" s="15">
        <v>19885</v>
      </c>
      <c r="C75" s="16" t="s">
        <v>58</v>
      </c>
      <c r="D75" s="17" t="s">
        <v>59</v>
      </c>
      <c r="E75" s="46">
        <v>58864</v>
      </c>
      <c r="F75" s="47"/>
      <c r="G75" s="48"/>
      <c r="H75" s="48"/>
      <c r="I75" s="27"/>
      <c r="J75" s="25">
        <v>22336.1</v>
      </c>
      <c r="K75" s="25">
        <f t="shared" si="2"/>
        <v>22336.1</v>
      </c>
      <c r="L75" s="14">
        <v>45630</v>
      </c>
    </row>
    <row r="76" spans="1:12">
      <c r="A76" s="14">
        <v>45630</v>
      </c>
      <c r="B76" s="15">
        <v>19885</v>
      </c>
      <c r="C76" s="16" t="s">
        <v>58</v>
      </c>
      <c r="D76" s="17" t="s">
        <v>60</v>
      </c>
      <c r="E76" s="46">
        <v>58864</v>
      </c>
      <c r="F76" s="47"/>
      <c r="G76" s="48"/>
      <c r="H76" s="48"/>
      <c r="I76" s="27"/>
      <c r="J76" s="25">
        <v>10250</v>
      </c>
      <c r="K76" s="25">
        <f t="shared" si="2"/>
        <v>10250</v>
      </c>
      <c r="L76" s="14">
        <v>45630</v>
      </c>
    </row>
    <row r="77" spans="1:12">
      <c r="A77" s="14">
        <v>45630</v>
      </c>
      <c r="B77" s="15">
        <v>19886</v>
      </c>
      <c r="C77" s="16" t="s">
        <v>61</v>
      </c>
      <c r="D77" s="17" t="s">
        <v>59</v>
      </c>
      <c r="E77" s="46">
        <v>58862</v>
      </c>
      <c r="F77" s="47">
        <v>83748.3</v>
      </c>
      <c r="G77" s="48"/>
      <c r="H77" s="48"/>
      <c r="I77" s="27"/>
      <c r="J77" s="25">
        <v>0</v>
      </c>
      <c r="K77" s="25">
        <f t="shared" si="2"/>
        <v>83748.3</v>
      </c>
      <c r="L77" s="14">
        <v>45630</v>
      </c>
    </row>
    <row r="78" spans="1:12">
      <c r="A78" s="14">
        <v>45630</v>
      </c>
      <c r="B78" s="15">
        <v>19887</v>
      </c>
      <c r="C78" s="16" t="s">
        <v>62</v>
      </c>
      <c r="D78" s="17" t="s">
        <v>16</v>
      </c>
      <c r="E78" s="46">
        <v>58861</v>
      </c>
      <c r="F78" s="47">
        <v>5150</v>
      </c>
      <c r="G78" s="48"/>
      <c r="H78" s="48"/>
      <c r="I78" s="27"/>
      <c r="J78" s="25">
        <v>0</v>
      </c>
      <c r="K78" s="25">
        <f t="shared" si="2"/>
        <v>5150</v>
      </c>
      <c r="L78" s="14">
        <v>45630</v>
      </c>
    </row>
    <row r="79" spans="1:13">
      <c r="A79" s="14">
        <v>45630</v>
      </c>
      <c r="B79" s="15">
        <v>19888</v>
      </c>
      <c r="C79" s="16" t="s">
        <v>63</v>
      </c>
      <c r="D79" s="17" t="s">
        <v>16</v>
      </c>
      <c r="E79" s="46">
        <v>58851</v>
      </c>
      <c r="F79" s="47">
        <v>19396.1</v>
      </c>
      <c r="G79" s="48"/>
      <c r="H79" s="48"/>
      <c r="I79" s="27"/>
      <c r="J79" s="25">
        <v>0</v>
      </c>
      <c r="K79" s="25">
        <f t="shared" si="2"/>
        <v>19396.1</v>
      </c>
      <c r="L79" s="14">
        <v>45630</v>
      </c>
      <c r="M79" s="2"/>
    </row>
    <row r="80" spans="1:13">
      <c r="A80" s="14">
        <v>45630</v>
      </c>
      <c r="B80" s="15">
        <v>19888</v>
      </c>
      <c r="C80" s="16" t="s">
        <v>63</v>
      </c>
      <c r="D80" s="17" t="s">
        <v>16</v>
      </c>
      <c r="E80" s="46">
        <v>58860</v>
      </c>
      <c r="F80" s="47">
        <v>19132.1</v>
      </c>
      <c r="G80" s="48"/>
      <c r="H80" s="48"/>
      <c r="I80" s="27"/>
      <c r="J80" s="25">
        <v>0</v>
      </c>
      <c r="K80" s="25">
        <f t="shared" si="2"/>
        <v>19132.1</v>
      </c>
      <c r="L80" s="14">
        <v>45630</v>
      </c>
      <c r="M80" s="2"/>
    </row>
    <row r="81" spans="1:13">
      <c r="A81" s="14">
        <v>45630</v>
      </c>
      <c r="B81" s="15">
        <v>19889</v>
      </c>
      <c r="C81" s="16" t="s">
        <v>64</v>
      </c>
      <c r="D81" s="17" t="s">
        <v>59</v>
      </c>
      <c r="E81" s="46">
        <v>58853</v>
      </c>
      <c r="F81" s="47">
        <v>21916.1</v>
      </c>
      <c r="G81" s="48"/>
      <c r="H81" s="48"/>
      <c r="I81" s="27"/>
      <c r="J81" s="25">
        <v>0</v>
      </c>
      <c r="K81" s="25">
        <f t="shared" si="2"/>
        <v>21916.1</v>
      </c>
      <c r="L81" s="14">
        <v>45629</v>
      </c>
      <c r="M81" s="2"/>
    </row>
    <row r="82" spans="6:11">
      <c r="F82" s="36">
        <f>SUM(F71:F81)</f>
        <v>207142.6</v>
      </c>
      <c r="G82" s="2"/>
      <c r="H82" s="2"/>
      <c r="I82" s="2"/>
      <c r="J82" s="36">
        <f>SUM(J71:J81)</f>
        <v>101890.5</v>
      </c>
      <c r="K82" s="36">
        <f>SUM(K71:K81)</f>
        <v>309033.1</v>
      </c>
    </row>
    <row r="84" spans="1:4">
      <c r="A84" s="2" t="s">
        <v>20</v>
      </c>
      <c r="D84" s="2" t="s">
        <v>21</v>
      </c>
    </row>
    <row r="85" spans="1:1">
      <c r="A85" s="2"/>
    </row>
    <row r="86" spans="1:1">
      <c r="A86" s="2"/>
    </row>
    <row r="87" spans="1:4">
      <c r="A87" s="2" t="s">
        <v>23</v>
      </c>
      <c r="D87" s="2" t="s">
        <v>24</v>
      </c>
    </row>
    <row r="88" spans="1:4">
      <c r="A88" s="1" t="s">
        <v>26</v>
      </c>
      <c r="D88" s="1" t="s">
        <v>27</v>
      </c>
    </row>
    <row r="95" spans="1:1">
      <c r="A95" s="2" t="s">
        <v>0</v>
      </c>
    </row>
    <row r="96" spans="1:1">
      <c r="A96" s="2" t="s">
        <v>1</v>
      </c>
    </row>
    <row r="98" spans="1:12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  <c r="G98" s="4" t="s">
        <v>8</v>
      </c>
      <c r="H98" s="5"/>
      <c r="I98" s="5"/>
      <c r="J98" s="23"/>
      <c r="K98" s="3" t="s">
        <v>9</v>
      </c>
      <c r="L98" s="3" t="s">
        <v>10</v>
      </c>
    </row>
    <row r="99" spans="1:12">
      <c r="A99" s="6"/>
      <c r="B99" s="6"/>
      <c r="C99" s="6"/>
      <c r="D99" s="6"/>
      <c r="E99" s="6"/>
      <c r="F99" s="6"/>
      <c r="G99" s="3" t="s">
        <v>11</v>
      </c>
      <c r="H99" s="3" t="s">
        <v>12</v>
      </c>
      <c r="I99" s="3" t="s">
        <v>13</v>
      </c>
      <c r="J99" s="3" t="s">
        <v>14</v>
      </c>
      <c r="K99" s="6"/>
      <c r="L99" s="6"/>
    </row>
    <row r="100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>
      <c r="A101" s="14">
        <v>45625</v>
      </c>
      <c r="B101" s="15">
        <v>19890</v>
      </c>
      <c r="C101" s="16" t="s">
        <v>65</v>
      </c>
      <c r="D101" s="17" t="s">
        <v>16</v>
      </c>
      <c r="E101" s="15">
        <v>58831</v>
      </c>
      <c r="F101" s="35">
        <v>92036.1</v>
      </c>
      <c r="G101" s="19"/>
      <c r="H101" s="19"/>
      <c r="I101" s="14"/>
      <c r="J101" s="35"/>
      <c r="K101" s="25">
        <f>F101+J101</f>
        <v>92036.1</v>
      </c>
      <c r="L101" s="14">
        <v>45631</v>
      </c>
    </row>
    <row r="102" spans="1:12">
      <c r="A102" s="14"/>
      <c r="B102" s="15"/>
      <c r="C102" s="16"/>
      <c r="D102" s="17"/>
      <c r="E102" s="15"/>
      <c r="F102" s="35"/>
      <c r="G102" s="19"/>
      <c r="H102" s="19"/>
      <c r="I102" s="14"/>
      <c r="J102" s="35"/>
      <c r="K102" s="25"/>
      <c r="L102" s="14"/>
    </row>
    <row r="103" spans="6:11">
      <c r="F103" s="36">
        <f>SUM(F98:F102)</f>
        <v>92036.1</v>
      </c>
      <c r="G103" s="2"/>
      <c r="H103" s="2"/>
      <c r="I103" s="2"/>
      <c r="J103" s="36">
        <f>SUM(J101:J102)</f>
        <v>0</v>
      </c>
      <c r="K103" s="36">
        <f>SUM(K101:K102)</f>
        <v>92036.1</v>
      </c>
    </row>
    <row r="104" spans="9:9">
      <c r="I104" s="1" t="s">
        <v>13</v>
      </c>
    </row>
    <row r="105" spans="8:11">
      <c r="H105" s="2" t="s">
        <v>17</v>
      </c>
      <c r="J105" s="38" t="s">
        <v>18</v>
      </c>
      <c r="K105" s="38" t="s">
        <v>19</v>
      </c>
    </row>
    <row r="106" spans="11:11">
      <c r="K106" s="2"/>
    </row>
    <row r="107" spans="1:11">
      <c r="A107" s="2" t="s">
        <v>20</v>
      </c>
      <c r="D107" s="2" t="s">
        <v>21</v>
      </c>
      <c r="G107" s="2" t="s">
        <v>22</v>
      </c>
      <c r="I107" s="39">
        <v>1000</v>
      </c>
      <c r="J107" s="40">
        <v>92</v>
      </c>
      <c r="K107" s="41">
        <f t="shared" ref="K107:K117" si="3">J107*I107</f>
        <v>92000</v>
      </c>
    </row>
    <row r="108" spans="1:11">
      <c r="A108" s="2"/>
      <c r="G108" s="2"/>
      <c r="I108" s="39">
        <v>500</v>
      </c>
      <c r="J108" s="40"/>
      <c r="K108" s="41">
        <f t="shared" si="3"/>
        <v>0</v>
      </c>
    </row>
    <row r="109" spans="1:11">
      <c r="A109" s="2"/>
      <c r="G109" s="2"/>
      <c r="I109" s="39">
        <v>200</v>
      </c>
      <c r="J109" s="40"/>
      <c r="K109" s="41">
        <f t="shared" si="3"/>
        <v>0</v>
      </c>
    </row>
    <row r="110" spans="1:11">
      <c r="A110" s="2" t="s">
        <v>23</v>
      </c>
      <c r="D110" s="2" t="s">
        <v>24</v>
      </c>
      <c r="G110" s="2" t="s">
        <v>25</v>
      </c>
      <c r="I110" s="39">
        <v>100</v>
      </c>
      <c r="J110" s="40"/>
      <c r="K110" s="41">
        <f t="shared" si="3"/>
        <v>0</v>
      </c>
    </row>
    <row r="111" spans="1:11">
      <c r="A111" s="1" t="s">
        <v>26</v>
      </c>
      <c r="D111" s="1" t="s">
        <v>27</v>
      </c>
      <c r="G111" s="1" t="s">
        <v>28</v>
      </c>
      <c r="I111" s="39">
        <v>50</v>
      </c>
      <c r="J111" s="40"/>
      <c r="K111" s="41">
        <f t="shared" si="3"/>
        <v>0</v>
      </c>
    </row>
    <row r="112" spans="9:11">
      <c r="I112" s="39">
        <v>20</v>
      </c>
      <c r="J112" s="40">
        <v>1</v>
      </c>
      <c r="K112" s="41">
        <f t="shared" si="3"/>
        <v>20</v>
      </c>
    </row>
    <row r="113" spans="9:11">
      <c r="I113" s="39">
        <v>10</v>
      </c>
      <c r="J113" s="40">
        <v>1</v>
      </c>
      <c r="K113" s="41">
        <f t="shared" si="3"/>
        <v>10</v>
      </c>
    </row>
    <row r="114" spans="9:11">
      <c r="I114" s="39">
        <v>5</v>
      </c>
      <c r="J114" s="40">
        <v>1</v>
      </c>
      <c r="K114" s="41">
        <f t="shared" si="3"/>
        <v>5</v>
      </c>
    </row>
    <row r="115" spans="9:11">
      <c r="I115" s="39">
        <v>1</v>
      </c>
      <c r="J115" s="40">
        <v>1</v>
      </c>
      <c r="K115" s="41">
        <f t="shared" si="3"/>
        <v>1</v>
      </c>
    </row>
    <row r="116" spans="9:11">
      <c r="I116" s="39">
        <v>0.25</v>
      </c>
      <c r="J116" s="40"/>
      <c r="K116" s="41">
        <f t="shared" si="3"/>
        <v>0</v>
      </c>
    </row>
    <row r="117" spans="9:11">
      <c r="I117" s="42">
        <v>0.05</v>
      </c>
      <c r="J117" s="40">
        <v>2</v>
      </c>
      <c r="K117" s="41">
        <f t="shared" si="3"/>
        <v>0.1</v>
      </c>
    </row>
    <row r="118" spans="9:11">
      <c r="I118" s="2" t="s">
        <v>29</v>
      </c>
      <c r="K118" s="49">
        <f>SUM(K107:K117)</f>
        <v>92036.1</v>
      </c>
    </row>
    <row r="119" spans="9:11">
      <c r="I119" s="2" t="s">
        <v>30</v>
      </c>
      <c r="K119" s="44">
        <f>J103</f>
        <v>0</v>
      </c>
    </row>
    <row r="120" ht="9.75" spans="11:11">
      <c r="K120" s="45">
        <f>SUM(K118:K119)</f>
        <v>92036.1</v>
      </c>
    </row>
    <row r="121" ht="9.75"/>
    <row r="129" spans="1:1">
      <c r="A129" s="2" t="s">
        <v>0</v>
      </c>
    </row>
    <row r="130" spans="1:1">
      <c r="A130" s="2" t="s">
        <v>47</v>
      </c>
    </row>
    <row r="132" spans="1:12">
      <c r="A132" s="3" t="s">
        <v>2</v>
      </c>
      <c r="B132" s="3" t="s">
        <v>3</v>
      </c>
      <c r="C132" s="3" t="s">
        <v>4</v>
      </c>
      <c r="D132" s="3" t="s">
        <v>5</v>
      </c>
      <c r="E132" s="3" t="s">
        <v>6</v>
      </c>
      <c r="F132" s="3" t="s">
        <v>7</v>
      </c>
      <c r="G132" s="4" t="s">
        <v>8</v>
      </c>
      <c r="H132" s="5"/>
      <c r="I132" s="5"/>
      <c r="J132" s="23"/>
      <c r="K132" s="3" t="s">
        <v>9</v>
      </c>
      <c r="L132" s="3" t="s">
        <v>10</v>
      </c>
    </row>
    <row r="133" spans="1:12">
      <c r="A133" s="6"/>
      <c r="B133" s="6"/>
      <c r="C133" s="6"/>
      <c r="D133" s="6"/>
      <c r="E133" s="6"/>
      <c r="F133" s="6"/>
      <c r="G133" s="3" t="s">
        <v>11</v>
      </c>
      <c r="H133" s="3" t="s">
        <v>12</v>
      </c>
      <c r="I133" s="3" t="s">
        <v>13</v>
      </c>
      <c r="J133" s="3" t="s">
        <v>14</v>
      </c>
      <c r="K133" s="6"/>
      <c r="L133" s="6"/>
    </row>
    <row r="134" spans="1:1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3">
      <c r="A135" s="14">
        <v>45631</v>
      </c>
      <c r="B135" s="15">
        <v>18873</v>
      </c>
      <c r="C135" s="16" t="s">
        <v>66</v>
      </c>
      <c r="D135" s="17" t="s">
        <v>16</v>
      </c>
      <c r="E135" s="15">
        <v>58832</v>
      </c>
      <c r="F135" s="35">
        <v>2200</v>
      </c>
      <c r="G135" s="19"/>
      <c r="H135" s="19"/>
      <c r="I135" s="14"/>
      <c r="J135" s="35"/>
      <c r="K135" s="25">
        <f t="shared" ref="K135" si="4">F135+J135</f>
        <v>2200</v>
      </c>
      <c r="L135" s="14">
        <v>45632</v>
      </c>
      <c r="M135" s="2"/>
    </row>
    <row r="136" spans="1:13">
      <c r="A136" s="14">
        <v>45631</v>
      </c>
      <c r="B136" s="15">
        <v>18872</v>
      </c>
      <c r="C136" s="16" t="s">
        <v>67</v>
      </c>
      <c r="D136" s="17" t="s">
        <v>16</v>
      </c>
      <c r="E136" s="15">
        <v>58834</v>
      </c>
      <c r="F136" s="35">
        <v>3300</v>
      </c>
      <c r="G136" s="19"/>
      <c r="H136" s="19"/>
      <c r="I136" s="14"/>
      <c r="J136" s="35"/>
      <c r="K136" s="25">
        <f>F136</f>
        <v>3300</v>
      </c>
      <c r="L136" s="14">
        <v>45632</v>
      </c>
      <c r="M136" s="2"/>
    </row>
    <row r="137" spans="6:11">
      <c r="F137" s="36">
        <f>SUM(F132:F136)</f>
        <v>5500</v>
      </c>
      <c r="G137" s="2"/>
      <c r="H137" s="2"/>
      <c r="I137" s="2"/>
      <c r="J137" s="37" t="s">
        <v>68</v>
      </c>
      <c r="K137" s="36">
        <f>SUM(K135:K136)</f>
        <v>5500</v>
      </c>
    </row>
    <row r="138" spans="6:11">
      <c r="F138" s="36"/>
      <c r="G138" s="2"/>
      <c r="H138" s="2"/>
      <c r="I138" s="2"/>
      <c r="J138" s="36"/>
      <c r="K138" s="36"/>
    </row>
    <row r="139" spans="6:11">
      <c r="F139" s="36"/>
      <c r="I139" s="1" t="s">
        <v>13</v>
      </c>
      <c r="K139" s="36"/>
    </row>
    <row r="140" spans="8:10">
      <c r="H140" s="2" t="s">
        <v>17</v>
      </c>
      <c r="J140" s="38" t="s">
        <v>18</v>
      </c>
    </row>
    <row r="141" spans="11:11">
      <c r="K141" s="38" t="s">
        <v>19</v>
      </c>
    </row>
    <row r="142" spans="7:11">
      <c r="G142" s="2" t="s">
        <v>22</v>
      </c>
      <c r="I142" s="39">
        <v>1000</v>
      </c>
      <c r="J142" s="40">
        <v>5</v>
      </c>
      <c r="K142" s="2"/>
    </row>
    <row r="143" spans="1:11">
      <c r="A143" s="2" t="s">
        <v>20</v>
      </c>
      <c r="D143" s="2" t="s">
        <v>21</v>
      </c>
      <c r="G143" s="2"/>
      <c r="I143" s="39">
        <v>500</v>
      </c>
      <c r="J143" s="40"/>
      <c r="K143" s="41">
        <f t="shared" ref="K143:K154" si="5">J142*I142</f>
        <v>5000</v>
      </c>
    </row>
    <row r="144" spans="1:11">
      <c r="A144" s="2"/>
      <c r="G144" s="2"/>
      <c r="I144" s="39">
        <v>200</v>
      </c>
      <c r="J144" s="40"/>
      <c r="K144" s="41">
        <f t="shared" si="5"/>
        <v>0</v>
      </c>
    </row>
    <row r="145" spans="1:11">
      <c r="A145" s="2"/>
      <c r="G145" s="2" t="s">
        <v>25</v>
      </c>
      <c r="I145" s="39">
        <v>100</v>
      </c>
      <c r="J145" s="40">
        <v>5</v>
      </c>
      <c r="K145" s="41">
        <v>500</v>
      </c>
    </row>
    <row r="146" spans="1:11">
      <c r="A146" s="2" t="s">
        <v>23</v>
      </c>
      <c r="D146" s="2" t="s">
        <v>24</v>
      </c>
      <c r="G146" s="1" t="s">
        <v>28</v>
      </c>
      <c r="I146" s="39">
        <v>50</v>
      </c>
      <c r="J146" s="40"/>
      <c r="K146" s="41" t="s">
        <v>69</v>
      </c>
    </row>
    <row r="147" spans="1:11">
      <c r="A147" s="1" t="s">
        <v>26</v>
      </c>
      <c r="D147" s="1" t="s">
        <v>27</v>
      </c>
      <c r="I147" s="39">
        <v>20</v>
      </c>
      <c r="J147" s="40"/>
      <c r="K147" s="41">
        <f t="shared" si="5"/>
        <v>0</v>
      </c>
    </row>
    <row r="148" spans="9:11">
      <c r="I148" s="39">
        <v>10</v>
      </c>
      <c r="J148" s="40"/>
      <c r="K148" s="41">
        <f t="shared" si="5"/>
        <v>0</v>
      </c>
    </row>
    <row r="149" spans="9:11">
      <c r="I149" s="39">
        <v>5</v>
      </c>
      <c r="J149" s="40"/>
      <c r="K149" s="41">
        <f t="shared" si="5"/>
        <v>0</v>
      </c>
    </row>
    <row r="150" spans="9:11">
      <c r="I150" s="39">
        <v>1</v>
      </c>
      <c r="J150" s="40"/>
      <c r="K150" s="41">
        <f t="shared" si="5"/>
        <v>0</v>
      </c>
    </row>
    <row r="151" spans="9:11">
      <c r="I151" s="39">
        <v>0.25</v>
      </c>
      <c r="J151" s="40"/>
      <c r="K151" s="41">
        <f t="shared" si="5"/>
        <v>0</v>
      </c>
    </row>
    <row r="152" spans="9:11">
      <c r="I152" s="42">
        <v>0.05</v>
      </c>
      <c r="J152" s="40"/>
      <c r="K152" s="41">
        <f t="shared" si="5"/>
        <v>0</v>
      </c>
    </row>
    <row r="153" spans="9:11">
      <c r="I153" s="2" t="s">
        <v>29</v>
      </c>
      <c r="K153" s="49">
        <f>SUM(K142:K152)</f>
        <v>5500</v>
      </c>
    </row>
    <row r="154" spans="9:11">
      <c r="I154" s="2" t="s">
        <v>30</v>
      </c>
      <c r="K154" s="43" t="s">
        <v>70</v>
      </c>
    </row>
    <row r="155" spans="11:11">
      <c r="K155" s="44">
        <f>J136</f>
        <v>0</v>
      </c>
    </row>
    <row r="156" ht="9.75" spans="11:11">
      <c r="K156" s="45">
        <f>SUM(K143:K146)</f>
        <v>5500</v>
      </c>
    </row>
    <row r="157" ht="9.75"/>
  </sheetData>
  <mergeCells count="65">
    <mergeCell ref="G4:J4"/>
    <mergeCell ref="G34:J34"/>
    <mergeCell ref="G68:J68"/>
    <mergeCell ref="G98:J98"/>
    <mergeCell ref="G132:J132"/>
    <mergeCell ref="A4:A6"/>
    <mergeCell ref="A34:A36"/>
    <mergeCell ref="A68:A70"/>
    <mergeCell ref="A98:A100"/>
    <mergeCell ref="A132:A134"/>
    <mergeCell ref="B4:B6"/>
    <mergeCell ref="B34:B36"/>
    <mergeCell ref="B68:B70"/>
    <mergeCell ref="B98:B100"/>
    <mergeCell ref="B132:B134"/>
    <mergeCell ref="C4:C6"/>
    <mergeCell ref="C34:C36"/>
    <mergeCell ref="C68:C70"/>
    <mergeCell ref="C98:C100"/>
    <mergeCell ref="C132:C134"/>
    <mergeCell ref="D4:D6"/>
    <mergeCell ref="D34:D36"/>
    <mergeCell ref="D68:D70"/>
    <mergeCell ref="D98:D100"/>
    <mergeCell ref="D132:D134"/>
    <mergeCell ref="E4:E6"/>
    <mergeCell ref="E34:E36"/>
    <mergeCell ref="E68:E70"/>
    <mergeCell ref="E98:E100"/>
    <mergeCell ref="E132:E134"/>
    <mergeCell ref="F4:F6"/>
    <mergeCell ref="F34:F36"/>
    <mergeCell ref="F68:F70"/>
    <mergeCell ref="F98:F100"/>
    <mergeCell ref="F132:F134"/>
    <mergeCell ref="G5:G6"/>
    <mergeCell ref="G35:G36"/>
    <mergeCell ref="G69:G70"/>
    <mergeCell ref="G99:G100"/>
    <mergeCell ref="G133:G134"/>
    <mergeCell ref="H5:H6"/>
    <mergeCell ref="H35:H36"/>
    <mergeCell ref="H69:H70"/>
    <mergeCell ref="H99:H100"/>
    <mergeCell ref="H133:H134"/>
    <mergeCell ref="I5:I6"/>
    <mergeCell ref="I35:I36"/>
    <mergeCell ref="I69:I70"/>
    <mergeCell ref="I99:I100"/>
    <mergeCell ref="I133:I134"/>
    <mergeCell ref="J5:J6"/>
    <mergeCell ref="J35:J36"/>
    <mergeCell ref="J69:J70"/>
    <mergeCell ref="J99:J100"/>
    <mergeCell ref="J133:J134"/>
    <mergeCell ref="K4:K6"/>
    <mergeCell ref="K34:K36"/>
    <mergeCell ref="K68:K70"/>
    <mergeCell ref="K98:K100"/>
    <mergeCell ref="K132:K134"/>
    <mergeCell ref="L4:L6"/>
    <mergeCell ref="L34:L36"/>
    <mergeCell ref="L68:L70"/>
    <mergeCell ref="L98:L100"/>
    <mergeCell ref="L132:L13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workbookViewId="0">
      <selection activeCell="C31" sqref="C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45625</v>
      </c>
      <c r="B7" s="15">
        <v>19890</v>
      </c>
      <c r="C7" s="16" t="s">
        <v>65</v>
      </c>
      <c r="D7" s="17" t="s">
        <v>16</v>
      </c>
      <c r="E7" s="15">
        <v>58831</v>
      </c>
      <c r="F7" s="35">
        <v>92036.1</v>
      </c>
      <c r="G7" s="19"/>
      <c r="H7" s="19"/>
      <c r="I7" s="14"/>
      <c r="J7" s="35"/>
      <c r="K7" s="25">
        <f>F7+J7</f>
        <v>92036.1</v>
      </c>
      <c r="L7" s="14">
        <v>45631</v>
      </c>
    </row>
    <row r="8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</row>
    <row r="9" spans="6:11">
      <c r="F9" s="36">
        <f>SUM(F4:F8)</f>
        <v>92036.1</v>
      </c>
      <c r="G9" s="2"/>
      <c r="H9" s="2"/>
      <c r="I9" s="2"/>
      <c r="J9" s="36">
        <f>SUM(J7:J8)</f>
        <v>0</v>
      </c>
      <c r="K9" s="36">
        <f>SUM(K7:K8)</f>
        <v>92036.1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92</v>
      </c>
      <c r="K13" s="41">
        <f t="shared" ref="K13:K23" si="0">J13*I13</f>
        <v>92000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>
        <v>1</v>
      </c>
      <c r="K18" s="41">
        <f t="shared" si="0"/>
        <v>20</v>
      </c>
    </row>
    <row r="19" spans="9:11">
      <c r="I19" s="39">
        <v>10</v>
      </c>
      <c r="J19" s="40">
        <v>1</v>
      </c>
      <c r="K19" s="41">
        <f t="shared" si="0"/>
        <v>10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>
        <v>1</v>
      </c>
      <c r="K21" s="41">
        <f t="shared" si="0"/>
        <v>1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9">
        <f>SUM(K13:K23)</f>
        <v>92036.1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92036.1</v>
      </c>
    </row>
    <row r="27" ht="9.75"/>
    <row r="35" spans="1:1">
      <c r="A35" s="2" t="s">
        <v>0</v>
      </c>
    </row>
    <row r="36" spans="1:1">
      <c r="A36" s="2" t="s">
        <v>47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45631</v>
      </c>
      <c r="B41" s="15">
        <v>18873</v>
      </c>
      <c r="C41" s="16" t="s">
        <v>66</v>
      </c>
      <c r="D41" s="17" t="s">
        <v>16</v>
      </c>
      <c r="E41" s="15">
        <v>58832</v>
      </c>
      <c r="F41" s="35">
        <v>2200</v>
      </c>
      <c r="G41" s="19"/>
      <c r="H41" s="19"/>
      <c r="I41" s="14"/>
      <c r="J41" s="35"/>
      <c r="K41" s="25">
        <f>F41+J41</f>
        <v>2200</v>
      </c>
      <c r="L41" s="14">
        <v>45632</v>
      </c>
      <c r="M41" s="2"/>
    </row>
    <row r="42" spans="1:13">
      <c r="A42" s="14">
        <v>45631</v>
      </c>
      <c r="B42" s="15">
        <v>18872</v>
      </c>
      <c r="C42" s="16" t="s">
        <v>67</v>
      </c>
      <c r="D42" s="17" t="s">
        <v>16</v>
      </c>
      <c r="E42" s="15">
        <v>58834</v>
      </c>
      <c r="F42" s="35">
        <v>3300</v>
      </c>
      <c r="G42" s="19"/>
      <c r="H42" s="19"/>
      <c r="I42" s="14"/>
      <c r="J42" s="35"/>
      <c r="K42" s="25">
        <f>F42</f>
        <v>3300</v>
      </c>
      <c r="L42" s="14">
        <v>45632</v>
      </c>
      <c r="M42" s="2"/>
    </row>
    <row r="43" spans="6:11">
      <c r="F43" s="36">
        <f>SUM(F38:F42)</f>
        <v>5500</v>
      </c>
      <c r="G43" s="2"/>
      <c r="H43" s="2"/>
      <c r="I43" s="2"/>
      <c r="J43" s="37" t="s">
        <v>68</v>
      </c>
      <c r="K43" s="36">
        <f>SUM(K41:K42)</f>
        <v>5500</v>
      </c>
    </row>
    <row r="44" spans="6:11">
      <c r="F44" s="36"/>
      <c r="G44" s="2"/>
      <c r="H44" s="2"/>
      <c r="I44" s="2"/>
      <c r="J44" s="36"/>
      <c r="K44" s="36"/>
    </row>
    <row r="45" spans="6:11">
      <c r="F45" s="36"/>
      <c r="I45" s="1" t="s">
        <v>13</v>
      </c>
      <c r="K45" s="36"/>
    </row>
    <row r="46" spans="8:10">
      <c r="H46" s="2" t="s">
        <v>17</v>
      </c>
      <c r="J46" s="38" t="s">
        <v>18</v>
      </c>
    </row>
    <row r="47" spans="11:11">
      <c r="K47" s="38" t="s">
        <v>19</v>
      </c>
    </row>
    <row r="48" spans="7:11">
      <c r="G48" s="2" t="s">
        <v>22</v>
      </c>
      <c r="I48" s="39">
        <v>1000</v>
      </c>
      <c r="J48" s="40">
        <v>5</v>
      </c>
      <c r="K48" s="2"/>
    </row>
    <row r="49" spans="1:11">
      <c r="A49" s="2" t="s">
        <v>20</v>
      </c>
      <c r="D49" s="2" t="s">
        <v>21</v>
      </c>
      <c r="G49" s="2"/>
      <c r="I49" s="39">
        <v>500</v>
      </c>
      <c r="J49" s="40"/>
      <c r="K49" s="41">
        <f t="shared" ref="K49:K58" si="1">J48*I48</f>
        <v>5000</v>
      </c>
    </row>
    <row r="50" spans="1:11">
      <c r="A50" s="2"/>
      <c r="G50" s="2"/>
      <c r="I50" s="39">
        <v>200</v>
      </c>
      <c r="J50" s="40"/>
      <c r="K50" s="41">
        <f t="shared" si="1"/>
        <v>0</v>
      </c>
    </row>
    <row r="51" spans="1:11">
      <c r="A51" s="2"/>
      <c r="G51" s="2" t="s">
        <v>25</v>
      </c>
      <c r="I51" s="39">
        <v>100</v>
      </c>
      <c r="J51" s="40">
        <v>5</v>
      </c>
      <c r="K51" s="41">
        <v>500</v>
      </c>
    </row>
    <row r="52" spans="1:11">
      <c r="A52" s="2" t="s">
        <v>23</v>
      </c>
      <c r="D52" s="2" t="s">
        <v>24</v>
      </c>
      <c r="G52" s="1" t="s">
        <v>28</v>
      </c>
      <c r="I52" s="39">
        <v>50</v>
      </c>
      <c r="J52" s="40"/>
      <c r="K52" s="41" t="s">
        <v>69</v>
      </c>
    </row>
    <row r="53" spans="1:11">
      <c r="A53" s="1" t="s">
        <v>26</v>
      </c>
      <c r="D53" s="1" t="s">
        <v>27</v>
      </c>
      <c r="I53" s="39">
        <v>20</v>
      </c>
      <c r="J53" s="40"/>
      <c r="K53" s="41">
        <f t="shared" si="1"/>
        <v>0</v>
      </c>
    </row>
    <row r="54" spans="9:11">
      <c r="I54" s="39">
        <v>10</v>
      </c>
      <c r="J54" s="40"/>
      <c r="K54" s="41">
        <f t="shared" si="1"/>
        <v>0</v>
      </c>
    </row>
    <row r="55" spans="9:11">
      <c r="I55" s="39">
        <v>5</v>
      </c>
      <c r="J55" s="40"/>
      <c r="K55" s="41">
        <f t="shared" si="1"/>
        <v>0</v>
      </c>
    </row>
    <row r="56" spans="9:11">
      <c r="I56" s="39">
        <v>1</v>
      </c>
      <c r="J56" s="40"/>
      <c r="K56" s="41">
        <f t="shared" si="1"/>
        <v>0</v>
      </c>
    </row>
    <row r="57" spans="9:11">
      <c r="I57" s="39">
        <v>0.25</v>
      </c>
      <c r="J57" s="40"/>
      <c r="K57" s="41">
        <f t="shared" si="1"/>
        <v>0</v>
      </c>
    </row>
    <row r="58" spans="9:11">
      <c r="I58" s="42">
        <v>0.05</v>
      </c>
      <c r="J58" s="40"/>
      <c r="K58" s="41">
        <f t="shared" si="1"/>
        <v>0</v>
      </c>
    </row>
    <row r="59" spans="9:11">
      <c r="I59" s="2" t="s">
        <v>29</v>
      </c>
      <c r="K59" s="49">
        <f>SUM(K48:K58)</f>
        <v>5500</v>
      </c>
    </row>
    <row r="60" spans="9:11">
      <c r="I60" s="2" t="s">
        <v>30</v>
      </c>
      <c r="K60" s="43" t="s">
        <v>70</v>
      </c>
    </row>
    <row r="61" spans="11:11">
      <c r="K61" s="44">
        <f>J42</f>
        <v>0</v>
      </c>
    </row>
    <row r="62" ht="9.75" spans="11:11">
      <c r="K62" s="45">
        <f>SUM(K49:K52)</f>
        <v>5500</v>
      </c>
    </row>
    <row r="63" ht="9.75"/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58" workbookViewId="0">
      <selection activeCell="G86" sqref="G8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45631</v>
      </c>
      <c r="B7" s="15">
        <v>18874</v>
      </c>
      <c r="C7" s="16" t="s">
        <v>71</v>
      </c>
      <c r="D7" s="17" t="s">
        <v>16</v>
      </c>
      <c r="E7" s="15">
        <v>58754</v>
      </c>
      <c r="F7" s="35"/>
      <c r="G7" s="19" t="s">
        <v>72</v>
      </c>
      <c r="H7" s="19">
        <v>9777741</v>
      </c>
      <c r="I7" s="14">
        <v>45624</v>
      </c>
      <c r="J7" s="35">
        <v>26500</v>
      </c>
      <c r="K7" s="25">
        <f>F7+J7</f>
        <v>26500</v>
      </c>
      <c r="L7" s="14">
        <v>45635</v>
      </c>
      <c r="M7" s="2"/>
    </row>
    <row r="8" spans="1:13">
      <c r="A8" s="14">
        <v>45631</v>
      </c>
      <c r="B8" s="15">
        <v>18875</v>
      </c>
      <c r="C8" s="16" t="s">
        <v>73</v>
      </c>
      <c r="D8" s="17" t="s">
        <v>16</v>
      </c>
      <c r="E8" s="15">
        <v>58755</v>
      </c>
      <c r="F8" s="35"/>
      <c r="G8" s="19" t="s">
        <v>74</v>
      </c>
      <c r="H8" s="19">
        <v>3004779</v>
      </c>
      <c r="I8" s="14">
        <v>45631</v>
      </c>
      <c r="J8" s="35">
        <v>5300</v>
      </c>
      <c r="K8" s="25">
        <f>F8+J8</f>
        <v>5300</v>
      </c>
      <c r="L8" s="14">
        <v>45635</v>
      </c>
      <c r="M8" s="2"/>
    </row>
    <row r="9" spans="6:11">
      <c r="F9" s="36">
        <f>SUM(F4:F8)</f>
        <v>0</v>
      </c>
      <c r="G9" s="2"/>
      <c r="H9" s="2"/>
      <c r="I9" s="2"/>
      <c r="J9" s="37">
        <f>SUM(J7:J8)</f>
        <v>31800</v>
      </c>
      <c r="K9" s="36">
        <f>SUM(K7:K8)</f>
        <v>31800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/>
      <c r="K14" s="41">
        <f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/>
      <c r="K15" s="41">
        <f t="shared" ref="K15:K25" si="0">J14*I14</f>
        <v>0</v>
      </c>
    </row>
    <row r="16" spans="1:11">
      <c r="A16" s="2"/>
      <c r="G16" s="2"/>
      <c r="I16" s="39">
        <v>200</v>
      </c>
      <c r="J16" s="40"/>
      <c r="K16" s="41">
        <f t="shared" si="0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0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/>
      <c r="K18" s="41">
        <f t="shared" si="0"/>
        <v>0</v>
      </c>
    </row>
    <row r="19" spans="1:11">
      <c r="A19" s="1" t="s">
        <v>26</v>
      </c>
      <c r="D19" s="1" t="s">
        <v>27</v>
      </c>
      <c r="I19" s="39">
        <v>20</v>
      </c>
      <c r="J19" s="40"/>
      <c r="K19" s="41">
        <f t="shared" si="0"/>
        <v>0</v>
      </c>
    </row>
    <row r="20" spans="9:11">
      <c r="I20" s="39">
        <v>10</v>
      </c>
      <c r="J20" s="40"/>
      <c r="K20" s="41">
        <f t="shared" si="0"/>
        <v>0</v>
      </c>
    </row>
    <row r="21" spans="9:11">
      <c r="I21" s="39">
        <v>5</v>
      </c>
      <c r="J21" s="40"/>
      <c r="K21" s="41">
        <f t="shared" si="0"/>
        <v>0</v>
      </c>
    </row>
    <row r="22" spans="9:11">
      <c r="I22" s="39">
        <v>1</v>
      </c>
      <c r="J22" s="40"/>
      <c r="K22" s="41">
        <f t="shared" si="0"/>
        <v>0</v>
      </c>
    </row>
    <row r="23" spans="9:11">
      <c r="I23" s="39">
        <v>0.25</v>
      </c>
      <c r="J23" s="40"/>
      <c r="K23" s="41">
        <f t="shared" si="0"/>
        <v>0</v>
      </c>
    </row>
    <row r="24" spans="9:11">
      <c r="I24" s="42">
        <v>0.05</v>
      </c>
      <c r="J24" s="40"/>
      <c r="K24" s="41">
        <f t="shared" si="0"/>
        <v>0</v>
      </c>
    </row>
    <row r="25" spans="9:11">
      <c r="I25" s="2" t="s">
        <v>29</v>
      </c>
      <c r="K25" s="41">
        <f t="shared" si="0"/>
        <v>0</v>
      </c>
    </row>
    <row r="26" spans="9:11">
      <c r="I26" s="2" t="s">
        <v>30</v>
      </c>
      <c r="K26" s="43">
        <f>SUM(K14:K25)</f>
        <v>0</v>
      </c>
    </row>
    <row r="27" spans="11:11">
      <c r="K27" s="44">
        <f>J9</f>
        <v>31800</v>
      </c>
    </row>
    <row r="28" ht="9.75" spans="11:11">
      <c r="K28" s="45">
        <f>SUM(K26:K27)</f>
        <v>31800</v>
      </c>
    </row>
    <row r="29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51" t="s">
        <v>31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52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15" customHeight="1" spans="1:12">
      <c r="A39" s="7"/>
      <c r="B39" s="53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15" customHeight="1" spans="1:13">
      <c r="A40" s="14">
        <v>45635</v>
      </c>
      <c r="B40" s="15" t="s">
        <v>75</v>
      </c>
      <c r="C40" s="16" t="s">
        <v>33</v>
      </c>
      <c r="D40" s="17" t="s">
        <v>16</v>
      </c>
      <c r="E40" s="15" t="s">
        <v>34</v>
      </c>
      <c r="F40" s="35">
        <v>500</v>
      </c>
      <c r="G40" s="19"/>
      <c r="H40" s="19"/>
      <c r="I40" s="14"/>
      <c r="J40" s="35"/>
      <c r="K40" s="25">
        <f>J40+F40</f>
        <v>500</v>
      </c>
      <c r="L40" s="14">
        <v>45635</v>
      </c>
      <c r="M40" s="2"/>
    </row>
    <row r="41" ht="9.95" customHeight="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5"/>
      <c r="L41" s="14"/>
      <c r="M41" s="2"/>
    </row>
    <row r="42" spans="6:11">
      <c r="F42" s="36">
        <f>SUM(F37:F41)</f>
        <v>500</v>
      </c>
      <c r="G42" s="2"/>
      <c r="H42" s="2"/>
      <c r="I42" s="2"/>
      <c r="J42" s="36">
        <f>SUM(J40:J41)</f>
        <v>0</v>
      </c>
      <c r="K42" s="36">
        <f>SUM(K40:K41)</f>
        <v>500</v>
      </c>
    </row>
    <row r="43" spans="9:9">
      <c r="I43" s="1" t="s">
        <v>13</v>
      </c>
    </row>
    <row r="44" spans="8:11">
      <c r="H44" s="2" t="s">
        <v>17</v>
      </c>
      <c r="J44" s="38" t="s">
        <v>18</v>
      </c>
      <c r="K44" s="38" t="s">
        <v>19</v>
      </c>
    </row>
    <row r="45" spans="11:11">
      <c r="K45" s="2"/>
    </row>
    <row r="46" spans="1:11">
      <c r="A46" s="2" t="s">
        <v>20</v>
      </c>
      <c r="D46" s="2" t="s">
        <v>21</v>
      </c>
      <c r="G46" s="2" t="s">
        <v>22</v>
      </c>
      <c r="I46" s="39">
        <v>1000</v>
      </c>
      <c r="J46" s="40"/>
      <c r="K46" s="41">
        <f t="shared" ref="K46:K56" si="1">J46*I46</f>
        <v>0</v>
      </c>
    </row>
    <row r="47" spans="1:11">
      <c r="A47" s="2"/>
      <c r="G47" s="2"/>
      <c r="I47" s="39">
        <v>500</v>
      </c>
      <c r="J47" s="40">
        <v>1</v>
      </c>
      <c r="K47" s="41">
        <f t="shared" si="1"/>
        <v>500</v>
      </c>
    </row>
    <row r="48" spans="1:11">
      <c r="A48" s="2"/>
      <c r="G48" s="2"/>
      <c r="I48" s="39">
        <v>200</v>
      </c>
      <c r="J48" s="40"/>
      <c r="K48" s="41">
        <f t="shared" si="1"/>
        <v>0</v>
      </c>
    </row>
    <row r="49" spans="1:11">
      <c r="A49" s="2" t="s">
        <v>23</v>
      </c>
      <c r="D49" s="2" t="s">
        <v>24</v>
      </c>
      <c r="G49" s="2" t="s">
        <v>25</v>
      </c>
      <c r="I49" s="39">
        <v>100</v>
      </c>
      <c r="J49" s="40"/>
      <c r="K49" s="41">
        <f t="shared" si="1"/>
        <v>0</v>
      </c>
    </row>
    <row r="50" spans="1:11">
      <c r="A50" s="1" t="s">
        <v>26</v>
      </c>
      <c r="D50" s="1" t="s">
        <v>27</v>
      </c>
      <c r="G50" s="1" t="s">
        <v>28</v>
      </c>
      <c r="I50" s="39">
        <v>50</v>
      </c>
      <c r="J50" s="40"/>
      <c r="K50" s="41">
        <f t="shared" si="1"/>
        <v>0</v>
      </c>
    </row>
    <row r="51" spans="9:11">
      <c r="I51" s="39">
        <v>20</v>
      </c>
      <c r="J51" s="40"/>
      <c r="K51" s="41">
        <f t="shared" si="1"/>
        <v>0</v>
      </c>
    </row>
    <row r="52" spans="9:11">
      <c r="I52" s="39">
        <v>10</v>
      </c>
      <c r="J52" s="40"/>
      <c r="K52" s="41">
        <f t="shared" si="1"/>
        <v>0</v>
      </c>
    </row>
    <row r="53" spans="9:11">
      <c r="I53" s="39">
        <v>5</v>
      </c>
      <c r="J53" s="40"/>
      <c r="K53" s="41">
        <f t="shared" si="1"/>
        <v>0</v>
      </c>
    </row>
    <row r="54" spans="9:11">
      <c r="I54" s="39">
        <v>1</v>
      </c>
      <c r="J54" s="40"/>
      <c r="K54" s="41">
        <f t="shared" si="1"/>
        <v>0</v>
      </c>
    </row>
    <row r="55" spans="9:11">
      <c r="I55" s="39">
        <v>0.25</v>
      </c>
      <c r="J55" s="40"/>
      <c r="K55" s="41">
        <f t="shared" si="1"/>
        <v>0</v>
      </c>
    </row>
    <row r="56" spans="9:11">
      <c r="I56" s="42">
        <v>0.05</v>
      </c>
      <c r="J56" s="40"/>
      <c r="K56" s="41">
        <f t="shared" si="1"/>
        <v>0</v>
      </c>
    </row>
    <row r="57" spans="9:11">
      <c r="I57" s="2" t="s">
        <v>29</v>
      </c>
      <c r="K57" s="49">
        <f>SUM(K46:K56)</f>
        <v>500</v>
      </c>
    </row>
    <row r="58" spans="9:11">
      <c r="I58" s="2" t="s">
        <v>30</v>
      </c>
      <c r="K58" s="44">
        <f>J42</f>
        <v>0</v>
      </c>
    </row>
    <row r="59" ht="9.75" spans="11:11">
      <c r="K59" s="45">
        <f>SUM(K57:K58)</f>
        <v>500</v>
      </c>
    </row>
    <row r="60" ht="9.75"/>
    <row r="66" spans="1:1">
      <c r="A66" s="2" t="s">
        <v>0</v>
      </c>
    </row>
    <row r="67" spans="1:1">
      <c r="A67" s="2" t="s">
        <v>1</v>
      </c>
    </row>
    <row r="69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3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>
      <c r="A72" s="14">
        <v>45635</v>
      </c>
      <c r="B72" s="15">
        <v>19891</v>
      </c>
      <c r="C72" s="16" t="s">
        <v>76</v>
      </c>
      <c r="D72" s="17" t="s">
        <v>16</v>
      </c>
      <c r="E72" s="46">
        <v>58880</v>
      </c>
      <c r="F72" s="47"/>
      <c r="G72" s="48"/>
      <c r="H72" s="48"/>
      <c r="I72" s="27"/>
      <c r="J72" s="25">
        <v>48615.93</v>
      </c>
      <c r="K72" s="25">
        <f t="shared" ref="K72:K82" si="2">J72+F72</f>
        <v>48615.93</v>
      </c>
      <c r="L72" s="14">
        <v>45630</v>
      </c>
      <c r="M72" s="2" t="s">
        <v>77</v>
      </c>
    </row>
    <row r="73" spans="1:13">
      <c r="A73" s="14">
        <v>45635</v>
      </c>
      <c r="B73" s="15">
        <v>19892</v>
      </c>
      <c r="C73" s="16" t="s">
        <v>78</v>
      </c>
      <c r="D73" s="17" t="s">
        <v>79</v>
      </c>
      <c r="E73" s="46"/>
      <c r="F73" s="47"/>
      <c r="G73" s="48"/>
      <c r="H73" s="48"/>
      <c r="I73" s="27"/>
      <c r="J73" s="25">
        <v>43807.05</v>
      </c>
      <c r="K73" s="25">
        <f t="shared" si="2"/>
        <v>43807.05</v>
      </c>
      <c r="L73" s="14">
        <v>45631</v>
      </c>
      <c r="M73" s="2"/>
    </row>
    <row r="74" spans="1:13">
      <c r="A74" s="14">
        <v>45635</v>
      </c>
      <c r="B74" s="15">
        <v>19893</v>
      </c>
      <c r="C74" s="16" t="s">
        <v>80</v>
      </c>
      <c r="D74" s="17" t="s">
        <v>16</v>
      </c>
      <c r="E74" s="46">
        <v>58752</v>
      </c>
      <c r="F74" s="47"/>
      <c r="G74" s="48"/>
      <c r="H74" s="48"/>
      <c r="I74" s="27"/>
      <c r="J74" s="25">
        <v>63182.98</v>
      </c>
      <c r="K74" s="25">
        <f t="shared" si="2"/>
        <v>63182.98</v>
      </c>
      <c r="L74" s="14">
        <v>45632</v>
      </c>
      <c r="M74" s="2" t="s">
        <v>81</v>
      </c>
    </row>
    <row r="75" spans="1:12">
      <c r="A75" s="14">
        <v>45635</v>
      </c>
      <c r="B75" s="15">
        <v>19894</v>
      </c>
      <c r="C75" s="16" t="s">
        <v>82</v>
      </c>
      <c r="D75" s="17" t="s">
        <v>16</v>
      </c>
      <c r="E75" s="46">
        <v>58859</v>
      </c>
      <c r="F75" s="47">
        <v>16000</v>
      </c>
      <c r="G75" s="48"/>
      <c r="H75" s="48"/>
      <c r="I75" s="27"/>
      <c r="J75" s="25">
        <v>0</v>
      </c>
      <c r="K75" s="25">
        <f t="shared" si="2"/>
        <v>16000</v>
      </c>
      <c r="L75" s="14">
        <v>45631</v>
      </c>
    </row>
    <row r="76" spans="1:12">
      <c r="A76" s="14">
        <v>45635</v>
      </c>
      <c r="B76" s="15">
        <v>19895</v>
      </c>
      <c r="C76" s="16" t="s">
        <v>83</v>
      </c>
      <c r="D76" s="17" t="s">
        <v>16</v>
      </c>
      <c r="E76" s="46">
        <v>58865</v>
      </c>
      <c r="F76" s="47">
        <v>13100</v>
      </c>
      <c r="G76" s="48"/>
      <c r="H76" s="48"/>
      <c r="I76" s="27"/>
      <c r="J76" s="25">
        <v>0</v>
      </c>
      <c r="K76" s="25">
        <f t="shared" si="2"/>
        <v>13100</v>
      </c>
      <c r="L76" s="14">
        <v>45631</v>
      </c>
    </row>
    <row r="77" spans="1:12">
      <c r="A77" s="14">
        <v>45635</v>
      </c>
      <c r="B77" s="15">
        <v>19896</v>
      </c>
      <c r="C77" s="16" t="s">
        <v>84</v>
      </c>
      <c r="D77" s="17" t="s">
        <v>16</v>
      </c>
      <c r="E77" s="46">
        <v>58872</v>
      </c>
      <c r="F77" s="47">
        <v>54100</v>
      </c>
      <c r="G77" s="48"/>
      <c r="H77" s="48"/>
      <c r="I77" s="27"/>
      <c r="J77" s="25">
        <v>0</v>
      </c>
      <c r="K77" s="25">
        <f t="shared" si="2"/>
        <v>54100</v>
      </c>
      <c r="L77" s="14">
        <v>45632</v>
      </c>
    </row>
    <row r="78" spans="1:12">
      <c r="A78" s="14">
        <v>45635</v>
      </c>
      <c r="B78" s="15">
        <v>19897</v>
      </c>
      <c r="C78" s="16" t="s">
        <v>85</v>
      </c>
      <c r="D78" s="17" t="s">
        <v>16</v>
      </c>
      <c r="E78" s="46">
        <v>58866</v>
      </c>
      <c r="F78" s="47">
        <v>19396.1</v>
      </c>
      <c r="G78" s="48"/>
      <c r="H78" s="48"/>
      <c r="I78" s="27"/>
      <c r="J78" s="25">
        <v>0</v>
      </c>
      <c r="K78" s="25">
        <f t="shared" si="2"/>
        <v>19396.1</v>
      </c>
      <c r="L78" s="14">
        <v>45632</v>
      </c>
    </row>
    <row r="79" spans="1:12">
      <c r="A79" s="14">
        <v>45635</v>
      </c>
      <c r="B79" s="15">
        <v>19897</v>
      </c>
      <c r="C79" s="16" t="s">
        <v>85</v>
      </c>
      <c r="D79" s="17" t="s">
        <v>39</v>
      </c>
      <c r="E79" s="46">
        <v>58866</v>
      </c>
      <c r="F79" s="47">
        <v>3.9</v>
      </c>
      <c r="G79" s="48"/>
      <c r="H79" s="48"/>
      <c r="I79" s="27"/>
      <c r="J79" s="25">
        <v>0</v>
      </c>
      <c r="K79" s="25">
        <f t="shared" si="2"/>
        <v>3.9</v>
      </c>
      <c r="L79" s="14">
        <v>45632</v>
      </c>
    </row>
    <row r="80" spans="1:13">
      <c r="A80" s="14">
        <v>45635</v>
      </c>
      <c r="B80" s="15">
        <v>19898</v>
      </c>
      <c r="C80" s="16" t="s">
        <v>86</v>
      </c>
      <c r="D80" s="17" t="s">
        <v>16</v>
      </c>
      <c r="E80" s="46">
        <v>58814</v>
      </c>
      <c r="F80" s="47">
        <v>32000</v>
      </c>
      <c r="G80" s="48"/>
      <c r="H80" s="48"/>
      <c r="I80" s="27"/>
      <c r="J80" s="25">
        <v>0</v>
      </c>
      <c r="K80" s="25">
        <f t="shared" si="2"/>
        <v>32000</v>
      </c>
      <c r="L80" s="14">
        <v>45632</v>
      </c>
      <c r="M80" s="2"/>
    </row>
    <row r="81" spans="1:13">
      <c r="A81" s="14">
        <v>45635</v>
      </c>
      <c r="B81" s="15">
        <v>19899</v>
      </c>
      <c r="C81" s="16" t="s">
        <v>87</v>
      </c>
      <c r="D81" s="17" t="s">
        <v>16</v>
      </c>
      <c r="E81" s="46">
        <v>58876</v>
      </c>
      <c r="F81" s="47"/>
      <c r="G81" s="48"/>
      <c r="H81" s="48"/>
      <c r="I81" s="27"/>
      <c r="J81" s="25">
        <v>39484.1</v>
      </c>
      <c r="K81" s="25">
        <f t="shared" si="2"/>
        <v>39484.1</v>
      </c>
      <c r="L81" s="14">
        <v>45632</v>
      </c>
      <c r="M81" s="2"/>
    </row>
    <row r="82" spans="6:11">
      <c r="F82" s="36">
        <f>SUM(F72:F81)</f>
        <v>134600</v>
      </c>
      <c r="G82" s="2"/>
      <c r="H82" s="2"/>
      <c r="I82" s="2"/>
      <c r="J82" s="36">
        <f>SUM(J72:J81)</f>
        <v>195090.06</v>
      </c>
      <c r="K82" s="36">
        <f>SUM(K72:K81)</f>
        <v>329690.06</v>
      </c>
    </row>
    <row r="84" spans="1:4">
      <c r="A84" s="2" t="s">
        <v>20</v>
      </c>
      <c r="D84" s="2" t="s">
        <v>21</v>
      </c>
    </row>
    <row r="85" spans="1:1">
      <c r="A85" s="2"/>
    </row>
    <row r="86" spans="1:1">
      <c r="A86" s="2"/>
    </row>
    <row r="87" spans="1:4">
      <c r="A87" s="2" t="s">
        <v>23</v>
      </c>
      <c r="D87" s="2" t="s">
        <v>24</v>
      </c>
    </row>
    <row r="88" spans="1:4">
      <c r="A88" s="1" t="s">
        <v>26</v>
      </c>
      <c r="D88" s="1" t="s">
        <v>27</v>
      </c>
    </row>
  </sheetData>
  <mergeCells count="39">
    <mergeCell ref="G4:J4"/>
    <mergeCell ref="G37:J37"/>
    <mergeCell ref="G69:J69"/>
    <mergeCell ref="A4:A6"/>
    <mergeCell ref="A37:A39"/>
    <mergeCell ref="A69:A71"/>
    <mergeCell ref="B4:B6"/>
    <mergeCell ref="B37:B39"/>
    <mergeCell ref="B69:B71"/>
    <mergeCell ref="C4:C6"/>
    <mergeCell ref="C37:C39"/>
    <mergeCell ref="C69:C71"/>
    <mergeCell ref="D4:D6"/>
    <mergeCell ref="D37:D39"/>
    <mergeCell ref="D69:D71"/>
    <mergeCell ref="E4:E6"/>
    <mergeCell ref="E37:E39"/>
    <mergeCell ref="E69:E71"/>
    <mergeCell ref="F4:F6"/>
    <mergeCell ref="F37:F39"/>
    <mergeCell ref="F69:F71"/>
    <mergeCell ref="G5:G6"/>
    <mergeCell ref="G38:G39"/>
    <mergeCell ref="G70:G71"/>
    <mergeCell ref="H5:H6"/>
    <mergeCell ref="H38:H39"/>
    <mergeCell ref="H70:H71"/>
    <mergeCell ref="I5:I6"/>
    <mergeCell ref="I38:I39"/>
    <mergeCell ref="I70:I71"/>
    <mergeCell ref="J5:J6"/>
    <mergeCell ref="J38:J39"/>
    <mergeCell ref="J70:J71"/>
    <mergeCell ref="K4:K6"/>
    <mergeCell ref="K37:K39"/>
    <mergeCell ref="K69:K71"/>
    <mergeCell ref="L4:L6"/>
    <mergeCell ref="L37:L39"/>
    <mergeCell ref="L69:L7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zoomScale="130" zoomScaleNormal="130" topLeftCell="A18" workbookViewId="0">
      <selection activeCell="G39" sqref="G3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45636</v>
      </c>
      <c r="B7" s="15">
        <v>19904</v>
      </c>
      <c r="C7" s="16" t="s">
        <v>88</v>
      </c>
      <c r="D7" s="17" t="s">
        <v>16</v>
      </c>
      <c r="E7" s="46">
        <v>58837</v>
      </c>
      <c r="F7" s="47">
        <v>1895</v>
      </c>
      <c r="G7" s="48"/>
      <c r="H7" s="48"/>
      <c r="I7" s="27"/>
      <c r="J7" s="25">
        <v>0</v>
      </c>
      <c r="K7" s="25">
        <f>J7+F7</f>
        <v>1895</v>
      </c>
      <c r="L7" s="14">
        <v>45635</v>
      </c>
      <c r="M7" s="2"/>
    </row>
    <row r="8" spans="1:13">
      <c r="A8" s="14">
        <v>45636</v>
      </c>
      <c r="B8" s="15">
        <v>19905</v>
      </c>
      <c r="C8" s="16" t="s">
        <v>89</v>
      </c>
      <c r="D8" s="17" t="s">
        <v>16</v>
      </c>
      <c r="E8" s="46">
        <v>58719</v>
      </c>
      <c r="F8" s="47">
        <v>8814.28</v>
      </c>
      <c r="G8" s="48"/>
      <c r="H8" s="48"/>
      <c r="I8" s="27"/>
      <c r="J8" s="25">
        <v>0</v>
      </c>
      <c r="K8" s="25">
        <f>J8+F8</f>
        <v>8814.28</v>
      </c>
      <c r="L8" s="14">
        <v>45593</v>
      </c>
      <c r="M8" s="2" t="s">
        <v>90</v>
      </c>
    </row>
    <row r="9" spans="1:13">
      <c r="A9" s="14">
        <v>45637</v>
      </c>
      <c r="B9" s="15">
        <v>19906</v>
      </c>
      <c r="C9" s="16" t="s">
        <v>91</v>
      </c>
      <c r="D9" s="17" t="s">
        <v>16</v>
      </c>
      <c r="E9" s="46">
        <v>58881</v>
      </c>
      <c r="F9" s="47">
        <v>33000</v>
      </c>
      <c r="G9" s="48"/>
      <c r="H9" s="48"/>
      <c r="I9" s="27"/>
      <c r="J9" s="25">
        <v>0</v>
      </c>
      <c r="K9" s="25">
        <f>J9+F9</f>
        <v>33000</v>
      </c>
      <c r="L9" s="14">
        <v>45635</v>
      </c>
      <c r="M9" s="2"/>
    </row>
    <row r="10" spans="1:13">
      <c r="A10" s="14">
        <v>45637</v>
      </c>
      <c r="B10" s="15">
        <v>19907</v>
      </c>
      <c r="C10" s="16" t="s">
        <v>92</v>
      </c>
      <c r="D10" s="17" t="s">
        <v>93</v>
      </c>
      <c r="E10" s="46">
        <v>58173</v>
      </c>
      <c r="F10" s="47">
        <v>40000</v>
      </c>
      <c r="G10" s="48"/>
      <c r="H10" s="48"/>
      <c r="I10" s="27"/>
      <c r="J10" s="25">
        <v>0</v>
      </c>
      <c r="K10" s="25">
        <f>J10+F10</f>
        <v>40000</v>
      </c>
      <c r="L10" s="14">
        <v>45635</v>
      </c>
      <c r="M10" s="2"/>
    </row>
    <row r="11" spans="6:11">
      <c r="F11" s="36">
        <f>SUM(F7:F10)</f>
        <v>83709.28</v>
      </c>
      <c r="G11" s="2"/>
      <c r="H11" s="2"/>
      <c r="I11" s="2"/>
      <c r="J11" s="36">
        <f>SUM(J7:J10)</f>
        <v>0</v>
      </c>
      <c r="K11" s="36">
        <f>SUM(K7:K10)</f>
        <v>83709.28</v>
      </c>
    </row>
    <row r="13" spans="1:4">
      <c r="A13" s="2" t="s">
        <v>20</v>
      </c>
      <c r="D13" s="2" t="s">
        <v>21</v>
      </c>
    </row>
    <row r="14" spans="1:1">
      <c r="A14" s="2"/>
    </row>
    <row r="15" spans="1:1">
      <c r="A15" s="2"/>
    </row>
    <row r="16" spans="1:4">
      <c r="A16" s="2" t="s">
        <v>23</v>
      </c>
      <c r="D16" s="2" t="s">
        <v>24</v>
      </c>
    </row>
    <row r="17" spans="1:4">
      <c r="A17" s="1" t="s">
        <v>26</v>
      </c>
      <c r="D17" s="1" t="s">
        <v>27</v>
      </c>
    </row>
    <row r="30" spans="1:1">
      <c r="A30" s="2" t="s">
        <v>0</v>
      </c>
    </row>
    <row r="31" spans="1:1">
      <c r="A31" s="2" t="s">
        <v>1</v>
      </c>
    </row>
    <row r="33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3"/>
      <c r="K33" s="3" t="s">
        <v>9</v>
      </c>
      <c r="L33" s="3" t="s">
        <v>10</v>
      </c>
    </row>
    <row r="34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>
      <c r="A36" s="14">
        <v>45637</v>
      </c>
      <c r="B36" s="15">
        <v>19908</v>
      </c>
      <c r="C36" s="16" t="s">
        <v>94</v>
      </c>
      <c r="D36" s="17" t="s">
        <v>16</v>
      </c>
      <c r="E36" s="46">
        <v>58838</v>
      </c>
      <c r="F36" s="47">
        <v>15400</v>
      </c>
      <c r="G36" s="48"/>
      <c r="H36" s="48"/>
      <c r="I36" s="27"/>
      <c r="J36" s="25">
        <v>0</v>
      </c>
      <c r="K36" s="25">
        <f t="shared" ref="K36:K40" si="0">J36+F36</f>
        <v>15400</v>
      </c>
      <c r="L36" s="14">
        <v>45636</v>
      </c>
      <c r="M36" s="2"/>
    </row>
    <row r="37" spans="1:13">
      <c r="A37" s="14">
        <v>45637</v>
      </c>
      <c r="B37" s="15">
        <v>19909</v>
      </c>
      <c r="C37" s="16" t="s">
        <v>95</v>
      </c>
      <c r="D37" s="17" t="s">
        <v>96</v>
      </c>
      <c r="E37" s="46">
        <v>58890</v>
      </c>
      <c r="F37" s="47">
        <v>12100</v>
      </c>
      <c r="G37" s="48"/>
      <c r="H37" s="48"/>
      <c r="I37" s="27"/>
      <c r="J37" s="25">
        <v>0</v>
      </c>
      <c r="K37" s="25">
        <f t="shared" si="0"/>
        <v>12100</v>
      </c>
      <c r="L37" s="14">
        <v>45636</v>
      </c>
      <c r="M37" s="2"/>
    </row>
    <row r="38" spans="1:13">
      <c r="A38" s="14">
        <v>45637</v>
      </c>
      <c r="B38" s="15">
        <v>19910</v>
      </c>
      <c r="C38" s="16" t="s">
        <v>97</v>
      </c>
      <c r="D38" s="17" t="s">
        <v>16</v>
      </c>
      <c r="E38" s="46">
        <v>58888</v>
      </c>
      <c r="F38" s="47">
        <v>32838.75</v>
      </c>
      <c r="G38" s="48"/>
      <c r="H38" s="48"/>
      <c r="I38" s="27"/>
      <c r="J38" s="25">
        <v>0</v>
      </c>
      <c r="K38" s="25">
        <f t="shared" si="0"/>
        <v>32838.75</v>
      </c>
      <c r="L38" s="14">
        <v>45635</v>
      </c>
      <c r="M38" s="2"/>
    </row>
    <row r="39" spans="1:13">
      <c r="A39" s="14">
        <v>45638</v>
      </c>
      <c r="B39" s="15">
        <v>19911</v>
      </c>
      <c r="C39" s="16" t="s">
        <v>98</v>
      </c>
      <c r="D39" s="17" t="s">
        <v>16</v>
      </c>
      <c r="E39" s="46">
        <v>58882</v>
      </c>
      <c r="F39" s="47">
        <v>21300</v>
      </c>
      <c r="G39" s="48"/>
      <c r="H39" s="48"/>
      <c r="I39" s="27"/>
      <c r="J39" s="25">
        <v>0</v>
      </c>
      <c r="K39" s="25">
        <f t="shared" si="0"/>
        <v>21300</v>
      </c>
      <c r="L39" s="14">
        <v>45636</v>
      </c>
      <c r="M39" s="2"/>
    </row>
    <row r="40" spans="1:13">
      <c r="A40" s="14">
        <v>45638</v>
      </c>
      <c r="B40" s="15">
        <v>19912</v>
      </c>
      <c r="C40" s="16" t="s">
        <v>99</v>
      </c>
      <c r="D40" s="17" t="s">
        <v>16</v>
      </c>
      <c r="E40" s="46">
        <v>58870</v>
      </c>
      <c r="F40" s="47">
        <v>54100</v>
      </c>
      <c r="G40" s="48"/>
      <c r="H40" s="48"/>
      <c r="I40" s="27"/>
      <c r="J40" s="25">
        <v>0</v>
      </c>
      <c r="K40" s="25">
        <f t="shared" si="0"/>
        <v>54100</v>
      </c>
      <c r="L40" s="14">
        <v>45637</v>
      </c>
      <c r="M40" s="2"/>
    </row>
    <row r="41" spans="6:11">
      <c r="F41" s="36">
        <f>SUM(F36:F40)</f>
        <v>135738.75</v>
      </c>
      <c r="G41" s="2"/>
      <c r="H41" s="2"/>
      <c r="I41" s="2"/>
      <c r="J41" s="36">
        <f>SUM(J36:J40)</f>
        <v>0</v>
      </c>
      <c r="K41" s="36">
        <f>SUM(K36:K40)</f>
        <v>135738.75</v>
      </c>
    </row>
    <row r="42" spans="9:9">
      <c r="I42" s="2"/>
    </row>
    <row r="43" spans="1:4">
      <c r="A43" s="2" t="s">
        <v>20</v>
      </c>
      <c r="D43" s="2" t="s">
        <v>21</v>
      </c>
    </row>
    <row r="44" spans="1:1">
      <c r="A44" s="2"/>
    </row>
    <row r="45" spans="1:1">
      <c r="A45" s="2"/>
    </row>
    <row r="46" spans="1:4">
      <c r="A46" s="2" t="s">
        <v>23</v>
      </c>
      <c r="D46" s="2" t="s">
        <v>24</v>
      </c>
    </row>
    <row r="47" spans="1:4">
      <c r="A47" s="1" t="s">
        <v>26</v>
      </c>
      <c r="D47" s="1" t="s">
        <v>27</v>
      </c>
    </row>
  </sheetData>
  <mergeCells count="26">
    <mergeCell ref="G4:J4"/>
    <mergeCell ref="G33:J33"/>
    <mergeCell ref="A4:A6"/>
    <mergeCell ref="A33:A35"/>
    <mergeCell ref="B4:B6"/>
    <mergeCell ref="B33:B35"/>
    <mergeCell ref="C4:C6"/>
    <mergeCell ref="C33:C35"/>
    <mergeCell ref="D4:D6"/>
    <mergeCell ref="D33:D35"/>
    <mergeCell ref="E4:E6"/>
    <mergeCell ref="E33:E35"/>
    <mergeCell ref="F4:F6"/>
    <mergeCell ref="F33:F35"/>
    <mergeCell ref="G5:G6"/>
    <mergeCell ref="G34:G35"/>
    <mergeCell ref="H5:H6"/>
    <mergeCell ref="H34:H35"/>
    <mergeCell ref="I5:I6"/>
    <mergeCell ref="I34:I35"/>
    <mergeCell ref="J5:J6"/>
    <mergeCell ref="J34:J35"/>
    <mergeCell ref="K4:K6"/>
    <mergeCell ref="K33:K35"/>
    <mergeCell ref="L4:L6"/>
    <mergeCell ref="L33:L35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130" zoomScaleNormal="130" workbookViewId="0">
      <selection activeCell="D21" sqref="D2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45637</v>
      </c>
      <c r="B7" s="15">
        <v>19901</v>
      </c>
      <c r="C7" s="16" t="s">
        <v>100</v>
      </c>
      <c r="D7" s="17" t="s">
        <v>16</v>
      </c>
      <c r="E7" s="15">
        <v>58854</v>
      </c>
      <c r="F7" s="35">
        <v>5115</v>
      </c>
      <c r="G7" s="19"/>
      <c r="H7" s="19"/>
      <c r="I7" s="14"/>
      <c r="J7" s="35">
        <v>0</v>
      </c>
      <c r="K7" s="25">
        <f>F7+J7</f>
        <v>5115</v>
      </c>
      <c r="L7" s="14">
        <v>45637</v>
      </c>
      <c r="M7" s="2"/>
    </row>
    <row r="8" spans="1:13">
      <c r="A8" s="14">
        <v>45637</v>
      </c>
      <c r="B8" s="15">
        <v>19902</v>
      </c>
      <c r="C8" s="16" t="s">
        <v>101</v>
      </c>
      <c r="D8" s="17" t="s">
        <v>16</v>
      </c>
      <c r="E8" s="15">
        <v>58570</v>
      </c>
      <c r="F8" s="35">
        <v>54392.2</v>
      </c>
      <c r="G8" s="19"/>
      <c r="H8" s="19"/>
      <c r="I8" s="14"/>
      <c r="J8" s="35">
        <v>0</v>
      </c>
      <c r="K8" s="25">
        <f>F8+J8</f>
        <v>54392.2</v>
      </c>
      <c r="L8" s="14">
        <v>45637</v>
      </c>
      <c r="M8" s="2"/>
    </row>
    <row r="9" spans="1:13">
      <c r="A9" s="14">
        <v>45637</v>
      </c>
      <c r="B9" s="15">
        <v>19903</v>
      </c>
      <c r="C9" s="16" t="s">
        <v>102</v>
      </c>
      <c r="D9" s="17" t="s">
        <v>16</v>
      </c>
      <c r="E9" s="15">
        <v>58063</v>
      </c>
      <c r="F9" s="35">
        <v>650</v>
      </c>
      <c r="G9" s="19"/>
      <c r="H9" s="19"/>
      <c r="I9" s="14"/>
      <c r="J9" s="35">
        <v>0</v>
      </c>
      <c r="K9" s="25">
        <f>F9+J9</f>
        <v>650</v>
      </c>
      <c r="L9" s="14">
        <v>45637</v>
      </c>
      <c r="M9" s="2"/>
    </row>
    <row r="10" spans="6:11">
      <c r="F10" s="36">
        <f>SUM(F7:F9)</f>
        <v>60157.2</v>
      </c>
      <c r="G10" s="2"/>
      <c r="H10" s="2"/>
      <c r="I10" s="2"/>
      <c r="J10" s="37">
        <f>SUM(J7:J9)</f>
        <v>0</v>
      </c>
      <c r="K10" s="36">
        <f>SUM(K7:K9)</f>
        <v>60157.2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17</v>
      </c>
      <c r="J13" s="38" t="s">
        <v>18</v>
      </c>
    </row>
    <row r="14" spans="11:11">
      <c r="K14" s="38" t="s">
        <v>19</v>
      </c>
    </row>
    <row r="15" spans="7:11">
      <c r="G15" s="2" t="s">
        <v>22</v>
      </c>
      <c r="I15" s="39">
        <v>1000</v>
      </c>
      <c r="J15" s="40">
        <v>60</v>
      </c>
      <c r="K15" s="41">
        <f t="shared" ref="K15:K26" si="0">J14*I14</f>
        <v>0</v>
      </c>
    </row>
    <row r="16" spans="1:11">
      <c r="A16" s="2" t="s">
        <v>20</v>
      </c>
      <c r="D16" s="2" t="s">
        <v>21</v>
      </c>
      <c r="G16" s="2"/>
      <c r="I16" s="39">
        <v>500</v>
      </c>
      <c r="J16" s="40"/>
      <c r="K16" s="41">
        <f t="shared" si="0"/>
        <v>60000</v>
      </c>
    </row>
    <row r="17" spans="1:11">
      <c r="A17" s="2"/>
      <c r="G17" s="2"/>
      <c r="I17" s="39">
        <v>200</v>
      </c>
      <c r="J17" s="40"/>
      <c r="K17" s="41">
        <f t="shared" si="0"/>
        <v>0</v>
      </c>
    </row>
    <row r="18" spans="1:11">
      <c r="A18" s="2"/>
      <c r="G18" s="2" t="s">
        <v>25</v>
      </c>
      <c r="I18" s="39">
        <v>100</v>
      </c>
      <c r="J18" s="40">
        <v>1</v>
      </c>
      <c r="K18" s="41">
        <f t="shared" si="0"/>
        <v>0</v>
      </c>
    </row>
    <row r="19" spans="1:11">
      <c r="A19" s="2" t="s">
        <v>23</v>
      </c>
      <c r="D19" s="2" t="s">
        <v>24</v>
      </c>
      <c r="G19" s="1" t="s">
        <v>28</v>
      </c>
      <c r="I19" s="39">
        <v>50</v>
      </c>
      <c r="J19" s="40">
        <v>1</v>
      </c>
      <c r="K19" s="41">
        <f t="shared" si="0"/>
        <v>100</v>
      </c>
    </row>
    <row r="20" spans="1:11">
      <c r="A20" s="1" t="s">
        <v>26</v>
      </c>
      <c r="D20" s="1" t="s">
        <v>27</v>
      </c>
      <c r="I20" s="39">
        <v>20</v>
      </c>
      <c r="J20" s="40"/>
      <c r="K20" s="41">
        <f t="shared" si="0"/>
        <v>50</v>
      </c>
    </row>
    <row r="21" spans="9:11">
      <c r="I21" s="39">
        <v>10</v>
      </c>
      <c r="J21" s="40"/>
      <c r="K21" s="41">
        <f t="shared" si="0"/>
        <v>0</v>
      </c>
    </row>
    <row r="22" spans="9:11">
      <c r="I22" s="39">
        <v>5</v>
      </c>
      <c r="J22" s="40">
        <v>1</v>
      </c>
      <c r="K22" s="41">
        <f t="shared" si="0"/>
        <v>0</v>
      </c>
    </row>
    <row r="23" spans="9:11">
      <c r="I23" s="39">
        <v>1</v>
      </c>
      <c r="J23" s="40">
        <v>2</v>
      </c>
      <c r="K23" s="41">
        <f t="shared" si="0"/>
        <v>5</v>
      </c>
    </row>
    <row r="24" spans="9:11">
      <c r="I24" s="39">
        <v>0.25</v>
      </c>
      <c r="J24" s="40"/>
      <c r="K24" s="41">
        <f t="shared" si="0"/>
        <v>2</v>
      </c>
    </row>
    <row r="25" spans="9:11">
      <c r="I25" s="42">
        <v>0.05</v>
      </c>
      <c r="J25" s="40">
        <v>4</v>
      </c>
      <c r="K25" s="41">
        <f t="shared" si="0"/>
        <v>0</v>
      </c>
    </row>
    <row r="26" spans="9:11">
      <c r="I26" s="2" t="s">
        <v>29</v>
      </c>
      <c r="K26" s="41">
        <f t="shared" si="0"/>
        <v>0.2</v>
      </c>
    </row>
    <row r="27" spans="9:11">
      <c r="I27" s="2" t="s">
        <v>30</v>
      </c>
      <c r="K27" s="43">
        <f>SUM(K15:K26)</f>
        <v>60157.2</v>
      </c>
    </row>
    <row r="28" spans="11:11">
      <c r="K28" s="44">
        <f>J10</f>
        <v>0</v>
      </c>
    </row>
    <row r="29" ht="9.75" spans="11:11">
      <c r="K29" s="45">
        <f>SUM(K27:K28)</f>
        <v>60157.2</v>
      </c>
    </row>
    <row r="30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3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topLeftCell="A9" workbookViewId="0">
      <selection activeCell="C28" sqref="C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45638</v>
      </c>
      <c r="B7" s="15">
        <v>19773</v>
      </c>
      <c r="C7" s="16" t="s">
        <v>103</v>
      </c>
      <c r="D7" s="17" t="s">
        <v>16</v>
      </c>
      <c r="E7" s="15">
        <v>58849</v>
      </c>
      <c r="F7" s="35"/>
      <c r="G7" s="19" t="s">
        <v>49</v>
      </c>
      <c r="H7" s="19">
        <v>1285589</v>
      </c>
      <c r="I7" s="14">
        <v>45636</v>
      </c>
      <c r="J7" s="35">
        <v>7942.1</v>
      </c>
      <c r="K7" s="25">
        <f>F7+J7</f>
        <v>7942.1</v>
      </c>
      <c r="L7" s="14">
        <v>45638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>
        <v>0</v>
      </c>
      <c r="K8" s="25">
        <f>F8+J8</f>
        <v>0</v>
      </c>
      <c r="L8" s="14"/>
      <c r="M8" s="2"/>
    </row>
    <row r="9" spans="6:11">
      <c r="F9" s="36">
        <f>SUM(F7:F8)</f>
        <v>0</v>
      </c>
      <c r="G9" s="2"/>
      <c r="H9" s="2"/>
      <c r="I9" s="2"/>
      <c r="J9" s="37">
        <f>SUM(J7:J8)</f>
        <v>7942.1</v>
      </c>
      <c r="K9" s="36">
        <f>SUM(K7:K8)</f>
        <v>7942.1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/>
      <c r="K14" s="41">
        <f t="shared" ref="K14:K25" si="0"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/>
      <c r="K15" s="41">
        <f t="shared" si="0"/>
        <v>0</v>
      </c>
    </row>
    <row r="16" spans="1:11">
      <c r="A16" s="2"/>
      <c r="G16" s="2"/>
      <c r="I16" s="39">
        <v>200</v>
      </c>
      <c r="J16" s="40"/>
      <c r="K16" s="41">
        <f t="shared" si="0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0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/>
      <c r="K18" s="41">
        <f t="shared" si="0"/>
        <v>0</v>
      </c>
    </row>
    <row r="19" spans="1:11">
      <c r="A19" s="1" t="s">
        <v>26</v>
      </c>
      <c r="D19" s="1" t="s">
        <v>27</v>
      </c>
      <c r="I19" s="39">
        <v>20</v>
      </c>
      <c r="J19" s="40"/>
      <c r="K19" s="41">
        <f t="shared" si="0"/>
        <v>0</v>
      </c>
    </row>
    <row r="20" spans="9:11">
      <c r="I20" s="39">
        <v>10</v>
      </c>
      <c r="J20" s="40"/>
      <c r="K20" s="41">
        <f t="shared" si="0"/>
        <v>0</v>
      </c>
    </row>
    <row r="21" spans="9:11">
      <c r="I21" s="39">
        <v>5</v>
      </c>
      <c r="J21" s="40"/>
      <c r="K21" s="41">
        <f t="shared" si="0"/>
        <v>0</v>
      </c>
    </row>
    <row r="22" spans="9:11">
      <c r="I22" s="39">
        <v>1</v>
      </c>
      <c r="J22" s="40"/>
      <c r="K22" s="41">
        <f t="shared" si="0"/>
        <v>0</v>
      </c>
    </row>
    <row r="23" spans="9:11">
      <c r="I23" s="39">
        <v>0.25</v>
      </c>
      <c r="J23" s="40"/>
      <c r="K23" s="41">
        <f t="shared" si="0"/>
        <v>0</v>
      </c>
    </row>
    <row r="24" spans="9:11">
      <c r="I24" s="42">
        <v>0.05</v>
      </c>
      <c r="J24" s="40"/>
      <c r="K24" s="41">
        <f t="shared" si="0"/>
        <v>0</v>
      </c>
    </row>
    <row r="25" spans="9:11">
      <c r="I25" s="2" t="s">
        <v>29</v>
      </c>
      <c r="K25" s="41">
        <f t="shared" si="0"/>
        <v>0</v>
      </c>
    </row>
    <row r="26" spans="9:11">
      <c r="I26" s="2" t="s">
        <v>30</v>
      </c>
      <c r="K26" s="43">
        <f>SUM(K14:K25)</f>
        <v>0</v>
      </c>
    </row>
    <row r="27" spans="11:11">
      <c r="K27" s="44">
        <f>J9</f>
        <v>7942.1</v>
      </c>
    </row>
    <row r="28" ht="9.75" spans="11:11">
      <c r="K28" s="45">
        <f>SUM(K26:K27)</f>
        <v>7942.1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51" t="s">
        <v>31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52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ht="10.15" customHeight="1" spans="1:12">
      <c r="A41" s="7"/>
      <c r="B41" s="53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ht="10.15" customHeight="1" spans="1:13">
      <c r="A42" s="14">
        <v>45638</v>
      </c>
      <c r="B42" s="15" t="s">
        <v>104</v>
      </c>
      <c r="C42" s="16" t="s">
        <v>105</v>
      </c>
      <c r="D42" s="17" t="s">
        <v>16</v>
      </c>
      <c r="E42" s="15" t="s">
        <v>106</v>
      </c>
      <c r="F42" s="35"/>
      <c r="G42" s="19" t="s">
        <v>49</v>
      </c>
      <c r="H42" s="19">
        <v>34934</v>
      </c>
      <c r="I42" s="14">
        <v>45638</v>
      </c>
      <c r="J42" s="35">
        <v>1300</v>
      </c>
      <c r="K42" s="25">
        <f>J42+F42</f>
        <v>1300</v>
      </c>
      <c r="L42" s="14">
        <v>45638</v>
      </c>
      <c r="M42" s="2"/>
    </row>
    <row r="43" ht="9.95" customHeight="1" spans="1:13">
      <c r="A43" s="14">
        <v>45638</v>
      </c>
      <c r="B43" s="15" t="s">
        <v>107</v>
      </c>
      <c r="C43" s="16" t="s">
        <v>105</v>
      </c>
      <c r="D43" s="17" t="s">
        <v>16</v>
      </c>
      <c r="E43" s="15" t="s">
        <v>108</v>
      </c>
      <c r="F43" s="35"/>
      <c r="G43" s="19" t="s">
        <v>49</v>
      </c>
      <c r="H43" s="19">
        <v>34934</v>
      </c>
      <c r="I43" s="14">
        <v>45638</v>
      </c>
      <c r="J43" s="35">
        <v>4526.1</v>
      </c>
      <c r="K43" s="25">
        <f>J43+F43</f>
        <v>4526.1</v>
      </c>
      <c r="L43" s="14">
        <v>45638</v>
      </c>
      <c r="M43" s="2"/>
    </row>
    <row r="44" ht="9.95" customHeight="1" spans="1:13">
      <c r="A44" s="14">
        <v>45638</v>
      </c>
      <c r="B44" s="15" t="s">
        <v>109</v>
      </c>
      <c r="C44" s="16" t="s">
        <v>105</v>
      </c>
      <c r="D44" s="17" t="s">
        <v>16</v>
      </c>
      <c r="E44" s="15" t="s">
        <v>110</v>
      </c>
      <c r="F44" s="35"/>
      <c r="G44" s="19" t="s">
        <v>49</v>
      </c>
      <c r="H44" s="19">
        <v>34934</v>
      </c>
      <c r="I44" s="14">
        <v>45638</v>
      </c>
      <c r="J44" s="35">
        <v>650</v>
      </c>
      <c r="K44" s="25">
        <f>J44+F44</f>
        <v>650</v>
      </c>
      <c r="L44" s="14">
        <v>45638</v>
      </c>
      <c r="M44" s="2"/>
    </row>
    <row r="45" spans="6:11">
      <c r="F45" s="36">
        <f>SUM(F39:F44)</f>
        <v>0</v>
      </c>
      <c r="G45" s="2"/>
      <c r="H45" s="2"/>
      <c r="I45" s="2"/>
      <c r="J45" s="36">
        <f>SUM(J42:J44)</f>
        <v>6476.1</v>
      </c>
      <c r="K45" s="36">
        <f>SUM(K42:K44)</f>
        <v>6476.1</v>
      </c>
    </row>
    <row r="46" spans="9:9">
      <c r="I46" s="1" t="s">
        <v>13</v>
      </c>
    </row>
    <row r="47" spans="8:11">
      <c r="H47" s="2" t="s">
        <v>17</v>
      </c>
      <c r="J47" s="38" t="s">
        <v>18</v>
      </c>
      <c r="K47" s="38" t="s">
        <v>19</v>
      </c>
    </row>
    <row r="48" spans="11:11">
      <c r="K48" s="2"/>
    </row>
    <row r="49" spans="1:11">
      <c r="A49" s="2" t="s">
        <v>20</v>
      </c>
      <c r="D49" s="2" t="s">
        <v>21</v>
      </c>
      <c r="G49" s="2" t="s">
        <v>22</v>
      </c>
      <c r="I49" s="39">
        <v>1000</v>
      </c>
      <c r="J49" s="40"/>
      <c r="K49" s="41">
        <f t="shared" ref="K49:K59" si="1">J49*I49</f>
        <v>0</v>
      </c>
    </row>
    <row r="50" spans="1:11">
      <c r="A50" s="2"/>
      <c r="G50" s="2"/>
      <c r="I50" s="39">
        <v>500</v>
      </c>
      <c r="J50" s="40"/>
      <c r="K50" s="41">
        <f t="shared" si="1"/>
        <v>0</v>
      </c>
    </row>
    <row r="51" spans="1:11">
      <c r="A51" s="2"/>
      <c r="G51" s="2"/>
      <c r="I51" s="39">
        <v>200</v>
      </c>
      <c r="J51" s="40"/>
      <c r="K51" s="41">
        <f t="shared" si="1"/>
        <v>0</v>
      </c>
    </row>
    <row r="52" spans="1:11">
      <c r="A52" s="2" t="s">
        <v>23</v>
      </c>
      <c r="D52" s="2" t="s">
        <v>24</v>
      </c>
      <c r="G52" s="2" t="s">
        <v>25</v>
      </c>
      <c r="I52" s="39">
        <v>100</v>
      </c>
      <c r="J52" s="40"/>
      <c r="K52" s="41">
        <f t="shared" si="1"/>
        <v>0</v>
      </c>
    </row>
    <row r="53" spans="1:11">
      <c r="A53" s="1" t="s">
        <v>26</v>
      </c>
      <c r="D53" s="1" t="s">
        <v>27</v>
      </c>
      <c r="G53" s="1" t="s">
        <v>28</v>
      </c>
      <c r="I53" s="39">
        <v>50</v>
      </c>
      <c r="J53" s="40"/>
      <c r="K53" s="41">
        <f t="shared" si="1"/>
        <v>0</v>
      </c>
    </row>
    <row r="54" spans="9:11">
      <c r="I54" s="39">
        <v>20</v>
      </c>
      <c r="J54" s="40"/>
      <c r="K54" s="41">
        <f t="shared" si="1"/>
        <v>0</v>
      </c>
    </row>
    <row r="55" spans="9:11">
      <c r="I55" s="39">
        <v>10</v>
      </c>
      <c r="J55" s="40"/>
      <c r="K55" s="41">
        <f t="shared" si="1"/>
        <v>0</v>
      </c>
    </row>
    <row r="56" spans="9:11">
      <c r="I56" s="39">
        <v>5</v>
      </c>
      <c r="J56" s="40"/>
      <c r="K56" s="41">
        <f t="shared" si="1"/>
        <v>0</v>
      </c>
    </row>
    <row r="57" spans="9:11">
      <c r="I57" s="39">
        <v>1</v>
      </c>
      <c r="J57" s="40"/>
      <c r="K57" s="41">
        <f t="shared" si="1"/>
        <v>0</v>
      </c>
    </row>
    <row r="58" spans="9:11">
      <c r="I58" s="39">
        <v>0.25</v>
      </c>
      <c r="J58" s="40"/>
      <c r="K58" s="41">
        <f t="shared" si="1"/>
        <v>0</v>
      </c>
    </row>
    <row r="59" spans="9:11">
      <c r="I59" s="42">
        <v>0.05</v>
      </c>
      <c r="J59" s="40"/>
      <c r="K59" s="41">
        <f t="shared" si="1"/>
        <v>0</v>
      </c>
    </row>
    <row r="60" spans="9:11">
      <c r="I60" s="2" t="s">
        <v>29</v>
      </c>
      <c r="K60" s="49">
        <f>SUM(K49:K59)</f>
        <v>0</v>
      </c>
    </row>
    <row r="61" spans="9:11">
      <c r="I61" s="2" t="s">
        <v>30</v>
      </c>
      <c r="K61" s="44">
        <f>J45</f>
        <v>6476.1</v>
      </c>
    </row>
    <row r="62" ht="9.75" spans="11:11">
      <c r="K62" s="45">
        <f>SUM(K60:K61)</f>
        <v>6476.1</v>
      </c>
    </row>
    <row r="63" ht="9.75"/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zoomScale="130" zoomScaleNormal="130" topLeftCell="A63" workbookViewId="0">
      <selection activeCell="B91" sqref="B9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45639</v>
      </c>
      <c r="B7" s="15">
        <v>19914</v>
      </c>
      <c r="C7" s="16" t="s">
        <v>111</v>
      </c>
      <c r="D7" s="17" t="s">
        <v>16</v>
      </c>
      <c r="E7" s="15">
        <v>58654</v>
      </c>
      <c r="F7" s="35">
        <v>15000</v>
      </c>
      <c r="G7" s="19"/>
      <c r="H7" s="19"/>
      <c r="I7" s="14"/>
      <c r="J7" s="35"/>
      <c r="K7" s="25">
        <f>F7+J7</f>
        <v>15000</v>
      </c>
      <c r="L7" s="14">
        <v>45639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>
        <v>0</v>
      </c>
      <c r="K8" s="25">
        <f>F8+J8</f>
        <v>0</v>
      </c>
      <c r="L8" s="14"/>
      <c r="M8" s="2"/>
    </row>
    <row r="9" spans="6:11">
      <c r="F9" s="36">
        <f t="shared" ref="F9:K9" si="0">SUM(F7:F8)</f>
        <v>15000</v>
      </c>
      <c r="G9" s="2"/>
      <c r="H9" s="2"/>
      <c r="I9" s="2"/>
      <c r="J9" s="37">
        <f t="shared" si="0"/>
        <v>0</v>
      </c>
      <c r="K9" s="36">
        <f t="shared" si="0"/>
        <v>15000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38" t="s">
        <v>18</v>
      </c>
    </row>
    <row r="13" spans="11:11">
      <c r="K13" s="38" t="s">
        <v>19</v>
      </c>
    </row>
    <row r="14" spans="7:11">
      <c r="G14" s="2" t="s">
        <v>22</v>
      </c>
      <c r="I14" s="39">
        <v>1000</v>
      </c>
      <c r="J14" s="40">
        <v>15</v>
      </c>
      <c r="K14" s="41">
        <f t="shared" ref="K14:K25" si="1">J13*I13</f>
        <v>0</v>
      </c>
    </row>
    <row r="15" spans="1:11">
      <c r="A15" s="2" t="s">
        <v>20</v>
      </c>
      <c r="D15" s="2" t="s">
        <v>21</v>
      </c>
      <c r="G15" s="2"/>
      <c r="I15" s="39">
        <v>500</v>
      </c>
      <c r="J15" s="40"/>
      <c r="K15" s="41">
        <f t="shared" si="1"/>
        <v>15000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23</v>
      </c>
      <c r="D18" s="2" t="s">
        <v>24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26</v>
      </c>
      <c r="D19" s="1" t="s">
        <v>27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42">
        <v>0.05</v>
      </c>
      <c r="J24" s="40"/>
      <c r="K24" s="41">
        <f t="shared" si="1"/>
        <v>0</v>
      </c>
    </row>
    <row r="25" spans="9:11">
      <c r="I25" s="2" t="s">
        <v>29</v>
      </c>
      <c r="K25" s="41">
        <f t="shared" si="1"/>
        <v>0</v>
      </c>
    </row>
    <row r="26" spans="9:11">
      <c r="I26" s="2" t="s">
        <v>30</v>
      </c>
      <c r="K26" s="43">
        <f>SUM(K14:K25)</f>
        <v>15000</v>
      </c>
    </row>
    <row r="27" spans="11:11">
      <c r="K27" s="44">
        <f>J9</f>
        <v>0</v>
      </c>
    </row>
    <row r="28" ht="9.75" spans="11:11">
      <c r="K28" s="45">
        <f>SUM(K26:K27)</f>
        <v>15000</v>
      </c>
    </row>
    <row r="29" ht="9.75"/>
    <row r="36" spans="1:1">
      <c r="A36" s="2" t="s">
        <v>0</v>
      </c>
    </row>
    <row r="37" spans="1:1">
      <c r="A37" s="2" t="s">
        <v>47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45639</v>
      </c>
      <c r="B42" s="15">
        <v>18876</v>
      </c>
      <c r="C42" s="16" t="s">
        <v>112</v>
      </c>
      <c r="D42" s="17" t="s">
        <v>16</v>
      </c>
      <c r="E42" s="15">
        <v>58869</v>
      </c>
      <c r="F42" s="35">
        <v>5155</v>
      </c>
      <c r="G42" s="19"/>
      <c r="H42" s="19"/>
      <c r="I42" s="14"/>
      <c r="J42" s="35">
        <v>0</v>
      </c>
      <c r="K42" s="25">
        <f>F42+J42</f>
        <v>5155</v>
      </c>
      <c r="L42" s="14">
        <v>45639</v>
      </c>
      <c r="M42" s="2"/>
    </row>
    <row r="43" spans="1:13">
      <c r="A43" s="14">
        <v>45639</v>
      </c>
      <c r="B43" s="15">
        <v>18877</v>
      </c>
      <c r="C43" s="16" t="s">
        <v>113</v>
      </c>
      <c r="D43" s="17" t="s">
        <v>16</v>
      </c>
      <c r="E43" s="15">
        <v>58822</v>
      </c>
      <c r="F43" s="35"/>
      <c r="G43" s="19" t="s">
        <v>114</v>
      </c>
      <c r="H43" s="54" t="s">
        <v>115</v>
      </c>
      <c r="I43" s="14">
        <v>45626</v>
      </c>
      <c r="J43" s="35">
        <v>5155</v>
      </c>
      <c r="K43" s="25">
        <f>F43+J43</f>
        <v>5155</v>
      </c>
      <c r="L43" s="14">
        <v>45639</v>
      </c>
      <c r="M43" s="2"/>
    </row>
    <row r="44" spans="6:11">
      <c r="F44" s="36">
        <f>SUM(F42:F43)</f>
        <v>5155</v>
      </c>
      <c r="G44" s="2"/>
      <c r="H44" s="2"/>
      <c r="I44" s="2"/>
      <c r="J44" s="37">
        <f>SUM(J42:J43)</f>
        <v>5155</v>
      </c>
      <c r="K44" s="36">
        <f>SUM(K42:K43)</f>
        <v>10310</v>
      </c>
    </row>
    <row r="45" spans="6:11">
      <c r="F45" s="36"/>
      <c r="G45" s="2"/>
      <c r="H45" s="2"/>
      <c r="I45" s="2"/>
      <c r="J45" s="36"/>
      <c r="K45" s="36"/>
    </row>
    <row r="46" spans="6:11">
      <c r="F46" s="36"/>
      <c r="I46" s="1" t="s">
        <v>13</v>
      </c>
      <c r="K46" s="36"/>
    </row>
    <row r="47" spans="8:10">
      <c r="H47" s="2" t="s">
        <v>17</v>
      </c>
      <c r="J47" s="38" t="s">
        <v>18</v>
      </c>
    </row>
    <row r="48" spans="11:11">
      <c r="K48" s="38" t="s">
        <v>19</v>
      </c>
    </row>
    <row r="49" spans="7:11">
      <c r="G49" s="2" t="s">
        <v>22</v>
      </c>
      <c r="I49" s="39">
        <v>1000</v>
      </c>
      <c r="J49" s="40">
        <v>5</v>
      </c>
      <c r="K49" s="41">
        <f t="shared" ref="K49:K60" si="2">J48*I48</f>
        <v>0</v>
      </c>
    </row>
    <row r="50" spans="1:11">
      <c r="A50" s="2" t="s">
        <v>20</v>
      </c>
      <c r="D50" s="2" t="s">
        <v>21</v>
      </c>
      <c r="G50" s="2"/>
      <c r="I50" s="39">
        <v>500</v>
      </c>
      <c r="J50" s="40"/>
      <c r="K50" s="41">
        <f t="shared" si="2"/>
        <v>5000</v>
      </c>
    </row>
    <row r="51" spans="1:11">
      <c r="A51" s="2"/>
      <c r="G51" s="2"/>
      <c r="I51" s="39">
        <v>200</v>
      </c>
      <c r="J51" s="40"/>
      <c r="K51" s="41">
        <f t="shared" si="2"/>
        <v>0</v>
      </c>
    </row>
    <row r="52" spans="1:11">
      <c r="A52" s="2"/>
      <c r="G52" s="2" t="s">
        <v>25</v>
      </c>
      <c r="I52" s="39">
        <v>100</v>
      </c>
      <c r="J52" s="40">
        <v>1</v>
      </c>
      <c r="K52" s="41">
        <f t="shared" si="2"/>
        <v>0</v>
      </c>
    </row>
    <row r="53" spans="1:11">
      <c r="A53" s="2" t="s">
        <v>23</v>
      </c>
      <c r="D53" s="2" t="s">
        <v>24</v>
      </c>
      <c r="G53" s="1" t="s">
        <v>28</v>
      </c>
      <c r="I53" s="39">
        <v>50</v>
      </c>
      <c r="J53" s="40">
        <v>1</v>
      </c>
      <c r="K53" s="41">
        <f t="shared" si="2"/>
        <v>100</v>
      </c>
    </row>
    <row r="54" spans="1:11">
      <c r="A54" s="1" t="s">
        <v>26</v>
      </c>
      <c r="D54" s="1" t="s">
        <v>27</v>
      </c>
      <c r="I54" s="39">
        <v>20</v>
      </c>
      <c r="J54" s="40"/>
      <c r="K54" s="41">
        <f t="shared" si="2"/>
        <v>50</v>
      </c>
    </row>
    <row r="55" spans="9:11">
      <c r="I55" s="39">
        <v>10</v>
      </c>
      <c r="J55" s="40"/>
      <c r="K55" s="41">
        <f t="shared" si="2"/>
        <v>0</v>
      </c>
    </row>
    <row r="56" spans="9:11">
      <c r="I56" s="39">
        <v>5</v>
      </c>
      <c r="J56" s="40">
        <v>1</v>
      </c>
      <c r="K56" s="41">
        <f t="shared" si="2"/>
        <v>0</v>
      </c>
    </row>
    <row r="57" spans="9:11">
      <c r="I57" s="39">
        <v>1</v>
      </c>
      <c r="J57" s="40"/>
      <c r="K57" s="41">
        <f t="shared" si="2"/>
        <v>5</v>
      </c>
    </row>
    <row r="58" spans="9:11">
      <c r="I58" s="39">
        <v>0.25</v>
      </c>
      <c r="J58" s="40"/>
      <c r="K58" s="41">
        <f t="shared" si="2"/>
        <v>0</v>
      </c>
    </row>
    <row r="59" spans="9:11">
      <c r="I59" s="42">
        <v>0.05</v>
      </c>
      <c r="J59" s="40"/>
      <c r="K59" s="41">
        <f t="shared" si="2"/>
        <v>0</v>
      </c>
    </row>
    <row r="60" spans="9:11">
      <c r="I60" s="2" t="s">
        <v>29</v>
      </c>
      <c r="K60" s="41">
        <f t="shared" si="2"/>
        <v>0</v>
      </c>
    </row>
    <row r="61" spans="9:11">
      <c r="I61" s="2" t="s">
        <v>30</v>
      </c>
      <c r="K61" s="43">
        <f>SUM(K49:K60)</f>
        <v>5155</v>
      </c>
    </row>
    <row r="62" spans="11:11">
      <c r="K62" s="44">
        <f>J44</f>
        <v>5155</v>
      </c>
    </row>
    <row r="63" ht="9.75" spans="11:11">
      <c r="K63" s="45">
        <f>SUM(K61:K62)</f>
        <v>10310</v>
      </c>
    </row>
    <row r="64" ht="9.75"/>
    <row r="74" spans="1:1">
      <c r="A74" s="2" t="s">
        <v>0</v>
      </c>
    </row>
    <row r="75" spans="1:1">
      <c r="A75" s="2" t="s">
        <v>1</v>
      </c>
    </row>
    <row r="77" spans="1:12">
      <c r="A77" s="3" t="s">
        <v>2</v>
      </c>
      <c r="B77" s="3" t="s">
        <v>3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3"/>
      <c r="K77" s="3" t="s">
        <v>9</v>
      </c>
      <c r="L77" s="3" t="s">
        <v>10</v>
      </c>
    </row>
    <row r="78" spans="1:12">
      <c r="A78" s="6"/>
      <c r="B78" s="6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>
      <c r="A80" s="14">
        <v>45639</v>
      </c>
      <c r="B80" s="15">
        <v>19915</v>
      </c>
      <c r="C80" s="16" t="s">
        <v>111</v>
      </c>
      <c r="D80" s="17" t="s">
        <v>116</v>
      </c>
      <c r="E80" s="46">
        <v>58654</v>
      </c>
      <c r="F80" s="47">
        <v>2973.2</v>
      </c>
      <c r="G80" s="48"/>
      <c r="H80" s="48"/>
      <c r="I80" s="27"/>
      <c r="J80" s="25">
        <v>0</v>
      </c>
      <c r="K80" s="25">
        <f t="shared" ref="K80:K85" si="3">J80+F80</f>
        <v>2973.2</v>
      </c>
      <c r="L80" s="14">
        <v>45639</v>
      </c>
      <c r="M80" s="2"/>
    </row>
    <row r="81" spans="1:13">
      <c r="A81" s="14">
        <v>45639</v>
      </c>
      <c r="B81" s="15">
        <v>19916</v>
      </c>
      <c r="C81" s="16" t="s">
        <v>117</v>
      </c>
      <c r="D81" s="17" t="s">
        <v>16</v>
      </c>
      <c r="E81" s="46">
        <v>58895</v>
      </c>
      <c r="F81" s="47">
        <v>16000</v>
      </c>
      <c r="G81" s="48"/>
      <c r="H81" s="48"/>
      <c r="I81" s="27"/>
      <c r="J81" s="25">
        <v>0</v>
      </c>
      <c r="K81" s="25">
        <f t="shared" si="3"/>
        <v>16000</v>
      </c>
      <c r="L81" s="14">
        <v>45638</v>
      </c>
      <c r="M81" s="2"/>
    </row>
    <row r="82" spans="1:13">
      <c r="A82" s="14">
        <v>45639</v>
      </c>
      <c r="B82" s="15">
        <v>19916</v>
      </c>
      <c r="C82" s="16" t="s">
        <v>117</v>
      </c>
      <c r="D82" s="17" t="s">
        <v>118</v>
      </c>
      <c r="E82" s="46"/>
      <c r="F82" s="47">
        <v>2900</v>
      </c>
      <c r="G82" s="48"/>
      <c r="H82" s="48"/>
      <c r="I82" s="27"/>
      <c r="J82" s="25">
        <v>0</v>
      </c>
      <c r="K82" s="25">
        <f t="shared" si="3"/>
        <v>2900</v>
      </c>
      <c r="L82" s="14">
        <v>45638</v>
      </c>
      <c r="M82" s="2"/>
    </row>
    <row r="83" spans="1:13">
      <c r="A83" s="14">
        <v>45639</v>
      </c>
      <c r="B83" s="15">
        <v>19917</v>
      </c>
      <c r="C83" s="16" t="s">
        <v>119</v>
      </c>
      <c r="D83" s="17" t="s">
        <v>16</v>
      </c>
      <c r="E83" s="46">
        <v>58887</v>
      </c>
      <c r="F83" s="47"/>
      <c r="G83" s="48"/>
      <c r="H83" s="48"/>
      <c r="I83" s="27"/>
      <c r="J83" s="25">
        <v>5390</v>
      </c>
      <c r="K83" s="25">
        <f t="shared" si="3"/>
        <v>5390</v>
      </c>
      <c r="L83" s="14">
        <v>45636</v>
      </c>
      <c r="M83" s="2"/>
    </row>
    <row r="84" spans="1:13">
      <c r="A84" s="14">
        <v>45639</v>
      </c>
      <c r="B84" s="15">
        <v>19918</v>
      </c>
      <c r="C84" s="16" t="s">
        <v>120</v>
      </c>
      <c r="D84" s="17" t="s">
        <v>16</v>
      </c>
      <c r="E84" s="46">
        <v>58889</v>
      </c>
      <c r="F84" s="47"/>
      <c r="G84" s="48"/>
      <c r="H84" s="48"/>
      <c r="I84" s="27"/>
      <c r="J84" s="25">
        <v>5896.87</v>
      </c>
      <c r="K84" s="25">
        <f t="shared" si="3"/>
        <v>5896.87</v>
      </c>
      <c r="L84" s="14">
        <v>45636</v>
      </c>
      <c r="M84" s="2" t="s">
        <v>121</v>
      </c>
    </row>
    <row r="85" spans="1:13">
      <c r="A85" s="14">
        <v>45639</v>
      </c>
      <c r="B85" s="15">
        <v>19918</v>
      </c>
      <c r="C85" s="16" t="s">
        <v>120</v>
      </c>
      <c r="D85" s="17" t="s">
        <v>122</v>
      </c>
      <c r="E85" s="46"/>
      <c r="F85" s="47"/>
      <c r="G85" s="48"/>
      <c r="H85" s="48"/>
      <c r="I85" s="27"/>
      <c r="J85" s="25">
        <v>1000</v>
      </c>
      <c r="K85" s="25">
        <f t="shared" si="3"/>
        <v>1000</v>
      </c>
      <c r="L85" s="14">
        <v>45636</v>
      </c>
      <c r="M85" s="2"/>
    </row>
    <row r="86" spans="1:13">
      <c r="A86" s="14">
        <v>45639</v>
      </c>
      <c r="B86" s="15">
        <v>19919</v>
      </c>
      <c r="C86" s="16" t="s">
        <v>123</v>
      </c>
      <c r="D86" s="17" t="s">
        <v>16</v>
      </c>
      <c r="E86" s="46">
        <v>58852</v>
      </c>
      <c r="F86" s="47">
        <v>5300</v>
      </c>
      <c r="G86" s="48"/>
      <c r="H86" s="48"/>
      <c r="I86" s="27"/>
      <c r="J86" s="25">
        <v>0</v>
      </c>
      <c r="K86" s="25">
        <f t="shared" ref="K86:K89" si="4">J86+F86</f>
        <v>5300</v>
      </c>
      <c r="L86" s="14">
        <v>45638</v>
      </c>
      <c r="M86" s="2"/>
    </row>
    <row r="87" spans="1:13">
      <c r="A87" s="14">
        <v>45639</v>
      </c>
      <c r="B87" s="15">
        <v>19920</v>
      </c>
      <c r="C87" s="16" t="s">
        <v>124</v>
      </c>
      <c r="D87" s="17" t="s">
        <v>16</v>
      </c>
      <c r="E87" s="46">
        <v>59657</v>
      </c>
      <c r="F87" s="47">
        <v>67190</v>
      </c>
      <c r="G87" s="48"/>
      <c r="H87" s="48"/>
      <c r="I87" s="27"/>
      <c r="J87" s="25">
        <v>0</v>
      </c>
      <c r="K87" s="25">
        <f t="shared" si="4"/>
        <v>67190</v>
      </c>
      <c r="L87" s="14">
        <v>45639</v>
      </c>
      <c r="M87" s="2"/>
    </row>
    <row r="88" spans="1:13">
      <c r="A88" s="14">
        <v>45639</v>
      </c>
      <c r="B88" s="15">
        <v>19921</v>
      </c>
      <c r="C88" s="16" t="s">
        <v>125</v>
      </c>
      <c r="D88" s="17" t="s">
        <v>16</v>
      </c>
      <c r="E88" s="46">
        <v>58893</v>
      </c>
      <c r="F88" s="47">
        <v>16000</v>
      </c>
      <c r="G88" s="48"/>
      <c r="H88" s="48"/>
      <c r="I88" s="27"/>
      <c r="J88" s="25">
        <v>0</v>
      </c>
      <c r="K88" s="25">
        <f t="shared" si="4"/>
        <v>16000</v>
      </c>
      <c r="L88" s="14">
        <v>45639</v>
      </c>
      <c r="M88" s="2"/>
    </row>
    <row r="89" spans="1:13">
      <c r="A89" s="14">
        <v>45639</v>
      </c>
      <c r="B89" s="15">
        <v>19922</v>
      </c>
      <c r="C89" s="16" t="s">
        <v>40</v>
      </c>
      <c r="D89" s="17" t="s">
        <v>16</v>
      </c>
      <c r="E89" s="46">
        <v>58894</v>
      </c>
      <c r="F89" s="47">
        <v>93596.1</v>
      </c>
      <c r="G89" s="48"/>
      <c r="H89" s="48"/>
      <c r="I89" s="27"/>
      <c r="J89" s="25">
        <v>0</v>
      </c>
      <c r="K89" s="25">
        <f t="shared" si="4"/>
        <v>93596.1</v>
      </c>
      <c r="L89" s="14">
        <v>45639</v>
      </c>
      <c r="M89" s="2"/>
    </row>
    <row r="90" spans="6:11">
      <c r="F90" s="36">
        <f>SUM(F80:F89)</f>
        <v>203959.3</v>
      </c>
      <c r="G90" s="2"/>
      <c r="H90" s="2"/>
      <c r="I90" s="2"/>
      <c r="J90" s="36">
        <f>SUM(J80:J89)</f>
        <v>12286.87</v>
      </c>
      <c r="K90" s="36">
        <f>SUM(K80:K89)</f>
        <v>216246.17</v>
      </c>
    </row>
    <row r="92" spans="1:4">
      <c r="A92" s="2" t="s">
        <v>20</v>
      </c>
      <c r="D92" s="2" t="s">
        <v>21</v>
      </c>
    </row>
    <row r="93" spans="1:1">
      <c r="A93" s="2"/>
    </row>
    <row r="94" spans="1:1">
      <c r="A94" s="2"/>
    </row>
    <row r="95" spans="1:4">
      <c r="A95" s="2" t="s">
        <v>23</v>
      </c>
      <c r="D95" s="2" t="s">
        <v>24</v>
      </c>
    </row>
    <row r="96" spans="1:4">
      <c r="A96" s="1" t="s">
        <v>26</v>
      </c>
      <c r="D96" s="1" t="s">
        <v>27</v>
      </c>
    </row>
  </sheetData>
  <mergeCells count="39">
    <mergeCell ref="G4:J4"/>
    <mergeCell ref="G39:J39"/>
    <mergeCell ref="G77:J77"/>
    <mergeCell ref="A4:A6"/>
    <mergeCell ref="A39:A41"/>
    <mergeCell ref="A77:A79"/>
    <mergeCell ref="B4:B6"/>
    <mergeCell ref="B39:B41"/>
    <mergeCell ref="B77:B79"/>
    <mergeCell ref="C4:C6"/>
    <mergeCell ref="C39:C41"/>
    <mergeCell ref="C77:C79"/>
    <mergeCell ref="D4:D6"/>
    <mergeCell ref="D39:D41"/>
    <mergeCell ref="D77:D79"/>
    <mergeCell ref="E4:E6"/>
    <mergeCell ref="E39:E41"/>
    <mergeCell ref="E77:E79"/>
    <mergeCell ref="F4:F6"/>
    <mergeCell ref="F39:F41"/>
    <mergeCell ref="F77:F79"/>
    <mergeCell ref="G5:G6"/>
    <mergeCell ref="G40:G41"/>
    <mergeCell ref="G78:G79"/>
    <mergeCell ref="H5:H6"/>
    <mergeCell ref="H40:H41"/>
    <mergeCell ref="H78:H79"/>
    <mergeCell ref="I5:I6"/>
    <mergeCell ref="I40:I41"/>
    <mergeCell ref="I78:I79"/>
    <mergeCell ref="J5:J6"/>
    <mergeCell ref="J40:J41"/>
    <mergeCell ref="J78:J79"/>
    <mergeCell ref="K4:K6"/>
    <mergeCell ref="K39:K41"/>
    <mergeCell ref="K77:K79"/>
    <mergeCell ref="L4:L6"/>
    <mergeCell ref="L39:L41"/>
    <mergeCell ref="L77:L79"/>
  </mergeCells>
  <pageMargins left="0.25" right="0.25" top="0.75" bottom="0.75" header="0.3" footer="0.3"/>
  <pageSetup paperSize="1" scale="83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DEC 2</vt:lpstr>
      <vt:lpstr>DEC 3</vt:lpstr>
      <vt:lpstr>DEC 4</vt:lpstr>
      <vt:lpstr>DEC 5</vt:lpstr>
      <vt:lpstr>DEC 9</vt:lpstr>
      <vt:lpstr>DEC 10</vt:lpstr>
      <vt:lpstr>DEC 11</vt:lpstr>
      <vt:lpstr>DEC 12</vt:lpstr>
      <vt:lpstr>DEC 13</vt:lpstr>
      <vt:lpstr>DEC 16</vt:lpstr>
      <vt:lpstr>DEC 17</vt:lpstr>
      <vt:lpstr>DEC 18</vt:lpstr>
      <vt:lpstr>DEC 19</vt:lpstr>
      <vt:lpstr>DEC 26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2024-12-01T23:40:00Z</dcterms:created>
  <cp:lastPrinted>2024-12-06T00:41:00Z</cp:lastPrinted>
  <dcterms:modified xsi:type="dcterms:W3CDTF">2025-02-03T00:56:11Z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24947F786FC74C1DA52B5D928321BE00</vt:lpwstr>
  </property>
  <property fmtid="{D5CDD505-2E9C-101B-9397-08002B2CF9AE}" pid="3" name="KSOProductBuildVer">
    <vt:lpwstr>1033-11.2.0.11537</vt:lpwstr>
  </property>
</Properties>
</file>