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055" windowHeight="7695" firstSheet="6" activeTab="17"/>
  </bookViews>
  <sheets>
    <sheet name="FEB 1" sheetId="1" r:id="rId1"/>
    <sheet name="FEB 2" sheetId="2" r:id="rId2"/>
    <sheet name="FEB 5" sheetId="3" r:id="rId3"/>
    <sheet name="FEB 6" sheetId="5" r:id="rId4"/>
    <sheet name="FEB 7" sheetId="4" r:id="rId5"/>
    <sheet name="FEB 8" sheetId="6" r:id="rId6"/>
    <sheet name="FEB 12" sheetId="7" r:id="rId7"/>
    <sheet name="FEB 13" sheetId="8" r:id="rId8"/>
    <sheet name="FEB 14" sheetId="9" r:id="rId9"/>
    <sheet name="FEB 15" sheetId="12" r:id="rId10"/>
    <sheet name="FEB 16" sheetId="10" r:id="rId11"/>
    <sheet name="FEB 19" sheetId="11" r:id="rId12"/>
    <sheet name="FEB 20" sheetId="13" r:id="rId13"/>
    <sheet name="FEB 21" sheetId="14" r:id="rId14"/>
    <sheet name="FEB 23" sheetId="19" r:id="rId15"/>
    <sheet name="FEB 26" sheetId="15" r:id="rId16"/>
    <sheet name="FEB 28" sheetId="16" r:id="rId17"/>
    <sheet name="FEB 29" sheetId="20" r:id="rId18"/>
  </sheets>
  <definedNames>
    <definedName name="_1_JAN_2024" localSheetId="6">#REF!</definedName>
    <definedName name="_1_JAN_2024" localSheetId="7">#REF!</definedName>
    <definedName name="_1_JAN_2024" localSheetId="8">#REF!</definedName>
    <definedName name="_1_JAN_2024" localSheetId="9">#REF!</definedName>
    <definedName name="_1_JAN_2024" localSheetId="10">#REF!</definedName>
    <definedName name="_1_JAN_2024" localSheetId="11">#REF!</definedName>
    <definedName name="_1_JAN_2024" localSheetId="1">#REF!</definedName>
    <definedName name="_1_JAN_2024" localSheetId="12">#REF!</definedName>
    <definedName name="_1_JAN_2024" localSheetId="13">#REF!</definedName>
    <definedName name="_1_JAN_2024" localSheetId="14">#REF!</definedName>
    <definedName name="_1_JAN_2024" localSheetId="15">#REF!</definedName>
    <definedName name="_1_JAN_2024" localSheetId="16">#REF!</definedName>
    <definedName name="_1_JAN_2024" localSheetId="17">#REF!</definedName>
    <definedName name="_1_JAN_2024" localSheetId="2">#REF!</definedName>
    <definedName name="_1_JAN_2024" localSheetId="3">#REF!</definedName>
    <definedName name="_1_JAN_2024" localSheetId="4">#REF!</definedName>
    <definedName name="_1_JAN_2024" localSheetId="5">#REF!</definedName>
    <definedName name="_1_JAN_2024">#REF!</definedName>
    <definedName name="_2_JAN_2024" localSheetId="6">#REF!</definedName>
    <definedName name="_2_JAN_2024" localSheetId="7">#REF!</definedName>
    <definedName name="_2_JAN_2024" localSheetId="8">#REF!</definedName>
    <definedName name="_2_JAN_2024" localSheetId="9">#REF!</definedName>
    <definedName name="_2_JAN_2024" localSheetId="10">#REF!</definedName>
    <definedName name="_2_JAN_2024" localSheetId="11">#REF!</definedName>
    <definedName name="_2_JAN_2024" localSheetId="1">#REF!</definedName>
    <definedName name="_2_JAN_2024" localSheetId="12">#REF!</definedName>
    <definedName name="_2_JAN_2024" localSheetId="13">#REF!</definedName>
    <definedName name="_2_JAN_2024" localSheetId="14">#REF!</definedName>
    <definedName name="_2_JAN_2024" localSheetId="15">#REF!</definedName>
    <definedName name="_2_JAN_2024" localSheetId="16">#REF!</definedName>
    <definedName name="_2_JAN_2024" localSheetId="17">#REF!</definedName>
    <definedName name="_2_JAN_2024" localSheetId="2">#REF!</definedName>
    <definedName name="_2_JAN_2024" localSheetId="3">#REF!</definedName>
    <definedName name="_2_JAN_2024" localSheetId="4">#REF!</definedName>
    <definedName name="_2_JAN_2024" localSheetId="5">#REF!</definedName>
    <definedName name="_2_JAN_2024">#REF!</definedName>
    <definedName name="_6_Jan_2020" localSheetId="6">#REF!</definedName>
    <definedName name="_6_Jan_2020" localSheetId="7">#REF!</definedName>
    <definedName name="_6_Jan_2020" localSheetId="8">#REF!</definedName>
    <definedName name="_6_Jan_2020" localSheetId="9">#REF!</definedName>
    <definedName name="_6_Jan_2020" localSheetId="10">#REF!</definedName>
    <definedName name="_6_Jan_2020" localSheetId="11">#REF!</definedName>
    <definedName name="_6_Jan_2020" localSheetId="1">#REF!</definedName>
    <definedName name="_6_Jan_2020" localSheetId="12">#REF!</definedName>
    <definedName name="_6_Jan_2020" localSheetId="13">#REF!</definedName>
    <definedName name="_6_Jan_2020" localSheetId="14">#REF!</definedName>
    <definedName name="_6_Jan_2020" localSheetId="15">#REF!</definedName>
    <definedName name="_6_Jan_2020" localSheetId="16">#REF!</definedName>
    <definedName name="_6_Jan_2020" localSheetId="17">#REF!</definedName>
    <definedName name="_6_Jan_2020" localSheetId="2">#REF!</definedName>
    <definedName name="_6_Jan_2020" localSheetId="3">#REF!</definedName>
    <definedName name="_6_Jan_2020" localSheetId="4">#REF!</definedName>
    <definedName name="_6_Jan_2020" localSheetId="5">#REF!</definedName>
    <definedName name="_6_Jan_2020">#REF!</definedName>
    <definedName name="_xlnm.Print_Area" localSheetId="0">'FEB 1'!$A$33:$L$61</definedName>
    <definedName name="_xlnm.Print_Area" localSheetId="6">'FEB 12'!$A$2:$M$34</definedName>
    <definedName name="_xlnm.Print_Area" localSheetId="7">'FEB 13'!$A$31:$M$53</definedName>
    <definedName name="_xlnm.Print_Area" localSheetId="8">'FEB 14'!$A$65:$L$84</definedName>
    <definedName name="_xlnm.Print_Area" localSheetId="9">'FEB 15'!$A$41:$L$99</definedName>
    <definedName name="_xlnm.Print_Area" localSheetId="10">'FEB 16'!$A$96:$L$113</definedName>
    <definedName name="_xlnm.Print_Area" localSheetId="11">'FEB 19'!$A$39:$L$71</definedName>
    <definedName name="_xlnm.Print_Area" localSheetId="1">'FEB 2'!$A$33:$L$52</definedName>
    <definedName name="_xlnm.Print_Area" localSheetId="12">'FEB 20'!$A$39:$M$59</definedName>
    <definedName name="_xlnm.Print_Area" localSheetId="13">'FEB 21'!$A$40:$M$70</definedName>
    <definedName name="_xlnm.Print_Area" localSheetId="14">'FEB 23'!$A$3:$L$20</definedName>
    <definedName name="_xlnm.Print_Area" localSheetId="15">'FEB 26'!$A$87:$L$160</definedName>
    <definedName name="_xlnm.Print_Area" localSheetId="16">'FEB 28'!$A$34:$N$61</definedName>
    <definedName name="_xlnm.Print_Area" localSheetId="17">'FEB 29'!$A$85:$K$150</definedName>
    <definedName name="_xlnm.Print_Area" localSheetId="2">'FEB 5'!$A$35:$L$62</definedName>
    <definedName name="_xlnm.Print_Area" localSheetId="3">'FEB 6'!$A$2:$M$31</definedName>
    <definedName name="_xlnm.Print_Area" localSheetId="4">'FEB 7'!$A$145:$L$168</definedName>
    <definedName name="_xlnm.Print_Area" localSheetId="5">'FEB 8'!$A$2:$M$30</definedName>
  </definedNames>
  <calcPr calcId="124519"/>
</workbook>
</file>

<file path=xl/calcChain.xml><?xml version="1.0" encoding="utf-8"?>
<calcChain xmlns="http://schemas.openxmlformats.org/spreadsheetml/2006/main">
  <c r="J154" i="15"/>
  <c r="K91" i="20"/>
  <c r="K92"/>
  <c r="J93"/>
  <c r="K93" s="1"/>
  <c r="K94"/>
  <c r="K95"/>
  <c r="J96"/>
  <c r="K96" s="1"/>
  <c r="K97"/>
  <c r="K98"/>
  <c r="J99"/>
  <c r="K99" s="1"/>
  <c r="K100"/>
  <c r="K101"/>
  <c r="J102"/>
  <c r="K102" s="1"/>
  <c r="K103"/>
  <c r="K104"/>
  <c r="J105"/>
  <c r="K105" s="1"/>
  <c r="K106"/>
  <c r="K107"/>
  <c r="J108"/>
  <c r="K108" s="1"/>
  <c r="K109"/>
  <c r="K110"/>
  <c r="J111"/>
  <c r="K111" s="1"/>
  <c r="K112"/>
  <c r="K113"/>
  <c r="J114"/>
  <c r="K114" s="1"/>
  <c r="K115"/>
  <c r="K116"/>
  <c r="J117"/>
  <c r="K117" s="1"/>
  <c r="K118"/>
  <c r="K119"/>
  <c r="J120"/>
  <c r="K120" s="1"/>
  <c r="K121"/>
  <c r="K122"/>
  <c r="J123"/>
  <c r="K123" s="1"/>
  <c r="K124"/>
  <c r="K125"/>
  <c r="J126"/>
  <c r="K126" s="1"/>
  <c r="K127"/>
  <c r="K128"/>
  <c r="J129"/>
  <c r="K129" s="1"/>
  <c r="K130"/>
  <c r="K131"/>
  <c r="J132"/>
  <c r="K132" s="1"/>
  <c r="K133"/>
  <c r="K134"/>
  <c r="J135"/>
  <c r="K135" s="1"/>
  <c r="K136"/>
  <c r="K137"/>
  <c r="J138"/>
  <c r="K138" s="1"/>
  <c r="K139"/>
  <c r="K140"/>
  <c r="J141"/>
  <c r="K141" s="1"/>
  <c r="J143"/>
  <c r="K152" i="15"/>
  <c r="J152"/>
  <c r="K151"/>
  <c r="K150"/>
  <c r="K149"/>
  <c r="J149"/>
  <c r="K148"/>
  <c r="K147"/>
  <c r="K146"/>
  <c r="J146"/>
  <c r="K145"/>
  <c r="K144"/>
  <c r="K143"/>
  <c r="J143"/>
  <c r="K142"/>
  <c r="K141"/>
  <c r="K140"/>
  <c r="J140"/>
  <c r="K139"/>
  <c r="K138"/>
  <c r="J137"/>
  <c r="K137" s="1"/>
  <c r="K136"/>
  <c r="K135"/>
  <c r="J134"/>
  <c r="K134" s="1"/>
  <c r="K133"/>
  <c r="K132"/>
  <c r="J131"/>
  <c r="K131" s="1"/>
  <c r="K130"/>
  <c r="K129"/>
  <c r="J128"/>
  <c r="K128" s="1"/>
  <c r="K127"/>
  <c r="K126"/>
  <c r="J125"/>
  <c r="K125" s="1"/>
  <c r="K124"/>
  <c r="K123"/>
  <c r="J122"/>
  <c r="K122" s="1"/>
  <c r="K121"/>
  <c r="K120"/>
  <c r="J119"/>
  <c r="K119" s="1"/>
  <c r="K118"/>
  <c r="K117"/>
  <c r="J116"/>
  <c r="K116" s="1"/>
  <c r="K115"/>
  <c r="K114"/>
  <c r="J113"/>
  <c r="K113" s="1"/>
  <c r="K112"/>
  <c r="K111"/>
  <c r="J110"/>
  <c r="K110" s="1"/>
  <c r="K109"/>
  <c r="K108"/>
  <c r="J107"/>
  <c r="K107" s="1"/>
  <c r="K106"/>
  <c r="K105"/>
  <c r="J104"/>
  <c r="K104" s="1"/>
  <c r="K103"/>
  <c r="K102"/>
  <c r="J101"/>
  <c r="K101" s="1"/>
  <c r="K100"/>
  <c r="K99"/>
  <c r="J98"/>
  <c r="K98" s="1"/>
  <c r="K97"/>
  <c r="K96"/>
  <c r="J95"/>
  <c r="K95" s="1"/>
  <c r="K94"/>
  <c r="K93"/>
  <c r="J73" i="20"/>
  <c r="F73"/>
  <c r="K72"/>
  <c r="K71"/>
  <c r="K70"/>
  <c r="K69"/>
  <c r="K68"/>
  <c r="K67"/>
  <c r="K66"/>
  <c r="J48"/>
  <c r="F48"/>
  <c r="K47"/>
  <c r="K46"/>
  <c r="K45"/>
  <c r="K44"/>
  <c r="K43"/>
  <c r="K42"/>
  <c r="K41"/>
  <c r="K46" i="16"/>
  <c r="K45"/>
  <c r="K27" i="20"/>
  <c r="K26"/>
  <c r="K25"/>
  <c r="K24"/>
  <c r="K23"/>
  <c r="K22"/>
  <c r="K21"/>
  <c r="K20"/>
  <c r="K19"/>
  <c r="K18"/>
  <c r="K17"/>
  <c r="J13"/>
  <c r="K29" s="1"/>
  <c r="F13"/>
  <c r="K12"/>
  <c r="K11"/>
  <c r="K10"/>
  <c r="K9"/>
  <c r="J51" i="16"/>
  <c r="F51"/>
  <c r="K50"/>
  <c r="K49"/>
  <c r="K48"/>
  <c r="K47"/>
  <c r="K44"/>
  <c r="K43"/>
  <c r="K42"/>
  <c r="K41"/>
  <c r="K40"/>
  <c r="J74" i="15"/>
  <c r="F74"/>
  <c r="K73"/>
  <c r="K72"/>
  <c r="J11" i="19"/>
  <c r="F11"/>
  <c r="K10"/>
  <c r="K9"/>
  <c r="K8" i="15"/>
  <c r="K9"/>
  <c r="K12" s="1"/>
  <c r="K10"/>
  <c r="K11"/>
  <c r="F12"/>
  <c r="J12"/>
  <c r="K16"/>
  <c r="K17"/>
  <c r="K18"/>
  <c r="K19"/>
  <c r="K20"/>
  <c r="K21"/>
  <c r="K22"/>
  <c r="K23"/>
  <c r="K24"/>
  <c r="K25"/>
  <c r="K26"/>
  <c r="K28"/>
  <c r="K9" i="16"/>
  <c r="K10"/>
  <c r="K11"/>
  <c r="K12"/>
  <c r="F13"/>
  <c r="J13"/>
  <c r="K17"/>
  <c r="K18"/>
  <c r="K19"/>
  <c r="K20"/>
  <c r="K21"/>
  <c r="K22"/>
  <c r="K23"/>
  <c r="K24"/>
  <c r="K25"/>
  <c r="K26"/>
  <c r="K27"/>
  <c r="K29"/>
  <c r="K58" i="15"/>
  <c r="K57"/>
  <c r="K56"/>
  <c r="K55"/>
  <c r="K54"/>
  <c r="K53"/>
  <c r="K52"/>
  <c r="K51"/>
  <c r="K50"/>
  <c r="K49"/>
  <c r="K48"/>
  <c r="J44"/>
  <c r="K60" s="1"/>
  <c r="F44"/>
  <c r="K43"/>
  <c r="K42"/>
  <c r="K41"/>
  <c r="K40"/>
  <c r="J93" i="12"/>
  <c r="J91"/>
  <c r="K91" s="1"/>
  <c r="K89"/>
  <c r="K90"/>
  <c r="J88"/>
  <c r="K88" s="1"/>
  <c r="K87"/>
  <c r="K86"/>
  <c r="J85"/>
  <c r="K85" s="1"/>
  <c r="K84"/>
  <c r="K83"/>
  <c r="J82"/>
  <c r="K82" s="1"/>
  <c r="K81"/>
  <c r="K80"/>
  <c r="J79"/>
  <c r="K79" s="1"/>
  <c r="K78"/>
  <c r="K77"/>
  <c r="J76"/>
  <c r="K76" s="1"/>
  <c r="K75"/>
  <c r="K74"/>
  <c r="J73"/>
  <c r="K73" s="1"/>
  <c r="K72"/>
  <c r="K71"/>
  <c r="J70"/>
  <c r="K70" s="1"/>
  <c r="K69"/>
  <c r="K68"/>
  <c r="J67"/>
  <c r="K67" s="1"/>
  <c r="K66"/>
  <c r="K65"/>
  <c r="J64"/>
  <c r="K64" s="1"/>
  <c r="K63"/>
  <c r="K62"/>
  <c r="J61"/>
  <c r="K61" s="1"/>
  <c r="K60"/>
  <c r="K59"/>
  <c r="J58"/>
  <c r="K58" s="1"/>
  <c r="K57"/>
  <c r="K56"/>
  <c r="J55"/>
  <c r="K55" s="1"/>
  <c r="K54"/>
  <c r="K53"/>
  <c r="J52"/>
  <c r="K52" s="1"/>
  <c r="K51"/>
  <c r="K50"/>
  <c r="J49"/>
  <c r="K49" s="1"/>
  <c r="K48"/>
  <c r="K47"/>
  <c r="J62" i="14"/>
  <c r="F62"/>
  <c r="K61"/>
  <c r="K60"/>
  <c r="K59"/>
  <c r="K58"/>
  <c r="K57"/>
  <c r="K56"/>
  <c r="K55"/>
  <c r="K54"/>
  <c r="K53"/>
  <c r="K52"/>
  <c r="K51"/>
  <c r="K50"/>
  <c r="K49"/>
  <c r="K48"/>
  <c r="K47"/>
  <c r="K46"/>
  <c r="J49" i="13"/>
  <c r="F49"/>
  <c r="K48"/>
  <c r="K47"/>
  <c r="K46"/>
  <c r="K45"/>
  <c r="K31" i="14"/>
  <c r="K30"/>
  <c r="K29"/>
  <c r="K28"/>
  <c r="K27"/>
  <c r="K26"/>
  <c r="K25"/>
  <c r="K24"/>
  <c r="K23"/>
  <c r="K22"/>
  <c r="K21"/>
  <c r="J17"/>
  <c r="K33" s="1"/>
  <c r="F17"/>
  <c r="K16"/>
  <c r="K15"/>
  <c r="K14"/>
  <c r="K13"/>
  <c r="F61" i="11"/>
  <c r="J61"/>
  <c r="K60"/>
  <c r="K59"/>
  <c r="K58"/>
  <c r="K57"/>
  <c r="K56"/>
  <c r="K55"/>
  <c r="K54"/>
  <c r="K53"/>
  <c r="K52"/>
  <c r="K51"/>
  <c r="K50"/>
  <c r="K49"/>
  <c r="K48"/>
  <c r="K47"/>
  <c r="K46"/>
  <c r="K45"/>
  <c r="J74" i="9"/>
  <c r="F74"/>
  <c r="K73"/>
  <c r="K72"/>
  <c r="K71"/>
  <c r="K25" i="12"/>
  <c r="K24"/>
  <c r="K23"/>
  <c r="K22"/>
  <c r="K21"/>
  <c r="K20"/>
  <c r="K19"/>
  <c r="K18"/>
  <c r="K17"/>
  <c r="K15" i="13"/>
  <c r="K31"/>
  <c r="K30"/>
  <c r="K29"/>
  <c r="K28"/>
  <c r="K27"/>
  <c r="K26"/>
  <c r="K25"/>
  <c r="K24"/>
  <c r="K23"/>
  <c r="K22"/>
  <c r="K21"/>
  <c r="J17"/>
  <c r="K33" s="1"/>
  <c r="F17"/>
  <c r="K16"/>
  <c r="K14"/>
  <c r="K13"/>
  <c r="J26" i="12"/>
  <c r="F26"/>
  <c r="K16"/>
  <c r="K15"/>
  <c r="K14"/>
  <c r="K13"/>
  <c r="K12"/>
  <c r="K11"/>
  <c r="K10"/>
  <c r="K72" i="10"/>
  <c r="K102"/>
  <c r="K103"/>
  <c r="F104"/>
  <c r="J104"/>
  <c r="K104"/>
  <c r="K30" i="11"/>
  <c r="K29"/>
  <c r="K28"/>
  <c r="K27"/>
  <c r="K26"/>
  <c r="K25"/>
  <c r="K24"/>
  <c r="K23"/>
  <c r="K22"/>
  <c r="K21"/>
  <c r="K20"/>
  <c r="J16"/>
  <c r="K32" s="1"/>
  <c r="F16"/>
  <c r="K15"/>
  <c r="K14"/>
  <c r="K13"/>
  <c r="K71" i="10"/>
  <c r="K88"/>
  <c r="K87"/>
  <c r="K86"/>
  <c r="K85"/>
  <c r="K84"/>
  <c r="K83"/>
  <c r="K82"/>
  <c r="K81"/>
  <c r="K89" s="1"/>
  <c r="K80"/>
  <c r="K79"/>
  <c r="K78"/>
  <c r="J74"/>
  <c r="K90" s="1"/>
  <c r="F74"/>
  <c r="K73"/>
  <c r="K70"/>
  <c r="K69"/>
  <c r="K60"/>
  <c r="K58"/>
  <c r="K57"/>
  <c r="K56"/>
  <c r="K55"/>
  <c r="K54"/>
  <c r="K53"/>
  <c r="K52"/>
  <c r="K51"/>
  <c r="K50"/>
  <c r="K49"/>
  <c r="K48"/>
  <c r="J44"/>
  <c r="F44"/>
  <c r="K43"/>
  <c r="K42"/>
  <c r="K44" s="1"/>
  <c r="K41"/>
  <c r="K25"/>
  <c r="K24"/>
  <c r="K23"/>
  <c r="K22"/>
  <c r="K21"/>
  <c r="K20"/>
  <c r="K19"/>
  <c r="K18"/>
  <c r="K17"/>
  <c r="K16"/>
  <c r="K15"/>
  <c r="J11"/>
  <c r="K27" s="1"/>
  <c r="F11"/>
  <c r="K10"/>
  <c r="K9"/>
  <c r="K8"/>
  <c r="J50" i="9"/>
  <c r="F50"/>
  <c r="K49"/>
  <c r="K48"/>
  <c r="K47"/>
  <c r="K46"/>
  <c r="K45"/>
  <c r="K44"/>
  <c r="K43"/>
  <c r="K42"/>
  <c r="K44" i="8"/>
  <c r="K43"/>
  <c r="J45"/>
  <c r="F45"/>
  <c r="K42"/>
  <c r="K41"/>
  <c r="K40"/>
  <c r="K39"/>
  <c r="K38"/>
  <c r="K37"/>
  <c r="J158" i="4"/>
  <c r="F158"/>
  <c r="K157"/>
  <c r="K156"/>
  <c r="K155"/>
  <c r="K154"/>
  <c r="K153"/>
  <c r="K152"/>
  <c r="K151"/>
  <c r="K12" i="9"/>
  <c r="K11"/>
  <c r="K10"/>
  <c r="K9"/>
  <c r="K8"/>
  <c r="K28"/>
  <c r="K27"/>
  <c r="K26"/>
  <c r="K25"/>
  <c r="K24"/>
  <c r="K23"/>
  <c r="K22"/>
  <c r="K21"/>
  <c r="K20"/>
  <c r="K19"/>
  <c r="J15"/>
  <c r="K31" s="1"/>
  <c r="F15"/>
  <c r="K14"/>
  <c r="K13"/>
  <c r="K25" i="8"/>
  <c r="K24"/>
  <c r="K23"/>
  <c r="K22"/>
  <c r="K21"/>
  <c r="K20"/>
  <c r="K19"/>
  <c r="K18"/>
  <c r="K17"/>
  <c r="K16"/>
  <c r="K15"/>
  <c r="J11"/>
  <c r="K27" s="1"/>
  <c r="F11"/>
  <c r="K10"/>
  <c r="K9"/>
  <c r="K8"/>
  <c r="K11" s="1"/>
  <c r="K11" i="7"/>
  <c r="K10"/>
  <c r="K9"/>
  <c r="K29"/>
  <c r="K28"/>
  <c r="K27"/>
  <c r="K26"/>
  <c r="K25"/>
  <c r="K24"/>
  <c r="K23"/>
  <c r="K22"/>
  <c r="K21"/>
  <c r="K20"/>
  <c r="K19"/>
  <c r="J15"/>
  <c r="K31" s="1"/>
  <c r="F15"/>
  <c r="K14"/>
  <c r="K13"/>
  <c r="K12"/>
  <c r="K8"/>
  <c r="K26" i="6"/>
  <c r="K25"/>
  <c r="K24"/>
  <c r="K23"/>
  <c r="K22"/>
  <c r="K21"/>
  <c r="K20"/>
  <c r="K19"/>
  <c r="K18"/>
  <c r="K17"/>
  <c r="K16"/>
  <c r="J12"/>
  <c r="K28" s="1"/>
  <c r="F12"/>
  <c r="K11"/>
  <c r="K10"/>
  <c r="K9"/>
  <c r="K8"/>
  <c r="K12" s="1"/>
  <c r="J136" i="4"/>
  <c r="J134"/>
  <c r="K134" s="1"/>
  <c r="K133"/>
  <c r="K132"/>
  <c r="J131"/>
  <c r="K131" s="1"/>
  <c r="K130"/>
  <c r="K129"/>
  <c r="J128"/>
  <c r="K128" s="1"/>
  <c r="K127"/>
  <c r="K126"/>
  <c r="J125"/>
  <c r="K125" s="1"/>
  <c r="K124"/>
  <c r="K123"/>
  <c r="J122"/>
  <c r="K122" s="1"/>
  <c r="K121"/>
  <c r="K120"/>
  <c r="J119"/>
  <c r="K119" s="1"/>
  <c r="K118"/>
  <c r="K117"/>
  <c r="J116"/>
  <c r="K116" s="1"/>
  <c r="K115"/>
  <c r="K114"/>
  <c r="J113"/>
  <c r="K113" s="1"/>
  <c r="K112"/>
  <c r="K111"/>
  <c r="J110"/>
  <c r="K110" s="1"/>
  <c r="K109"/>
  <c r="K108"/>
  <c r="J107"/>
  <c r="K107" s="1"/>
  <c r="K106"/>
  <c r="K105"/>
  <c r="J83"/>
  <c r="F83"/>
  <c r="K82"/>
  <c r="K81"/>
  <c r="K80"/>
  <c r="K79"/>
  <c r="K78"/>
  <c r="K77"/>
  <c r="K76"/>
  <c r="K75"/>
  <c r="K74"/>
  <c r="K73"/>
  <c r="K72"/>
  <c r="K17" i="5"/>
  <c r="K16"/>
  <c r="K15"/>
  <c r="K14"/>
  <c r="K13"/>
  <c r="K11"/>
  <c r="K10"/>
  <c r="J19"/>
  <c r="F19"/>
  <c r="K18"/>
  <c r="K12"/>
  <c r="K9"/>
  <c r="K8"/>
  <c r="J43" i="2"/>
  <c r="F43"/>
  <c r="K42"/>
  <c r="K41"/>
  <c r="K40"/>
  <c r="K39"/>
  <c r="K59" i="4"/>
  <c r="K58"/>
  <c r="K57"/>
  <c r="K56"/>
  <c r="K55"/>
  <c r="K54"/>
  <c r="K53"/>
  <c r="K52"/>
  <c r="K51"/>
  <c r="K50"/>
  <c r="K49"/>
  <c r="J45"/>
  <c r="K61" s="1"/>
  <c r="F45"/>
  <c r="K44"/>
  <c r="K43"/>
  <c r="K42"/>
  <c r="K41"/>
  <c r="K26"/>
  <c r="K25"/>
  <c r="K24"/>
  <c r="K23"/>
  <c r="K22"/>
  <c r="K21"/>
  <c r="K20"/>
  <c r="K19"/>
  <c r="K18"/>
  <c r="K17"/>
  <c r="K16"/>
  <c r="J12"/>
  <c r="K28" s="1"/>
  <c r="F12"/>
  <c r="K11"/>
  <c r="K10"/>
  <c r="K9"/>
  <c r="K8"/>
  <c r="K90" i="3"/>
  <c r="K89"/>
  <c r="K88"/>
  <c r="K87"/>
  <c r="K86"/>
  <c r="K85"/>
  <c r="K84"/>
  <c r="K83"/>
  <c r="K82"/>
  <c r="K81"/>
  <c r="K80"/>
  <c r="J76"/>
  <c r="K92" s="1"/>
  <c r="F76"/>
  <c r="K75"/>
  <c r="K74"/>
  <c r="K73"/>
  <c r="K72"/>
  <c r="K59"/>
  <c r="K58"/>
  <c r="K57"/>
  <c r="K56"/>
  <c r="K55"/>
  <c r="K54"/>
  <c r="K53"/>
  <c r="K52"/>
  <c r="K51"/>
  <c r="K50"/>
  <c r="K49"/>
  <c r="K60" s="1"/>
  <c r="J45"/>
  <c r="K61" s="1"/>
  <c r="F45"/>
  <c r="K44"/>
  <c r="K43"/>
  <c r="K42"/>
  <c r="K41"/>
  <c r="K45" s="1"/>
  <c r="K26"/>
  <c r="K25"/>
  <c r="K24"/>
  <c r="K23"/>
  <c r="K22"/>
  <c r="K21"/>
  <c r="K20"/>
  <c r="K19"/>
  <c r="K18"/>
  <c r="K17"/>
  <c r="K16"/>
  <c r="J12"/>
  <c r="K28" s="1"/>
  <c r="F12"/>
  <c r="K11"/>
  <c r="K10"/>
  <c r="K9"/>
  <c r="K8"/>
  <c r="K12" s="1"/>
  <c r="K26" i="2"/>
  <c r="K25"/>
  <c r="K24"/>
  <c r="K23"/>
  <c r="K22"/>
  <c r="K21"/>
  <c r="K20"/>
  <c r="K19"/>
  <c r="K18"/>
  <c r="K17"/>
  <c r="K16"/>
  <c r="J12"/>
  <c r="K28" s="1"/>
  <c r="F12"/>
  <c r="K11"/>
  <c r="K10"/>
  <c r="K9"/>
  <c r="K8"/>
  <c r="K42" i="1"/>
  <c r="K41"/>
  <c r="K40"/>
  <c r="K11"/>
  <c r="K10"/>
  <c r="K9"/>
  <c r="K8"/>
  <c r="K58"/>
  <c r="K57"/>
  <c r="K56"/>
  <c r="K55"/>
  <c r="K54"/>
  <c r="K53"/>
  <c r="K52"/>
  <c r="K51"/>
  <c r="K50"/>
  <c r="K49"/>
  <c r="K48"/>
  <c r="J44"/>
  <c r="K60" s="1"/>
  <c r="F44"/>
  <c r="K43"/>
  <c r="K39"/>
  <c r="K26"/>
  <c r="K25"/>
  <c r="K24"/>
  <c r="K23"/>
  <c r="K22"/>
  <c r="K21"/>
  <c r="K20"/>
  <c r="K19"/>
  <c r="K18"/>
  <c r="K17"/>
  <c r="K16"/>
  <c r="J12"/>
  <c r="K28" s="1"/>
  <c r="F12"/>
  <c r="K73" i="20" l="1"/>
  <c r="K27" i="15"/>
  <c r="K29" s="1"/>
  <c r="K48" i="20"/>
  <c r="K28"/>
  <c r="K30" s="1"/>
  <c r="K13"/>
  <c r="K51" i="16"/>
  <c r="K74" i="15"/>
  <c r="K11" i="19"/>
  <c r="K13" i="16"/>
  <c r="K28"/>
  <c r="K30" s="1"/>
  <c r="K59" i="15"/>
  <c r="K61" s="1"/>
  <c r="K44"/>
  <c r="K62" i="14"/>
  <c r="K49" i="13"/>
  <c r="K32" i="14"/>
  <c r="K34" s="1"/>
  <c r="K17"/>
  <c r="K61" i="11"/>
  <c r="K74" i="9"/>
  <c r="K26" i="12"/>
  <c r="K32" i="13"/>
  <c r="K34" s="1"/>
  <c r="K17"/>
  <c r="K16" i="11"/>
  <c r="K31"/>
  <c r="K33" s="1"/>
  <c r="K74" i="10"/>
  <c r="K91"/>
  <c r="K59"/>
  <c r="K61" s="1"/>
  <c r="K11"/>
  <c r="K26"/>
  <c r="K28" s="1"/>
  <c r="K50" i="9"/>
  <c r="K45" i="8"/>
  <c r="K158" i="4"/>
  <c r="K30" i="9"/>
  <c r="K32" s="1"/>
  <c r="K15"/>
  <c r="K26" i="8"/>
  <c r="K28" s="1"/>
  <c r="K30" i="7"/>
  <c r="K32" s="1"/>
  <c r="K15"/>
  <c r="K27" i="6"/>
  <c r="K29" s="1"/>
  <c r="K60" i="4"/>
  <c r="K83"/>
  <c r="K19" i="5"/>
  <c r="K12" i="2"/>
  <c r="K43"/>
  <c r="K45" i="4"/>
  <c r="K62"/>
  <c r="K27"/>
  <c r="K29" s="1"/>
  <c r="K12"/>
  <c r="K91" i="3"/>
  <c r="K93" s="1"/>
  <c r="K76"/>
  <c r="K62"/>
  <c r="K27"/>
  <c r="K29" s="1"/>
  <c r="K27" i="2"/>
  <c r="K29" s="1"/>
  <c r="K59" i="1"/>
  <c r="K61" s="1"/>
  <c r="K44"/>
  <c r="K27"/>
  <c r="K29" s="1"/>
  <c r="K12"/>
</calcChain>
</file>

<file path=xl/sharedStrings.xml><?xml version="1.0" encoding="utf-8"?>
<sst xmlns="http://schemas.openxmlformats.org/spreadsheetml/2006/main" count="1992" uniqueCount="251">
  <si>
    <t>SUMMARY DAILY COLLECTION REPORT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</si>
  <si>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</si>
  <si>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</si>
  <si>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</si>
  <si>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</si>
  <si>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</si>
  <si>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</si>
  <si>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</si>
  <si>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</si>
  <si>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</si>
  <si>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</si>
  <si>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</si>
  <si>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</si>
  <si>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</si>
  <si>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UNIT</t>
  </si>
  <si>
    <t>Cash Breakdown</t>
  </si>
  <si>
    <t>PCS</t>
  </si>
  <si>
    <t>AMOUNT</t>
  </si>
  <si>
    <t>Prepared By:</t>
  </si>
  <si>
    <t>Noted By:</t>
  </si>
  <si>
    <t>Received by:</t>
  </si>
  <si>
    <t>JOZELLE DE LIMA</t>
  </si>
  <si>
    <t>MART NATHANIEL R. FLORES</t>
  </si>
  <si>
    <t>RODESSA MANAS</t>
  </si>
  <si>
    <t>KMI Clerk</t>
  </si>
  <si>
    <t>KMI- Supervisor</t>
  </si>
  <si>
    <t>Accounting Clerk</t>
  </si>
  <si>
    <t>Total Coins &amp; Bills</t>
  </si>
  <si>
    <t>Total Checks</t>
  </si>
  <si>
    <t>KMI H.O. SERIES (CAVITE)</t>
  </si>
  <si>
    <t>CB</t>
  </si>
  <si>
    <t>KMI H.O. SERIES (MART)</t>
  </si>
  <si>
    <t xml:space="preserve">GERALD GARCIA </t>
  </si>
  <si>
    <t xml:space="preserve">LAGUNA DIAGNOSTIC CENTER </t>
  </si>
  <si>
    <t xml:space="preserve">ASAST </t>
  </si>
  <si>
    <t xml:space="preserve">RAQUEL PAWNSHOP </t>
  </si>
  <si>
    <t xml:space="preserve">JOHN CARONAN </t>
  </si>
  <si>
    <t>AR5338</t>
  </si>
  <si>
    <t>BS 9601</t>
  </si>
  <si>
    <t>BS 9603</t>
  </si>
  <si>
    <t>BS 9604</t>
  </si>
  <si>
    <t>BS 9605</t>
  </si>
  <si>
    <t>BS 9835</t>
  </si>
  <si>
    <t>1/31/2024</t>
  </si>
  <si>
    <t xml:space="preserve">CHRISTIAN GERALDO </t>
  </si>
  <si>
    <t xml:space="preserve">EVIN DELFIN </t>
  </si>
  <si>
    <t>KMI H.O. SERIES (ALFREDO)</t>
  </si>
  <si>
    <t xml:space="preserve">THERE INC </t>
  </si>
  <si>
    <t>BDO</t>
  </si>
  <si>
    <t>EWT 190.59</t>
  </si>
  <si>
    <t>KMI H.O. SERIES (ROLAND)</t>
  </si>
  <si>
    <t xml:space="preserve">EFREN CHUA YAP </t>
  </si>
  <si>
    <t>MBTC</t>
  </si>
  <si>
    <t>1/30/2024</t>
  </si>
  <si>
    <t xml:space="preserve">KOTEN </t>
  </si>
  <si>
    <t>1/29/2024</t>
  </si>
  <si>
    <t>EWT 205.41</t>
  </si>
  <si>
    <t xml:space="preserve">ATTY. ARVIN SANTOS </t>
  </si>
  <si>
    <t>BPI</t>
  </si>
  <si>
    <t xml:space="preserve">M ONE MARKETING INT'L INC. </t>
  </si>
  <si>
    <t>BERNIE TAN</t>
  </si>
  <si>
    <t>DC</t>
  </si>
  <si>
    <t xml:space="preserve">OMEGA VETURES WL TRADING CORP </t>
  </si>
  <si>
    <t>0000000540</t>
  </si>
  <si>
    <t>EWT 993.11</t>
  </si>
  <si>
    <t xml:space="preserve">WINNIE LOPEZ </t>
  </si>
  <si>
    <t xml:space="preserve">FANTASTIC GOOD FOOD INC. </t>
  </si>
  <si>
    <t>INSTALLATION</t>
  </si>
  <si>
    <t xml:space="preserve">TRISETRA INC </t>
  </si>
  <si>
    <t>KPII #60289/ INSTALLATION KPII #60289</t>
  </si>
  <si>
    <t xml:space="preserve">THE PICASSO RENTAL MANAGEMENT CORP, </t>
  </si>
  <si>
    <t>EWT 40.59</t>
  </si>
  <si>
    <t xml:space="preserve">LEONARDO B. REYES </t>
  </si>
  <si>
    <t xml:space="preserve">IAN KEVIN ANGELES </t>
  </si>
  <si>
    <t xml:space="preserve">INSTALLATION </t>
  </si>
  <si>
    <t xml:space="preserve">MERICK SUA </t>
  </si>
  <si>
    <t xml:space="preserve">OVERPAYMENT </t>
  </si>
  <si>
    <t>SJR#</t>
  </si>
  <si>
    <t>SOP</t>
  </si>
  <si>
    <t>LAZADA FEE</t>
  </si>
  <si>
    <t xml:space="preserve">TOTAL AMOUNT: </t>
  </si>
  <si>
    <t>DON BUETA</t>
  </si>
  <si>
    <t>TOTAL:</t>
  </si>
  <si>
    <t xml:space="preserve">DICK PASCUA </t>
  </si>
  <si>
    <t xml:space="preserve">JESS CUSTODIO </t>
  </si>
  <si>
    <t xml:space="preserve">JOHN HENRIE GERONIMO </t>
  </si>
  <si>
    <t xml:space="preserve">PATRICIA DELOS SANTOS </t>
  </si>
  <si>
    <t>CARLO MIRANDA</t>
  </si>
  <si>
    <t xml:space="preserve">KRISTLE VENDIVIL </t>
  </si>
  <si>
    <t xml:space="preserve">ELEANOR COTONER </t>
  </si>
  <si>
    <t xml:space="preserve">ABBY GHALE DIAZ </t>
  </si>
  <si>
    <t>EDUARDO ROSADIA JR.</t>
  </si>
  <si>
    <t>JOSEPH E. MABBAGU</t>
  </si>
  <si>
    <t xml:space="preserve">MODAIR MANILA CO., LTD INC. </t>
  </si>
  <si>
    <t>RCBC</t>
  </si>
  <si>
    <t>EWT 720.30</t>
  </si>
  <si>
    <t xml:space="preserve">MONACO MANUFACTURING CORP </t>
  </si>
  <si>
    <t>ewt 196.43</t>
  </si>
  <si>
    <t>ewt 102.86</t>
  </si>
  <si>
    <t>ewt 269.34</t>
  </si>
  <si>
    <t xml:space="preserve">NORA ICHON </t>
  </si>
  <si>
    <t xml:space="preserve">JUNBIN CAI </t>
  </si>
  <si>
    <t xml:space="preserve">MARK LIM </t>
  </si>
  <si>
    <t xml:space="preserve">SB </t>
  </si>
  <si>
    <t xml:space="preserve">NATIONAL ARCHIVES OF THE PHILIPPINES </t>
  </si>
  <si>
    <t xml:space="preserve">SAFEWAY FSS PHILS INC. </t>
  </si>
  <si>
    <t xml:space="preserve">FIL RAMOS </t>
  </si>
  <si>
    <t>HOLY FAMILY SHELL</t>
  </si>
  <si>
    <t xml:space="preserve"> UNIT</t>
  </si>
  <si>
    <t xml:space="preserve">NCA CONSULTANTS &amp; CONSTRUCTION MGT. INC. </t>
  </si>
  <si>
    <t>EWT 253.27/LESS EWT (FOR #57070) 661.48</t>
  </si>
  <si>
    <t xml:space="preserve">M ONE MARKETING INC. </t>
  </si>
  <si>
    <t xml:space="preserve">PATRICK ONG </t>
  </si>
  <si>
    <t>INSTALL</t>
  </si>
  <si>
    <t xml:space="preserve">MARGA KWOK </t>
  </si>
  <si>
    <t>SJR#155255</t>
  </si>
  <si>
    <t xml:space="preserve">LESLEY CHAN </t>
  </si>
  <si>
    <t xml:space="preserve">ANCHOR COLLECTION SERVICES INC. </t>
  </si>
  <si>
    <t xml:space="preserve">KATHRINA CHAN </t>
  </si>
  <si>
    <t xml:space="preserve">E.Z HOUSING DEVELOPMENT CORP. </t>
  </si>
  <si>
    <t>EWT 102.86</t>
  </si>
  <si>
    <t>EWT 10.71</t>
  </si>
  <si>
    <t xml:space="preserve">ROBIN TENG </t>
  </si>
  <si>
    <t xml:space="preserve">MAIA TRINIDAD </t>
  </si>
  <si>
    <t xml:space="preserve">LEO AMODENTE </t>
  </si>
  <si>
    <t xml:space="preserve">SAFEWAYS FSS PHILS. INC. </t>
  </si>
  <si>
    <t xml:space="preserve">DR. ARIEL SANTOS </t>
  </si>
  <si>
    <t>2/13/2024</t>
  </si>
  <si>
    <t xml:space="preserve">ENRIQUE CHUA YAP </t>
  </si>
  <si>
    <t>SB</t>
  </si>
  <si>
    <t>MARK LIM</t>
  </si>
  <si>
    <t xml:space="preserve">PNB </t>
  </si>
  <si>
    <t>2/15/2024</t>
  </si>
  <si>
    <t xml:space="preserve">BENNY CHEN </t>
  </si>
  <si>
    <t>UB</t>
  </si>
  <si>
    <t>2/14/2024</t>
  </si>
  <si>
    <t>VICKY UY</t>
  </si>
  <si>
    <t xml:space="preserve">NOEL CANUFIN </t>
  </si>
  <si>
    <t xml:space="preserve">CLUB AUGTAYA INC. </t>
  </si>
  <si>
    <t>JJLL, LLC</t>
  </si>
  <si>
    <t xml:space="preserve">SKIES MERCHANDISING SALES CORP </t>
  </si>
  <si>
    <t xml:space="preserve">DC </t>
  </si>
  <si>
    <t xml:space="preserve">KINGSON MARASIGAN </t>
  </si>
  <si>
    <t>ROSARIO FASTENERS CORPORATION</t>
  </si>
  <si>
    <t xml:space="preserve">SANPACK CONTAINER AND PACKAGING CORPORATION </t>
  </si>
  <si>
    <t>CTBC</t>
  </si>
  <si>
    <t>EWT 264.29</t>
  </si>
  <si>
    <t>EWT 8.93</t>
  </si>
  <si>
    <t xml:space="preserve">JAMES YAP </t>
  </si>
  <si>
    <t xml:space="preserve">SOUTHWOODS CABLE TV BROADBAND NETWORK INC. </t>
  </si>
  <si>
    <t>DP UNIT</t>
  </si>
  <si>
    <t>KPII CR#60381</t>
  </si>
  <si>
    <t xml:space="preserve">HELLY JANE BACULIO </t>
  </si>
  <si>
    <t xml:space="preserve">MEAJOY DY </t>
  </si>
  <si>
    <t>BONG FELICIANO</t>
  </si>
  <si>
    <t xml:space="preserve">RYAN GARCIA </t>
  </si>
  <si>
    <t xml:space="preserve">ROBERTO AGUILAR </t>
  </si>
  <si>
    <t xml:space="preserve">CHRSITIAN YAP </t>
  </si>
  <si>
    <t xml:space="preserve">YVETTE KRISTINE YU </t>
  </si>
  <si>
    <t xml:space="preserve">ANGELO AGUIRRE </t>
  </si>
  <si>
    <t>ANDREW AHORRO</t>
  </si>
  <si>
    <t>02/20/2024</t>
  </si>
  <si>
    <t xml:space="preserve">NUGEN HEARING DEVICES INC. </t>
  </si>
  <si>
    <t xml:space="preserve">MICHELLE CAMUTIN </t>
  </si>
  <si>
    <t xml:space="preserve">BUTCH ACOP </t>
  </si>
  <si>
    <t xml:space="preserve">LYELLE MATTHEW SISON </t>
  </si>
  <si>
    <t xml:space="preserve">MANNY MAGBAG </t>
  </si>
  <si>
    <t xml:space="preserve">JOHN NIEL SO </t>
  </si>
  <si>
    <t>KPII 135501</t>
  </si>
  <si>
    <t xml:space="preserve">ABYR ISRAEL ENTERPRISES </t>
  </si>
  <si>
    <t>SUPERIOR BT MINING INC.</t>
  </si>
  <si>
    <t>EWT 466.02</t>
  </si>
  <si>
    <t xml:space="preserve">CEMM ENVIRONMENTAL SERVICES INC. </t>
  </si>
  <si>
    <t xml:space="preserve">RICHARD ANDRE LUCERO </t>
  </si>
  <si>
    <t xml:space="preserve">MARY IMEE D. DARADAR </t>
  </si>
  <si>
    <t xml:space="preserve">JERIC AMISTOSO </t>
  </si>
  <si>
    <t xml:space="preserve">ROXANE SANTOS </t>
  </si>
  <si>
    <t xml:space="preserve">JONEL SALVADOR </t>
  </si>
  <si>
    <t xml:space="preserve">JOSE CRISTOBAL </t>
  </si>
  <si>
    <t xml:space="preserve">JOBERNE CADORNIGARA </t>
  </si>
  <si>
    <t xml:space="preserve">ARJAY T. BELTRAN </t>
  </si>
  <si>
    <t xml:space="preserve">ELYROSE ESCAMILLAS </t>
  </si>
  <si>
    <t xml:space="preserve">HARROLD MARQUESES CARREON </t>
  </si>
  <si>
    <t xml:space="preserve">HANNA AREEJ IBRAHIM </t>
  </si>
  <si>
    <t xml:space="preserve">CHRIS C. BUENAVENTURA </t>
  </si>
  <si>
    <t xml:space="preserve">CJ JOSIE </t>
  </si>
  <si>
    <t>JOHN HENRIE GERONIMO</t>
  </si>
  <si>
    <t xml:space="preserve">MA. CRISTINA CASAUAY </t>
  </si>
  <si>
    <t>MAXIMO "IMONG CORTEZ</t>
  </si>
  <si>
    <t xml:space="preserve">COMMON WEALTH FOODS INC. </t>
  </si>
  <si>
    <t>2/22/2024</t>
  </si>
  <si>
    <t>EWT 316.09</t>
  </si>
  <si>
    <t xml:space="preserve">NIEL VILLAFUERTE </t>
  </si>
  <si>
    <t>MAXIMO "IMONG" CORTEZ</t>
  </si>
  <si>
    <t xml:space="preserve">ATTY. PAULINO E. CASES JR. </t>
  </si>
  <si>
    <t xml:space="preserve">ATTY. SILVERIO GARING </t>
  </si>
  <si>
    <t xml:space="preserve">AEQUUS ENTERPRISES </t>
  </si>
  <si>
    <t xml:space="preserve">GIAN FRANCIS RUIZ </t>
  </si>
  <si>
    <t xml:space="preserve">RONNIE RUIZ </t>
  </si>
  <si>
    <t xml:space="preserve">ERVIN DELFIN </t>
  </si>
  <si>
    <t>EWT 375.45</t>
  </si>
  <si>
    <t xml:space="preserve">ANDISON REFORMA </t>
  </si>
  <si>
    <t xml:space="preserve">CHOCOLATE N, BERRIES HOTEL </t>
  </si>
  <si>
    <t xml:space="preserve">PEACHES N CREAM TRAVEL LODGE </t>
  </si>
  <si>
    <t>RKH INSTALLER</t>
  </si>
  <si>
    <t xml:space="preserve">AMMC. BUILDERS </t>
  </si>
  <si>
    <t xml:space="preserve">AMMC </t>
  </si>
  <si>
    <t xml:space="preserve">ROBERTO AGUILAR  </t>
  </si>
  <si>
    <t xml:space="preserve">LETICIA LIGON </t>
  </si>
  <si>
    <t xml:space="preserve">GETZ ADVANCED MATERIALS, INC. </t>
  </si>
  <si>
    <t>EWT 213.30</t>
  </si>
  <si>
    <t xml:space="preserve">PABLITA MALICDAN </t>
  </si>
  <si>
    <t xml:space="preserve">WILLY BUKIRAN UMILA </t>
  </si>
  <si>
    <t xml:space="preserve">BIANCA UY </t>
  </si>
  <si>
    <t xml:space="preserve">MARY ANN CHU </t>
  </si>
  <si>
    <t xml:space="preserve">MARTHA ABENOJAR </t>
  </si>
  <si>
    <t>JENNIFER SICAT</t>
  </si>
  <si>
    <t>MA. THERESA D. LEE</t>
  </si>
  <si>
    <t xml:space="preserve">GARY EDMUND CRUZ </t>
  </si>
  <si>
    <t>PERLA VILLANUEVA</t>
  </si>
  <si>
    <t xml:space="preserve">CARL PETRAS </t>
  </si>
  <si>
    <t xml:space="preserve">HARVEY HAGONIA </t>
  </si>
  <si>
    <t xml:space="preserve">FATIMA COGUIMBAL </t>
  </si>
  <si>
    <t>RICHARD ANDRE LUCERO</t>
  </si>
  <si>
    <t xml:space="preserve">BRYAN JOHN T. DANAO </t>
  </si>
  <si>
    <t>MEDERLYNE FRANCISCO</t>
  </si>
  <si>
    <t xml:space="preserve">ANAMARIE MALUPENG </t>
  </si>
  <si>
    <t xml:space="preserve">JUNN CASTILLO </t>
  </si>
  <si>
    <t xml:space="preserve">VICTOR BRYAN ARIAS </t>
  </si>
  <si>
    <t xml:space="preserve">EDMARK JAMES HABOC </t>
  </si>
  <si>
    <t xml:space="preserve">MARK ANTHONY ESPINOZA </t>
  </si>
  <si>
    <t xml:space="preserve">KARMINA PATILAN </t>
  </si>
  <si>
    <t>STAVROS PETSIS</t>
  </si>
  <si>
    <t>JAIME BLANCO</t>
  </si>
  <si>
    <t>RHEAH ANN TONGSON</t>
  </si>
  <si>
    <t xml:space="preserve">LADY JAM FAJARDO </t>
  </si>
  <si>
    <t xml:space="preserve">DIANA BERNARDINO </t>
  </si>
  <si>
    <t>JESSICA YOUN</t>
  </si>
  <si>
    <t>JUNRHEY OFRACIO CASTRO</t>
  </si>
  <si>
    <t>CATON TAN</t>
  </si>
  <si>
    <t>188995 &amp; 189004</t>
  </si>
  <si>
    <t xml:space="preserve">EUGENIO MULERO </t>
  </si>
  <si>
    <t xml:space="preserve">SHARIE NARCISO </t>
  </si>
  <si>
    <t xml:space="preserve">BRIANKEN TAN </t>
  </si>
  <si>
    <t xml:space="preserve">HANNA MAE LOR </t>
  </si>
  <si>
    <t xml:space="preserve">RENATO CARANTO </t>
  </si>
  <si>
    <t xml:space="preserve">JOEL DIA </t>
  </si>
  <si>
    <t>CHERRY MAE PESCASIOSA</t>
  </si>
  <si>
    <t xml:space="preserve">JAMAICA MENDOZA </t>
  </si>
  <si>
    <t>RYAN NIÑO F. VILLADOLID</t>
  </si>
  <si>
    <t xml:space="preserve">AMULFO MANCENIDO </t>
  </si>
</sst>
</file>

<file path=xl/styles.xml><?xml version="1.0" encoding="utf-8"?>
<styleSheet xmlns="http://schemas.openxmlformats.org/spreadsheetml/2006/main">
  <numFmts count="3">
    <numFmt numFmtId="164" formatCode="[$-409]d\-mmm\-yyyy;@"/>
    <numFmt numFmtId="165" formatCode="_(* #,##0.00_);_(* \(#,##0.00\);_(* &quot;-&quot;??_);_(@_)"/>
    <numFmt numFmtId="166" formatCode="_(&quot;$&quot;* #,##0.00_);_(&quot;$&quot;* \(#,##0.00\);_(&quot;$&quot;* &quot;-&quot;??_);_(@_)"/>
  </numFmts>
  <fonts count="9">
    <font>
      <sz val="10"/>
      <name val="Arial"/>
      <family val="2"/>
    </font>
    <font>
      <sz val="10"/>
      <name val="Arial"/>
      <family val="2"/>
    </font>
    <font>
      <b/>
      <sz val="7"/>
      <name val="Tahoma"/>
      <family val="2"/>
    </font>
    <font>
      <sz val="7"/>
      <name val="Tahoma"/>
      <family val="2"/>
    </font>
    <font>
      <b/>
      <sz val="7"/>
      <name val="Tahoma"/>
      <charset val="134"/>
    </font>
    <font>
      <sz val="7"/>
      <name val="Tahoma"/>
      <charset val="134"/>
    </font>
    <font>
      <b/>
      <sz val="7"/>
      <color theme="1"/>
      <name val="Tahoma"/>
      <charset val="134"/>
    </font>
    <font>
      <sz val="7"/>
      <color theme="1"/>
      <name val="Tahoma"/>
      <charset val="134"/>
    </font>
    <font>
      <sz val="6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165" fontId="3" fillId="0" borderId="6" xfId="1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14" fontId="3" fillId="0" borderId="7" xfId="1" applyNumberFormat="1" applyFont="1" applyBorder="1" applyAlignment="1">
      <alignment horizontal="center"/>
    </xf>
    <xf numFmtId="165" fontId="3" fillId="0" borderId="7" xfId="1" applyNumberFormat="1" applyFont="1" applyFill="1" applyBorder="1"/>
    <xf numFmtId="165" fontId="3" fillId="0" borderId="7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3" fillId="0" borderId="0" xfId="0" applyFont="1" applyAlignment="1">
      <alignment horizontal="center"/>
    </xf>
    <xf numFmtId="165" fontId="2" fillId="0" borderId="0" xfId="1" applyNumberFormat="1" applyFont="1" applyAlignment="1">
      <alignment horizontal="center"/>
    </xf>
    <xf numFmtId="4" fontId="2" fillId="0" borderId="8" xfId="0" applyNumberFormat="1" applyFont="1" applyBorder="1"/>
    <xf numFmtId="165" fontId="2" fillId="0" borderId="0" xfId="1" applyNumberFormat="1" applyFont="1" applyAlignment="1"/>
    <xf numFmtId="165" fontId="2" fillId="0" borderId="0" xfId="1" applyNumberFormat="1" applyFont="1" applyFill="1" applyBorder="1" applyAlignment="1">
      <alignment vertical="center"/>
    </xf>
    <xf numFmtId="4" fontId="2" fillId="0" borderId="9" xfId="0" applyNumberFormat="1" applyFont="1" applyBorder="1" applyAlignment="1"/>
    <xf numFmtId="0" fontId="3" fillId="0" borderId="7" xfId="0" quotePrefix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164" fontId="4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center" wrapText="1"/>
    </xf>
    <xf numFmtId="165" fontId="4" fillId="0" borderId="6" xfId="1" applyNumberFormat="1" applyFont="1" applyFill="1" applyBorder="1" applyAlignment="1">
      <alignment horizontal="left"/>
    </xf>
    <xf numFmtId="0" fontId="4" fillId="0" borderId="7" xfId="0" applyFont="1" applyBorder="1" applyAlignment="1">
      <alignment horizontal="center" vertical="center" wrapText="1"/>
    </xf>
    <xf numFmtId="14" fontId="4" fillId="0" borderId="7" xfId="1" applyNumberFormat="1" applyFont="1" applyBorder="1" applyAlignment="1">
      <alignment horizontal="center"/>
    </xf>
    <xf numFmtId="165" fontId="5" fillId="0" borderId="7" xfId="1" applyNumberFormat="1" applyFont="1" applyFill="1" applyBorder="1"/>
    <xf numFmtId="165" fontId="5" fillId="0" borderId="7" xfId="1" applyNumberFormat="1" applyFont="1" applyFill="1" applyBorder="1" applyAlignment="1">
      <alignment vertical="center"/>
    </xf>
    <xf numFmtId="164" fontId="5" fillId="0" borderId="7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165" fontId="5" fillId="0" borderId="6" xfId="1" applyNumberFormat="1" applyFont="1" applyFill="1" applyBorder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14" fontId="5" fillId="0" borderId="7" xfId="1" applyNumberFormat="1" applyFont="1" applyBorder="1" applyAlignment="1">
      <alignment horizontal="center"/>
    </xf>
    <xf numFmtId="165" fontId="6" fillId="2" borderId="7" xfId="1" applyNumberFormat="1" applyFont="1" applyFill="1" applyBorder="1"/>
    <xf numFmtId="165" fontId="6" fillId="2" borderId="7" xfId="1" applyNumberFormat="1" applyFont="1" applyFill="1" applyBorder="1" applyAlignment="1">
      <alignment vertical="center"/>
    </xf>
    <xf numFmtId="164" fontId="7" fillId="0" borderId="7" xfId="0" applyNumberFormat="1" applyFont="1" applyBorder="1" applyAlignment="1">
      <alignment horizontal="center" wrapText="1"/>
    </xf>
    <xf numFmtId="165" fontId="4" fillId="2" borderId="7" xfId="1" applyNumberFormat="1" applyFont="1" applyFill="1" applyBorder="1"/>
    <xf numFmtId="165" fontId="4" fillId="2" borderId="7" xfId="1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 wrapText="1"/>
    </xf>
    <xf numFmtId="14" fontId="4" fillId="0" borderId="7" xfId="1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14" fontId="5" fillId="0" borderId="7" xfId="1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0" applyNumberFormat="1" applyFont="1"/>
    <xf numFmtId="0" fontId="8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2">
    <cellStyle name="Comma" xfId="1" builtinId="3"/>
    <cellStyle name="Currency 2" xfId="2"/>
    <cellStyle name="Currency 2 2" xfId="3"/>
    <cellStyle name="Normal" xfId="0" builtinId="0"/>
    <cellStyle name="Normal 2" xfId="4"/>
    <cellStyle name="Normal 2 2" xfId="5"/>
    <cellStyle name="Normal 2_(10) 2020 OCTOBER" xfId="6"/>
    <cellStyle name="Normal 3" xfId="7"/>
    <cellStyle name="Normal 3 2" xfId="8"/>
    <cellStyle name="Normal 3_(10) October 2021" xfId="9"/>
    <cellStyle name="Percent 2" xfId="10"/>
    <cellStyle name="Percent 2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62"/>
  <sheetViews>
    <sheetView topLeftCell="B23" zoomScale="130" workbookViewId="0">
      <selection activeCell="I30" sqref="I30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2">
      <c r="A2" s="1" t="s">
        <v>0</v>
      </c>
    </row>
    <row r="3" spans="1:12">
      <c r="A3" s="1" t="s">
        <v>31</v>
      </c>
    </row>
    <row r="5" spans="1:12">
      <c r="A5" s="57" t="s">
        <v>1</v>
      </c>
      <c r="B5" s="57" t="s">
        <v>2</v>
      </c>
      <c r="C5" s="57" t="s">
        <v>3</v>
      </c>
      <c r="D5" s="57" t="s">
        <v>4</v>
      </c>
      <c r="E5" s="57" t="s">
        <v>5</v>
      </c>
      <c r="F5" s="57" t="s">
        <v>6</v>
      </c>
      <c r="G5" s="60" t="s">
        <v>7</v>
      </c>
      <c r="H5" s="61"/>
      <c r="I5" s="61"/>
      <c r="J5" s="62"/>
      <c r="K5" s="57" t="s">
        <v>8</v>
      </c>
      <c r="L5" s="57" t="s">
        <v>9</v>
      </c>
    </row>
    <row r="6" spans="1:12">
      <c r="A6" s="58"/>
      <c r="B6" s="58"/>
      <c r="C6" s="58"/>
      <c r="D6" s="58"/>
      <c r="E6" s="58"/>
      <c r="F6" s="58"/>
      <c r="G6" s="57" t="s">
        <v>10</v>
      </c>
      <c r="H6" s="57" t="s">
        <v>11</v>
      </c>
      <c r="I6" s="57" t="s">
        <v>12</v>
      </c>
      <c r="J6" s="57" t="s">
        <v>13</v>
      </c>
      <c r="K6" s="58"/>
      <c r="L6" s="58"/>
    </row>
    <row r="7" spans="1:12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2">
      <c r="A8" s="3">
        <v>45322</v>
      </c>
      <c r="B8" s="4">
        <v>18312</v>
      </c>
      <c r="C8" s="5" t="s">
        <v>33</v>
      </c>
      <c r="D8" s="6" t="s">
        <v>14</v>
      </c>
      <c r="E8" s="6">
        <v>57051</v>
      </c>
      <c r="F8" s="7">
        <v>18478.2</v>
      </c>
      <c r="G8" s="8"/>
      <c r="H8" s="8"/>
      <c r="I8" s="9"/>
      <c r="J8" s="10"/>
      <c r="K8" s="11">
        <f>J8+F8</f>
        <v>18478.2</v>
      </c>
      <c r="L8" s="3">
        <v>45323</v>
      </c>
    </row>
    <row r="9" spans="1:12">
      <c r="A9" s="3">
        <v>45322</v>
      </c>
      <c r="B9" s="4">
        <v>18313</v>
      </c>
      <c r="C9" s="5" t="s">
        <v>34</v>
      </c>
      <c r="D9" s="6" t="s">
        <v>14</v>
      </c>
      <c r="E9" s="6">
        <v>57060</v>
      </c>
      <c r="F9" s="7">
        <v>2050</v>
      </c>
      <c r="G9" s="8"/>
      <c r="H9" s="8"/>
      <c r="I9" s="9"/>
      <c r="J9" s="10"/>
      <c r="K9" s="11">
        <f t="shared" ref="K9:K11" si="0">J9+F9</f>
        <v>2050</v>
      </c>
      <c r="L9" s="3">
        <v>45323</v>
      </c>
    </row>
    <row r="10" spans="1:12">
      <c r="A10" s="3">
        <v>45322</v>
      </c>
      <c r="B10" s="4">
        <v>18314</v>
      </c>
      <c r="C10" s="5" t="s">
        <v>35</v>
      </c>
      <c r="D10" s="6" t="s">
        <v>14</v>
      </c>
      <c r="E10" s="6">
        <v>57062</v>
      </c>
      <c r="F10" s="7">
        <v>21346.1</v>
      </c>
      <c r="G10" s="8"/>
      <c r="H10" s="8"/>
      <c r="I10" s="9"/>
      <c r="J10" s="10"/>
      <c r="K10" s="11">
        <f t="shared" si="0"/>
        <v>21346.1</v>
      </c>
      <c r="L10" s="3">
        <v>45323</v>
      </c>
    </row>
    <row r="11" spans="1:12">
      <c r="A11" s="3">
        <v>45322</v>
      </c>
      <c r="B11" s="4">
        <v>18317</v>
      </c>
      <c r="C11" s="5" t="s">
        <v>36</v>
      </c>
      <c r="D11" s="6" t="s">
        <v>14</v>
      </c>
      <c r="E11" s="6">
        <v>57025</v>
      </c>
      <c r="F11" s="7">
        <v>2000</v>
      </c>
      <c r="G11" s="8"/>
      <c r="H11" s="8"/>
      <c r="I11" s="9"/>
      <c r="J11" s="10"/>
      <c r="K11" s="11">
        <f t="shared" si="0"/>
        <v>2000</v>
      </c>
      <c r="L11" s="3">
        <v>45323</v>
      </c>
    </row>
    <row r="12" spans="1:12">
      <c r="F12" s="12">
        <f>SUM(F5:F11)</f>
        <v>43874.3</v>
      </c>
      <c r="G12" s="1"/>
      <c r="H12" s="1"/>
      <c r="I12" s="1"/>
      <c r="J12" s="12">
        <f>SUM(J8:J11)</f>
        <v>0</v>
      </c>
      <c r="K12" s="12">
        <f>SUM(K8:K11)</f>
        <v>43874.3</v>
      </c>
    </row>
    <row r="13" spans="1:12">
      <c r="I13" s="2" t="s">
        <v>12</v>
      </c>
    </row>
    <row r="14" spans="1:12">
      <c r="H14" s="1" t="s">
        <v>15</v>
      </c>
      <c r="J14" s="13" t="s">
        <v>16</v>
      </c>
      <c r="K14" s="13" t="s">
        <v>17</v>
      </c>
    </row>
    <row r="15" spans="1:12">
      <c r="K15" s="1"/>
    </row>
    <row r="16" spans="1:12">
      <c r="A16" s="1" t="s">
        <v>18</v>
      </c>
      <c r="D16" s="1" t="s">
        <v>19</v>
      </c>
      <c r="G16" s="1" t="s">
        <v>20</v>
      </c>
      <c r="I16" s="14">
        <v>1000</v>
      </c>
      <c r="J16" s="15">
        <v>43</v>
      </c>
      <c r="K16" s="16">
        <f t="shared" ref="K16:K26" si="1">J16*I16</f>
        <v>43000</v>
      </c>
    </row>
    <row r="17" spans="1:11">
      <c r="A17" s="1"/>
      <c r="G17" s="1"/>
      <c r="I17" s="14">
        <v>500</v>
      </c>
      <c r="J17" s="15">
        <v>1</v>
      </c>
      <c r="K17" s="16">
        <f t="shared" si="1"/>
        <v>500</v>
      </c>
    </row>
    <row r="18" spans="1:11">
      <c r="A18" s="1"/>
      <c r="G18" s="1"/>
      <c r="I18" s="14">
        <v>200</v>
      </c>
      <c r="J18" s="15"/>
      <c r="K18" s="16">
        <f t="shared" si="1"/>
        <v>0</v>
      </c>
    </row>
    <row r="19" spans="1:11">
      <c r="A19" s="1" t="s">
        <v>21</v>
      </c>
      <c r="D19" s="1" t="s">
        <v>22</v>
      </c>
      <c r="G19" s="1" t="s">
        <v>23</v>
      </c>
      <c r="I19" s="14">
        <v>100</v>
      </c>
      <c r="J19" s="15">
        <v>3</v>
      </c>
      <c r="K19" s="16">
        <f t="shared" si="1"/>
        <v>300</v>
      </c>
    </row>
    <row r="20" spans="1:11">
      <c r="A20" s="2" t="s">
        <v>24</v>
      </c>
      <c r="D20" s="2" t="s">
        <v>25</v>
      </c>
      <c r="G20" s="2" t="s">
        <v>26</v>
      </c>
      <c r="I20" s="14">
        <v>50</v>
      </c>
      <c r="J20" s="15">
        <v>1</v>
      </c>
      <c r="K20" s="16">
        <f t="shared" si="1"/>
        <v>50</v>
      </c>
    </row>
    <row r="21" spans="1:11">
      <c r="I21" s="14">
        <v>20</v>
      </c>
      <c r="J21" s="15">
        <v>1</v>
      </c>
      <c r="K21" s="16">
        <f t="shared" si="1"/>
        <v>20</v>
      </c>
    </row>
    <row r="22" spans="1:11">
      <c r="I22" s="14">
        <v>10</v>
      </c>
      <c r="J22" s="15"/>
      <c r="K22" s="16">
        <f t="shared" si="1"/>
        <v>0</v>
      </c>
    </row>
    <row r="23" spans="1:11">
      <c r="I23" s="14">
        <v>5</v>
      </c>
      <c r="J23" s="15"/>
      <c r="K23" s="16">
        <f t="shared" si="1"/>
        <v>0</v>
      </c>
    </row>
    <row r="24" spans="1:11">
      <c r="I24" s="14">
        <v>1</v>
      </c>
      <c r="J24" s="15">
        <v>4</v>
      </c>
      <c r="K24" s="16">
        <f t="shared" si="1"/>
        <v>4</v>
      </c>
    </row>
    <row r="25" spans="1:11">
      <c r="I25" s="14">
        <v>0.25</v>
      </c>
      <c r="J25" s="15"/>
      <c r="K25" s="16">
        <f t="shared" si="1"/>
        <v>0</v>
      </c>
    </row>
    <row r="26" spans="1:11">
      <c r="I26" s="17">
        <v>0.1</v>
      </c>
      <c r="J26" s="15">
        <v>3</v>
      </c>
      <c r="K26" s="16">
        <f t="shared" si="1"/>
        <v>0.30000000000000004</v>
      </c>
    </row>
    <row r="27" spans="1:11">
      <c r="I27" s="1" t="s">
        <v>27</v>
      </c>
      <c r="K27" s="18">
        <f>SUM(K16:K26)</f>
        <v>43874.3</v>
      </c>
    </row>
    <row r="28" spans="1:11">
      <c r="I28" s="1" t="s">
        <v>28</v>
      </c>
      <c r="K28" s="19">
        <f>J12</f>
        <v>0</v>
      </c>
    </row>
    <row r="29" spans="1:11" ht="9.75" thickBot="1">
      <c r="K29" s="20">
        <f>SUM(K27:K28)</f>
        <v>43874.3</v>
      </c>
    </row>
    <row r="30" spans="1:11" ht="9.75" thickTop="1"/>
    <row r="33" spans="1:12">
      <c r="A33" s="1" t="s">
        <v>0</v>
      </c>
    </row>
    <row r="34" spans="1:12">
      <c r="A34" s="1" t="s">
        <v>29</v>
      </c>
    </row>
    <row r="36" spans="1:12">
      <c r="A36" s="57" t="s">
        <v>1</v>
      </c>
      <c r="B36" s="57" t="s">
        <v>2</v>
      </c>
      <c r="C36" s="57" t="s">
        <v>3</v>
      </c>
      <c r="D36" s="57" t="s">
        <v>4</v>
      </c>
      <c r="E36" s="57" t="s">
        <v>5</v>
      </c>
      <c r="F36" s="57" t="s">
        <v>6</v>
      </c>
      <c r="G36" s="60" t="s">
        <v>7</v>
      </c>
      <c r="H36" s="61"/>
      <c r="I36" s="61"/>
      <c r="J36" s="62"/>
      <c r="K36" s="57" t="s">
        <v>8</v>
      </c>
      <c r="L36" s="57" t="s">
        <v>9</v>
      </c>
    </row>
    <row r="37" spans="1:12">
      <c r="A37" s="58"/>
      <c r="B37" s="58"/>
      <c r="C37" s="58"/>
      <c r="D37" s="58"/>
      <c r="E37" s="58"/>
      <c r="F37" s="58"/>
      <c r="G37" s="57" t="s">
        <v>10</v>
      </c>
      <c r="H37" s="57" t="s">
        <v>11</v>
      </c>
      <c r="I37" s="57" t="s">
        <v>12</v>
      </c>
      <c r="J37" s="57" t="s">
        <v>13</v>
      </c>
      <c r="K37" s="58"/>
      <c r="L37" s="58"/>
    </row>
    <row r="38" spans="1:12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</row>
    <row r="39" spans="1:12">
      <c r="A39" s="3">
        <v>45055</v>
      </c>
      <c r="B39" s="4" t="s">
        <v>37</v>
      </c>
      <c r="C39" s="5" t="s">
        <v>32</v>
      </c>
      <c r="D39" s="6" t="s">
        <v>14</v>
      </c>
      <c r="E39" s="6" t="s">
        <v>38</v>
      </c>
      <c r="F39" s="7"/>
      <c r="G39" s="8" t="s">
        <v>30</v>
      </c>
      <c r="H39" s="8">
        <v>261684</v>
      </c>
      <c r="I39" s="9" t="s">
        <v>43</v>
      </c>
      <c r="J39" s="10">
        <v>26700</v>
      </c>
      <c r="K39" s="11">
        <f>J39</f>
        <v>26700</v>
      </c>
      <c r="L39" s="3">
        <v>45323</v>
      </c>
    </row>
    <row r="40" spans="1:12">
      <c r="A40" s="3">
        <v>45055</v>
      </c>
      <c r="B40" s="4" t="s">
        <v>37</v>
      </c>
      <c r="C40" s="5" t="s">
        <v>32</v>
      </c>
      <c r="D40" s="6" t="s">
        <v>14</v>
      </c>
      <c r="E40" s="6" t="s">
        <v>39</v>
      </c>
      <c r="F40" s="7"/>
      <c r="G40" s="8" t="s">
        <v>30</v>
      </c>
      <c r="H40" s="8">
        <v>261684</v>
      </c>
      <c r="I40" s="9" t="s">
        <v>43</v>
      </c>
      <c r="J40" s="10">
        <v>37172</v>
      </c>
      <c r="K40" s="11">
        <f t="shared" ref="K40:K42" si="2">J40</f>
        <v>37172</v>
      </c>
      <c r="L40" s="3">
        <v>45323</v>
      </c>
    </row>
    <row r="41" spans="1:12">
      <c r="A41" s="3">
        <v>45055</v>
      </c>
      <c r="B41" s="4" t="s">
        <v>37</v>
      </c>
      <c r="C41" s="5" t="s">
        <v>32</v>
      </c>
      <c r="D41" s="6" t="s">
        <v>14</v>
      </c>
      <c r="E41" s="6" t="s">
        <v>40</v>
      </c>
      <c r="F41" s="7"/>
      <c r="G41" s="8" t="s">
        <v>30</v>
      </c>
      <c r="H41" s="8">
        <v>261684</v>
      </c>
      <c r="I41" s="9" t="s">
        <v>43</v>
      </c>
      <c r="J41" s="10">
        <v>28756</v>
      </c>
      <c r="K41" s="11">
        <f t="shared" si="2"/>
        <v>28756</v>
      </c>
      <c r="L41" s="3">
        <v>45323</v>
      </c>
    </row>
    <row r="42" spans="1:12">
      <c r="A42" s="3">
        <v>45055</v>
      </c>
      <c r="B42" s="4" t="s">
        <v>37</v>
      </c>
      <c r="C42" s="5" t="s">
        <v>32</v>
      </c>
      <c r="D42" s="6" t="s">
        <v>14</v>
      </c>
      <c r="E42" s="6" t="s">
        <v>41</v>
      </c>
      <c r="F42" s="7"/>
      <c r="G42" s="8" t="s">
        <v>30</v>
      </c>
      <c r="H42" s="8">
        <v>261684</v>
      </c>
      <c r="I42" s="9" t="s">
        <v>43</v>
      </c>
      <c r="J42" s="10">
        <v>54396</v>
      </c>
      <c r="K42" s="11">
        <f t="shared" si="2"/>
        <v>54396</v>
      </c>
      <c r="L42" s="3">
        <v>45323</v>
      </c>
    </row>
    <row r="43" spans="1:12">
      <c r="A43" s="3">
        <v>45055</v>
      </c>
      <c r="B43" s="4" t="s">
        <v>37</v>
      </c>
      <c r="C43" s="5" t="s">
        <v>32</v>
      </c>
      <c r="D43" s="6" t="s">
        <v>14</v>
      </c>
      <c r="E43" s="6" t="s">
        <v>42</v>
      </c>
      <c r="F43" s="7"/>
      <c r="G43" s="8" t="s">
        <v>30</v>
      </c>
      <c r="H43" s="8">
        <v>261684</v>
      </c>
      <c r="I43" s="9" t="s">
        <v>43</v>
      </c>
      <c r="J43" s="10">
        <v>3000</v>
      </c>
      <c r="K43" s="11">
        <f>J43</f>
        <v>3000</v>
      </c>
      <c r="L43" s="3">
        <v>45323</v>
      </c>
    </row>
    <row r="44" spans="1:12">
      <c r="F44" s="12">
        <f>SUM(F36:F43)</f>
        <v>0</v>
      </c>
      <c r="G44" s="1"/>
      <c r="H44" s="1"/>
      <c r="I44" s="1"/>
      <c r="J44" s="12">
        <f>SUM(J39:J43)</f>
        <v>150024</v>
      </c>
      <c r="K44" s="12">
        <f>SUM(K39:K43)</f>
        <v>150024</v>
      </c>
    </row>
    <row r="45" spans="1:12">
      <c r="I45" s="2" t="s">
        <v>12</v>
      </c>
    </row>
    <row r="46" spans="1:12">
      <c r="H46" s="1" t="s">
        <v>15</v>
      </c>
      <c r="J46" s="13" t="s">
        <v>16</v>
      </c>
      <c r="K46" s="13" t="s">
        <v>17</v>
      </c>
    </row>
    <row r="47" spans="1:12">
      <c r="K47" s="1"/>
    </row>
    <row r="48" spans="1:12">
      <c r="A48" s="1" t="s">
        <v>18</v>
      </c>
      <c r="D48" s="1" t="s">
        <v>19</v>
      </c>
      <c r="G48" s="1" t="s">
        <v>20</v>
      </c>
      <c r="I48" s="14">
        <v>1000</v>
      </c>
      <c r="J48" s="15"/>
      <c r="K48" s="16">
        <f t="shared" ref="K48:K58" si="3">J48*I48</f>
        <v>0</v>
      </c>
    </row>
    <row r="49" spans="1:11">
      <c r="A49" s="1"/>
      <c r="G49" s="1"/>
      <c r="I49" s="14">
        <v>500</v>
      </c>
      <c r="J49" s="15"/>
      <c r="K49" s="16">
        <f t="shared" si="3"/>
        <v>0</v>
      </c>
    </row>
    <row r="50" spans="1:11">
      <c r="A50" s="1"/>
      <c r="G50" s="1"/>
      <c r="I50" s="14">
        <v>200</v>
      </c>
      <c r="J50" s="15"/>
      <c r="K50" s="16">
        <f t="shared" si="3"/>
        <v>0</v>
      </c>
    </row>
    <row r="51" spans="1:11">
      <c r="A51" s="1" t="s">
        <v>21</v>
      </c>
      <c r="D51" s="1" t="s">
        <v>22</v>
      </c>
      <c r="G51" s="1" t="s">
        <v>23</v>
      </c>
      <c r="I51" s="14">
        <v>100</v>
      </c>
      <c r="J51" s="15"/>
      <c r="K51" s="16">
        <f t="shared" si="3"/>
        <v>0</v>
      </c>
    </row>
    <row r="52" spans="1:11">
      <c r="A52" s="2" t="s">
        <v>24</v>
      </c>
      <c r="D52" s="2" t="s">
        <v>25</v>
      </c>
      <c r="G52" s="2" t="s">
        <v>26</v>
      </c>
      <c r="I52" s="14">
        <v>50</v>
      </c>
      <c r="J52" s="15"/>
      <c r="K52" s="16">
        <f t="shared" si="3"/>
        <v>0</v>
      </c>
    </row>
    <row r="53" spans="1:11">
      <c r="I53" s="14">
        <v>20</v>
      </c>
      <c r="J53" s="15"/>
      <c r="K53" s="16">
        <f t="shared" si="3"/>
        <v>0</v>
      </c>
    </row>
    <row r="54" spans="1:11">
      <c r="I54" s="14">
        <v>10</v>
      </c>
      <c r="J54" s="15"/>
      <c r="K54" s="16">
        <f t="shared" si="3"/>
        <v>0</v>
      </c>
    </row>
    <row r="55" spans="1:11">
      <c r="I55" s="14">
        <v>5</v>
      </c>
      <c r="J55" s="15"/>
      <c r="K55" s="16">
        <f t="shared" si="3"/>
        <v>0</v>
      </c>
    </row>
    <row r="56" spans="1:11">
      <c r="I56" s="14">
        <v>1</v>
      </c>
      <c r="J56" s="15"/>
      <c r="K56" s="16">
        <f t="shared" si="3"/>
        <v>0</v>
      </c>
    </row>
    <row r="57" spans="1:11">
      <c r="I57" s="14">
        <v>0.25</v>
      </c>
      <c r="J57" s="15"/>
      <c r="K57" s="16">
        <f t="shared" si="3"/>
        <v>0</v>
      </c>
    </row>
    <row r="58" spans="1:11">
      <c r="I58" s="17">
        <v>0.1</v>
      </c>
      <c r="J58" s="15"/>
      <c r="K58" s="16">
        <f t="shared" si="3"/>
        <v>0</v>
      </c>
    </row>
    <row r="59" spans="1:11">
      <c r="I59" s="1" t="s">
        <v>27</v>
      </c>
      <c r="K59" s="18">
        <f>SUM(K48:K58)</f>
        <v>0</v>
      </c>
    </row>
    <row r="60" spans="1:11">
      <c r="I60" s="1" t="s">
        <v>28</v>
      </c>
      <c r="K60" s="19">
        <f>J44</f>
        <v>150024</v>
      </c>
    </row>
    <row r="61" spans="1:11" ht="9.75" thickBot="1">
      <c r="K61" s="20">
        <f>SUM(K59:K60)</f>
        <v>150024</v>
      </c>
    </row>
    <row r="62" spans="1:11" ht="9.75" thickTop="1"/>
  </sheetData>
  <mergeCells count="26">
    <mergeCell ref="A36:A38"/>
    <mergeCell ref="B36:B38"/>
    <mergeCell ref="C36:C38"/>
    <mergeCell ref="D36:D38"/>
    <mergeCell ref="E36:E38"/>
    <mergeCell ref="F36:F38"/>
    <mergeCell ref="G5:J5"/>
    <mergeCell ref="K5:K7"/>
    <mergeCell ref="L5:L7"/>
    <mergeCell ref="G6:G7"/>
    <mergeCell ref="H6:H7"/>
    <mergeCell ref="I6:I7"/>
    <mergeCell ref="J6:J7"/>
    <mergeCell ref="F5:F7"/>
    <mergeCell ref="G36:J36"/>
    <mergeCell ref="K36:K38"/>
    <mergeCell ref="L36:L38"/>
    <mergeCell ref="G37:G38"/>
    <mergeCell ref="H37:H38"/>
    <mergeCell ref="I37:I38"/>
    <mergeCell ref="J37:J38"/>
    <mergeCell ref="A5:A7"/>
    <mergeCell ref="B5:B7"/>
    <mergeCell ref="C5:C7"/>
    <mergeCell ref="D5:D7"/>
    <mergeCell ref="E5:E7"/>
  </mergeCells>
  <pageMargins left="0.25" right="0.25" top="0.75" bottom="0.75" header="0.3" footer="0.3"/>
  <pageSetup scale="90" orientation="landscape" verticalDpi="7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4:M98"/>
  <sheetViews>
    <sheetView topLeftCell="A74" zoomScale="130" zoomScaleNormal="130" workbookViewId="0">
      <selection activeCell="A41" sqref="A41:L99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4" spans="1:12">
      <c r="A4" s="1" t="s">
        <v>0</v>
      </c>
    </row>
    <row r="5" spans="1:12">
      <c r="A5" s="1" t="s">
        <v>31</v>
      </c>
    </row>
    <row r="7" spans="1:12">
      <c r="A7" s="57" t="s">
        <v>1</v>
      </c>
      <c r="B7" s="57" t="s">
        <v>2</v>
      </c>
      <c r="C7" s="57" t="s">
        <v>3</v>
      </c>
      <c r="D7" s="57" t="s">
        <v>4</v>
      </c>
      <c r="E7" s="57" t="s">
        <v>5</v>
      </c>
      <c r="F7" s="57" t="s">
        <v>6</v>
      </c>
      <c r="G7" s="60" t="s">
        <v>7</v>
      </c>
      <c r="H7" s="61"/>
      <c r="I7" s="61"/>
      <c r="J7" s="62"/>
      <c r="K7" s="57" t="s">
        <v>8</v>
      </c>
      <c r="L7" s="57" t="s">
        <v>9</v>
      </c>
    </row>
    <row r="8" spans="1:12">
      <c r="A8" s="58"/>
      <c r="B8" s="58"/>
      <c r="C8" s="58"/>
      <c r="D8" s="58"/>
      <c r="E8" s="58"/>
      <c r="F8" s="58"/>
      <c r="G8" s="57" t="s">
        <v>10</v>
      </c>
      <c r="H8" s="57" t="s">
        <v>11</v>
      </c>
      <c r="I8" s="57" t="s">
        <v>12</v>
      </c>
      <c r="J8" s="57" t="s">
        <v>13</v>
      </c>
      <c r="K8" s="58"/>
      <c r="L8" s="58"/>
    </row>
    <row r="9" spans="1:12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</row>
    <row r="10" spans="1:12">
      <c r="A10" s="3">
        <v>45337</v>
      </c>
      <c r="B10" s="4">
        <v>18362</v>
      </c>
      <c r="C10" s="5" t="s">
        <v>139</v>
      </c>
      <c r="D10" s="6" t="s">
        <v>14</v>
      </c>
      <c r="E10" s="6">
        <v>57121</v>
      </c>
      <c r="F10" s="7">
        <v>18613</v>
      </c>
      <c r="G10" s="8"/>
      <c r="H10" s="8"/>
      <c r="I10" s="9"/>
      <c r="J10" s="10"/>
      <c r="K10" s="11">
        <f>J10+F10</f>
        <v>18613</v>
      </c>
      <c r="L10" s="3">
        <v>45335</v>
      </c>
    </row>
    <row r="11" spans="1:12">
      <c r="A11" s="3">
        <v>45337</v>
      </c>
      <c r="B11" s="4">
        <v>18362</v>
      </c>
      <c r="C11" s="5" t="s">
        <v>139</v>
      </c>
      <c r="D11" s="6" t="s">
        <v>61</v>
      </c>
      <c r="E11" s="6">
        <v>57121</v>
      </c>
      <c r="F11" s="7">
        <v>600</v>
      </c>
      <c r="G11" s="8"/>
      <c r="H11" s="8"/>
      <c r="I11" s="9"/>
      <c r="J11" s="10"/>
      <c r="K11" s="11">
        <f t="shared" ref="K11:K22" si="0">J11+F11</f>
        <v>600</v>
      </c>
      <c r="L11" s="3">
        <v>45335</v>
      </c>
    </row>
    <row r="12" spans="1:12">
      <c r="A12" s="3">
        <v>45337</v>
      </c>
      <c r="B12" s="4">
        <v>18363</v>
      </c>
      <c r="C12" s="5" t="s">
        <v>140</v>
      </c>
      <c r="D12" s="6" t="s">
        <v>14</v>
      </c>
      <c r="E12" s="6">
        <v>57298</v>
      </c>
      <c r="F12" s="7"/>
      <c r="G12" s="8"/>
      <c r="H12" s="21"/>
      <c r="I12" s="9"/>
      <c r="J12" s="10">
        <v>31720.1</v>
      </c>
      <c r="K12" s="11">
        <f t="shared" si="0"/>
        <v>31720.1</v>
      </c>
      <c r="L12" s="3">
        <v>45336</v>
      </c>
    </row>
    <row r="13" spans="1:12">
      <c r="A13" s="3">
        <v>45337</v>
      </c>
      <c r="B13" s="4">
        <v>18363</v>
      </c>
      <c r="C13" s="5" t="s">
        <v>140</v>
      </c>
      <c r="D13" s="6" t="s">
        <v>61</v>
      </c>
      <c r="E13" s="6">
        <v>57298</v>
      </c>
      <c r="F13" s="7"/>
      <c r="G13" s="8"/>
      <c r="H13" s="21"/>
      <c r="I13" s="9"/>
      <c r="J13" s="10">
        <v>600</v>
      </c>
      <c r="K13" s="11">
        <f t="shared" si="0"/>
        <v>600</v>
      </c>
      <c r="L13" s="3">
        <v>45336</v>
      </c>
    </row>
    <row r="14" spans="1:12">
      <c r="A14" s="3">
        <v>45337</v>
      </c>
      <c r="B14" s="4">
        <v>18363</v>
      </c>
      <c r="C14" s="5" t="s">
        <v>140</v>
      </c>
      <c r="D14" s="6" t="s">
        <v>113</v>
      </c>
      <c r="E14" s="6">
        <v>57298</v>
      </c>
      <c r="F14" s="7"/>
      <c r="G14" s="8"/>
      <c r="H14" s="8"/>
      <c r="I14" s="9"/>
      <c r="J14" s="10">
        <v>8370</v>
      </c>
      <c r="K14" s="11">
        <f t="shared" si="0"/>
        <v>8370</v>
      </c>
      <c r="L14" s="3">
        <v>45336</v>
      </c>
    </row>
    <row r="15" spans="1:12">
      <c r="A15" s="3">
        <v>45337</v>
      </c>
      <c r="B15" s="4">
        <v>18364</v>
      </c>
      <c r="C15" s="5" t="s">
        <v>116</v>
      </c>
      <c r="D15" s="6" t="s">
        <v>14</v>
      </c>
      <c r="E15" s="6">
        <v>57093</v>
      </c>
      <c r="F15" s="7"/>
      <c r="G15" s="8" t="s">
        <v>48</v>
      </c>
      <c r="H15" s="8"/>
      <c r="I15" s="9"/>
      <c r="J15" s="10">
        <v>22186.5</v>
      </c>
      <c r="K15" s="11">
        <f t="shared" si="0"/>
        <v>22186.5</v>
      </c>
      <c r="L15" s="3">
        <v>45336</v>
      </c>
    </row>
    <row r="16" spans="1:12">
      <c r="A16" s="3">
        <v>45337</v>
      </c>
      <c r="B16" s="4">
        <v>18364</v>
      </c>
      <c r="C16" s="5" t="s">
        <v>116</v>
      </c>
      <c r="D16" s="6" t="s">
        <v>61</v>
      </c>
      <c r="E16" s="6">
        <v>57093</v>
      </c>
      <c r="F16" s="7"/>
      <c r="G16" s="8" t="s">
        <v>48</v>
      </c>
      <c r="H16" s="8"/>
      <c r="I16" s="9"/>
      <c r="J16" s="10">
        <v>600</v>
      </c>
      <c r="K16" s="11">
        <f t="shared" si="0"/>
        <v>600</v>
      </c>
      <c r="L16" s="3">
        <v>45336</v>
      </c>
    </row>
    <row r="17" spans="1:13">
      <c r="A17" s="3">
        <v>45337</v>
      </c>
      <c r="B17" s="4">
        <v>18365</v>
      </c>
      <c r="C17" s="5" t="s">
        <v>123</v>
      </c>
      <c r="D17" s="6" t="s">
        <v>141</v>
      </c>
      <c r="E17" s="6">
        <v>57118</v>
      </c>
      <c r="F17" s="7"/>
      <c r="G17" s="8" t="s">
        <v>48</v>
      </c>
      <c r="H17" s="8"/>
      <c r="I17" s="9"/>
      <c r="J17" s="10">
        <v>600</v>
      </c>
      <c r="K17" s="11">
        <f t="shared" si="0"/>
        <v>600</v>
      </c>
      <c r="L17" s="3">
        <v>45336</v>
      </c>
    </row>
    <row r="18" spans="1:13">
      <c r="A18" s="3">
        <v>45337</v>
      </c>
      <c r="B18" s="4">
        <v>18366</v>
      </c>
      <c r="C18" s="5" t="s">
        <v>142</v>
      </c>
      <c r="D18" s="6" t="s">
        <v>14</v>
      </c>
      <c r="E18" s="6">
        <v>57123</v>
      </c>
      <c r="F18" s="7">
        <v>8396</v>
      </c>
      <c r="G18" s="8"/>
      <c r="H18" s="8"/>
      <c r="I18" s="9"/>
      <c r="J18" s="10"/>
      <c r="K18" s="11">
        <f t="shared" si="0"/>
        <v>8396</v>
      </c>
      <c r="L18" s="3">
        <v>45336</v>
      </c>
    </row>
    <row r="19" spans="1:13">
      <c r="A19" s="3">
        <v>45337</v>
      </c>
      <c r="B19" s="4">
        <v>18367</v>
      </c>
      <c r="C19" s="5" t="s">
        <v>143</v>
      </c>
      <c r="D19" s="6" t="s">
        <v>108</v>
      </c>
      <c r="E19" s="6">
        <v>57106</v>
      </c>
      <c r="F19" s="7"/>
      <c r="G19" s="8" t="s">
        <v>48</v>
      </c>
      <c r="H19" s="8">
        <v>225855</v>
      </c>
      <c r="I19" s="9"/>
      <c r="J19" s="10">
        <v>87914.64</v>
      </c>
      <c r="K19" s="11">
        <f t="shared" si="0"/>
        <v>87914.64</v>
      </c>
      <c r="L19" s="3">
        <v>45336</v>
      </c>
    </row>
    <row r="20" spans="1:13">
      <c r="A20" s="3">
        <v>45337</v>
      </c>
      <c r="B20" s="4">
        <v>18368</v>
      </c>
      <c r="C20" s="5" t="s">
        <v>144</v>
      </c>
      <c r="D20" s="6" t="s">
        <v>14</v>
      </c>
      <c r="E20" s="6">
        <v>57080</v>
      </c>
      <c r="F20" s="7"/>
      <c r="G20" s="8" t="s">
        <v>145</v>
      </c>
      <c r="H20" s="8">
        <v>238701</v>
      </c>
      <c r="I20" s="9"/>
      <c r="J20" s="10">
        <v>29335.71</v>
      </c>
      <c r="K20" s="11">
        <f t="shared" si="0"/>
        <v>29335.71</v>
      </c>
      <c r="L20" s="3">
        <v>45336</v>
      </c>
      <c r="M20" s="2" t="s">
        <v>146</v>
      </c>
    </row>
    <row r="21" spans="1:13">
      <c r="A21" s="3">
        <v>45337</v>
      </c>
      <c r="B21" s="4">
        <v>18368</v>
      </c>
      <c r="C21" s="5" t="s">
        <v>144</v>
      </c>
      <c r="D21" s="6" t="s">
        <v>61</v>
      </c>
      <c r="E21" s="6">
        <v>57080</v>
      </c>
      <c r="F21" s="7"/>
      <c r="G21" s="8" t="s">
        <v>145</v>
      </c>
      <c r="H21" s="8">
        <v>238701</v>
      </c>
      <c r="I21" s="9"/>
      <c r="J21" s="10">
        <v>991.08</v>
      </c>
      <c r="K21" s="11">
        <f t="shared" si="0"/>
        <v>991.08</v>
      </c>
      <c r="L21" s="3">
        <v>45336</v>
      </c>
      <c r="M21" s="2" t="s">
        <v>147</v>
      </c>
    </row>
    <row r="22" spans="1:13">
      <c r="A22" s="3">
        <v>45337</v>
      </c>
      <c r="B22" s="4">
        <v>18369</v>
      </c>
      <c r="C22" s="5" t="s">
        <v>148</v>
      </c>
      <c r="D22" s="6" t="s">
        <v>14</v>
      </c>
      <c r="E22" s="6">
        <v>57266</v>
      </c>
      <c r="F22" s="7"/>
      <c r="G22" s="8" t="s">
        <v>48</v>
      </c>
      <c r="H22" s="8"/>
      <c r="I22" s="9"/>
      <c r="J22" s="10">
        <v>11520.1</v>
      </c>
      <c r="K22" s="11">
        <f t="shared" si="0"/>
        <v>11520.1</v>
      </c>
      <c r="L22" s="3">
        <v>45334</v>
      </c>
    </row>
    <row r="23" spans="1:13">
      <c r="A23" s="3">
        <v>45337</v>
      </c>
      <c r="B23" s="4">
        <v>18369</v>
      </c>
      <c r="C23" s="5" t="s">
        <v>148</v>
      </c>
      <c r="D23" s="6" t="s">
        <v>14</v>
      </c>
      <c r="E23" s="6">
        <v>57030</v>
      </c>
      <c r="F23" s="7"/>
      <c r="G23" s="8" t="s">
        <v>48</v>
      </c>
      <c r="H23" s="8"/>
      <c r="I23" s="9"/>
      <c r="J23" s="10">
        <v>80356.100000000006</v>
      </c>
      <c r="K23" s="11">
        <f t="shared" ref="K23:K25" si="1">J23+F23</f>
        <v>80356.100000000006</v>
      </c>
      <c r="L23" s="3">
        <v>45334</v>
      </c>
    </row>
    <row r="24" spans="1:13">
      <c r="A24" s="3">
        <v>45337</v>
      </c>
      <c r="B24" s="4">
        <v>18369</v>
      </c>
      <c r="C24" s="5" t="s">
        <v>148</v>
      </c>
      <c r="D24" s="6" t="s">
        <v>61</v>
      </c>
      <c r="E24" s="6">
        <v>57266</v>
      </c>
      <c r="F24" s="7"/>
      <c r="G24" s="8" t="s">
        <v>48</v>
      </c>
      <c r="H24" s="8"/>
      <c r="I24" s="9"/>
      <c r="J24" s="10">
        <v>600</v>
      </c>
      <c r="K24" s="11">
        <f t="shared" si="1"/>
        <v>600</v>
      </c>
      <c r="L24" s="3">
        <v>45334</v>
      </c>
    </row>
    <row r="25" spans="1:13">
      <c r="A25" s="3">
        <v>45337</v>
      </c>
      <c r="B25" s="4">
        <v>18369</v>
      </c>
      <c r="C25" s="5" t="s">
        <v>148</v>
      </c>
      <c r="D25" s="6" t="s">
        <v>113</v>
      </c>
      <c r="E25" s="6">
        <v>57266</v>
      </c>
      <c r="F25" s="7"/>
      <c r="G25" s="8" t="s">
        <v>48</v>
      </c>
      <c r="H25" s="8"/>
      <c r="I25" s="9"/>
      <c r="J25" s="10">
        <v>16209.9</v>
      </c>
      <c r="K25" s="11">
        <f t="shared" si="1"/>
        <v>16209.9</v>
      </c>
      <c r="L25" s="3">
        <v>45334</v>
      </c>
    </row>
    <row r="26" spans="1:13">
      <c r="F26" s="12">
        <f>SUM(F7:F25)</f>
        <v>27609</v>
      </c>
      <c r="G26" s="1"/>
      <c r="H26" s="1"/>
      <c r="I26" s="1"/>
      <c r="J26" s="12">
        <f>SUM(J10:J25)</f>
        <v>291004.13</v>
      </c>
      <c r="K26" s="12">
        <f>SUM(K10:K25)</f>
        <v>318613.13</v>
      </c>
    </row>
    <row r="27" spans="1:13">
      <c r="I27" s="2" t="s">
        <v>12</v>
      </c>
    </row>
    <row r="30" spans="1:13">
      <c r="A30" s="1" t="s">
        <v>18</v>
      </c>
      <c r="D30" s="1" t="s">
        <v>19</v>
      </c>
    </row>
    <row r="31" spans="1:13">
      <c r="A31" s="1"/>
    </row>
    <row r="32" spans="1:13">
      <c r="A32" s="1"/>
    </row>
    <row r="33" spans="1:12">
      <c r="A33" s="1" t="s">
        <v>21</v>
      </c>
      <c r="D33" s="1" t="s">
        <v>22</v>
      </c>
    </row>
    <row r="34" spans="1:12">
      <c r="A34" s="2" t="s">
        <v>24</v>
      </c>
      <c r="D34" s="2" t="s">
        <v>25</v>
      </c>
    </row>
    <row r="41" spans="1:12">
      <c r="A41" s="22" t="s">
        <v>0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>
      <c r="A42" s="22" t="s">
        <v>31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>
      <c r="A44" s="63" t="s">
        <v>1</v>
      </c>
      <c r="B44" s="63" t="s">
        <v>2</v>
      </c>
      <c r="C44" s="63" t="s">
        <v>3</v>
      </c>
      <c r="D44" s="63" t="s">
        <v>4</v>
      </c>
      <c r="E44" s="63" t="s">
        <v>77</v>
      </c>
      <c r="F44" s="63" t="s">
        <v>6</v>
      </c>
      <c r="G44" s="76" t="s">
        <v>7</v>
      </c>
      <c r="H44" s="77"/>
      <c r="I44" s="77"/>
      <c r="J44" s="78"/>
      <c r="K44" s="63" t="s">
        <v>8</v>
      </c>
      <c r="L44" s="63" t="s">
        <v>9</v>
      </c>
    </row>
    <row r="45" spans="1:12">
      <c r="A45" s="75"/>
      <c r="B45" s="75"/>
      <c r="C45" s="75"/>
      <c r="D45" s="75"/>
      <c r="E45" s="75"/>
      <c r="F45" s="75"/>
      <c r="G45" s="63" t="s">
        <v>10</v>
      </c>
      <c r="H45" s="63" t="s">
        <v>11</v>
      </c>
      <c r="I45" s="63" t="s">
        <v>12</v>
      </c>
      <c r="J45" s="63" t="s">
        <v>13</v>
      </c>
      <c r="K45" s="75"/>
      <c r="L45" s="75"/>
    </row>
    <row r="46" spans="1:1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</row>
    <row r="47" spans="1:12">
      <c r="A47" s="24">
        <v>45337</v>
      </c>
      <c r="B47" s="25">
        <v>18370</v>
      </c>
      <c r="C47" s="26" t="s">
        <v>173</v>
      </c>
      <c r="D47" s="27" t="s">
        <v>78</v>
      </c>
      <c r="E47" s="63">
        <v>187050</v>
      </c>
      <c r="F47" s="28"/>
      <c r="G47" s="29" t="s">
        <v>58</v>
      </c>
      <c r="H47" s="29"/>
      <c r="I47" s="30"/>
      <c r="J47" s="31">
        <v>1100</v>
      </c>
      <c r="K47" s="32">
        <f t="shared" ref="K47:K76" si="2">J47+F47</f>
        <v>1100</v>
      </c>
      <c r="L47" s="24">
        <v>45334</v>
      </c>
    </row>
    <row r="48" spans="1:12">
      <c r="A48" s="33"/>
      <c r="B48" s="34"/>
      <c r="C48" s="35"/>
      <c r="D48" s="36" t="s">
        <v>79</v>
      </c>
      <c r="E48" s="64"/>
      <c r="F48" s="37"/>
      <c r="G48" s="38" t="s">
        <v>58</v>
      </c>
      <c r="H48" s="38"/>
      <c r="I48" s="39"/>
      <c r="J48" s="31">
        <v>-167.69</v>
      </c>
      <c r="K48" s="32">
        <f t="shared" si="2"/>
        <v>-167.69</v>
      </c>
      <c r="L48" s="33"/>
    </row>
    <row r="49" spans="1:12">
      <c r="A49" s="33"/>
      <c r="B49" s="70" t="s">
        <v>80</v>
      </c>
      <c r="C49" s="71"/>
      <c r="D49" s="71"/>
      <c r="E49" s="71"/>
      <c r="F49" s="71"/>
      <c r="G49" s="71"/>
      <c r="H49" s="71"/>
      <c r="I49" s="72"/>
      <c r="J49" s="40">
        <f>SUM(J47:J48)</f>
        <v>932.31</v>
      </c>
      <c r="K49" s="41">
        <f t="shared" si="2"/>
        <v>932.31</v>
      </c>
      <c r="L49" s="42"/>
    </row>
    <row r="50" spans="1:12">
      <c r="A50" s="24">
        <v>45337</v>
      </c>
      <c r="B50" s="25">
        <v>18370</v>
      </c>
      <c r="C50" s="26" t="s">
        <v>174</v>
      </c>
      <c r="D50" s="27" t="s">
        <v>78</v>
      </c>
      <c r="E50" s="63">
        <v>186799</v>
      </c>
      <c r="F50" s="28"/>
      <c r="G50" s="29" t="s">
        <v>58</v>
      </c>
      <c r="H50" s="29"/>
      <c r="I50" s="30"/>
      <c r="J50" s="31">
        <v>200</v>
      </c>
      <c r="K50" s="32">
        <f t="shared" si="2"/>
        <v>200</v>
      </c>
      <c r="L50" s="24">
        <v>45334</v>
      </c>
    </row>
    <row r="51" spans="1:12">
      <c r="A51" s="33"/>
      <c r="B51" s="34"/>
      <c r="C51" s="35"/>
      <c r="D51" s="36" t="s">
        <v>79</v>
      </c>
      <c r="E51" s="64"/>
      <c r="F51" s="37"/>
      <c r="G51" s="38" t="s">
        <v>58</v>
      </c>
      <c r="H51" s="38"/>
      <c r="I51" s="39"/>
      <c r="J51" s="31">
        <v>-36.53</v>
      </c>
      <c r="K51" s="32">
        <f t="shared" si="2"/>
        <v>-36.53</v>
      </c>
      <c r="L51" s="33"/>
    </row>
    <row r="52" spans="1:12">
      <c r="A52" s="65" t="s">
        <v>80</v>
      </c>
      <c r="B52" s="66"/>
      <c r="C52" s="66"/>
      <c r="D52" s="66"/>
      <c r="E52" s="66"/>
      <c r="F52" s="66"/>
      <c r="G52" s="66"/>
      <c r="H52" s="66"/>
      <c r="I52" s="67"/>
      <c r="J52" s="43">
        <f>SUM(J50:J51)</f>
        <v>163.47</v>
      </c>
      <c r="K52" s="44">
        <f t="shared" si="2"/>
        <v>163.47</v>
      </c>
      <c r="L52" s="33"/>
    </row>
    <row r="53" spans="1:12">
      <c r="A53" s="24">
        <v>45337</v>
      </c>
      <c r="B53" s="25">
        <v>18370</v>
      </c>
      <c r="C53" s="26" t="s">
        <v>175</v>
      </c>
      <c r="D53" s="27" t="s">
        <v>78</v>
      </c>
      <c r="E53" s="63">
        <v>187088</v>
      </c>
      <c r="F53" s="28"/>
      <c r="G53" s="29" t="s">
        <v>58</v>
      </c>
      <c r="H53" s="29"/>
      <c r="I53" s="30"/>
      <c r="J53" s="31">
        <v>1100</v>
      </c>
      <c r="K53" s="32">
        <f t="shared" si="2"/>
        <v>1100</v>
      </c>
      <c r="L53" s="24">
        <v>45334</v>
      </c>
    </row>
    <row r="54" spans="1:12">
      <c r="A54" s="24"/>
      <c r="B54" s="25"/>
      <c r="C54" s="26"/>
      <c r="D54" s="36" t="s">
        <v>79</v>
      </c>
      <c r="E54" s="64"/>
      <c r="F54" s="37"/>
      <c r="G54" s="38" t="s">
        <v>58</v>
      </c>
      <c r="H54" s="38"/>
      <c r="I54" s="39"/>
      <c r="J54" s="31">
        <v>-155.47</v>
      </c>
      <c r="K54" s="32">
        <f t="shared" si="2"/>
        <v>-155.47</v>
      </c>
      <c r="L54" s="24"/>
    </row>
    <row r="55" spans="1:12">
      <c r="A55" s="65" t="s">
        <v>80</v>
      </c>
      <c r="B55" s="66"/>
      <c r="C55" s="66"/>
      <c r="D55" s="66"/>
      <c r="E55" s="66"/>
      <c r="F55" s="66"/>
      <c r="G55" s="66"/>
      <c r="H55" s="66"/>
      <c r="I55" s="67"/>
      <c r="J55" s="43">
        <f>SUM(J53:J54)</f>
        <v>944.53</v>
      </c>
      <c r="K55" s="44">
        <f t="shared" si="2"/>
        <v>944.53</v>
      </c>
      <c r="L55" s="33"/>
    </row>
    <row r="56" spans="1:12">
      <c r="A56" s="24">
        <v>45337</v>
      </c>
      <c r="B56" s="25">
        <v>18370</v>
      </c>
      <c r="C56" s="26" t="s">
        <v>176</v>
      </c>
      <c r="D56" s="27" t="s">
        <v>78</v>
      </c>
      <c r="E56" s="63">
        <v>187146</v>
      </c>
      <c r="F56" s="28"/>
      <c r="G56" s="29" t="s">
        <v>58</v>
      </c>
      <c r="H56" s="29"/>
      <c r="I56" s="30"/>
      <c r="J56" s="31">
        <v>200</v>
      </c>
      <c r="K56" s="32">
        <f t="shared" si="2"/>
        <v>200</v>
      </c>
      <c r="L56" s="24">
        <v>45334</v>
      </c>
    </row>
    <row r="57" spans="1:12">
      <c r="A57" s="24"/>
      <c r="B57" s="25"/>
      <c r="C57" s="26"/>
      <c r="D57" s="36" t="s">
        <v>79</v>
      </c>
      <c r="E57" s="64"/>
      <c r="F57" s="37"/>
      <c r="G57" s="38" t="s">
        <v>58</v>
      </c>
      <c r="H57" s="38"/>
      <c r="I57" s="39"/>
      <c r="J57" s="31">
        <v>-31.2</v>
      </c>
      <c r="K57" s="32">
        <f t="shared" si="2"/>
        <v>-31.2</v>
      </c>
      <c r="L57" s="24"/>
    </row>
    <row r="58" spans="1:12">
      <c r="A58" s="65" t="s">
        <v>80</v>
      </c>
      <c r="B58" s="66"/>
      <c r="C58" s="66"/>
      <c r="D58" s="66"/>
      <c r="E58" s="66"/>
      <c r="F58" s="66"/>
      <c r="G58" s="66"/>
      <c r="H58" s="66"/>
      <c r="I58" s="67"/>
      <c r="J58" s="43">
        <f>SUM(J56:J57)</f>
        <v>168.8</v>
      </c>
      <c r="K58" s="44">
        <f t="shared" si="2"/>
        <v>168.8</v>
      </c>
      <c r="L58" s="33"/>
    </row>
    <row r="59" spans="1:12">
      <c r="A59" s="24">
        <v>45337</v>
      </c>
      <c r="B59" s="25">
        <v>18370</v>
      </c>
      <c r="C59" s="26" t="s">
        <v>177</v>
      </c>
      <c r="D59" s="27" t="s">
        <v>78</v>
      </c>
      <c r="E59" s="63">
        <v>186805</v>
      </c>
      <c r="F59" s="28"/>
      <c r="G59" s="29" t="s">
        <v>58</v>
      </c>
      <c r="H59" s="29"/>
      <c r="I59" s="30"/>
      <c r="J59" s="31">
        <v>1100</v>
      </c>
      <c r="K59" s="32">
        <f t="shared" si="2"/>
        <v>1100</v>
      </c>
      <c r="L59" s="24">
        <v>45334</v>
      </c>
    </row>
    <row r="60" spans="1:12">
      <c r="A60" s="24"/>
      <c r="B60" s="25"/>
      <c r="C60" s="26"/>
      <c r="D60" s="36" t="s">
        <v>79</v>
      </c>
      <c r="E60" s="64"/>
      <c r="F60" s="37"/>
      <c r="G60" s="38" t="s">
        <v>58</v>
      </c>
      <c r="H60" s="38"/>
      <c r="I60" s="39"/>
      <c r="J60" s="31">
        <v>-139.30000000000001</v>
      </c>
      <c r="K60" s="32">
        <f t="shared" si="2"/>
        <v>-139.30000000000001</v>
      </c>
      <c r="L60" s="24"/>
    </row>
    <row r="61" spans="1:12">
      <c r="A61" s="65" t="s">
        <v>80</v>
      </c>
      <c r="B61" s="66"/>
      <c r="C61" s="66"/>
      <c r="D61" s="66"/>
      <c r="E61" s="66"/>
      <c r="F61" s="66"/>
      <c r="G61" s="66"/>
      <c r="H61" s="66"/>
      <c r="I61" s="67"/>
      <c r="J61" s="43">
        <f>SUM(J59:J60)</f>
        <v>960.7</v>
      </c>
      <c r="K61" s="44">
        <f t="shared" si="2"/>
        <v>960.7</v>
      </c>
      <c r="L61" s="33"/>
    </row>
    <row r="62" spans="1:12">
      <c r="A62" s="24">
        <v>45337</v>
      </c>
      <c r="B62" s="25">
        <v>18370</v>
      </c>
      <c r="C62" s="26" t="s">
        <v>178</v>
      </c>
      <c r="D62" s="27" t="s">
        <v>78</v>
      </c>
      <c r="E62" s="63">
        <v>186801</v>
      </c>
      <c r="F62" s="28"/>
      <c r="G62" s="29" t="s">
        <v>58</v>
      </c>
      <c r="H62" s="29"/>
      <c r="I62" s="30"/>
      <c r="J62" s="31">
        <v>350</v>
      </c>
      <c r="K62" s="32">
        <f t="shared" si="2"/>
        <v>350</v>
      </c>
      <c r="L62" s="24">
        <v>45334</v>
      </c>
    </row>
    <row r="63" spans="1:12">
      <c r="A63" s="24"/>
      <c r="B63" s="25"/>
      <c r="C63" s="26"/>
      <c r="D63" s="36" t="s">
        <v>79</v>
      </c>
      <c r="E63" s="64"/>
      <c r="F63" s="37"/>
      <c r="G63" s="38" t="s">
        <v>58</v>
      </c>
      <c r="H63" s="38"/>
      <c r="I63" s="39"/>
      <c r="J63" s="31">
        <v>-44.76</v>
      </c>
      <c r="K63" s="32">
        <f t="shared" si="2"/>
        <v>-44.76</v>
      </c>
      <c r="L63" s="24"/>
    </row>
    <row r="64" spans="1:12">
      <c r="A64" s="65" t="s">
        <v>80</v>
      </c>
      <c r="B64" s="66"/>
      <c r="C64" s="66"/>
      <c r="D64" s="66"/>
      <c r="E64" s="66"/>
      <c r="F64" s="66"/>
      <c r="G64" s="66"/>
      <c r="H64" s="66"/>
      <c r="I64" s="67"/>
      <c r="J64" s="43">
        <f>SUM(J62:J63)</f>
        <v>305.24</v>
      </c>
      <c r="K64" s="44">
        <f t="shared" si="2"/>
        <v>305.24</v>
      </c>
      <c r="L64" s="33"/>
    </row>
    <row r="65" spans="1:12">
      <c r="A65" s="24">
        <v>45337</v>
      </c>
      <c r="B65" s="25">
        <v>18370</v>
      </c>
      <c r="C65" s="45" t="s">
        <v>179</v>
      </c>
      <c r="D65" s="46" t="s">
        <v>14</v>
      </c>
      <c r="E65" s="68">
        <v>186802</v>
      </c>
      <c r="F65" s="28">
        <v>0</v>
      </c>
      <c r="G65" s="47" t="s">
        <v>58</v>
      </c>
      <c r="H65" s="47"/>
      <c r="I65" s="48"/>
      <c r="J65" s="31">
        <v>200</v>
      </c>
      <c r="K65" s="32">
        <f t="shared" si="2"/>
        <v>200</v>
      </c>
      <c r="L65" s="24">
        <v>45334</v>
      </c>
    </row>
    <row r="66" spans="1:12">
      <c r="A66" s="49"/>
      <c r="B66" s="50"/>
      <c r="C66" s="45"/>
      <c r="D66" s="51" t="s">
        <v>79</v>
      </c>
      <c r="E66" s="69"/>
      <c r="F66" s="37"/>
      <c r="G66" s="52" t="s">
        <v>58</v>
      </c>
      <c r="H66" s="52"/>
      <c r="I66" s="53"/>
      <c r="J66" s="31">
        <v>-43.7</v>
      </c>
      <c r="K66" s="32">
        <f t="shared" si="2"/>
        <v>-43.7</v>
      </c>
      <c r="L66" s="49"/>
    </row>
    <row r="67" spans="1:12">
      <c r="A67" s="65" t="s">
        <v>80</v>
      </c>
      <c r="B67" s="66"/>
      <c r="C67" s="66"/>
      <c r="D67" s="66"/>
      <c r="E67" s="66"/>
      <c r="F67" s="66"/>
      <c r="G67" s="66"/>
      <c r="H67" s="66"/>
      <c r="I67" s="67"/>
      <c r="J67" s="43">
        <f>SUM(J65:J66)</f>
        <v>156.30000000000001</v>
      </c>
      <c r="K67" s="44">
        <f t="shared" si="2"/>
        <v>156.30000000000001</v>
      </c>
      <c r="L67" s="33"/>
    </row>
    <row r="68" spans="1:12">
      <c r="A68" s="24">
        <v>45337</v>
      </c>
      <c r="B68" s="25">
        <v>18370</v>
      </c>
      <c r="C68" s="26" t="s">
        <v>180</v>
      </c>
      <c r="D68" s="27" t="s">
        <v>78</v>
      </c>
      <c r="E68" s="63">
        <v>186800</v>
      </c>
      <c r="F68" s="28"/>
      <c r="G68" s="29" t="s">
        <v>58</v>
      </c>
      <c r="H68" s="29"/>
      <c r="I68" s="30"/>
      <c r="J68" s="31">
        <v>200</v>
      </c>
      <c r="K68" s="32">
        <f t="shared" si="2"/>
        <v>200</v>
      </c>
      <c r="L68" s="24">
        <v>45334</v>
      </c>
    </row>
    <row r="69" spans="1:12">
      <c r="A69" s="24"/>
      <c r="B69" s="25"/>
      <c r="C69" s="26"/>
      <c r="D69" s="36" t="s">
        <v>79</v>
      </c>
      <c r="E69" s="64"/>
      <c r="F69" s="37"/>
      <c r="G69" s="38" t="s">
        <v>58</v>
      </c>
      <c r="H69" s="38"/>
      <c r="I69" s="39"/>
      <c r="J69" s="31">
        <v>-33.732999999999997</v>
      </c>
      <c r="K69" s="32">
        <f t="shared" si="2"/>
        <v>-33.732999999999997</v>
      </c>
      <c r="L69" s="24"/>
    </row>
    <row r="70" spans="1:12">
      <c r="A70" s="65" t="s">
        <v>80</v>
      </c>
      <c r="B70" s="66"/>
      <c r="C70" s="66"/>
      <c r="D70" s="66"/>
      <c r="E70" s="66"/>
      <c r="F70" s="66"/>
      <c r="G70" s="66"/>
      <c r="H70" s="66"/>
      <c r="I70" s="67"/>
      <c r="J70" s="43">
        <f>SUM(J68:J69)</f>
        <v>166.267</v>
      </c>
      <c r="K70" s="44">
        <f t="shared" si="2"/>
        <v>166.267</v>
      </c>
      <c r="L70" s="33"/>
    </row>
    <row r="71" spans="1:12">
      <c r="A71" s="24">
        <v>45337</v>
      </c>
      <c r="B71" s="25">
        <v>18370</v>
      </c>
      <c r="C71" s="26" t="s">
        <v>181</v>
      </c>
      <c r="D71" s="27" t="s">
        <v>78</v>
      </c>
      <c r="E71" s="63">
        <v>186804</v>
      </c>
      <c r="F71" s="28"/>
      <c r="G71" s="29" t="s">
        <v>58</v>
      </c>
      <c r="H71" s="29"/>
      <c r="I71" s="30"/>
      <c r="J71" s="31">
        <v>350</v>
      </c>
      <c r="K71" s="32">
        <f t="shared" si="2"/>
        <v>350</v>
      </c>
      <c r="L71" s="24">
        <v>45334</v>
      </c>
    </row>
    <row r="72" spans="1:12">
      <c r="A72" s="24"/>
      <c r="B72" s="25"/>
      <c r="C72" s="26"/>
      <c r="D72" s="36" t="s">
        <v>79</v>
      </c>
      <c r="E72" s="64"/>
      <c r="F72" s="37"/>
      <c r="G72" s="38" t="s">
        <v>58</v>
      </c>
      <c r="H72" s="38"/>
      <c r="I72" s="39"/>
      <c r="J72" s="31">
        <v>-59.86</v>
      </c>
      <c r="K72" s="32">
        <f t="shared" si="2"/>
        <v>-59.86</v>
      </c>
      <c r="L72" s="24"/>
    </row>
    <row r="73" spans="1:12">
      <c r="A73" s="65" t="s">
        <v>80</v>
      </c>
      <c r="B73" s="66"/>
      <c r="C73" s="66"/>
      <c r="D73" s="66"/>
      <c r="E73" s="66"/>
      <c r="F73" s="66"/>
      <c r="G73" s="66"/>
      <c r="H73" s="66"/>
      <c r="I73" s="67"/>
      <c r="J73" s="43">
        <f>SUM(J71:J72)</f>
        <v>290.14</v>
      </c>
      <c r="K73" s="44">
        <f t="shared" si="2"/>
        <v>290.14</v>
      </c>
      <c r="L73" s="33"/>
    </row>
    <row r="74" spans="1:12">
      <c r="A74" s="24">
        <v>45337</v>
      </c>
      <c r="B74" s="25">
        <v>18370</v>
      </c>
      <c r="C74" s="26" t="s">
        <v>182</v>
      </c>
      <c r="D74" s="27" t="s">
        <v>78</v>
      </c>
      <c r="E74" s="63">
        <v>186899</v>
      </c>
      <c r="F74" s="28"/>
      <c r="G74" s="29" t="s">
        <v>58</v>
      </c>
      <c r="H74" s="29"/>
      <c r="I74" s="30"/>
      <c r="J74" s="31">
        <v>1100</v>
      </c>
      <c r="K74" s="32">
        <f t="shared" si="2"/>
        <v>1100</v>
      </c>
      <c r="L74" s="24">
        <v>45334</v>
      </c>
    </row>
    <row r="75" spans="1:12">
      <c r="A75" s="24"/>
      <c r="B75" s="25"/>
      <c r="C75" s="26"/>
      <c r="D75" s="36" t="s">
        <v>79</v>
      </c>
      <c r="E75" s="64"/>
      <c r="F75" s="37"/>
      <c r="G75" s="38" t="s">
        <v>58</v>
      </c>
      <c r="H75" s="38"/>
      <c r="I75" s="39"/>
      <c r="J75" s="31">
        <v>-206.17</v>
      </c>
      <c r="K75" s="32">
        <f t="shared" si="2"/>
        <v>-206.17</v>
      </c>
      <c r="L75" s="24"/>
    </row>
    <row r="76" spans="1:12">
      <c r="A76" s="65" t="s">
        <v>80</v>
      </c>
      <c r="B76" s="66"/>
      <c r="C76" s="66"/>
      <c r="D76" s="66"/>
      <c r="E76" s="66"/>
      <c r="F76" s="66"/>
      <c r="G76" s="66"/>
      <c r="H76" s="66"/>
      <c r="I76" s="67"/>
      <c r="J76" s="43">
        <f>SUM(J74:J75)</f>
        <v>893.83</v>
      </c>
      <c r="K76" s="44">
        <f t="shared" si="2"/>
        <v>893.83</v>
      </c>
      <c r="L76" s="33"/>
    </row>
    <row r="77" spans="1:12">
      <c r="A77" s="24">
        <v>45337</v>
      </c>
      <c r="B77" s="25">
        <v>18370</v>
      </c>
      <c r="C77" s="26" t="s">
        <v>183</v>
      </c>
      <c r="D77" s="27" t="s">
        <v>78</v>
      </c>
      <c r="E77" s="63">
        <v>186406</v>
      </c>
      <c r="F77" s="28"/>
      <c r="G77" s="29" t="s">
        <v>58</v>
      </c>
      <c r="H77" s="29"/>
      <c r="I77" s="30"/>
      <c r="J77" s="31">
        <v>1100</v>
      </c>
      <c r="K77" s="32">
        <f t="shared" ref="K77:K90" si="3">J77+F77</f>
        <v>1100</v>
      </c>
      <c r="L77" s="24">
        <v>45334</v>
      </c>
    </row>
    <row r="78" spans="1:12">
      <c r="A78" s="24"/>
      <c r="B78" s="25"/>
      <c r="C78" s="26"/>
      <c r="D78" s="36" t="s">
        <v>79</v>
      </c>
      <c r="E78" s="64"/>
      <c r="F78" s="37"/>
      <c r="G78" s="38" t="s">
        <v>58</v>
      </c>
      <c r="H78" s="38"/>
      <c r="I78" s="39"/>
      <c r="J78" s="31">
        <v>-148.22</v>
      </c>
      <c r="K78" s="32">
        <f t="shared" si="3"/>
        <v>-148.22</v>
      </c>
      <c r="L78" s="24"/>
    </row>
    <row r="79" spans="1:12">
      <c r="A79" s="65" t="s">
        <v>80</v>
      </c>
      <c r="B79" s="66"/>
      <c r="C79" s="66"/>
      <c r="D79" s="66"/>
      <c r="E79" s="66"/>
      <c r="F79" s="66"/>
      <c r="G79" s="66"/>
      <c r="H79" s="66"/>
      <c r="I79" s="67"/>
      <c r="J79" s="43">
        <f>SUM(J77:J78)</f>
        <v>951.78</v>
      </c>
      <c r="K79" s="44">
        <f t="shared" si="3"/>
        <v>951.78</v>
      </c>
      <c r="L79" s="33"/>
    </row>
    <row r="80" spans="1:12">
      <c r="A80" s="24">
        <v>45337</v>
      </c>
      <c r="B80" s="25">
        <v>18370</v>
      </c>
      <c r="C80" s="26" t="s">
        <v>184</v>
      </c>
      <c r="D80" s="27" t="s">
        <v>78</v>
      </c>
      <c r="E80" s="63">
        <v>186207</v>
      </c>
      <c r="F80" s="28"/>
      <c r="G80" s="29" t="s">
        <v>58</v>
      </c>
      <c r="H80" s="29"/>
      <c r="I80" s="30"/>
      <c r="J80" s="31">
        <v>1100</v>
      </c>
      <c r="K80" s="32">
        <f t="shared" si="3"/>
        <v>1100</v>
      </c>
      <c r="L80" s="24">
        <v>45334</v>
      </c>
    </row>
    <row r="81" spans="1:12">
      <c r="A81" s="24"/>
      <c r="B81" s="25"/>
      <c r="C81" s="26"/>
      <c r="D81" s="36" t="s">
        <v>79</v>
      </c>
      <c r="E81" s="64"/>
      <c r="F81" s="37"/>
      <c r="G81" s="38" t="s">
        <v>58</v>
      </c>
      <c r="H81" s="38"/>
      <c r="I81" s="39"/>
      <c r="J81" s="31">
        <v>-141.01</v>
      </c>
      <c r="K81" s="32">
        <f t="shared" si="3"/>
        <v>-141.01</v>
      </c>
      <c r="L81" s="24"/>
    </row>
    <row r="82" spans="1:12">
      <c r="A82" s="65" t="s">
        <v>80</v>
      </c>
      <c r="B82" s="66"/>
      <c r="C82" s="66"/>
      <c r="D82" s="66"/>
      <c r="E82" s="66"/>
      <c r="F82" s="66"/>
      <c r="G82" s="66"/>
      <c r="H82" s="66"/>
      <c r="I82" s="67"/>
      <c r="J82" s="43">
        <f>SUM(J80:J81)</f>
        <v>958.99</v>
      </c>
      <c r="K82" s="44">
        <f t="shared" si="3"/>
        <v>958.99</v>
      </c>
      <c r="L82" s="33"/>
    </row>
    <row r="83" spans="1:12">
      <c r="A83" s="24">
        <v>45337</v>
      </c>
      <c r="B83" s="25">
        <v>18370</v>
      </c>
      <c r="C83" s="26" t="s">
        <v>185</v>
      </c>
      <c r="D83" s="27" t="s">
        <v>78</v>
      </c>
      <c r="E83" s="63">
        <v>186610</v>
      </c>
      <c r="F83" s="28"/>
      <c r="G83" s="29" t="s">
        <v>58</v>
      </c>
      <c r="H83" s="29"/>
      <c r="I83" s="30"/>
      <c r="J83" s="31">
        <v>700</v>
      </c>
      <c r="K83" s="32">
        <f t="shared" si="3"/>
        <v>700</v>
      </c>
      <c r="L83" s="24">
        <v>45334</v>
      </c>
    </row>
    <row r="84" spans="1:12">
      <c r="A84" s="24"/>
      <c r="B84" s="25"/>
      <c r="C84" s="26"/>
      <c r="D84" s="36" t="s">
        <v>79</v>
      </c>
      <c r="E84" s="64"/>
      <c r="F84" s="37"/>
      <c r="G84" s="38" t="s">
        <v>58</v>
      </c>
      <c r="H84" s="38"/>
      <c r="I84" s="39"/>
      <c r="J84" s="31">
        <v>-134.41999999999999</v>
      </c>
      <c r="K84" s="32">
        <f t="shared" si="3"/>
        <v>-134.41999999999999</v>
      </c>
      <c r="L84" s="24"/>
    </row>
    <row r="85" spans="1:12">
      <c r="A85" s="65" t="s">
        <v>80</v>
      </c>
      <c r="B85" s="66"/>
      <c r="C85" s="66"/>
      <c r="D85" s="66"/>
      <c r="E85" s="66"/>
      <c r="F85" s="66"/>
      <c r="G85" s="66"/>
      <c r="H85" s="66"/>
      <c r="I85" s="67"/>
      <c r="J85" s="43">
        <f>SUM(J83:J84)</f>
        <v>565.58000000000004</v>
      </c>
      <c r="K85" s="44">
        <f t="shared" si="3"/>
        <v>565.58000000000004</v>
      </c>
      <c r="L85" s="33"/>
    </row>
    <row r="86" spans="1:12">
      <c r="A86" s="24">
        <v>45337</v>
      </c>
      <c r="B86" s="25">
        <v>18370</v>
      </c>
      <c r="C86" s="26" t="s">
        <v>186</v>
      </c>
      <c r="D86" s="27" t="s">
        <v>78</v>
      </c>
      <c r="E86" s="63">
        <v>186501</v>
      </c>
      <c r="F86" s="28"/>
      <c r="G86" s="29" t="s">
        <v>58</v>
      </c>
      <c r="H86" s="29"/>
      <c r="I86" s="30"/>
      <c r="J86" s="31">
        <v>200</v>
      </c>
      <c r="K86" s="32">
        <f t="shared" si="3"/>
        <v>200</v>
      </c>
      <c r="L86" s="24">
        <v>45334</v>
      </c>
    </row>
    <row r="87" spans="1:12">
      <c r="A87" s="24"/>
      <c r="B87" s="25"/>
      <c r="C87" s="26"/>
      <c r="D87" s="36" t="s">
        <v>79</v>
      </c>
      <c r="E87" s="64"/>
      <c r="F87" s="37"/>
      <c r="G87" s="38" t="s">
        <v>58</v>
      </c>
      <c r="H87" s="38"/>
      <c r="I87" s="39"/>
      <c r="J87" s="31">
        <v>-27.7</v>
      </c>
      <c r="K87" s="32">
        <f t="shared" si="3"/>
        <v>-27.7</v>
      </c>
      <c r="L87" s="24"/>
    </row>
    <row r="88" spans="1:12">
      <c r="A88" s="65" t="s">
        <v>80</v>
      </c>
      <c r="B88" s="66"/>
      <c r="C88" s="66"/>
      <c r="D88" s="66"/>
      <c r="E88" s="66"/>
      <c r="F88" s="66"/>
      <c r="G88" s="66"/>
      <c r="H88" s="66"/>
      <c r="I88" s="67"/>
      <c r="J88" s="43">
        <f>SUM(J86:J87)</f>
        <v>172.3</v>
      </c>
      <c r="K88" s="44">
        <f t="shared" si="3"/>
        <v>172.3</v>
      </c>
      <c r="L88" s="33"/>
    </row>
    <row r="89" spans="1:12">
      <c r="A89" s="24">
        <v>45337</v>
      </c>
      <c r="B89" s="25">
        <v>18370</v>
      </c>
      <c r="C89" s="26" t="s">
        <v>187</v>
      </c>
      <c r="D89" s="27" t="s">
        <v>78</v>
      </c>
      <c r="E89" s="63">
        <v>186508</v>
      </c>
      <c r="F89" s="28"/>
      <c r="G89" s="29" t="s">
        <v>58</v>
      </c>
      <c r="H89" s="29"/>
      <c r="I89" s="30"/>
      <c r="J89" s="31">
        <v>1100</v>
      </c>
      <c r="K89" s="32">
        <f t="shared" si="3"/>
        <v>1100</v>
      </c>
      <c r="L89" s="24">
        <v>45334</v>
      </c>
    </row>
    <row r="90" spans="1:12">
      <c r="A90" s="24"/>
      <c r="B90" s="25"/>
      <c r="C90" s="26"/>
      <c r="D90" s="36" t="s">
        <v>79</v>
      </c>
      <c r="E90" s="64"/>
      <c r="F90" s="37"/>
      <c r="G90" s="38" t="s">
        <v>58</v>
      </c>
      <c r="H90" s="38"/>
      <c r="I90" s="39"/>
      <c r="J90" s="31">
        <v>-166.84</v>
      </c>
      <c r="K90" s="32">
        <f t="shared" si="3"/>
        <v>-166.84</v>
      </c>
      <c r="L90" s="24"/>
    </row>
    <row r="91" spans="1:12">
      <c r="A91" s="65" t="s">
        <v>80</v>
      </c>
      <c r="B91" s="66"/>
      <c r="C91" s="66"/>
      <c r="D91" s="66"/>
      <c r="E91" s="66"/>
      <c r="F91" s="66"/>
      <c r="G91" s="66"/>
      <c r="H91" s="66"/>
      <c r="I91" s="67"/>
      <c r="J91" s="43">
        <f>SUM(J89:J90)</f>
        <v>933.16</v>
      </c>
      <c r="K91" s="44">
        <f t="shared" ref="K91" si="4">J91+F91</f>
        <v>933.16</v>
      </c>
      <c r="L91" s="33"/>
    </row>
    <row r="92" spans="1:12">
      <c r="A92" s="22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1:12">
      <c r="A93" s="23"/>
      <c r="B93" s="23"/>
      <c r="C93" s="23"/>
      <c r="D93" s="23"/>
      <c r="E93" s="23"/>
      <c r="F93" s="23"/>
      <c r="G93" s="23"/>
      <c r="H93" s="23"/>
      <c r="I93" s="54" t="s">
        <v>82</v>
      </c>
      <c r="J93" s="55">
        <f>SUM(J73,J70,J67,J64,J61,J58,J55,J52,J49,J76,J79,J82,J85,J88,J91)</f>
        <v>8563.396999999999</v>
      </c>
      <c r="K93" s="23"/>
      <c r="L93" s="23"/>
    </row>
    <row r="94" spans="1:12">
      <c r="A94" s="22" t="s">
        <v>18</v>
      </c>
      <c r="B94" s="23"/>
      <c r="C94" s="23"/>
      <c r="D94" s="22" t="s">
        <v>19</v>
      </c>
      <c r="E94" s="23"/>
      <c r="F94" s="23"/>
      <c r="G94" s="23"/>
      <c r="H94" s="23"/>
      <c r="I94" s="23"/>
      <c r="J94" s="23"/>
      <c r="K94" s="23"/>
      <c r="L94" s="23"/>
    </row>
    <row r="95" spans="1:12">
      <c r="A95" s="22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>
      <c r="A96" s="22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>
      <c r="A97" s="22" t="s">
        <v>21</v>
      </c>
      <c r="B97" s="23"/>
      <c r="C97" s="23"/>
      <c r="D97" s="22" t="s">
        <v>22</v>
      </c>
      <c r="E97" s="23"/>
      <c r="F97" s="23"/>
      <c r="G97" s="23"/>
      <c r="H97" s="23"/>
      <c r="I97" s="23"/>
      <c r="J97" s="23"/>
      <c r="K97" s="23"/>
      <c r="L97" s="23"/>
    </row>
    <row r="98" spans="1:12">
      <c r="A98" s="23" t="s">
        <v>24</v>
      </c>
      <c r="B98" s="23"/>
      <c r="C98" s="23"/>
      <c r="D98" s="23" t="s">
        <v>25</v>
      </c>
      <c r="E98" s="23"/>
      <c r="F98" s="23"/>
      <c r="G98" s="23"/>
      <c r="H98" s="23"/>
      <c r="I98" s="23"/>
      <c r="J98" s="23"/>
      <c r="K98" s="23"/>
      <c r="L98" s="23"/>
    </row>
  </sheetData>
  <mergeCells count="56">
    <mergeCell ref="A91:I91"/>
    <mergeCell ref="E89:E90"/>
    <mergeCell ref="A85:I85"/>
    <mergeCell ref="E86:E87"/>
    <mergeCell ref="A88:I88"/>
    <mergeCell ref="E77:E78"/>
    <mergeCell ref="A79:I79"/>
    <mergeCell ref="E80:E81"/>
    <mergeCell ref="A82:I82"/>
    <mergeCell ref="E83:E84"/>
    <mergeCell ref="A70:I70"/>
    <mergeCell ref="E71:E72"/>
    <mergeCell ref="A73:I73"/>
    <mergeCell ref="E74:E75"/>
    <mergeCell ref="A76:I76"/>
    <mergeCell ref="E62:E63"/>
    <mergeCell ref="A64:I64"/>
    <mergeCell ref="E65:E66"/>
    <mergeCell ref="A67:I67"/>
    <mergeCell ref="E68:E69"/>
    <mergeCell ref="A55:I55"/>
    <mergeCell ref="E56:E57"/>
    <mergeCell ref="A58:I58"/>
    <mergeCell ref="E59:E60"/>
    <mergeCell ref="A61:I61"/>
    <mergeCell ref="E47:E48"/>
    <mergeCell ref="B49:I49"/>
    <mergeCell ref="E50:E51"/>
    <mergeCell ref="A52:I52"/>
    <mergeCell ref="E53:E54"/>
    <mergeCell ref="F44:F46"/>
    <mergeCell ref="G44:J44"/>
    <mergeCell ref="K44:K46"/>
    <mergeCell ref="L44:L46"/>
    <mergeCell ref="G45:G46"/>
    <mergeCell ref="H45:H46"/>
    <mergeCell ref="I45:I46"/>
    <mergeCell ref="J45:J46"/>
    <mergeCell ref="A44:A46"/>
    <mergeCell ref="B44:B46"/>
    <mergeCell ref="C44:C46"/>
    <mergeCell ref="D44:D46"/>
    <mergeCell ref="E44:E46"/>
    <mergeCell ref="F7:F9"/>
    <mergeCell ref="A7:A9"/>
    <mergeCell ref="B7:B9"/>
    <mergeCell ref="C7:C9"/>
    <mergeCell ref="D7:D9"/>
    <mergeCell ref="E7:E9"/>
    <mergeCell ref="G7:J7"/>
    <mergeCell ref="K7:K9"/>
    <mergeCell ref="L7:L9"/>
    <mergeCell ref="G8:G9"/>
    <mergeCell ref="H8:H9"/>
    <mergeCell ref="I8:I9"/>
    <mergeCell ref="J8:J9"/>
  </mergeCells>
  <pageMargins left="0.25" right="0.25" top="0.75" bottom="0.75" header="0.3" footer="0.3"/>
  <pageSetup scale="90" orientation="landscape" verticalDpi="7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112"/>
  <sheetViews>
    <sheetView topLeftCell="A24" zoomScale="130" workbookViewId="0">
      <selection activeCell="I67" sqref="I67:I68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3">
      <c r="A2" s="1" t="s">
        <v>0</v>
      </c>
    </row>
    <row r="3" spans="1:13">
      <c r="A3" s="1" t="s">
        <v>31</v>
      </c>
    </row>
    <row r="5" spans="1:13">
      <c r="A5" s="57" t="s">
        <v>1</v>
      </c>
      <c r="B5" s="57" t="s">
        <v>2</v>
      </c>
      <c r="C5" s="57" t="s">
        <v>3</v>
      </c>
      <c r="D5" s="57" t="s">
        <v>4</v>
      </c>
      <c r="E5" s="57" t="s">
        <v>5</v>
      </c>
      <c r="F5" s="57" t="s">
        <v>6</v>
      </c>
      <c r="G5" s="60" t="s">
        <v>7</v>
      </c>
      <c r="H5" s="61"/>
      <c r="I5" s="61"/>
      <c r="J5" s="62"/>
      <c r="K5" s="57" t="s">
        <v>8</v>
      </c>
      <c r="L5" s="57" t="s">
        <v>9</v>
      </c>
    </row>
    <row r="6" spans="1:13">
      <c r="A6" s="58"/>
      <c r="B6" s="58"/>
      <c r="C6" s="58"/>
      <c r="D6" s="58"/>
      <c r="E6" s="58"/>
      <c r="F6" s="58"/>
      <c r="G6" s="57" t="s">
        <v>10</v>
      </c>
      <c r="H6" s="57" t="s">
        <v>11</v>
      </c>
      <c r="I6" s="57" t="s">
        <v>12</v>
      </c>
      <c r="J6" s="57" t="s">
        <v>13</v>
      </c>
      <c r="K6" s="58"/>
      <c r="L6" s="58"/>
    </row>
    <row r="7" spans="1:1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3">
      <c r="A8" s="3">
        <v>45337</v>
      </c>
      <c r="B8" s="4">
        <v>18371</v>
      </c>
      <c r="C8" s="5" t="s">
        <v>125</v>
      </c>
      <c r="D8" s="6" t="s">
        <v>14</v>
      </c>
      <c r="E8" s="6">
        <v>57114</v>
      </c>
      <c r="F8" s="7">
        <v>6000</v>
      </c>
      <c r="G8" s="8"/>
      <c r="H8" s="8"/>
      <c r="I8" s="9"/>
      <c r="J8" s="10"/>
      <c r="K8" s="11">
        <f t="shared" ref="K8:K10" si="0">J8+F8</f>
        <v>6000</v>
      </c>
      <c r="L8" s="3">
        <v>45338</v>
      </c>
    </row>
    <row r="9" spans="1:13">
      <c r="A9" s="3"/>
      <c r="B9" s="4"/>
      <c r="C9" s="5"/>
      <c r="D9" s="6"/>
      <c r="E9" s="6"/>
      <c r="F9" s="7"/>
      <c r="G9" s="8"/>
      <c r="H9" s="8"/>
      <c r="I9" s="9"/>
      <c r="J9" s="10"/>
      <c r="K9" s="11">
        <f t="shared" si="0"/>
        <v>0</v>
      </c>
      <c r="L9" s="3"/>
      <c r="M9" s="56"/>
    </row>
    <row r="10" spans="1:13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 t="shared" si="0"/>
        <v>0</v>
      </c>
      <c r="L10" s="3"/>
    </row>
    <row r="11" spans="1:13">
      <c r="F11" s="12">
        <f>SUM(F5:F10)</f>
        <v>6000</v>
      </c>
      <c r="G11" s="1"/>
      <c r="H11" s="1"/>
      <c r="I11" s="1"/>
      <c r="J11" s="12">
        <f>SUM(J8:J10)</f>
        <v>0</v>
      </c>
      <c r="K11" s="12">
        <f>SUM(K8:K10)</f>
        <v>6000</v>
      </c>
    </row>
    <row r="12" spans="1:13">
      <c r="I12" s="2" t="s">
        <v>12</v>
      </c>
    </row>
    <row r="13" spans="1:13">
      <c r="H13" s="1" t="s">
        <v>15</v>
      </c>
      <c r="J13" s="13" t="s">
        <v>16</v>
      </c>
      <c r="K13" s="13" t="s">
        <v>17</v>
      </c>
    </row>
    <row r="14" spans="1:13">
      <c r="K14" s="1"/>
    </row>
    <row r="15" spans="1:13">
      <c r="A15" s="1" t="s">
        <v>18</v>
      </c>
      <c r="D15" s="1" t="s">
        <v>19</v>
      </c>
      <c r="G15" s="1" t="s">
        <v>20</v>
      </c>
      <c r="I15" s="14">
        <v>1000</v>
      </c>
      <c r="J15" s="15">
        <v>6</v>
      </c>
      <c r="K15" s="16">
        <f t="shared" ref="K15:K25" si="1">J15*I15</f>
        <v>6000</v>
      </c>
    </row>
    <row r="16" spans="1:13">
      <c r="A16" s="1"/>
      <c r="G16" s="1"/>
      <c r="I16" s="14">
        <v>500</v>
      </c>
      <c r="J16" s="15"/>
      <c r="K16" s="16">
        <f t="shared" si="1"/>
        <v>0</v>
      </c>
    </row>
    <row r="17" spans="1:11">
      <c r="A17" s="1"/>
      <c r="G17" s="1"/>
      <c r="I17" s="14">
        <v>200</v>
      </c>
      <c r="J17" s="15"/>
      <c r="K17" s="16">
        <f t="shared" si="1"/>
        <v>0</v>
      </c>
    </row>
    <row r="18" spans="1:11">
      <c r="A18" s="1" t="s">
        <v>21</v>
      </c>
      <c r="D18" s="1" t="s">
        <v>22</v>
      </c>
      <c r="G18" s="1" t="s">
        <v>23</v>
      </c>
      <c r="I18" s="14">
        <v>100</v>
      </c>
      <c r="J18" s="15"/>
      <c r="K18" s="16">
        <f t="shared" si="1"/>
        <v>0</v>
      </c>
    </row>
    <row r="19" spans="1:11">
      <c r="A19" s="2" t="s">
        <v>24</v>
      </c>
      <c r="D19" s="2" t="s">
        <v>25</v>
      </c>
      <c r="G19" s="2" t="s">
        <v>26</v>
      </c>
      <c r="I19" s="14">
        <v>50</v>
      </c>
      <c r="J19" s="15"/>
      <c r="K19" s="16">
        <f t="shared" si="1"/>
        <v>0</v>
      </c>
    </row>
    <row r="20" spans="1:11">
      <c r="I20" s="14">
        <v>20</v>
      </c>
      <c r="J20" s="15"/>
      <c r="K20" s="16">
        <f t="shared" si="1"/>
        <v>0</v>
      </c>
    </row>
    <row r="21" spans="1:11">
      <c r="I21" s="14">
        <v>10</v>
      </c>
      <c r="J21" s="15"/>
      <c r="K21" s="16">
        <f t="shared" si="1"/>
        <v>0</v>
      </c>
    </row>
    <row r="22" spans="1:11">
      <c r="I22" s="14">
        <v>5</v>
      </c>
      <c r="J22" s="15"/>
      <c r="K22" s="16">
        <f t="shared" si="1"/>
        <v>0</v>
      </c>
    </row>
    <row r="23" spans="1:11">
      <c r="I23" s="14">
        <v>1</v>
      </c>
      <c r="J23" s="15"/>
      <c r="K23" s="16">
        <f t="shared" si="1"/>
        <v>0</v>
      </c>
    </row>
    <row r="24" spans="1:11">
      <c r="I24" s="14">
        <v>0.25</v>
      </c>
      <c r="J24" s="15"/>
      <c r="K24" s="16">
        <f t="shared" si="1"/>
        <v>0</v>
      </c>
    </row>
    <row r="25" spans="1:11">
      <c r="I25" s="17">
        <v>0.1</v>
      </c>
      <c r="J25" s="15"/>
      <c r="K25" s="16">
        <f t="shared" si="1"/>
        <v>0</v>
      </c>
    </row>
    <row r="26" spans="1:11">
      <c r="I26" s="1" t="s">
        <v>27</v>
      </c>
      <c r="K26" s="18">
        <f>SUM(K15:K25)</f>
        <v>6000</v>
      </c>
    </row>
    <row r="27" spans="1:11">
      <c r="I27" s="1" t="s">
        <v>28</v>
      </c>
      <c r="K27" s="19">
        <f>J11</f>
        <v>0</v>
      </c>
    </row>
    <row r="28" spans="1:11" ht="9.75" thickBot="1">
      <c r="K28" s="20">
        <f>SUM(K26:K27)</f>
        <v>6000</v>
      </c>
    </row>
    <row r="29" spans="1:11" ht="9.75" thickTop="1"/>
    <row r="35" spans="1:12">
      <c r="A35" s="1" t="s">
        <v>0</v>
      </c>
    </row>
    <row r="36" spans="1:12">
      <c r="A36" s="1" t="s">
        <v>46</v>
      </c>
    </row>
    <row r="38" spans="1:12">
      <c r="A38" s="57" t="s">
        <v>1</v>
      </c>
      <c r="B38" s="57" t="s">
        <v>2</v>
      </c>
      <c r="C38" s="57" t="s">
        <v>3</v>
      </c>
      <c r="D38" s="57" t="s">
        <v>4</v>
      </c>
      <c r="E38" s="57" t="s">
        <v>5</v>
      </c>
      <c r="F38" s="57" t="s">
        <v>6</v>
      </c>
      <c r="G38" s="60" t="s">
        <v>7</v>
      </c>
      <c r="H38" s="61"/>
      <c r="I38" s="61"/>
      <c r="J38" s="62"/>
      <c r="K38" s="57" t="s">
        <v>8</v>
      </c>
      <c r="L38" s="57" t="s">
        <v>9</v>
      </c>
    </row>
    <row r="39" spans="1:12">
      <c r="A39" s="58"/>
      <c r="B39" s="58"/>
      <c r="C39" s="58"/>
      <c r="D39" s="58"/>
      <c r="E39" s="58"/>
      <c r="F39" s="58"/>
      <c r="G39" s="57" t="s">
        <v>10</v>
      </c>
      <c r="H39" s="57" t="s">
        <v>11</v>
      </c>
      <c r="I39" s="57" t="s">
        <v>12</v>
      </c>
      <c r="J39" s="57" t="s">
        <v>13</v>
      </c>
      <c r="K39" s="58"/>
      <c r="L39" s="58"/>
    </row>
    <row r="40" spans="1:12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</row>
    <row r="41" spans="1:12">
      <c r="A41" s="3">
        <v>45337</v>
      </c>
      <c r="B41" s="4">
        <v>18122</v>
      </c>
      <c r="C41" s="5" t="s">
        <v>126</v>
      </c>
      <c r="D41" s="6" t="s">
        <v>14</v>
      </c>
      <c r="E41" s="6">
        <v>57067</v>
      </c>
      <c r="F41" s="7">
        <v>14800</v>
      </c>
      <c r="G41" s="8"/>
      <c r="H41" s="8"/>
      <c r="I41" s="9"/>
      <c r="J41" s="10"/>
      <c r="K41" s="11">
        <f t="shared" ref="K41:K43" si="2">J41+F41</f>
        <v>14800</v>
      </c>
      <c r="L41" s="3">
        <v>45338</v>
      </c>
    </row>
    <row r="42" spans="1:12">
      <c r="A42" s="3"/>
      <c r="B42" s="4"/>
      <c r="C42" s="5"/>
      <c r="D42" s="6"/>
      <c r="E42" s="6"/>
      <c r="F42" s="7"/>
      <c r="G42" s="8"/>
      <c r="H42" s="8"/>
      <c r="I42" s="9"/>
      <c r="J42" s="10"/>
      <c r="K42" s="11">
        <f t="shared" si="2"/>
        <v>0</v>
      </c>
      <c r="L42" s="3"/>
    </row>
    <row r="43" spans="1:12">
      <c r="A43" s="3"/>
      <c r="B43" s="4"/>
      <c r="C43" s="5"/>
      <c r="D43" s="6"/>
      <c r="E43" s="6"/>
      <c r="F43" s="7"/>
      <c r="G43" s="8"/>
      <c r="H43" s="8"/>
      <c r="I43" s="9"/>
      <c r="J43" s="10"/>
      <c r="K43" s="11">
        <f t="shared" si="2"/>
        <v>0</v>
      </c>
      <c r="L43" s="3"/>
    </row>
    <row r="44" spans="1:12">
      <c r="F44" s="12">
        <f>SUM(F38:F43)</f>
        <v>14800</v>
      </c>
      <c r="G44" s="1"/>
      <c r="H44" s="1"/>
      <c r="I44" s="1"/>
      <c r="J44" s="12">
        <f>SUM(J41:J43)</f>
        <v>0</v>
      </c>
      <c r="K44" s="12">
        <f>SUM(K41:K43)</f>
        <v>14800</v>
      </c>
    </row>
    <row r="45" spans="1:12">
      <c r="I45" s="2" t="s">
        <v>12</v>
      </c>
    </row>
    <row r="46" spans="1:12">
      <c r="H46" s="1" t="s">
        <v>15</v>
      </c>
      <c r="J46" s="13" t="s">
        <v>16</v>
      </c>
      <c r="K46" s="13" t="s">
        <v>17</v>
      </c>
    </row>
    <row r="47" spans="1:12">
      <c r="K47" s="1"/>
    </row>
    <row r="48" spans="1:12">
      <c r="A48" s="1" t="s">
        <v>18</v>
      </c>
      <c r="D48" s="1" t="s">
        <v>19</v>
      </c>
      <c r="G48" s="1" t="s">
        <v>20</v>
      </c>
      <c r="I48" s="14">
        <v>1000</v>
      </c>
      <c r="J48" s="15">
        <v>14</v>
      </c>
      <c r="K48" s="16">
        <f t="shared" ref="K48:K58" si="3">J48*I48</f>
        <v>14000</v>
      </c>
    </row>
    <row r="49" spans="1:11">
      <c r="A49" s="1"/>
      <c r="G49" s="1"/>
      <c r="I49" s="14">
        <v>500</v>
      </c>
      <c r="J49" s="15">
        <v>1</v>
      </c>
      <c r="K49" s="16">
        <f t="shared" si="3"/>
        <v>500</v>
      </c>
    </row>
    <row r="50" spans="1:11">
      <c r="A50" s="1"/>
      <c r="G50" s="1"/>
      <c r="I50" s="14">
        <v>200</v>
      </c>
      <c r="J50" s="15"/>
      <c r="K50" s="16">
        <f t="shared" si="3"/>
        <v>0</v>
      </c>
    </row>
    <row r="51" spans="1:11">
      <c r="A51" s="1" t="s">
        <v>21</v>
      </c>
      <c r="D51" s="1" t="s">
        <v>22</v>
      </c>
      <c r="G51" s="1" t="s">
        <v>23</v>
      </c>
      <c r="I51" s="14">
        <v>100</v>
      </c>
      <c r="J51" s="15">
        <v>3</v>
      </c>
      <c r="K51" s="16">
        <f t="shared" si="3"/>
        <v>300</v>
      </c>
    </row>
    <row r="52" spans="1:11">
      <c r="A52" s="2" t="s">
        <v>24</v>
      </c>
      <c r="D52" s="2" t="s">
        <v>25</v>
      </c>
      <c r="G52" s="2" t="s">
        <v>26</v>
      </c>
      <c r="I52" s="14">
        <v>50</v>
      </c>
      <c r="J52" s="15"/>
      <c r="K52" s="16">
        <f t="shared" si="3"/>
        <v>0</v>
      </c>
    </row>
    <row r="53" spans="1:11">
      <c r="I53" s="14">
        <v>20</v>
      </c>
      <c r="J53" s="15"/>
      <c r="K53" s="16">
        <f t="shared" si="3"/>
        <v>0</v>
      </c>
    </row>
    <row r="54" spans="1:11">
      <c r="I54" s="14">
        <v>10</v>
      </c>
      <c r="J54" s="15"/>
      <c r="K54" s="16">
        <f t="shared" si="3"/>
        <v>0</v>
      </c>
    </row>
    <row r="55" spans="1:11">
      <c r="I55" s="14">
        <v>5</v>
      </c>
      <c r="J55" s="15"/>
      <c r="K55" s="16">
        <f t="shared" si="3"/>
        <v>0</v>
      </c>
    </row>
    <row r="56" spans="1:11">
      <c r="I56" s="14">
        <v>1</v>
      </c>
      <c r="J56" s="15"/>
      <c r="K56" s="16">
        <f t="shared" si="3"/>
        <v>0</v>
      </c>
    </row>
    <row r="57" spans="1:11">
      <c r="I57" s="14">
        <v>0.25</v>
      </c>
      <c r="J57" s="15"/>
      <c r="K57" s="16">
        <f t="shared" si="3"/>
        <v>0</v>
      </c>
    </row>
    <row r="58" spans="1:11">
      <c r="I58" s="17">
        <v>0.1</v>
      </c>
      <c r="J58" s="15"/>
      <c r="K58" s="16">
        <f t="shared" si="3"/>
        <v>0</v>
      </c>
    </row>
    <row r="59" spans="1:11">
      <c r="I59" s="1" t="s">
        <v>27</v>
      </c>
      <c r="K59" s="18">
        <f>SUM(K48:K58)</f>
        <v>14800</v>
      </c>
    </row>
    <row r="60" spans="1:11">
      <c r="I60" s="1" t="s">
        <v>28</v>
      </c>
      <c r="K60" s="19">
        <f>J44</f>
        <v>0</v>
      </c>
    </row>
    <row r="61" spans="1:11" ht="9.75" thickBot="1">
      <c r="K61" s="20">
        <f>SUM(K59:K60)</f>
        <v>14800</v>
      </c>
    </row>
    <row r="62" spans="1:11" ht="9.75" thickTop="1"/>
    <row r="63" spans="1:11">
      <c r="A63" s="1" t="s">
        <v>0</v>
      </c>
    </row>
    <row r="64" spans="1:11">
      <c r="A64" s="1" t="s">
        <v>50</v>
      </c>
    </row>
    <row r="66" spans="1:12">
      <c r="A66" s="57" t="s">
        <v>1</v>
      </c>
      <c r="B66" s="57" t="s">
        <v>2</v>
      </c>
      <c r="C66" s="57" t="s">
        <v>3</v>
      </c>
      <c r="D66" s="57" t="s">
        <v>4</v>
      </c>
      <c r="E66" s="57" t="s">
        <v>5</v>
      </c>
      <c r="F66" s="57" t="s">
        <v>6</v>
      </c>
      <c r="G66" s="60" t="s">
        <v>7</v>
      </c>
      <c r="H66" s="61"/>
      <c r="I66" s="61"/>
      <c r="J66" s="62"/>
      <c r="K66" s="57" t="s">
        <v>8</v>
      </c>
      <c r="L66" s="57" t="s">
        <v>9</v>
      </c>
    </row>
    <row r="67" spans="1:12">
      <c r="A67" s="58"/>
      <c r="B67" s="58"/>
      <c r="C67" s="58"/>
      <c r="D67" s="58"/>
      <c r="E67" s="58"/>
      <c r="F67" s="58"/>
      <c r="G67" s="57" t="s">
        <v>10</v>
      </c>
      <c r="H67" s="57" t="s">
        <v>11</v>
      </c>
      <c r="I67" s="57" t="s">
        <v>12</v>
      </c>
      <c r="J67" s="57" t="s">
        <v>13</v>
      </c>
      <c r="K67" s="58"/>
      <c r="L67" s="58"/>
    </row>
    <row r="68" spans="1:12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</row>
    <row r="69" spans="1:12">
      <c r="A69" s="3">
        <v>45337</v>
      </c>
      <c r="B69" s="4">
        <v>15778</v>
      </c>
      <c r="C69" s="5" t="s">
        <v>51</v>
      </c>
      <c r="D69" s="6" t="s">
        <v>14</v>
      </c>
      <c r="E69" s="6">
        <v>57049</v>
      </c>
      <c r="F69" s="7"/>
      <c r="G69" s="8" t="s">
        <v>52</v>
      </c>
      <c r="H69" s="8">
        <v>2989512</v>
      </c>
      <c r="I69" s="9" t="s">
        <v>127</v>
      </c>
      <c r="J69" s="10">
        <v>39547.5</v>
      </c>
      <c r="K69" s="11">
        <f t="shared" ref="K69:K73" si="4">J69+F69</f>
        <v>39547.5</v>
      </c>
      <c r="L69" s="3">
        <v>45338</v>
      </c>
    </row>
    <row r="70" spans="1:12">
      <c r="A70" s="3">
        <v>45337</v>
      </c>
      <c r="B70" s="4">
        <v>15779</v>
      </c>
      <c r="C70" s="5" t="s">
        <v>128</v>
      </c>
      <c r="D70" s="6" t="s">
        <v>14</v>
      </c>
      <c r="E70" s="6">
        <v>57069</v>
      </c>
      <c r="F70" s="7"/>
      <c r="G70" s="8" t="s">
        <v>129</v>
      </c>
      <c r="H70" s="8">
        <v>5483790</v>
      </c>
      <c r="I70" s="9">
        <v>45537</v>
      </c>
      <c r="J70" s="10">
        <v>2200</v>
      </c>
      <c r="K70" s="11">
        <f t="shared" si="4"/>
        <v>2200</v>
      </c>
      <c r="L70" s="3">
        <v>45338</v>
      </c>
    </row>
    <row r="71" spans="1:12">
      <c r="A71" s="3">
        <v>45337</v>
      </c>
      <c r="B71" s="4">
        <v>15779</v>
      </c>
      <c r="C71" s="5" t="s">
        <v>128</v>
      </c>
      <c r="D71" s="6" t="s">
        <v>14</v>
      </c>
      <c r="E71" s="6">
        <v>57015</v>
      </c>
      <c r="F71" s="7"/>
      <c r="G71" s="8" t="s">
        <v>129</v>
      </c>
      <c r="H71" s="8">
        <v>5483790</v>
      </c>
      <c r="I71" s="9">
        <v>45537</v>
      </c>
      <c r="J71" s="10">
        <v>23890.1</v>
      </c>
      <c r="K71" s="11">
        <f t="shared" si="4"/>
        <v>23890.1</v>
      </c>
      <c r="L71" s="3">
        <v>45338</v>
      </c>
    </row>
    <row r="72" spans="1:12">
      <c r="A72" s="3">
        <v>45337</v>
      </c>
      <c r="B72" s="4">
        <v>15780</v>
      </c>
      <c r="C72" s="5" t="s">
        <v>130</v>
      </c>
      <c r="D72" s="6" t="s">
        <v>108</v>
      </c>
      <c r="E72" s="6">
        <v>57349</v>
      </c>
      <c r="F72" s="7"/>
      <c r="G72" s="8" t="s">
        <v>131</v>
      </c>
      <c r="H72" s="8">
        <v>2000001570</v>
      </c>
      <c r="I72" s="9" t="s">
        <v>132</v>
      </c>
      <c r="J72" s="10">
        <v>54496.1</v>
      </c>
      <c r="K72" s="11">
        <f t="shared" ref="K72" si="5">J72+F72</f>
        <v>54496.1</v>
      </c>
      <c r="L72" s="3">
        <v>45338</v>
      </c>
    </row>
    <row r="73" spans="1:12">
      <c r="A73" s="3">
        <v>45337</v>
      </c>
      <c r="B73" s="4">
        <v>15780</v>
      </c>
      <c r="C73" s="5" t="s">
        <v>130</v>
      </c>
      <c r="D73" s="6" t="s">
        <v>61</v>
      </c>
      <c r="E73" s="6">
        <v>57349</v>
      </c>
      <c r="F73" s="7"/>
      <c r="G73" s="8" t="s">
        <v>131</v>
      </c>
      <c r="H73" s="8">
        <v>2000001570</v>
      </c>
      <c r="I73" s="9" t="s">
        <v>132</v>
      </c>
      <c r="J73" s="10">
        <v>600</v>
      </c>
      <c r="K73" s="11">
        <f t="shared" si="4"/>
        <v>600</v>
      </c>
      <c r="L73" s="3">
        <v>45338</v>
      </c>
    </row>
    <row r="74" spans="1:12">
      <c r="F74" s="12">
        <f>SUM(F66:F73)</f>
        <v>0</v>
      </c>
      <c r="G74" s="1"/>
      <c r="H74" s="1"/>
      <c r="I74" s="1"/>
      <c r="J74" s="12">
        <f>SUM(J69:J73)</f>
        <v>120733.70000000001</v>
      </c>
      <c r="K74" s="12">
        <f>SUM(K69:K73)</f>
        <v>120733.70000000001</v>
      </c>
    </row>
    <row r="75" spans="1:12">
      <c r="I75" s="2" t="s">
        <v>12</v>
      </c>
    </row>
    <row r="76" spans="1:12">
      <c r="H76" s="1" t="s">
        <v>15</v>
      </c>
      <c r="J76" s="13" t="s">
        <v>16</v>
      </c>
      <c r="K76" s="13" t="s">
        <v>17</v>
      </c>
    </row>
    <row r="77" spans="1:12">
      <c r="K77" s="1"/>
    </row>
    <row r="78" spans="1:12">
      <c r="A78" s="1" t="s">
        <v>18</v>
      </c>
      <c r="D78" s="1" t="s">
        <v>19</v>
      </c>
      <c r="G78" s="1" t="s">
        <v>20</v>
      </c>
      <c r="I78" s="14">
        <v>1000</v>
      </c>
      <c r="J78" s="15"/>
      <c r="K78" s="16">
        <f t="shared" ref="K78:K88" si="6">J78*I78</f>
        <v>0</v>
      </c>
    </row>
    <row r="79" spans="1:12">
      <c r="A79" s="1"/>
      <c r="G79" s="1"/>
      <c r="I79" s="14">
        <v>500</v>
      </c>
      <c r="J79" s="15"/>
      <c r="K79" s="16">
        <f t="shared" si="6"/>
        <v>0</v>
      </c>
    </row>
    <row r="80" spans="1:12">
      <c r="A80" s="1"/>
      <c r="G80" s="1"/>
      <c r="I80" s="14">
        <v>200</v>
      </c>
      <c r="J80" s="15"/>
      <c r="K80" s="16">
        <f t="shared" si="6"/>
        <v>0</v>
      </c>
    </row>
    <row r="81" spans="1:11">
      <c r="A81" s="1" t="s">
        <v>21</v>
      </c>
      <c r="D81" s="1" t="s">
        <v>22</v>
      </c>
      <c r="G81" s="1" t="s">
        <v>23</v>
      </c>
      <c r="I81" s="14">
        <v>100</v>
      </c>
      <c r="J81" s="15"/>
      <c r="K81" s="16">
        <f t="shared" si="6"/>
        <v>0</v>
      </c>
    </row>
    <row r="82" spans="1:11">
      <c r="A82" s="2" t="s">
        <v>24</v>
      </c>
      <c r="D82" s="2" t="s">
        <v>25</v>
      </c>
      <c r="G82" s="2" t="s">
        <v>26</v>
      </c>
      <c r="I82" s="14">
        <v>50</v>
      </c>
      <c r="J82" s="15"/>
      <c r="K82" s="16">
        <f t="shared" si="6"/>
        <v>0</v>
      </c>
    </row>
    <row r="83" spans="1:11">
      <c r="I83" s="14">
        <v>20</v>
      </c>
      <c r="J83" s="15"/>
      <c r="K83" s="16">
        <f t="shared" si="6"/>
        <v>0</v>
      </c>
    </row>
    <row r="84" spans="1:11">
      <c r="I84" s="14">
        <v>10</v>
      </c>
      <c r="J84" s="15"/>
      <c r="K84" s="16">
        <f t="shared" si="6"/>
        <v>0</v>
      </c>
    </row>
    <row r="85" spans="1:11">
      <c r="I85" s="14">
        <v>5</v>
      </c>
      <c r="J85" s="15"/>
      <c r="K85" s="16">
        <f t="shared" si="6"/>
        <v>0</v>
      </c>
    </row>
    <row r="86" spans="1:11">
      <c r="I86" s="14">
        <v>1</v>
      </c>
      <c r="J86" s="15"/>
      <c r="K86" s="16">
        <f t="shared" si="6"/>
        <v>0</v>
      </c>
    </row>
    <row r="87" spans="1:11">
      <c r="I87" s="14">
        <v>0.25</v>
      </c>
      <c r="J87" s="15"/>
      <c r="K87" s="16">
        <f t="shared" si="6"/>
        <v>0</v>
      </c>
    </row>
    <row r="88" spans="1:11">
      <c r="I88" s="17">
        <v>0.1</v>
      </c>
      <c r="J88" s="15"/>
      <c r="K88" s="16">
        <f t="shared" si="6"/>
        <v>0</v>
      </c>
    </row>
    <row r="89" spans="1:11">
      <c r="I89" s="1" t="s">
        <v>27</v>
      </c>
      <c r="K89" s="18">
        <f>SUM(K78:K88)</f>
        <v>0</v>
      </c>
    </row>
    <row r="90" spans="1:11">
      <c r="I90" s="1" t="s">
        <v>28</v>
      </c>
      <c r="K90" s="19">
        <f>J74</f>
        <v>120733.70000000001</v>
      </c>
    </row>
    <row r="91" spans="1:11" ht="9.75" thickBot="1">
      <c r="K91" s="20">
        <f>SUM(K89:K90)</f>
        <v>120733.70000000001</v>
      </c>
    </row>
    <row r="92" spans="1:11" ht="9.75" thickTop="1"/>
    <row r="96" spans="1:11">
      <c r="A96" s="1" t="s">
        <v>0</v>
      </c>
    </row>
    <row r="97" spans="1:12">
      <c r="A97" s="1" t="s">
        <v>50</v>
      </c>
    </row>
    <row r="99" spans="1:12">
      <c r="A99" s="57" t="s">
        <v>1</v>
      </c>
      <c r="B99" s="57" t="s">
        <v>2</v>
      </c>
      <c r="C99" s="57" t="s">
        <v>3</v>
      </c>
      <c r="D99" s="57" t="s">
        <v>4</v>
      </c>
      <c r="E99" s="57" t="s">
        <v>5</v>
      </c>
      <c r="F99" s="57" t="s">
        <v>6</v>
      </c>
      <c r="G99" s="60" t="s">
        <v>7</v>
      </c>
      <c r="H99" s="61"/>
      <c r="I99" s="61"/>
      <c r="J99" s="62"/>
      <c r="K99" s="57" t="s">
        <v>8</v>
      </c>
      <c r="L99" s="57" t="s">
        <v>9</v>
      </c>
    </row>
    <row r="100" spans="1:12">
      <c r="A100" s="58"/>
      <c r="B100" s="58"/>
      <c r="C100" s="58"/>
      <c r="D100" s="58"/>
      <c r="E100" s="58"/>
      <c r="F100" s="58"/>
      <c r="G100" s="57" t="s">
        <v>10</v>
      </c>
      <c r="H100" s="57" t="s">
        <v>11</v>
      </c>
      <c r="I100" s="57" t="s">
        <v>12</v>
      </c>
      <c r="J100" s="57" t="s">
        <v>13</v>
      </c>
      <c r="K100" s="58"/>
      <c r="L100" s="58"/>
    </row>
    <row r="101" spans="1:12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</row>
    <row r="102" spans="1:12">
      <c r="A102" s="3">
        <v>45338</v>
      </c>
      <c r="B102" s="4">
        <v>15781</v>
      </c>
      <c r="C102" s="5" t="s">
        <v>136</v>
      </c>
      <c r="D102" s="6" t="s">
        <v>14</v>
      </c>
      <c r="E102" s="6">
        <v>57109</v>
      </c>
      <c r="F102" s="7"/>
      <c r="G102" s="8" t="s">
        <v>48</v>
      </c>
      <c r="H102" s="8"/>
      <c r="I102" s="9"/>
      <c r="J102" s="10">
        <v>38430.199999999997</v>
      </c>
      <c r="K102" s="11">
        <f>J102+F102</f>
        <v>38430.199999999997</v>
      </c>
      <c r="L102" s="3">
        <v>45338</v>
      </c>
    </row>
    <row r="103" spans="1:12">
      <c r="A103" s="3"/>
      <c r="B103" s="4"/>
      <c r="C103" s="5"/>
      <c r="D103" s="6"/>
      <c r="E103" s="6"/>
      <c r="F103" s="7"/>
      <c r="G103" s="8"/>
      <c r="H103" s="8"/>
      <c r="I103" s="9"/>
      <c r="J103" s="10"/>
      <c r="K103" s="11">
        <f>J103+F103</f>
        <v>0</v>
      </c>
      <c r="L103" s="3"/>
    </row>
    <row r="104" spans="1:12">
      <c r="F104" s="12">
        <f>SUM(F99:F103)</f>
        <v>0</v>
      </c>
      <c r="G104" s="1"/>
      <c r="H104" s="1"/>
      <c r="I104" s="1"/>
      <c r="J104" s="12">
        <f>SUM(J102:J103)</f>
        <v>38430.199999999997</v>
      </c>
      <c r="K104" s="12">
        <f>SUM(K102:K103)</f>
        <v>38430.199999999997</v>
      </c>
    </row>
    <row r="105" spans="1:12">
      <c r="I105" s="2" t="s">
        <v>12</v>
      </c>
    </row>
    <row r="108" spans="1:12">
      <c r="A108" s="1" t="s">
        <v>18</v>
      </c>
      <c r="D108" s="1" t="s">
        <v>19</v>
      </c>
    </row>
    <row r="109" spans="1:12">
      <c r="A109" s="1"/>
    </row>
    <row r="110" spans="1:12">
      <c r="A110" s="1"/>
    </row>
    <row r="111" spans="1:12">
      <c r="A111" s="1" t="s">
        <v>21</v>
      </c>
      <c r="D111" s="1" t="s">
        <v>22</v>
      </c>
    </row>
    <row r="112" spans="1:12">
      <c r="A112" s="2" t="s">
        <v>24</v>
      </c>
      <c r="D112" s="2" t="s">
        <v>25</v>
      </c>
    </row>
  </sheetData>
  <mergeCells count="52">
    <mergeCell ref="L66:L68"/>
    <mergeCell ref="G67:G68"/>
    <mergeCell ref="H67:H68"/>
    <mergeCell ref="I67:I68"/>
    <mergeCell ref="J67:J68"/>
    <mergeCell ref="A66:A68"/>
    <mergeCell ref="B66:B68"/>
    <mergeCell ref="C66:C68"/>
    <mergeCell ref="D66:D68"/>
    <mergeCell ref="E66:E68"/>
    <mergeCell ref="F66:F68"/>
    <mergeCell ref="E38:E40"/>
    <mergeCell ref="F38:F40"/>
    <mergeCell ref="G38:J38"/>
    <mergeCell ref="K38:K40"/>
    <mergeCell ref="G66:J66"/>
    <mergeCell ref="K66:K68"/>
    <mergeCell ref="L38:L40"/>
    <mergeCell ref="G39:G40"/>
    <mergeCell ref="H39:H40"/>
    <mergeCell ref="I39:I40"/>
    <mergeCell ref="J39:J40"/>
    <mergeCell ref="A38:A40"/>
    <mergeCell ref="B38:B40"/>
    <mergeCell ref="C38:C40"/>
    <mergeCell ref="D38:D40"/>
    <mergeCell ref="G5:J5"/>
    <mergeCell ref="A5:A7"/>
    <mergeCell ref="B5:B7"/>
    <mergeCell ref="C5:C7"/>
    <mergeCell ref="D5:D7"/>
    <mergeCell ref="E5:E7"/>
    <mergeCell ref="F5:F7"/>
    <mergeCell ref="K5:K7"/>
    <mergeCell ref="L5:L7"/>
    <mergeCell ref="G6:G7"/>
    <mergeCell ref="H6:H7"/>
    <mergeCell ref="I6:I7"/>
    <mergeCell ref="J6:J7"/>
    <mergeCell ref="F99:F101"/>
    <mergeCell ref="G99:J99"/>
    <mergeCell ref="K99:K101"/>
    <mergeCell ref="L99:L101"/>
    <mergeCell ref="G100:G101"/>
    <mergeCell ref="H100:H101"/>
    <mergeCell ref="I100:I101"/>
    <mergeCell ref="J100:J101"/>
    <mergeCell ref="A99:A101"/>
    <mergeCell ref="B99:B101"/>
    <mergeCell ref="C99:C101"/>
    <mergeCell ref="D99:D101"/>
    <mergeCell ref="E99:E101"/>
  </mergeCells>
  <pageMargins left="0.25" right="0.25" top="0.75" bottom="0.75" header="0.3" footer="0.3"/>
  <pageSetup scale="90" orientation="landscape" verticalDpi="7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7:L69"/>
  <sheetViews>
    <sheetView topLeftCell="A6" zoomScale="130" workbookViewId="0">
      <selection activeCell="A39" sqref="A39:L71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7" spans="1:12">
      <c r="A7" s="1" t="s">
        <v>0</v>
      </c>
    </row>
    <row r="8" spans="1:12">
      <c r="A8" s="1" t="s">
        <v>46</v>
      </c>
    </row>
    <row r="10" spans="1:12">
      <c r="A10" s="57" t="s">
        <v>1</v>
      </c>
      <c r="B10" s="57" t="s">
        <v>2</v>
      </c>
      <c r="C10" s="57" t="s">
        <v>3</v>
      </c>
      <c r="D10" s="57" t="s">
        <v>4</v>
      </c>
      <c r="E10" s="57" t="s">
        <v>5</v>
      </c>
      <c r="F10" s="57" t="s">
        <v>6</v>
      </c>
      <c r="G10" s="60" t="s">
        <v>7</v>
      </c>
      <c r="H10" s="61"/>
      <c r="I10" s="61"/>
      <c r="J10" s="62"/>
      <c r="K10" s="57" t="s">
        <v>8</v>
      </c>
      <c r="L10" s="57" t="s">
        <v>9</v>
      </c>
    </row>
    <row r="11" spans="1:12">
      <c r="A11" s="58"/>
      <c r="B11" s="58"/>
      <c r="C11" s="58"/>
      <c r="D11" s="58"/>
      <c r="E11" s="58"/>
      <c r="F11" s="58"/>
      <c r="G11" s="57" t="s">
        <v>10</v>
      </c>
      <c r="H11" s="57" t="s">
        <v>11</v>
      </c>
      <c r="I11" s="57" t="s">
        <v>12</v>
      </c>
      <c r="J11" s="57" t="s">
        <v>13</v>
      </c>
      <c r="K11" s="58"/>
      <c r="L11" s="58"/>
    </row>
    <row r="12" spans="1:1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>
      <c r="A13" s="3">
        <v>45338</v>
      </c>
      <c r="B13" s="4">
        <v>18123</v>
      </c>
      <c r="C13" s="5" t="s">
        <v>133</v>
      </c>
      <c r="D13" s="6" t="s">
        <v>14</v>
      </c>
      <c r="E13" s="6">
        <v>57317</v>
      </c>
      <c r="F13" s="7"/>
      <c r="G13" s="8" t="s">
        <v>134</v>
      </c>
      <c r="H13" s="8">
        <v>242530</v>
      </c>
      <c r="I13" s="9" t="s">
        <v>135</v>
      </c>
      <c r="J13" s="10">
        <v>14800</v>
      </c>
      <c r="K13" s="11">
        <f t="shared" ref="K13:K15" si="0">J13+F13</f>
        <v>14800</v>
      </c>
      <c r="L13" s="3">
        <v>45341</v>
      </c>
    </row>
    <row r="14" spans="1:12">
      <c r="A14" s="3">
        <v>45338</v>
      </c>
      <c r="B14" s="4">
        <v>18123</v>
      </c>
      <c r="C14" s="5" t="s">
        <v>133</v>
      </c>
      <c r="D14" s="6" t="s">
        <v>61</v>
      </c>
      <c r="E14" s="6">
        <v>57317</v>
      </c>
      <c r="F14" s="7"/>
      <c r="G14" s="8" t="s">
        <v>134</v>
      </c>
      <c r="H14" s="8">
        <v>242530</v>
      </c>
      <c r="I14" s="9" t="s">
        <v>135</v>
      </c>
      <c r="J14" s="10">
        <v>600</v>
      </c>
      <c r="K14" s="11">
        <f t="shared" si="0"/>
        <v>600</v>
      </c>
      <c r="L14" s="3">
        <v>45341</v>
      </c>
    </row>
    <row r="15" spans="1:12">
      <c r="A15" s="3">
        <v>45338</v>
      </c>
      <c r="B15" s="4">
        <v>18123</v>
      </c>
      <c r="C15" s="5" t="s">
        <v>133</v>
      </c>
      <c r="D15" s="6" t="s">
        <v>113</v>
      </c>
      <c r="E15" s="6">
        <v>57317</v>
      </c>
      <c r="F15" s="7"/>
      <c r="G15" s="8" t="s">
        <v>134</v>
      </c>
      <c r="H15" s="8">
        <v>242530</v>
      </c>
      <c r="I15" s="9" t="s">
        <v>135</v>
      </c>
      <c r="J15" s="10">
        <v>7000</v>
      </c>
      <c r="K15" s="11">
        <f t="shared" si="0"/>
        <v>7000</v>
      </c>
      <c r="L15" s="3">
        <v>45341</v>
      </c>
    </row>
    <row r="16" spans="1:12">
      <c r="F16" s="12">
        <f>SUM(F10:F15)</f>
        <v>0</v>
      </c>
      <c r="G16" s="1"/>
      <c r="H16" s="1"/>
      <c r="I16" s="1"/>
      <c r="J16" s="12">
        <f>SUM(J13:J15)</f>
        <v>22400</v>
      </c>
      <c r="K16" s="12">
        <f>SUM(K13:K15)</f>
        <v>22400</v>
      </c>
    </row>
    <row r="17" spans="1:11">
      <c r="I17" s="2" t="s">
        <v>12</v>
      </c>
    </row>
    <row r="18" spans="1:11">
      <c r="H18" s="1" t="s">
        <v>15</v>
      </c>
      <c r="J18" s="13" t="s">
        <v>16</v>
      </c>
      <c r="K18" s="13" t="s">
        <v>17</v>
      </c>
    </row>
    <row r="19" spans="1:11">
      <c r="K19" s="1"/>
    </row>
    <row r="20" spans="1:11">
      <c r="A20" s="1" t="s">
        <v>18</v>
      </c>
      <c r="D20" s="1" t="s">
        <v>19</v>
      </c>
      <c r="G20" s="1" t="s">
        <v>20</v>
      </c>
      <c r="I20" s="14">
        <v>1000</v>
      </c>
      <c r="J20" s="15"/>
      <c r="K20" s="16">
        <f t="shared" ref="K20:K30" si="1">J20*I20</f>
        <v>0</v>
      </c>
    </row>
    <row r="21" spans="1:11">
      <c r="A21" s="1"/>
      <c r="G21" s="1"/>
      <c r="I21" s="14">
        <v>500</v>
      </c>
      <c r="J21" s="15"/>
      <c r="K21" s="16">
        <f t="shared" si="1"/>
        <v>0</v>
      </c>
    </row>
    <row r="22" spans="1:11">
      <c r="A22" s="1"/>
      <c r="G22" s="1"/>
      <c r="I22" s="14">
        <v>200</v>
      </c>
      <c r="J22" s="15"/>
      <c r="K22" s="16">
        <f t="shared" si="1"/>
        <v>0</v>
      </c>
    </row>
    <row r="23" spans="1:11">
      <c r="A23" s="1" t="s">
        <v>21</v>
      </c>
      <c r="D23" s="1" t="s">
        <v>22</v>
      </c>
      <c r="G23" s="1" t="s">
        <v>23</v>
      </c>
      <c r="I23" s="14">
        <v>100</v>
      </c>
      <c r="J23" s="15"/>
      <c r="K23" s="16">
        <f t="shared" si="1"/>
        <v>0</v>
      </c>
    </row>
    <row r="24" spans="1:11">
      <c r="A24" s="2" t="s">
        <v>24</v>
      </c>
      <c r="D24" s="2" t="s">
        <v>25</v>
      </c>
      <c r="G24" s="2" t="s">
        <v>26</v>
      </c>
      <c r="I24" s="14">
        <v>50</v>
      </c>
      <c r="J24" s="15"/>
      <c r="K24" s="16">
        <f t="shared" si="1"/>
        <v>0</v>
      </c>
    </row>
    <row r="25" spans="1:11">
      <c r="I25" s="14">
        <v>20</v>
      </c>
      <c r="J25" s="15"/>
      <c r="K25" s="16">
        <f t="shared" si="1"/>
        <v>0</v>
      </c>
    </row>
    <row r="26" spans="1:11">
      <c r="I26" s="14">
        <v>10</v>
      </c>
      <c r="J26" s="15"/>
      <c r="K26" s="16">
        <f t="shared" si="1"/>
        <v>0</v>
      </c>
    </row>
    <row r="27" spans="1:11">
      <c r="I27" s="14">
        <v>5</v>
      </c>
      <c r="J27" s="15"/>
      <c r="K27" s="16">
        <f t="shared" si="1"/>
        <v>0</v>
      </c>
    </row>
    <row r="28" spans="1:11">
      <c r="I28" s="14">
        <v>1</v>
      </c>
      <c r="J28" s="15"/>
      <c r="K28" s="16">
        <f t="shared" si="1"/>
        <v>0</v>
      </c>
    </row>
    <row r="29" spans="1:11">
      <c r="I29" s="14">
        <v>0.25</v>
      </c>
      <c r="J29" s="15"/>
      <c r="K29" s="16">
        <f t="shared" si="1"/>
        <v>0</v>
      </c>
    </row>
    <row r="30" spans="1:11">
      <c r="I30" s="17">
        <v>0.1</v>
      </c>
      <c r="J30" s="15"/>
      <c r="K30" s="16">
        <f t="shared" si="1"/>
        <v>0</v>
      </c>
    </row>
    <row r="31" spans="1:11">
      <c r="I31" s="1" t="s">
        <v>27</v>
      </c>
      <c r="K31" s="18">
        <f>SUM(K20:K30)</f>
        <v>0</v>
      </c>
    </row>
    <row r="32" spans="1:11">
      <c r="I32" s="1" t="s">
        <v>28</v>
      </c>
      <c r="K32" s="19">
        <f>J16</f>
        <v>22400</v>
      </c>
    </row>
    <row r="33" spans="1:12" ht="9.75" thickBot="1">
      <c r="K33" s="20">
        <f>SUM(K31:K32)</f>
        <v>22400</v>
      </c>
    </row>
    <row r="34" spans="1:12" ht="9.75" thickTop="1"/>
    <row r="39" spans="1:12">
      <c r="A39" s="1" t="s">
        <v>0</v>
      </c>
    </row>
    <row r="40" spans="1:12">
      <c r="A40" s="1" t="s">
        <v>31</v>
      </c>
    </row>
    <row r="42" spans="1:12">
      <c r="A42" s="57" t="s">
        <v>1</v>
      </c>
      <c r="B42" s="57" t="s">
        <v>2</v>
      </c>
      <c r="C42" s="57" t="s">
        <v>3</v>
      </c>
      <c r="D42" s="57" t="s">
        <v>4</v>
      </c>
      <c r="E42" s="57" t="s">
        <v>5</v>
      </c>
      <c r="F42" s="57" t="s">
        <v>6</v>
      </c>
      <c r="G42" s="60" t="s">
        <v>7</v>
      </c>
      <c r="H42" s="61"/>
      <c r="I42" s="61"/>
      <c r="J42" s="62"/>
      <c r="K42" s="57" t="s">
        <v>8</v>
      </c>
      <c r="L42" s="57" t="s">
        <v>9</v>
      </c>
    </row>
    <row r="43" spans="1:12">
      <c r="A43" s="58"/>
      <c r="B43" s="58"/>
      <c r="C43" s="58"/>
      <c r="D43" s="58"/>
      <c r="E43" s="58"/>
      <c r="F43" s="58"/>
      <c r="G43" s="57" t="s">
        <v>10</v>
      </c>
      <c r="H43" s="57" t="s">
        <v>11</v>
      </c>
      <c r="I43" s="57" t="s">
        <v>12</v>
      </c>
      <c r="J43" s="57" t="s">
        <v>13</v>
      </c>
      <c r="K43" s="58"/>
      <c r="L43" s="58"/>
    </row>
    <row r="44" spans="1:12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</row>
    <row r="45" spans="1:12">
      <c r="A45" s="3">
        <v>45341</v>
      </c>
      <c r="B45" s="4">
        <v>18316</v>
      </c>
      <c r="C45" s="5" t="s">
        <v>152</v>
      </c>
      <c r="D45" s="6" t="s">
        <v>14</v>
      </c>
      <c r="E45" s="6">
        <v>57129</v>
      </c>
      <c r="F45" s="7"/>
      <c r="G45" s="8" t="s">
        <v>58</v>
      </c>
      <c r="H45" s="8"/>
      <c r="I45" s="9"/>
      <c r="J45" s="10">
        <v>7786.1</v>
      </c>
      <c r="K45" s="11">
        <f>J45+F45</f>
        <v>7786.1</v>
      </c>
      <c r="L45" s="3">
        <v>45338</v>
      </c>
    </row>
    <row r="46" spans="1:12">
      <c r="A46" s="3">
        <v>45341</v>
      </c>
      <c r="B46" s="4">
        <v>18373</v>
      </c>
      <c r="C46" s="5" t="s">
        <v>153</v>
      </c>
      <c r="D46" s="6" t="s">
        <v>14</v>
      </c>
      <c r="E46" s="6">
        <v>57124</v>
      </c>
      <c r="F46" s="7">
        <v>20692.099999999999</v>
      </c>
      <c r="G46" s="8"/>
      <c r="H46" s="8"/>
      <c r="I46" s="9"/>
      <c r="J46" s="10"/>
      <c r="K46" s="11">
        <f t="shared" ref="K46:K60" si="2">J46+F46</f>
        <v>20692.099999999999</v>
      </c>
      <c r="L46" s="3">
        <v>45341</v>
      </c>
    </row>
    <row r="47" spans="1:12">
      <c r="A47" s="3">
        <v>45341</v>
      </c>
      <c r="B47" s="4">
        <v>18373</v>
      </c>
      <c r="C47" s="5" t="s">
        <v>153</v>
      </c>
      <c r="D47" s="6" t="s">
        <v>61</v>
      </c>
      <c r="E47" s="6">
        <v>57124</v>
      </c>
      <c r="F47" s="7">
        <v>600</v>
      </c>
      <c r="G47" s="8"/>
      <c r="H47" s="21"/>
      <c r="I47" s="9"/>
      <c r="J47" s="10"/>
      <c r="K47" s="11">
        <f t="shared" si="2"/>
        <v>600</v>
      </c>
      <c r="L47" s="3">
        <v>45341</v>
      </c>
    </row>
    <row r="48" spans="1:12">
      <c r="A48" s="3">
        <v>45341</v>
      </c>
      <c r="B48" s="4">
        <v>18374</v>
      </c>
      <c r="C48" s="5" t="s">
        <v>154</v>
      </c>
      <c r="D48" s="6" t="s">
        <v>14</v>
      </c>
      <c r="E48" s="6">
        <v>57126</v>
      </c>
      <c r="F48" s="7">
        <v>650</v>
      </c>
      <c r="G48" s="8"/>
      <c r="H48" s="21"/>
      <c r="I48" s="9"/>
      <c r="J48" s="10"/>
      <c r="K48" s="11">
        <f t="shared" si="2"/>
        <v>650</v>
      </c>
      <c r="L48" s="3">
        <v>45338</v>
      </c>
    </row>
    <row r="49" spans="1:12">
      <c r="A49" s="3">
        <v>45341</v>
      </c>
      <c r="B49" s="4">
        <v>18375</v>
      </c>
      <c r="C49" s="5" t="s">
        <v>155</v>
      </c>
      <c r="D49" s="6" t="s">
        <v>14</v>
      </c>
      <c r="E49" s="6">
        <v>56693</v>
      </c>
      <c r="F49" s="7">
        <v>14800</v>
      </c>
      <c r="G49" s="8"/>
      <c r="H49" s="8"/>
      <c r="I49" s="9"/>
      <c r="J49" s="10"/>
      <c r="K49" s="11">
        <f t="shared" si="2"/>
        <v>14800</v>
      </c>
      <c r="L49" s="3">
        <v>45338</v>
      </c>
    </row>
    <row r="50" spans="1:12">
      <c r="A50" s="3">
        <v>45341</v>
      </c>
      <c r="B50" s="4">
        <v>18376</v>
      </c>
      <c r="C50" s="5" t="s">
        <v>156</v>
      </c>
      <c r="D50" s="6" t="s">
        <v>14</v>
      </c>
      <c r="E50" s="6">
        <v>57119</v>
      </c>
      <c r="F50" s="7">
        <v>650</v>
      </c>
      <c r="G50" s="8"/>
      <c r="H50" s="8"/>
      <c r="I50" s="9"/>
      <c r="J50" s="10"/>
      <c r="K50" s="11">
        <f t="shared" si="2"/>
        <v>650</v>
      </c>
      <c r="L50" s="3">
        <v>45338</v>
      </c>
    </row>
    <row r="51" spans="1:12">
      <c r="A51" s="3">
        <v>45341</v>
      </c>
      <c r="B51" s="4">
        <v>18377</v>
      </c>
      <c r="C51" s="5" t="s">
        <v>157</v>
      </c>
      <c r="D51" s="6" t="s">
        <v>14</v>
      </c>
      <c r="E51" s="6">
        <v>57092</v>
      </c>
      <c r="F51" s="7">
        <v>2000</v>
      </c>
      <c r="G51" s="8"/>
      <c r="H51" s="8"/>
      <c r="I51" s="9"/>
      <c r="J51" s="10"/>
      <c r="K51" s="11">
        <f t="shared" si="2"/>
        <v>2000</v>
      </c>
      <c r="L51" s="3">
        <v>45329</v>
      </c>
    </row>
    <row r="52" spans="1:12">
      <c r="A52" s="3">
        <v>45341</v>
      </c>
      <c r="B52" s="4">
        <v>18378</v>
      </c>
      <c r="C52" s="5" t="s">
        <v>32</v>
      </c>
      <c r="D52" s="6" t="s">
        <v>14</v>
      </c>
      <c r="E52" s="6">
        <v>57132</v>
      </c>
      <c r="F52" s="7">
        <v>9050</v>
      </c>
      <c r="G52" s="8"/>
      <c r="H52" s="8"/>
      <c r="I52" s="9"/>
      <c r="J52" s="10"/>
      <c r="K52" s="11">
        <f t="shared" si="2"/>
        <v>9050</v>
      </c>
      <c r="L52" s="3">
        <v>45341</v>
      </c>
    </row>
    <row r="53" spans="1:12">
      <c r="A53" s="3">
        <v>45341</v>
      </c>
      <c r="B53" s="4">
        <v>18379</v>
      </c>
      <c r="C53" s="5" t="s">
        <v>158</v>
      </c>
      <c r="D53" s="6" t="s">
        <v>14</v>
      </c>
      <c r="E53" s="6">
        <v>57131</v>
      </c>
      <c r="F53" s="7"/>
      <c r="G53" s="8" t="s">
        <v>48</v>
      </c>
      <c r="H53" s="8"/>
      <c r="I53" s="9"/>
      <c r="J53" s="10">
        <v>42038.2</v>
      </c>
      <c r="K53" s="11">
        <f t="shared" si="2"/>
        <v>42038.2</v>
      </c>
      <c r="L53" s="3">
        <v>45338</v>
      </c>
    </row>
    <row r="54" spans="1:12">
      <c r="A54" s="3">
        <v>45341</v>
      </c>
      <c r="B54" s="4">
        <v>18379</v>
      </c>
      <c r="C54" s="5" t="s">
        <v>158</v>
      </c>
      <c r="D54" s="6" t="s">
        <v>61</v>
      </c>
      <c r="E54" s="6">
        <v>57131</v>
      </c>
      <c r="F54" s="7"/>
      <c r="G54" s="8" t="s">
        <v>48</v>
      </c>
      <c r="H54" s="8"/>
      <c r="I54" s="9"/>
      <c r="J54" s="10">
        <v>600</v>
      </c>
      <c r="K54" s="11">
        <f t="shared" si="2"/>
        <v>600</v>
      </c>
      <c r="L54" s="3">
        <v>45338</v>
      </c>
    </row>
    <row r="55" spans="1:12">
      <c r="A55" s="3">
        <v>45341</v>
      </c>
      <c r="B55" s="4">
        <v>18381</v>
      </c>
      <c r="C55" s="5" t="s">
        <v>159</v>
      </c>
      <c r="D55" s="6" t="s">
        <v>14</v>
      </c>
      <c r="E55" s="6">
        <v>57134</v>
      </c>
      <c r="F55" s="7"/>
      <c r="G55" s="8" t="s">
        <v>58</v>
      </c>
      <c r="H55" s="8"/>
      <c r="I55" s="9"/>
      <c r="J55" s="10">
        <v>20692.099999999999</v>
      </c>
      <c r="K55" s="11">
        <f t="shared" si="2"/>
        <v>20692.099999999999</v>
      </c>
      <c r="L55" s="3">
        <v>45341</v>
      </c>
    </row>
    <row r="56" spans="1:12">
      <c r="A56" s="3">
        <v>45341</v>
      </c>
      <c r="B56" s="4">
        <v>18381</v>
      </c>
      <c r="C56" s="5" t="s">
        <v>159</v>
      </c>
      <c r="D56" s="6" t="s">
        <v>61</v>
      </c>
      <c r="E56" s="6">
        <v>57134</v>
      </c>
      <c r="F56" s="7"/>
      <c r="G56" s="8" t="s">
        <v>58</v>
      </c>
      <c r="H56" s="8"/>
      <c r="I56" s="9"/>
      <c r="J56" s="10">
        <v>600</v>
      </c>
      <c r="K56" s="11">
        <f t="shared" si="2"/>
        <v>600</v>
      </c>
      <c r="L56" s="3">
        <v>45341</v>
      </c>
    </row>
    <row r="57" spans="1:12">
      <c r="A57" s="3">
        <v>45341</v>
      </c>
      <c r="B57" s="4">
        <v>18381</v>
      </c>
      <c r="C57" s="5" t="s">
        <v>159</v>
      </c>
      <c r="D57" s="6" t="s">
        <v>113</v>
      </c>
      <c r="E57" s="6">
        <v>57134</v>
      </c>
      <c r="F57" s="7"/>
      <c r="G57" s="8" t="s">
        <v>58</v>
      </c>
      <c r="H57" s="8"/>
      <c r="I57" s="9"/>
      <c r="J57" s="10">
        <v>1200</v>
      </c>
      <c r="K57" s="11">
        <f t="shared" si="2"/>
        <v>1200</v>
      </c>
      <c r="L57" s="3">
        <v>45341</v>
      </c>
    </row>
    <row r="58" spans="1:12">
      <c r="A58" s="3"/>
      <c r="B58" s="4"/>
      <c r="C58" s="5"/>
      <c r="D58" s="6"/>
      <c r="E58" s="6"/>
      <c r="F58" s="7"/>
      <c r="G58" s="8"/>
      <c r="H58" s="8"/>
      <c r="I58" s="9"/>
      <c r="J58" s="10"/>
      <c r="K58" s="11">
        <f t="shared" si="2"/>
        <v>0</v>
      </c>
      <c r="L58" s="3"/>
    </row>
    <row r="59" spans="1:12">
      <c r="A59" s="3"/>
      <c r="B59" s="4"/>
      <c r="C59" s="5"/>
      <c r="D59" s="6"/>
      <c r="E59" s="6"/>
      <c r="F59" s="7"/>
      <c r="G59" s="8"/>
      <c r="H59" s="8"/>
      <c r="I59" s="9"/>
      <c r="J59" s="10"/>
      <c r="K59" s="11">
        <f t="shared" si="2"/>
        <v>0</v>
      </c>
      <c r="L59" s="3"/>
    </row>
    <row r="60" spans="1:12">
      <c r="A60" s="3"/>
      <c r="B60" s="4"/>
      <c r="C60" s="5"/>
      <c r="D60" s="6"/>
      <c r="E60" s="6"/>
      <c r="F60" s="7"/>
      <c r="G60" s="8"/>
      <c r="H60" s="8"/>
      <c r="I60" s="9"/>
      <c r="J60" s="10"/>
      <c r="K60" s="11">
        <f t="shared" si="2"/>
        <v>0</v>
      </c>
      <c r="L60" s="3"/>
    </row>
    <row r="61" spans="1:12">
      <c r="F61" s="12">
        <f>SUM(F42:F60)</f>
        <v>48442.1</v>
      </c>
      <c r="G61" s="1"/>
      <c r="H61" s="1"/>
      <c r="I61" s="1"/>
      <c r="J61" s="12">
        <f>SUM(J45:J60)</f>
        <v>72916.399999999994</v>
      </c>
      <c r="K61" s="12">
        <f>SUM(K45:K60)</f>
        <v>121358.5</v>
      </c>
    </row>
    <row r="62" spans="1:12">
      <c r="I62" s="2" t="s">
        <v>12</v>
      </c>
    </row>
    <row r="65" spans="1:4">
      <c r="A65" s="1" t="s">
        <v>18</v>
      </c>
      <c r="D65" s="1" t="s">
        <v>19</v>
      </c>
    </row>
    <row r="66" spans="1:4">
      <c r="A66" s="1"/>
    </row>
    <row r="67" spans="1:4">
      <c r="A67" s="1"/>
    </row>
    <row r="68" spans="1:4">
      <c r="A68" s="1" t="s">
        <v>21</v>
      </c>
      <c r="D68" s="1" t="s">
        <v>22</v>
      </c>
    </row>
    <row r="69" spans="1:4">
      <c r="A69" s="2" t="s">
        <v>24</v>
      </c>
      <c r="D69" s="2" t="s">
        <v>25</v>
      </c>
    </row>
  </sheetData>
  <mergeCells count="26">
    <mergeCell ref="G42:J42"/>
    <mergeCell ref="K42:K44"/>
    <mergeCell ref="L42:L44"/>
    <mergeCell ref="G43:G44"/>
    <mergeCell ref="H43:H44"/>
    <mergeCell ref="I43:I44"/>
    <mergeCell ref="J43:J44"/>
    <mergeCell ref="F10:F12"/>
    <mergeCell ref="A42:A44"/>
    <mergeCell ref="B42:B44"/>
    <mergeCell ref="C42:C44"/>
    <mergeCell ref="D42:D44"/>
    <mergeCell ref="E42:E44"/>
    <mergeCell ref="F42:F44"/>
    <mergeCell ref="A10:A12"/>
    <mergeCell ref="B10:B12"/>
    <mergeCell ref="C10:C12"/>
    <mergeCell ref="D10:D12"/>
    <mergeCell ref="E10:E12"/>
    <mergeCell ref="G10:J10"/>
    <mergeCell ref="K10:K12"/>
    <mergeCell ref="L10:L12"/>
    <mergeCell ref="G11:G12"/>
    <mergeCell ref="H11:H12"/>
    <mergeCell ref="I11:I12"/>
    <mergeCell ref="J11:J12"/>
  </mergeCells>
  <pageMargins left="0.25" right="0.25" top="0.75" bottom="0.75" header="0.3" footer="0.3"/>
  <pageSetup scale="90" orientation="landscape" verticalDpi="7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7:L57"/>
  <sheetViews>
    <sheetView topLeftCell="A43" zoomScale="130" workbookViewId="0">
      <selection activeCell="A39" sqref="A39:M59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7" spans="1:12">
      <c r="A7" s="1" t="s">
        <v>0</v>
      </c>
    </row>
    <row r="8" spans="1:12">
      <c r="A8" s="1" t="s">
        <v>31</v>
      </c>
    </row>
    <row r="10" spans="1:12">
      <c r="A10" s="57" t="s">
        <v>1</v>
      </c>
      <c r="B10" s="57" t="s">
        <v>2</v>
      </c>
      <c r="C10" s="57" t="s">
        <v>3</v>
      </c>
      <c r="D10" s="57" t="s">
        <v>4</v>
      </c>
      <c r="E10" s="57" t="s">
        <v>5</v>
      </c>
      <c r="F10" s="57" t="s">
        <v>6</v>
      </c>
      <c r="G10" s="60" t="s">
        <v>7</v>
      </c>
      <c r="H10" s="61"/>
      <c r="I10" s="61"/>
      <c r="J10" s="62"/>
      <c r="K10" s="57" t="s">
        <v>8</v>
      </c>
      <c r="L10" s="57" t="s">
        <v>9</v>
      </c>
    </row>
    <row r="11" spans="1:12">
      <c r="A11" s="58"/>
      <c r="B11" s="58"/>
      <c r="C11" s="58"/>
      <c r="D11" s="58"/>
      <c r="E11" s="58"/>
      <c r="F11" s="58"/>
      <c r="G11" s="57" t="s">
        <v>10</v>
      </c>
      <c r="H11" s="57" t="s">
        <v>11</v>
      </c>
      <c r="I11" s="57" t="s">
        <v>12</v>
      </c>
      <c r="J11" s="57" t="s">
        <v>13</v>
      </c>
      <c r="K11" s="58"/>
      <c r="L11" s="58"/>
    </row>
    <row r="12" spans="1:1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>
      <c r="A13" s="3">
        <v>45338</v>
      </c>
      <c r="B13" s="4">
        <v>18361</v>
      </c>
      <c r="C13" s="5" t="s">
        <v>106</v>
      </c>
      <c r="D13" s="6" t="s">
        <v>61</v>
      </c>
      <c r="E13" s="6"/>
      <c r="F13" s="7">
        <v>600</v>
      </c>
      <c r="G13" s="8"/>
      <c r="H13" s="8"/>
      <c r="I13" s="9"/>
      <c r="J13" s="10"/>
      <c r="K13" s="11">
        <f t="shared" ref="K13:K16" si="0">J13+F13</f>
        <v>600</v>
      </c>
      <c r="L13" s="3">
        <v>45342</v>
      </c>
    </row>
    <row r="14" spans="1:12">
      <c r="A14" s="3">
        <v>45341</v>
      </c>
      <c r="B14" s="4">
        <v>18372</v>
      </c>
      <c r="C14" s="5" t="s">
        <v>137</v>
      </c>
      <c r="D14" s="6" t="s">
        <v>14</v>
      </c>
      <c r="E14" s="6">
        <v>57117</v>
      </c>
      <c r="F14" s="7">
        <v>21346.1</v>
      </c>
      <c r="G14" s="8"/>
      <c r="H14" s="8"/>
      <c r="I14" s="9"/>
      <c r="J14" s="10"/>
      <c r="K14" s="11">
        <f t="shared" si="0"/>
        <v>21346.1</v>
      </c>
      <c r="L14" s="3">
        <v>45342</v>
      </c>
    </row>
    <row r="15" spans="1:12">
      <c r="A15" s="3">
        <v>45341</v>
      </c>
      <c r="B15" s="4">
        <v>18380</v>
      </c>
      <c r="C15" s="5" t="s">
        <v>138</v>
      </c>
      <c r="D15" s="6" t="s">
        <v>14</v>
      </c>
      <c r="E15" s="6">
        <v>57133</v>
      </c>
      <c r="F15" s="7">
        <v>34606.1</v>
      </c>
      <c r="G15" s="8"/>
      <c r="H15" s="8"/>
      <c r="I15" s="9"/>
      <c r="J15" s="10"/>
      <c r="K15" s="11">
        <f t="shared" ref="K15" si="1">J15+F15</f>
        <v>34606.1</v>
      </c>
      <c r="L15" s="3">
        <v>45342</v>
      </c>
    </row>
    <row r="16" spans="1:12">
      <c r="A16" s="3">
        <v>45341</v>
      </c>
      <c r="B16" s="4">
        <v>18380</v>
      </c>
      <c r="C16" s="5" t="s">
        <v>138</v>
      </c>
      <c r="D16" s="6" t="s">
        <v>61</v>
      </c>
      <c r="E16" s="6">
        <v>57133</v>
      </c>
      <c r="F16" s="7">
        <v>600</v>
      </c>
      <c r="G16" s="8"/>
      <c r="H16" s="8"/>
      <c r="I16" s="9"/>
      <c r="J16" s="10"/>
      <c r="K16" s="11">
        <f t="shared" si="0"/>
        <v>600</v>
      </c>
      <c r="L16" s="3">
        <v>45342</v>
      </c>
    </row>
    <row r="17" spans="1:11">
      <c r="F17" s="12">
        <f>SUM(F10:F16)</f>
        <v>57152.2</v>
      </c>
      <c r="G17" s="1"/>
      <c r="H17" s="1"/>
      <c r="I17" s="1"/>
      <c r="J17" s="12">
        <f>SUM(J13:J16)</f>
        <v>0</v>
      </c>
      <c r="K17" s="12">
        <f>SUM(K13:K16)</f>
        <v>57152.2</v>
      </c>
    </row>
    <row r="18" spans="1:11">
      <c r="I18" s="2" t="s">
        <v>12</v>
      </c>
    </row>
    <row r="19" spans="1:11">
      <c r="H19" s="1" t="s">
        <v>15</v>
      </c>
      <c r="J19" s="13" t="s">
        <v>16</v>
      </c>
      <c r="K19" s="13" t="s">
        <v>17</v>
      </c>
    </row>
    <row r="20" spans="1:11">
      <c r="K20" s="1"/>
    </row>
    <row r="21" spans="1:11">
      <c r="A21" s="1" t="s">
        <v>18</v>
      </c>
      <c r="D21" s="1" t="s">
        <v>19</v>
      </c>
      <c r="G21" s="1" t="s">
        <v>20</v>
      </c>
      <c r="I21" s="14">
        <v>1000</v>
      </c>
      <c r="J21" s="15">
        <v>57</v>
      </c>
      <c r="K21" s="16">
        <f t="shared" ref="K21:K31" si="2">J21*I21</f>
        <v>57000</v>
      </c>
    </row>
    <row r="22" spans="1:11">
      <c r="A22" s="1"/>
      <c r="G22" s="1"/>
      <c r="I22" s="14">
        <v>500</v>
      </c>
      <c r="J22" s="15"/>
      <c r="K22" s="16">
        <f t="shared" si="2"/>
        <v>0</v>
      </c>
    </row>
    <row r="23" spans="1:11">
      <c r="A23" s="1"/>
      <c r="G23" s="1"/>
      <c r="I23" s="14">
        <v>200</v>
      </c>
      <c r="J23" s="15"/>
      <c r="K23" s="16">
        <f t="shared" si="2"/>
        <v>0</v>
      </c>
    </row>
    <row r="24" spans="1:11">
      <c r="A24" s="1" t="s">
        <v>21</v>
      </c>
      <c r="D24" s="1" t="s">
        <v>22</v>
      </c>
      <c r="G24" s="1" t="s">
        <v>23</v>
      </c>
      <c r="I24" s="14">
        <v>100</v>
      </c>
      <c r="J24" s="15">
        <v>1</v>
      </c>
      <c r="K24" s="16">
        <f t="shared" si="2"/>
        <v>100</v>
      </c>
    </row>
    <row r="25" spans="1:11">
      <c r="A25" s="2" t="s">
        <v>24</v>
      </c>
      <c r="D25" s="2" t="s">
        <v>25</v>
      </c>
      <c r="G25" s="2" t="s">
        <v>26</v>
      </c>
      <c r="I25" s="14">
        <v>50</v>
      </c>
      <c r="J25" s="15">
        <v>1</v>
      </c>
      <c r="K25" s="16">
        <f t="shared" si="2"/>
        <v>50</v>
      </c>
    </row>
    <row r="26" spans="1:11">
      <c r="I26" s="14">
        <v>20</v>
      </c>
      <c r="J26" s="15"/>
      <c r="K26" s="16">
        <f t="shared" si="2"/>
        <v>0</v>
      </c>
    </row>
    <row r="27" spans="1:11">
      <c r="I27" s="14">
        <v>10</v>
      </c>
      <c r="J27" s="15"/>
      <c r="K27" s="16">
        <f t="shared" si="2"/>
        <v>0</v>
      </c>
    </row>
    <row r="28" spans="1:11">
      <c r="I28" s="14">
        <v>5</v>
      </c>
      <c r="J28" s="15"/>
      <c r="K28" s="16">
        <f t="shared" si="2"/>
        <v>0</v>
      </c>
    </row>
    <row r="29" spans="1:11">
      <c r="I29" s="14">
        <v>1</v>
      </c>
      <c r="J29" s="15">
        <v>2</v>
      </c>
      <c r="K29" s="16">
        <f t="shared" si="2"/>
        <v>2</v>
      </c>
    </row>
    <row r="30" spans="1:11">
      <c r="I30" s="14">
        <v>0.25</v>
      </c>
      <c r="J30" s="15"/>
      <c r="K30" s="16">
        <f t="shared" si="2"/>
        <v>0</v>
      </c>
    </row>
    <row r="31" spans="1:11">
      <c r="I31" s="17">
        <v>0.1</v>
      </c>
      <c r="J31" s="15">
        <v>2</v>
      </c>
      <c r="K31" s="16">
        <f t="shared" si="2"/>
        <v>0.2</v>
      </c>
    </row>
    <row r="32" spans="1:11">
      <c r="I32" s="1" t="s">
        <v>27</v>
      </c>
      <c r="K32" s="18">
        <f>SUM(K21:K31)</f>
        <v>57152.2</v>
      </c>
    </row>
    <row r="33" spans="1:12">
      <c r="I33" s="1" t="s">
        <v>28</v>
      </c>
      <c r="K33" s="19">
        <f>J17</f>
        <v>0</v>
      </c>
    </row>
    <row r="34" spans="1:12" ht="9.75" thickBot="1">
      <c r="K34" s="20">
        <f>SUM(K32:K33)</f>
        <v>57152.2</v>
      </c>
    </row>
    <row r="35" spans="1:12" ht="9.75" thickTop="1"/>
    <row r="39" spans="1:12">
      <c r="A39" s="1" t="s">
        <v>0</v>
      </c>
    </row>
    <row r="40" spans="1:12">
      <c r="A40" s="1" t="s">
        <v>31</v>
      </c>
    </row>
    <row r="42" spans="1:12">
      <c r="A42" s="57" t="s">
        <v>1</v>
      </c>
      <c r="B42" s="57" t="s">
        <v>2</v>
      </c>
      <c r="C42" s="57" t="s">
        <v>3</v>
      </c>
      <c r="D42" s="57" t="s">
        <v>4</v>
      </c>
      <c r="E42" s="57" t="s">
        <v>5</v>
      </c>
      <c r="F42" s="57" t="s">
        <v>6</v>
      </c>
      <c r="G42" s="60" t="s">
        <v>7</v>
      </c>
      <c r="H42" s="61"/>
      <c r="I42" s="61"/>
      <c r="J42" s="62"/>
      <c r="K42" s="57" t="s">
        <v>8</v>
      </c>
      <c r="L42" s="57" t="s">
        <v>9</v>
      </c>
    </row>
    <row r="43" spans="1:12">
      <c r="A43" s="58"/>
      <c r="B43" s="58"/>
      <c r="C43" s="58"/>
      <c r="D43" s="58"/>
      <c r="E43" s="58"/>
      <c r="F43" s="58"/>
      <c r="G43" s="57" t="s">
        <v>10</v>
      </c>
      <c r="H43" s="57" t="s">
        <v>11</v>
      </c>
      <c r="I43" s="57" t="s">
        <v>12</v>
      </c>
      <c r="J43" s="57" t="s">
        <v>13</v>
      </c>
      <c r="K43" s="58"/>
      <c r="L43" s="58"/>
    </row>
    <row r="44" spans="1:12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</row>
    <row r="45" spans="1:12">
      <c r="A45" s="3">
        <v>45342</v>
      </c>
      <c r="B45" s="4">
        <v>18384</v>
      </c>
      <c r="C45" s="5" t="s">
        <v>162</v>
      </c>
      <c r="D45" s="6" t="s">
        <v>14</v>
      </c>
      <c r="E45" s="6">
        <v>57137</v>
      </c>
      <c r="F45" s="7"/>
      <c r="G45" s="8" t="s">
        <v>48</v>
      </c>
      <c r="H45" s="8"/>
      <c r="I45" s="9"/>
      <c r="J45" s="10">
        <v>31720.1</v>
      </c>
      <c r="K45" s="11">
        <f>J45+F45</f>
        <v>31720.1</v>
      </c>
      <c r="L45" s="3">
        <v>45342</v>
      </c>
    </row>
    <row r="46" spans="1:12">
      <c r="A46" s="3">
        <v>45342</v>
      </c>
      <c r="B46" s="4">
        <v>18384</v>
      </c>
      <c r="C46" s="5" t="s">
        <v>162</v>
      </c>
      <c r="D46" s="6" t="s">
        <v>61</v>
      </c>
      <c r="E46" s="6">
        <v>57137</v>
      </c>
      <c r="F46" s="7"/>
      <c r="G46" s="8" t="s">
        <v>48</v>
      </c>
      <c r="H46" s="8"/>
      <c r="I46" s="9"/>
      <c r="J46" s="10">
        <v>600</v>
      </c>
      <c r="K46" s="11">
        <f t="shared" ref="K46:K48" si="3">J46+F46</f>
        <v>600</v>
      </c>
      <c r="L46" s="3">
        <v>45342</v>
      </c>
    </row>
    <row r="47" spans="1:12">
      <c r="A47" s="3">
        <v>45342</v>
      </c>
      <c r="B47" s="4">
        <v>18384</v>
      </c>
      <c r="C47" s="5" t="s">
        <v>162</v>
      </c>
      <c r="D47" s="6" t="s">
        <v>113</v>
      </c>
      <c r="E47" s="6">
        <v>57137</v>
      </c>
      <c r="F47" s="7"/>
      <c r="G47" s="8" t="s">
        <v>48</v>
      </c>
      <c r="H47" s="21"/>
      <c r="I47" s="9"/>
      <c r="J47" s="10">
        <v>12115</v>
      </c>
      <c r="K47" s="11">
        <f t="shared" si="3"/>
        <v>12115</v>
      </c>
      <c r="L47" s="3">
        <v>45342</v>
      </c>
    </row>
    <row r="48" spans="1:12">
      <c r="A48" s="3"/>
      <c r="B48" s="4"/>
      <c r="C48" s="5"/>
      <c r="D48" s="6"/>
      <c r="E48" s="6"/>
      <c r="F48" s="7"/>
      <c r="G48" s="8"/>
      <c r="H48" s="8"/>
      <c r="I48" s="9"/>
      <c r="J48" s="10"/>
      <c r="K48" s="11">
        <f t="shared" si="3"/>
        <v>0</v>
      </c>
      <c r="L48" s="3"/>
    </row>
    <row r="49" spans="1:11">
      <c r="F49" s="12">
        <f>SUM(F42:F48)</f>
        <v>0</v>
      </c>
      <c r="G49" s="1"/>
      <c r="H49" s="1"/>
      <c r="I49" s="1"/>
      <c r="J49" s="12">
        <f>SUM(J45:J48)</f>
        <v>44435.1</v>
      </c>
      <c r="K49" s="12">
        <f>SUM(K45:K48)</f>
        <v>44435.1</v>
      </c>
    </row>
    <row r="50" spans="1:11">
      <c r="I50" s="2" t="s">
        <v>12</v>
      </c>
    </row>
    <row r="53" spans="1:11">
      <c r="A53" s="1" t="s">
        <v>18</v>
      </c>
      <c r="D53" s="1" t="s">
        <v>19</v>
      </c>
    </row>
    <row r="54" spans="1:11">
      <c r="A54" s="1"/>
    </row>
    <row r="55" spans="1:11">
      <c r="A55" s="1"/>
    </row>
    <row r="56" spans="1:11">
      <c r="A56" s="1" t="s">
        <v>21</v>
      </c>
      <c r="D56" s="1" t="s">
        <v>22</v>
      </c>
    </row>
    <row r="57" spans="1:11">
      <c r="A57" s="2" t="s">
        <v>24</v>
      </c>
      <c r="D57" s="2" t="s">
        <v>25</v>
      </c>
    </row>
  </sheetData>
  <mergeCells count="26">
    <mergeCell ref="F42:F44"/>
    <mergeCell ref="G42:J42"/>
    <mergeCell ref="K42:K44"/>
    <mergeCell ref="L42:L44"/>
    <mergeCell ref="G43:G44"/>
    <mergeCell ref="H43:H44"/>
    <mergeCell ref="I43:I44"/>
    <mergeCell ref="J43:J44"/>
    <mergeCell ref="A42:A44"/>
    <mergeCell ref="B42:B44"/>
    <mergeCell ref="C42:C44"/>
    <mergeCell ref="D42:D44"/>
    <mergeCell ref="E42:E44"/>
    <mergeCell ref="G10:J10"/>
    <mergeCell ref="K10:K12"/>
    <mergeCell ref="L10:L12"/>
    <mergeCell ref="G11:G12"/>
    <mergeCell ref="H11:H12"/>
    <mergeCell ref="I11:I12"/>
    <mergeCell ref="J11:J12"/>
    <mergeCell ref="F10:F12"/>
    <mergeCell ref="A10:A12"/>
    <mergeCell ref="B10:B12"/>
    <mergeCell ref="C10:C12"/>
    <mergeCell ref="D10:D12"/>
    <mergeCell ref="E10:E12"/>
  </mergeCells>
  <pageMargins left="0.25" right="0.25" top="0.75" bottom="0.75" header="0.3" footer="0.3"/>
  <pageSetup scale="85" orientation="landscape" verticalDpi="7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7:M70"/>
  <sheetViews>
    <sheetView topLeftCell="C41" zoomScale="130" workbookViewId="0">
      <selection activeCell="A40" sqref="A40:L70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7" spans="1:12">
      <c r="A7" s="1" t="s">
        <v>0</v>
      </c>
    </row>
    <row r="8" spans="1:12">
      <c r="A8" s="1" t="s">
        <v>31</v>
      </c>
    </row>
    <row r="10" spans="1:12">
      <c r="A10" s="57" t="s">
        <v>1</v>
      </c>
      <c r="B10" s="57" t="s">
        <v>2</v>
      </c>
      <c r="C10" s="57" t="s">
        <v>3</v>
      </c>
      <c r="D10" s="57" t="s">
        <v>4</v>
      </c>
      <c r="E10" s="57" t="s">
        <v>5</v>
      </c>
      <c r="F10" s="57" t="s">
        <v>6</v>
      </c>
      <c r="G10" s="60" t="s">
        <v>7</v>
      </c>
      <c r="H10" s="61"/>
      <c r="I10" s="61"/>
      <c r="J10" s="62"/>
      <c r="K10" s="57" t="s">
        <v>8</v>
      </c>
      <c r="L10" s="57" t="s">
        <v>9</v>
      </c>
    </row>
    <row r="11" spans="1:12">
      <c r="A11" s="58"/>
      <c r="B11" s="58"/>
      <c r="C11" s="58"/>
      <c r="D11" s="58"/>
      <c r="E11" s="58"/>
      <c r="F11" s="58"/>
      <c r="G11" s="57" t="s">
        <v>10</v>
      </c>
      <c r="H11" s="57" t="s">
        <v>11</v>
      </c>
      <c r="I11" s="57" t="s">
        <v>12</v>
      </c>
      <c r="J11" s="57" t="s">
        <v>13</v>
      </c>
      <c r="K11" s="58"/>
      <c r="L11" s="58"/>
    </row>
    <row r="12" spans="1:1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>
      <c r="A13" s="3">
        <v>45342</v>
      </c>
      <c r="B13" s="4">
        <v>18385</v>
      </c>
      <c r="C13" s="5" t="s">
        <v>160</v>
      </c>
      <c r="D13" s="6" t="s">
        <v>108</v>
      </c>
      <c r="E13" s="6">
        <v>57130</v>
      </c>
      <c r="F13" s="7"/>
      <c r="G13" s="8" t="s">
        <v>129</v>
      </c>
      <c r="H13" s="8">
        <v>5168508</v>
      </c>
      <c r="I13" s="9" t="s">
        <v>161</v>
      </c>
      <c r="J13" s="10">
        <v>2650</v>
      </c>
      <c r="K13" s="11">
        <f t="shared" ref="K13:K16" si="0">J13+F13</f>
        <v>2650</v>
      </c>
      <c r="L13" s="3">
        <v>45343</v>
      </c>
    </row>
    <row r="14" spans="1:12">
      <c r="A14" s="3"/>
      <c r="B14" s="4"/>
      <c r="C14" s="5"/>
      <c r="D14" s="6"/>
      <c r="E14" s="6"/>
      <c r="F14" s="7"/>
      <c r="G14" s="8"/>
      <c r="H14" s="8"/>
      <c r="I14" s="9"/>
      <c r="J14" s="10"/>
      <c r="K14" s="11">
        <f t="shared" si="0"/>
        <v>0</v>
      </c>
      <c r="L14" s="3"/>
    </row>
    <row r="15" spans="1:12">
      <c r="A15" s="3"/>
      <c r="B15" s="4"/>
      <c r="C15" s="5"/>
      <c r="D15" s="6"/>
      <c r="E15" s="6"/>
      <c r="F15" s="7"/>
      <c r="G15" s="8"/>
      <c r="H15" s="8"/>
      <c r="I15" s="9"/>
      <c r="J15" s="10"/>
      <c r="K15" s="11">
        <f t="shared" si="0"/>
        <v>0</v>
      </c>
      <c r="L15" s="3"/>
    </row>
    <row r="16" spans="1:12">
      <c r="A16" s="3"/>
      <c r="B16" s="4"/>
      <c r="C16" s="5"/>
      <c r="D16" s="6"/>
      <c r="E16" s="6"/>
      <c r="F16" s="7"/>
      <c r="G16" s="8"/>
      <c r="H16" s="8"/>
      <c r="I16" s="9"/>
      <c r="J16" s="10"/>
      <c r="K16" s="11">
        <f t="shared" si="0"/>
        <v>0</v>
      </c>
      <c r="L16" s="3"/>
    </row>
    <row r="17" spans="1:11">
      <c r="F17" s="12">
        <f>SUM(F10:F16)</f>
        <v>0</v>
      </c>
      <c r="G17" s="1"/>
      <c r="H17" s="1"/>
      <c r="I17" s="1"/>
      <c r="J17" s="12">
        <f>SUM(J13:J16)</f>
        <v>2650</v>
      </c>
      <c r="K17" s="12">
        <f>SUM(K13:K16)</f>
        <v>2650</v>
      </c>
    </row>
    <row r="18" spans="1:11">
      <c r="I18" s="2" t="s">
        <v>12</v>
      </c>
    </row>
    <row r="19" spans="1:11">
      <c r="H19" s="1" t="s">
        <v>15</v>
      </c>
      <c r="J19" s="13" t="s">
        <v>16</v>
      </c>
      <c r="K19" s="13" t="s">
        <v>17</v>
      </c>
    </row>
    <row r="20" spans="1:11">
      <c r="K20" s="1"/>
    </row>
    <row r="21" spans="1:11">
      <c r="A21" s="1" t="s">
        <v>18</v>
      </c>
      <c r="D21" s="1" t="s">
        <v>19</v>
      </c>
      <c r="G21" s="1" t="s">
        <v>20</v>
      </c>
      <c r="I21" s="14">
        <v>1000</v>
      </c>
      <c r="J21" s="15"/>
      <c r="K21" s="16">
        <f t="shared" ref="K21:K31" si="1">J21*I21</f>
        <v>0</v>
      </c>
    </row>
    <row r="22" spans="1:11">
      <c r="A22" s="1"/>
      <c r="G22" s="1"/>
      <c r="I22" s="14">
        <v>500</v>
      </c>
      <c r="J22" s="15"/>
      <c r="K22" s="16">
        <f t="shared" si="1"/>
        <v>0</v>
      </c>
    </row>
    <row r="23" spans="1:11">
      <c r="A23" s="1"/>
      <c r="G23" s="1"/>
      <c r="I23" s="14">
        <v>200</v>
      </c>
      <c r="J23" s="15"/>
      <c r="K23" s="16">
        <f t="shared" si="1"/>
        <v>0</v>
      </c>
    </row>
    <row r="24" spans="1:11">
      <c r="A24" s="1" t="s">
        <v>21</v>
      </c>
      <c r="D24" s="1" t="s">
        <v>22</v>
      </c>
      <c r="G24" s="1" t="s">
        <v>23</v>
      </c>
      <c r="I24" s="14">
        <v>100</v>
      </c>
      <c r="J24" s="15"/>
      <c r="K24" s="16">
        <f t="shared" si="1"/>
        <v>0</v>
      </c>
    </row>
    <row r="25" spans="1:11">
      <c r="A25" s="2" t="s">
        <v>24</v>
      </c>
      <c r="D25" s="2" t="s">
        <v>25</v>
      </c>
      <c r="G25" s="2" t="s">
        <v>26</v>
      </c>
      <c r="I25" s="14">
        <v>50</v>
      </c>
      <c r="J25" s="15"/>
      <c r="K25" s="16">
        <f t="shared" si="1"/>
        <v>0</v>
      </c>
    </row>
    <row r="26" spans="1:11">
      <c r="I26" s="14">
        <v>20</v>
      </c>
      <c r="J26" s="15"/>
      <c r="K26" s="16">
        <f t="shared" si="1"/>
        <v>0</v>
      </c>
    </row>
    <row r="27" spans="1:11">
      <c r="I27" s="14">
        <v>10</v>
      </c>
      <c r="J27" s="15"/>
      <c r="K27" s="16">
        <f t="shared" si="1"/>
        <v>0</v>
      </c>
    </row>
    <row r="28" spans="1:11">
      <c r="I28" s="14">
        <v>5</v>
      </c>
      <c r="J28" s="15"/>
      <c r="K28" s="16">
        <f t="shared" si="1"/>
        <v>0</v>
      </c>
    </row>
    <row r="29" spans="1:11">
      <c r="I29" s="14">
        <v>1</v>
      </c>
      <c r="J29" s="15"/>
      <c r="K29" s="16">
        <f t="shared" si="1"/>
        <v>0</v>
      </c>
    </row>
    <row r="30" spans="1:11">
      <c r="I30" s="14">
        <v>0.25</v>
      </c>
      <c r="J30" s="15"/>
      <c r="K30" s="16">
        <f t="shared" si="1"/>
        <v>0</v>
      </c>
    </row>
    <row r="31" spans="1:11">
      <c r="I31" s="17">
        <v>0.1</v>
      </c>
      <c r="J31" s="15"/>
      <c r="K31" s="16">
        <f t="shared" si="1"/>
        <v>0</v>
      </c>
    </row>
    <row r="32" spans="1:11">
      <c r="I32" s="1" t="s">
        <v>27</v>
      </c>
      <c r="K32" s="18">
        <f>SUM(K21:K31)</f>
        <v>0</v>
      </c>
    </row>
    <row r="33" spans="1:12">
      <c r="I33" s="1" t="s">
        <v>28</v>
      </c>
      <c r="K33" s="19">
        <f>J17</f>
        <v>2650</v>
      </c>
    </row>
    <row r="34" spans="1:12" ht="9.75" thickBot="1">
      <c r="K34" s="20">
        <f>SUM(K32:K33)</f>
        <v>2650</v>
      </c>
    </row>
    <row r="35" spans="1:12" ht="9.75" thickTop="1"/>
    <row r="40" spans="1:12">
      <c r="A40" s="1" t="s">
        <v>0</v>
      </c>
    </row>
    <row r="41" spans="1:12">
      <c r="A41" s="1" t="s">
        <v>31</v>
      </c>
    </row>
    <row r="43" spans="1:12">
      <c r="A43" s="57" t="s">
        <v>1</v>
      </c>
      <c r="B43" s="57" t="s">
        <v>2</v>
      </c>
      <c r="C43" s="57" t="s">
        <v>3</v>
      </c>
      <c r="D43" s="57" t="s">
        <v>4</v>
      </c>
      <c r="E43" s="57" t="s">
        <v>5</v>
      </c>
      <c r="F43" s="57" t="s">
        <v>6</v>
      </c>
      <c r="G43" s="60" t="s">
        <v>7</v>
      </c>
      <c r="H43" s="61"/>
      <c r="I43" s="61"/>
      <c r="J43" s="62"/>
      <c r="K43" s="57" t="s">
        <v>8</v>
      </c>
      <c r="L43" s="57" t="s">
        <v>9</v>
      </c>
    </row>
    <row r="44" spans="1:12">
      <c r="A44" s="58"/>
      <c r="B44" s="58"/>
      <c r="C44" s="58"/>
      <c r="D44" s="58"/>
      <c r="E44" s="58"/>
      <c r="F44" s="58"/>
      <c r="G44" s="57" t="s">
        <v>10</v>
      </c>
      <c r="H44" s="57" t="s">
        <v>11</v>
      </c>
      <c r="I44" s="57" t="s">
        <v>12</v>
      </c>
      <c r="J44" s="57" t="s">
        <v>13</v>
      </c>
      <c r="K44" s="58"/>
      <c r="L44" s="58"/>
    </row>
    <row r="45" spans="1:12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</row>
    <row r="46" spans="1:12">
      <c r="A46" s="3">
        <v>45343</v>
      </c>
      <c r="B46" s="4">
        <v>18386</v>
      </c>
      <c r="C46" s="5" t="s">
        <v>163</v>
      </c>
      <c r="D46" s="6" t="s">
        <v>14</v>
      </c>
      <c r="E46" s="6">
        <v>57141</v>
      </c>
      <c r="F46" s="7">
        <v>28522.1</v>
      </c>
      <c r="G46" s="8"/>
      <c r="H46" s="8"/>
      <c r="I46" s="9"/>
      <c r="J46" s="10"/>
      <c r="K46" s="11">
        <f>J46+F46</f>
        <v>28522.1</v>
      </c>
      <c r="L46" s="3">
        <v>45342</v>
      </c>
    </row>
    <row r="47" spans="1:12">
      <c r="A47" s="3">
        <v>45343</v>
      </c>
      <c r="B47" s="4">
        <v>18387</v>
      </c>
      <c r="C47" s="5" t="s">
        <v>164</v>
      </c>
      <c r="D47" s="6" t="s">
        <v>14</v>
      </c>
      <c r="E47" s="6">
        <v>57140</v>
      </c>
      <c r="F47" s="7"/>
      <c r="G47" s="8" t="s">
        <v>58</v>
      </c>
      <c r="H47" s="8"/>
      <c r="I47" s="9"/>
      <c r="J47" s="10">
        <v>208746.6</v>
      </c>
      <c r="K47" s="11">
        <f t="shared" ref="K47:K61" si="2">J47+F47</f>
        <v>208746.6</v>
      </c>
      <c r="L47" s="3">
        <v>45342</v>
      </c>
    </row>
    <row r="48" spans="1:12">
      <c r="A48" s="3">
        <v>45343</v>
      </c>
      <c r="B48" s="4">
        <v>18387</v>
      </c>
      <c r="C48" s="5" t="s">
        <v>164</v>
      </c>
      <c r="D48" s="6" t="s">
        <v>61</v>
      </c>
      <c r="E48" s="6">
        <v>57140</v>
      </c>
      <c r="F48" s="7"/>
      <c r="G48" s="8" t="s">
        <v>58</v>
      </c>
      <c r="H48" s="21"/>
      <c r="I48" s="9"/>
      <c r="J48" s="10">
        <v>600</v>
      </c>
      <c r="K48" s="11">
        <f t="shared" si="2"/>
        <v>600</v>
      </c>
      <c r="L48" s="3">
        <v>45342</v>
      </c>
    </row>
    <row r="49" spans="1:13">
      <c r="A49" s="3">
        <v>45343</v>
      </c>
      <c r="B49" s="4">
        <v>18388</v>
      </c>
      <c r="C49" s="5" t="s">
        <v>165</v>
      </c>
      <c r="D49" s="6" t="s">
        <v>14</v>
      </c>
      <c r="E49" s="6">
        <v>57139</v>
      </c>
      <c r="F49" s="7"/>
      <c r="G49" s="8" t="s">
        <v>58</v>
      </c>
      <c r="H49" s="21"/>
      <c r="I49" s="9"/>
      <c r="J49" s="10">
        <v>12924.1</v>
      </c>
      <c r="K49" s="11">
        <f t="shared" si="2"/>
        <v>12924.1</v>
      </c>
      <c r="L49" s="3">
        <v>45342</v>
      </c>
    </row>
    <row r="50" spans="1:13">
      <c r="A50" s="3">
        <v>45343</v>
      </c>
      <c r="B50" s="4">
        <v>18390</v>
      </c>
      <c r="C50" s="5" t="s">
        <v>166</v>
      </c>
      <c r="D50" s="6" t="s">
        <v>14</v>
      </c>
      <c r="E50" s="6">
        <v>57142</v>
      </c>
      <c r="F50" s="7"/>
      <c r="G50" s="8" t="s">
        <v>48</v>
      </c>
      <c r="H50" s="8">
        <v>8800</v>
      </c>
      <c r="I50" s="9"/>
      <c r="J50" s="10">
        <v>19006.099999999999</v>
      </c>
      <c r="K50" s="11">
        <f t="shared" si="2"/>
        <v>19006.099999999999</v>
      </c>
      <c r="L50" s="3">
        <v>45342</v>
      </c>
    </row>
    <row r="51" spans="1:13">
      <c r="A51" s="3">
        <v>45343</v>
      </c>
      <c r="B51" s="4">
        <v>18390</v>
      </c>
      <c r="C51" s="5" t="s">
        <v>166</v>
      </c>
      <c r="D51" s="6" t="s">
        <v>61</v>
      </c>
      <c r="E51" s="6">
        <v>57142</v>
      </c>
      <c r="F51" s="7"/>
      <c r="G51" s="8" t="s">
        <v>48</v>
      </c>
      <c r="H51" s="8">
        <v>8800</v>
      </c>
      <c r="I51" s="9"/>
      <c r="J51" s="10">
        <v>600</v>
      </c>
      <c r="K51" s="11">
        <f t="shared" si="2"/>
        <v>600</v>
      </c>
      <c r="L51" s="3">
        <v>45342</v>
      </c>
    </row>
    <row r="52" spans="1:13">
      <c r="A52" s="3">
        <v>45343</v>
      </c>
      <c r="B52" s="4">
        <v>18391</v>
      </c>
      <c r="C52" s="5" t="s">
        <v>167</v>
      </c>
      <c r="D52" s="6" t="s">
        <v>14</v>
      </c>
      <c r="E52" s="6">
        <v>57305</v>
      </c>
      <c r="F52" s="7"/>
      <c r="G52" s="8" t="s">
        <v>48</v>
      </c>
      <c r="H52" s="8"/>
      <c r="I52" s="9"/>
      <c r="J52" s="10">
        <v>28366.1</v>
      </c>
      <c r="K52" s="11">
        <f t="shared" si="2"/>
        <v>28366.1</v>
      </c>
      <c r="L52" s="3">
        <v>45342</v>
      </c>
    </row>
    <row r="53" spans="1:13">
      <c r="A53" s="3">
        <v>45343</v>
      </c>
      <c r="B53" s="4">
        <v>18391</v>
      </c>
      <c r="C53" s="5" t="s">
        <v>167</v>
      </c>
      <c r="D53" s="6" t="s">
        <v>61</v>
      </c>
      <c r="E53" s="6">
        <v>57305</v>
      </c>
      <c r="F53" s="7"/>
      <c r="G53" s="8" t="s">
        <v>48</v>
      </c>
      <c r="H53" s="8"/>
      <c r="I53" s="9"/>
      <c r="J53" s="10">
        <v>600</v>
      </c>
      <c r="K53" s="11">
        <f t="shared" si="2"/>
        <v>600</v>
      </c>
      <c r="L53" s="3">
        <v>45342</v>
      </c>
    </row>
    <row r="54" spans="1:13">
      <c r="A54" s="3">
        <v>45343</v>
      </c>
      <c r="B54" s="4">
        <v>18391</v>
      </c>
      <c r="C54" s="5" t="s">
        <v>167</v>
      </c>
      <c r="D54" s="6" t="s">
        <v>113</v>
      </c>
      <c r="E54" s="6">
        <v>57305</v>
      </c>
      <c r="F54" s="7"/>
      <c r="G54" s="8" t="s">
        <v>48</v>
      </c>
      <c r="H54" s="8"/>
      <c r="I54" s="9"/>
      <c r="J54" s="10">
        <v>9150</v>
      </c>
      <c r="K54" s="11">
        <f t="shared" si="2"/>
        <v>9150</v>
      </c>
      <c r="L54" s="3">
        <v>45342</v>
      </c>
    </row>
    <row r="55" spans="1:13">
      <c r="A55" s="3">
        <v>45343</v>
      </c>
      <c r="B55" s="4">
        <v>18392</v>
      </c>
      <c r="C55" s="5" t="s">
        <v>126</v>
      </c>
      <c r="D55" s="6" t="s">
        <v>61</v>
      </c>
      <c r="E55" s="6"/>
      <c r="F55" s="7">
        <v>600</v>
      </c>
      <c r="G55" s="8"/>
      <c r="H55" s="8"/>
      <c r="I55" s="9"/>
      <c r="J55" s="10"/>
      <c r="K55" s="11">
        <f t="shared" si="2"/>
        <v>600</v>
      </c>
      <c r="L55" s="3">
        <v>45338</v>
      </c>
      <c r="M55" s="2" t="s">
        <v>168</v>
      </c>
    </row>
    <row r="56" spans="1:13">
      <c r="A56" s="3">
        <v>45343</v>
      </c>
      <c r="B56" s="4">
        <v>18393</v>
      </c>
      <c r="C56" s="5" t="s">
        <v>169</v>
      </c>
      <c r="D56" s="6" t="s">
        <v>14</v>
      </c>
      <c r="E56" s="6">
        <v>57146</v>
      </c>
      <c r="F56" s="7"/>
      <c r="G56" s="8" t="s">
        <v>58</v>
      </c>
      <c r="H56" s="8"/>
      <c r="I56" s="9"/>
      <c r="J56" s="10">
        <v>76038.3</v>
      </c>
      <c r="K56" s="11">
        <f t="shared" si="2"/>
        <v>76038.3</v>
      </c>
      <c r="L56" s="3">
        <v>45342</v>
      </c>
    </row>
    <row r="57" spans="1:13">
      <c r="A57" s="3">
        <v>45343</v>
      </c>
      <c r="B57" s="4">
        <v>18393</v>
      </c>
      <c r="C57" s="5" t="s">
        <v>169</v>
      </c>
      <c r="D57" s="6" t="s">
        <v>76</v>
      </c>
      <c r="E57" s="6">
        <v>57146</v>
      </c>
      <c r="F57" s="7"/>
      <c r="G57" s="8" t="s">
        <v>58</v>
      </c>
      <c r="H57" s="8"/>
      <c r="I57" s="9"/>
      <c r="J57" s="10">
        <v>44.73</v>
      </c>
      <c r="K57" s="11">
        <f t="shared" si="2"/>
        <v>44.73</v>
      </c>
      <c r="L57" s="3">
        <v>45342</v>
      </c>
    </row>
    <row r="58" spans="1:13">
      <c r="A58" s="3">
        <v>45343</v>
      </c>
      <c r="B58" s="4">
        <v>18394</v>
      </c>
      <c r="C58" s="5" t="s">
        <v>170</v>
      </c>
      <c r="D58" s="6" t="s">
        <v>14</v>
      </c>
      <c r="E58" s="6">
        <v>57103</v>
      </c>
      <c r="F58" s="7"/>
      <c r="G58" s="8" t="s">
        <v>48</v>
      </c>
      <c r="H58" s="8"/>
      <c r="I58" s="9"/>
      <c r="J58" s="10">
        <v>51728.19</v>
      </c>
      <c r="K58" s="11">
        <f t="shared" si="2"/>
        <v>51728.19</v>
      </c>
      <c r="L58" s="3">
        <v>45343</v>
      </c>
      <c r="M58" s="2" t="s">
        <v>171</v>
      </c>
    </row>
    <row r="59" spans="1:13">
      <c r="A59" s="3">
        <v>45343</v>
      </c>
      <c r="B59" s="4">
        <v>18395</v>
      </c>
      <c r="C59" s="5" t="s">
        <v>172</v>
      </c>
      <c r="D59" s="6" t="s">
        <v>14</v>
      </c>
      <c r="E59" s="6">
        <v>57152</v>
      </c>
      <c r="F59" s="7"/>
      <c r="G59" s="8" t="s">
        <v>58</v>
      </c>
      <c r="H59" s="8"/>
      <c r="I59" s="9"/>
      <c r="J59" s="10">
        <v>2200</v>
      </c>
      <c r="K59" s="11">
        <f t="shared" si="2"/>
        <v>2200</v>
      </c>
      <c r="L59" s="3">
        <v>45344</v>
      </c>
    </row>
    <row r="60" spans="1:13">
      <c r="A60" s="3"/>
      <c r="B60" s="4"/>
      <c r="C60" s="5"/>
      <c r="D60" s="6"/>
      <c r="E60" s="6"/>
      <c r="F60" s="7"/>
      <c r="G60" s="8"/>
      <c r="H60" s="8"/>
      <c r="I60" s="9"/>
      <c r="J60" s="10"/>
      <c r="K60" s="11">
        <f t="shared" si="2"/>
        <v>0</v>
      </c>
      <c r="L60" s="3"/>
    </row>
    <row r="61" spans="1:13">
      <c r="A61" s="3"/>
      <c r="B61" s="4"/>
      <c r="C61" s="5"/>
      <c r="D61" s="6"/>
      <c r="E61" s="6"/>
      <c r="F61" s="7"/>
      <c r="G61" s="8"/>
      <c r="H61" s="8"/>
      <c r="I61" s="9"/>
      <c r="J61" s="10"/>
      <c r="K61" s="11">
        <f t="shared" si="2"/>
        <v>0</v>
      </c>
      <c r="L61" s="3"/>
    </row>
    <row r="62" spans="1:13">
      <c r="F62" s="12">
        <f>SUM(F43:F61)</f>
        <v>29122.1</v>
      </c>
      <c r="G62" s="1"/>
      <c r="H62" s="1"/>
      <c r="I62" s="1"/>
      <c r="J62" s="12">
        <f>SUM(J46:J61)</f>
        <v>410004.12</v>
      </c>
      <c r="K62" s="12">
        <f>SUM(K46:K61)</f>
        <v>439126.22</v>
      </c>
    </row>
    <row r="63" spans="1:13">
      <c r="I63" s="2" t="s">
        <v>12</v>
      </c>
    </row>
    <row r="66" spans="1:4">
      <c r="A66" s="1" t="s">
        <v>18</v>
      </c>
      <c r="D66" s="1" t="s">
        <v>19</v>
      </c>
    </row>
    <row r="67" spans="1:4">
      <c r="A67" s="1"/>
    </row>
    <row r="68" spans="1:4">
      <c r="A68" s="1"/>
    </row>
    <row r="69" spans="1:4">
      <c r="A69" s="1" t="s">
        <v>21</v>
      </c>
      <c r="D69" s="1" t="s">
        <v>22</v>
      </c>
    </row>
    <row r="70" spans="1:4">
      <c r="A70" s="2" t="s">
        <v>24</v>
      </c>
      <c r="D70" s="2" t="s">
        <v>25</v>
      </c>
    </row>
  </sheetData>
  <mergeCells count="26">
    <mergeCell ref="G43:J43"/>
    <mergeCell ref="K43:K45"/>
    <mergeCell ref="L43:L45"/>
    <mergeCell ref="G44:G45"/>
    <mergeCell ref="H44:H45"/>
    <mergeCell ref="I44:I45"/>
    <mergeCell ref="J44:J45"/>
    <mergeCell ref="F10:F12"/>
    <mergeCell ref="A43:A45"/>
    <mergeCell ref="B43:B45"/>
    <mergeCell ref="C43:C45"/>
    <mergeCell ref="D43:D45"/>
    <mergeCell ref="E43:E45"/>
    <mergeCell ref="F43:F45"/>
    <mergeCell ref="A10:A12"/>
    <mergeCell ref="B10:B12"/>
    <mergeCell ref="C10:C12"/>
    <mergeCell ref="D10:D12"/>
    <mergeCell ref="E10:E12"/>
    <mergeCell ref="G10:J10"/>
    <mergeCell ref="K10:K12"/>
    <mergeCell ref="L10:L12"/>
    <mergeCell ref="G11:G12"/>
    <mergeCell ref="H11:H12"/>
    <mergeCell ref="I11:I12"/>
    <mergeCell ref="J11:J12"/>
  </mergeCells>
  <pageMargins left="0.25" right="0.25" top="0.75" bottom="0.75" header="0.3" footer="0.3"/>
  <pageSetup scale="85" orientation="landscape" verticalDpi="7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19"/>
  <sheetViews>
    <sheetView zoomScale="130" workbookViewId="0">
      <selection activeCell="A3" sqref="A3:L20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3" spans="1:12">
      <c r="A3" s="1" t="s">
        <v>0</v>
      </c>
    </row>
    <row r="4" spans="1:12">
      <c r="A4" s="1" t="s">
        <v>31</v>
      </c>
    </row>
    <row r="6" spans="1:12">
      <c r="A6" s="57" t="s">
        <v>1</v>
      </c>
      <c r="B6" s="57" t="s">
        <v>2</v>
      </c>
      <c r="C6" s="57" t="s">
        <v>3</v>
      </c>
      <c r="D6" s="57" t="s">
        <v>4</v>
      </c>
      <c r="E6" s="57" t="s">
        <v>5</v>
      </c>
      <c r="F6" s="57" t="s">
        <v>6</v>
      </c>
      <c r="G6" s="60" t="s">
        <v>7</v>
      </c>
      <c r="H6" s="61"/>
      <c r="I6" s="61"/>
      <c r="J6" s="62"/>
      <c r="K6" s="57" t="s">
        <v>8</v>
      </c>
      <c r="L6" s="57" t="s">
        <v>9</v>
      </c>
    </row>
    <row r="7" spans="1:12">
      <c r="A7" s="58"/>
      <c r="B7" s="58"/>
      <c r="C7" s="58"/>
      <c r="D7" s="58"/>
      <c r="E7" s="58"/>
      <c r="F7" s="58"/>
      <c r="G7" s="57" t="s">
        <v>10</v>
      </c>
      <c r="H7" s="57" t="s">
        <v>11</v>
      </c>
      <c r="I7" s="57" t="s">
        <v>12</v>
      </c>
      <c r="J7" s="57" t="s">
        <v>13</v>
      </c>
      <c r="K7" s="58"/>
      <c r="L7" s="58"/>
    </row>
    <row r="8" spans="1:12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2">
      <c r="A9" s="3">
        <v>45345</v>
      </c>
      <c r="B9" s="4">
        <v>18396</v>
      </c>
      <c r="C9" s="5" t="s">
        <v>193</v>
      </c>
      <c r="D9" s="6" t="s">
        <v>14</v>
      </c>
      <c r="E9" s="6">
        <v>57153</v>
      </c>
      <c r="F9" s="7">
        <v>19000</v>
      </c>
      <c r="G9" s="8"/>
      <c r="H9" s="8"/>
      <c r="I9" s="9"/>
      <c r="J9" s="10"/>
      <c r="K9" s="11">
        <f>J9+F9</f>
        <v>19000</v>
      </c>
      <c r="L9" s="3">
        <v>45343</v>
      </c>
    </row>
    <row r="10" spans="1:12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 t="shared" ref="K10" si="0">J10+F10</f>
        <v>0</v>
      </c>
      <c r="L10" s="3"/>
    </row>
    <row r="11" spans="1:12">
      <c r="F11" s="12">
        <f>SUM(F6:F10)</f>
        <v>19000</v>
      </c>
      <c r="G11" s="1"/>
      <c r="H11" s="1"/>
      <c r="I11" s="1"/>
      <c r="J11" s="12">
        <f>SUM(J9:J10)</f>
        <v>0</v>
      </c>
      <c r="K11" s="12">
        <f>SUM(K9:K10)</f>
        <v>19000</v>
      </c>
    </row>
    <row r="12" spans="1:12">
      <c r="I12" s="2" t="s">
        <v>12</v>
      </c>
    </row>
    <row r="15" spans="1:12">
      <c r="A15" s="1" t="s">
        <v>18</v>
      </c>
      <c r="D15" s="1" t="s">
        <v>19</v>
      </c>
    </row>
    <row r="16" spans="1:12">
      <c r="A16" s="1"/>
    </row>
    <row r="17" spans="1:4">
      <c r="A17" s="1"/>
    </row>
    <row r="18" spans="1:4">
      <c r="A18" s="1" t="s">
        <v>21</v>
      </c>
      <c r="D18" s="1" t="s">
        <v>22</v>
      </c>
    </row>
    <row r="19" spans="1:4">
      <c r="A19" s="2" t="s">
        <v>24</v>
      </c>
      <c r="D19" s="2" t="s">
        <v>25</v>
      </c>
    </row>
  </sheetData>
  <mergeCells count="13">
    <mergeCell ref="G6:J6"/>
    <mergeCell ref="K6:K8"/>
    <mergeCell ref="L6:L8"/>
    <mergeCell ref="G7:G8"/>
    <mergeCell ref="H7:H8"/>
    <mergeCell ref="I7:I8"/>
    <mergeCell ref="J7:J8"/>
    <mergeCell ref="F6:F8"/>
    <mergeCell ref="A6:A8"/>
    <mergeCell ref="B6:B8"/>
    <mergeCell ref="C6:C8"/>
    <mergeCell ref="D6:D8"/>
    <mergeCell ref="E6:E8"/>
  </mergeCells>
  <pageMargins left="0.25" right="0.25" top="0.75" bottom="0.75" header="0.3" footer="0.3"/>
  <pageSetup scale="90" orientation="landscape" verticalDpi="7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159"/>
  <sheetViews>
    <sheetView topLeftCell="A135" zoomScale="130" workbookViewId="0">
      <selection activeCell="H159" sqref="H159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2">
      <c r="A2" s="1" t="s">
        <v>0</v>
      </c>
    </row>
    <row r="3" spans="1:12">
      <c r="A3" s="1" t="s">
        <v>31</v>
      </c>
    </row>
    <row r="5" spans="1:12">
      <c r="A5" s="57" t="s">
        <v>1</v>
      </c>
      <c r="B5" s="57" t="s">
        <v>2</v>
      </c>
      <c r="C5" s="57" t="s">
        <v>3</v>
      </c>
      <c r="D5" s="57" t="s">
        <v>4</v>
      </c>
      <c r="E5" s="57" t="s">
        <v>5</v>
      </c>
      <c r="F5" s="57" t="s">
        <v>6</v>
      </c>
      <c r="G5" s="60" t="s">
        <v>7</v>
      </c>
      <c r="H5" s="61"/>
      <c r="I5" s="61"/>
      <c r="J5" s="62"/>
      <c r="K5" s="57" t="s">
        <v>8</v>
      </c>
      <c r="L5" s="57" t="s">
        <v>9</v>
      </c>
    </row>
    <row r="6" spans="1:12">
      <c r="A6" s="58"/>
      <c r="B6" s="58"/>
      <c r="C6" s="58"/>
      <c r="D6" s="58"/>
      <c r="E6" s="58"/>
      <c r="F6" s="58"/>
      <c r="G6" s="57" t="s">
        <v>10</v>
      </c>
      <c r="H6" s="57" t="s">
        <v>11</v>
      </c>
      <c r="I6" s="57" t="s">
        <v>12</v>
      </c>
      <c r="J6" s="57" t="s">
        <v>13</v>
      </c>
      <c r="K6" s="58"/>
      <c r="L6" s="58"/>
    </row>
    <row r="7" spans="1:12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2">
      <c r="A8" s="3">
        <v>45350</v>
      </c>
      <c r="B8" s="4">
        <v>18397</v>
      </c>
      <c r="C8" s="5" t="s">
        <v>188</v>
      </c>
      <c r="D8" s="6" t="s">
        <v>14</v>
      </c>
      <c r="E8" s="6">
        <v>57153</v>
      </c>
      <c r="F8" s="7">
        <v>6.1</v>
      </c>
      <c r="G8" s="8"/>
      <c r="H8" s="8"/>
      <c r="I8" s="9"/>
      <c r="J8" s="10"/>
      <c r="K8" s="11">
        <f>J8+F8</f>
        <v>6.1</v>
      </c>
      <c r="L8" s="3">
        <v>45348</v>
      </c>
    </row>
    <row r="9" spans="1:12">
      <c r="A9" s="3"/>
      <c r="B9" s="4"/>
      <c r="C9" s="5"/>
      <c r="D9" s="6"/>
      <c r="E9" s="6"/>
      <c r="F9" s="7"/>
      <c r="G9" s="8"/>
      <c r="H9" s="8"/>
      <c r="I9" s="9"/>
      <c r="J9" s="10"/>
      <c r="K9" s="11">
        <f>J9+F9</f>
        <v>0</v>
      </c>
      <c r="L9" s="3"/>
    </row>
    <row r="10" spans="1:12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>J10+F10</f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>J11+F11</f>
        <v>0</v>
      </c>
      <c r="L11" s="3"/>
    </row>
    <row r="12" spans="1:12">
      <c r="F12" s="12">
        <f>SUM(F5:F11)</f>
        <v>6.1</v>
      </c>
      <c r="G12" s="1"/>
      <c r="H12" s="1"/>
      <c r="I12" s="1"/>
      <c r="J12" s="12">
        <f>SUM(J8:J11)</f>
        <v>0</v>
      </c>
      <c r="K12" s="12">
        <f>SUM(K8:K11)</f>
        <v>6.1</v>
      </c>
    </row>
    <row r="13" spans="1:12">
      <c r="I13" s="2" t="s">
        <v>12</v>
      </c>
    </row>
    <row r="14" spans="1:12">
      <c r="H14" s="1" t="s">
        <v>15</v>
      </c>
      <c r="J14" s="13" t="s">
        <v>16</v>
      </c>
      <c r="K14" s="13" t="s">
        <v>17</v>
      </c>
    </row>
    <row r="15" spans="1:12">
      <c r="K15" s="1"/>
    </row>
    <row r="16" spans="1:12">
      <c r="A16" s="1" t="s">
        <v>18</v>
      </c>
      <c r="D16" s="1" t="s">
        <v>19</v>
      </c>
      <c r="G16" s="1" t="s">
        <v>20</v>
      </c>
      <c r="I16" s="14">
        <v>1000</v>
      </c>
      <c r="J16" s="15"/>
      <c r="K16" s="16">
        <f t="shared" ref="K16:K26" si="0">J16*I16</f>
        <v>0</v>
      </c>
    </row>
    <row r="17" spans="1:11">
      <c r="A17" s="1"/>
      <c r="G17" s="1"/>
      <c r="I17" s="14">
        <v>500</v>
      </c>
      <c r="J17" s="15"/>
      <c r="K17" s="16">
        <f t="shared" si="0"/>
        <v>0</v>
      </c>
    </row>
    <row r="18" spans="1:11">
      <c r="A18" s="1"/>
      <c r="G18" s="1"/>
      <c r="I18" s="14">
        <v>200</v>
      </c>
      <c r="J18" s="15"/>
      <c r="K18" s="16">
        <f t="shared" si="0"/>
        <v>0</v>
      </c>
    </row>
    <row r="19" spans="1:11">
      <c r="A19" s="1" t="s">
        <v>21</v>
      </c>
      <c r="D19" s="1" t="s">
        <v>22</v>
      </c>
      <c r="G19" s="1" t="s">
        <v>23</v>
      </c>
      <c r="I19" s="14">
        <v>100</v>
      </c>
      <c r="J19" s="15"/>
      <c r="K19" s="16">
        <f t="shared" si="0"/>
        <v>0</v>
      </c>
    </row>
    <row r="20" spans="1:11">
      <c r="A20" s="2" t="s">
        <v>24</v>
      </c>
      <c r="D20" s="2" t="s">
        <v>25</v>
      </c>
      <c r="G20" s="2" t="s">
        <v>26</v>
      </c>
      <c r="I20" s="14">
        <v>50</v>
      </c>
      <c r="J20" s="15"/>
      <c r="K20" s="16">
        <f t="shared" si="0"/>
        <v>0</v>
      </c>
    </row>
    <row r="21" spans="1:11">
      <c r="I21" s="14">
        <v>20</v>
      </c>
      <c r="J21" s="15"/>
      <c r="K21" s="16">
        <f t="shared" si="0"/>
        <v>0</v>
      </c>
    </row>
    <row r="22" spans="1:11">
      <c r="I22" s="14">
        <v>10</v>
      </c>
      <c r="J22" s="15"/>
      <c r="K22" s="16">
        <f t="shared" si="0"/>
        <v>0</v>
      </c>
    </row>
    <row r="23" spans="1:11">
      <c r="I23" s="14">
        <v>5</v>
      </c>
      <c r="J23" s="15">
        <v>1</v>
      </c>
      <c r="K23" s="16">
        <f t="shared" si="0"/>
        <v>5</v>
      </c>
    </row>
    <row r="24" spans="1:11">
      <c r="I24" s="14">
        <v>1</v>
      </c>
      <c r="J24" s="15">
        <v>1</v>
      </c>
      <c r="K24" s="16">
        <f t="shared" si="0"/>
        <v>1</v>
      </c>
    </row>
    <row r="25" spans="1:11">
      <c r="I25" s="14">
        <v>0.25</v>
      </c>
      <c r="J25" s="15"/>
      <c r="K25" s="16">
        <f t="shared" si="0"/>
        <v>0</v>
      </c>
    </row>
    <row r="26" spans="1:11">
      <c r="I26" s="17">
        <v>0.1</v>
      </c>
      <c r="J26" s="15">
        <v>1</v>
      </c>
      <c r="K26" s="16">
        <f t="shared" si="0"/>
        <v>0.1</v>
      </c>
    </row>
    <row r="27" spans="1:11">
      <c r="I27" s="1" t="s">
        <v>27</v>
      </c>
      <c r="K27" s="18">
        <f>SUM(K16:K26)</f>
        <v>6.1</v>
      </c>
    </row>
    <row r="28" spans="1:11">
      <c r="I28" s="1" t="s">
        <v>28</v>
      </c>
      <c r="K28" s="19">
        <f>J12</f>
        <v>0</v>
      </c>
    </row>
    <row r="29" spans="1:11" ht="9.75" thickBot="1">
      <c r="K29" s="20">
        <f>SUM(K27:K28)</f>
        <v>6.1</v>
      </c>
    </row>
    <row r="30" spans="1:11" ht="9.75" thickTop="1"/>
    <row r="34" spans="1:13">
      <c r="A34" s="1" t="s">
        <v>0</v>
      </c>
    </row>
    <row r="35" spans="1:13">
      <c r="A35" s="1" t="s">
        <v>50</v>
      </c>
    </row>
    <row r="37" spans="1:13">
      <c r="A37" s="57" t="s">
        <v>1</v>
      </c>
      <c r="B37" s="57" t="s">
        <v>2</v>
      </c>
      <c r="C37" s="57" t="s">
        <v>3</v>
      </c>
      <c r="D37" s="57" t="s">
        <v>4</v>
      </c>
      <c r="E37" s="57" t="s">
        <v>5</v>
      </c>
      <c r="F37" s="57" t="s">
        <v>6</v>
      </c>
      <c r="G37" s="60" t="s">
        <v>7</v>
      </c>
      <c r="H37" s="61"/>
      <c r="I37" s="61"/>
      <c r="J37" s="62"/>
      <c r="K37" s="57" t="s">
        <v>8</v>
      </c>
      <c r="L37" s="57" t="s">
        <v>9</v>
      </c>
    </row>
    <row r="38" spans="1:13">
      <c r="A38" s="58"/>
      <c r="B38" s="58"/>
      <c r="C38" s="58"/>
      <c r="D38" s="58"/>
      <c r="E38" s="58"/>
      <c r="F38" s="58"/>
      <c r="G38" s="57" t="s">
        <v>10</v>
      </c>
      <c r="H38" s="57" t="s">
        <v>11</v>
      </c>
      <c r="I38" s="57" t="s">
        <v>12</v>
      </c>
      <c r="J38" s="57" t="s">
        <v>13</v>
      </c>
      <c r="K38" s="58"/>
      <c r="L38" s="58"/>
    </row>
    <row r="39" spans="1:13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</row>
    <row r="40" spans="1:13">
      <c r="A40" s="3">
        <v>45345</v>
      </c>
      <c r="B40" s="4">
        <v>15782</v>
      </c>
      <c r="C40" s="5" t="s">
        <v>189</v>
      </c>
      <c r="D40" s="6" t="s">
        <v>14</v>
      </c>
      <c r="E40" s="6">
        <v>57136</v>
      </c>
      <c r="F40" s="7"/>
      <c r="G40" s="8" t="s">
        <v>30</v>
      </c>
      <c r="H40" s="8">
        <v>1622408</v>
      </c>
      <c r="I40" s="9" t="s">
        <v>190</v>
      </c>
      <c r="J40" s="10">
        <v>35086.01</v>
      </c>
      <c r="K40" s="11">
        <f t="shared" ref="K40:K43" si="1">J40+F40</f>
        <v>35086.01</v>
      </c>
      <c r="L40" s="3">
        <v>45348</v>
      </c>
      <c r="M40" s="2" t="s">
        <v>191</v>
      </c>
    </row>
    <row r="41" spans="1:13">
      <c r="A41" s="3">
        <v>45345</v>
      </c>
      <c r="B41" s="4">
        <v>15782</v>
      </c>
      <c r="C41" s="5" t="s">
        <v>189</v>
      </c>
      <c r="D41" s="6" t="s">
        <v>61</v>
      </c>
      <c r="E41" s="6">
        <v>57136</v>
      </c>
      <c r="F41" s="7"/>
      <c r="G41" s="8" t="s">
        <v>30</v>
      </c>
      <c r="H41" s="8">
        <v>1622408</v>
      </c>
      <c r="I41" s="9" t="s">
        <v>190</v>
      </c>
      <c r="J41" s="10">
        <v>589.29</v>
      </c>
      <c r="K41" s="11">
        <f t="shared" si="1"/>
        <v>589.29</v>
      </c>
      <c r="L41" s="3"/>
      <c r="M41" s="2" t="s">
        <v>121</v>
      </c>
    </row>
    <row r="42" spans="1:13">
      <c r="A42" s="3"/>
      <c r="B42" s="4"/>
      <c r="C42" s="5"/>
      <c r="D42" s="6"/>
      <c r="E42" s="6"/>
      <c r="F42" s="7"/>
      <c r="G42" s="8"/>
      <c r="H42" s="8"/>
      <c r="I42" s="9"/>
      <c r="J42" s="10"/>
      <c r="K42" s="11">
        <f t="shared" si="1"/>
        <v>0</v>
      </c>
      <c r="L42" s="3"/>
    </row>
    <row r="43" spans="1:13">
      <c r="A43" s="3"/>
      <c r="B43" s="4"/>
      <c r="C43" s="5"/>
      <c r="D43" s="6"/>
      <c r="E43" s="6"/>
      <c r="F43" s="7"/>
      <c r="G43" s="8"/>
      <c r="H43" s="8"/>
      <c r="I43" s="9"/>
      <c r="J43" s="10"/>
      <c r="K43" s="11">
        <f t="shared" si="1"/>
        <v>0</v>
      </c>
      <c r="L43" s="3"/>
    </row>
    <row r="44" spans="1:13">
      <c r="F44" s="12">
        <f>SUM(F37:F43)</f>
        <v>0</v>
      </c>
      <c r="G44" s="1"/>
      <c r="H44" s="1"/>
      <c r="I44" s="1"/>
      <c r="J44" s="12">
        <f>SUM(J40:J43)</f>
        <v>35675.300000000003</v>
      </c>
      <c r="K44" s="12">
        <f>SUM(K40:K43)</f>
        <v>35675.300000000003</v>
      </c>
    </row>
    <row r="45" spans="1:13">
      <c r="I45" s="2" t="s">
        <v>12</v>
      </c>
    </row>
    <row r="46" spans="1:13">
      <c r="H46" s="1" t="s">
        <v>15</v>
      </c>
      <c r="J46" s="13" t="s">
        <v>16</v>
      </c>
      <c r="K46" s="13" t="s">
        <v>17</v>
      </c>
    </row>
    <row r="47" spans="1:13">
      <c r="K47" s="1"/>
    </row>
    <row r="48" spans="1:13">
      <c r="A48" s="1" t="s">
        <v>18</v>
      </c>
      <c r="D48" s="1" t="s">
        <v>19</v>
      </c>
      <c r="G48" s="1" t="s">
        <v>20</v>
      </c>
      <c r="I48" s="14">
        <v>1000</v>
      </c>
      <c r="J48" s="15"/>
      <c r="K48" s="16">
        <f t="shared" ref="K48:K58" si="2">J48*I48</f>
        <v>0</v>
      </c>
    </row>
    <row r="49" spans="1:11">
      <c r="A49" s="1"/>
      <c r="G49" s="1"/>
      <c r="I49" s="14">
        <v>500</v>
      </c>
      <c r="J49" s="15"/>
      <c r="K49" s="16">
        <f t="shared" si="2"/>
        <v>0</v>
      </c>
    </row>
    <row r="50" spans="1:11">
      <c r="A50" s="1"/>
      <c r="G50" s="1"/>
      <c r="I50" s="14">
        <v>200</v>
      </c>
      <c r="J50" s="15"/>
      <c r="K50" s="16">
        <f t="shared" si="2"/>
        <v>0</v>
      </c>
    </row>
    <row r="51" spans="1:11">
      <c r="A51" s="1" t="s">
        <v>21</v>
      </c>
      <c r="D51" s="1" t="s">
        <v>22</v>
      </c>
      <c r="G51" s="1" t="s">
        <v>23</v>
      </c>
      <c r="I51" s="14">
        <v>100</v>
      </c>
      <c r="J51" s="15"/>
      <c r="K51" s="16">
        <f t="shared" si="2"/>
        <v>0</v>
      </c>
    </row>
    <row r="52" spans="1:11">
      <c r="A52" s="2" t="s">
        <v>24</v>
      </c>
      <c r="D52" s="2" t="s">
        <v>25</v>
      </c>
      <c r="G52" s="2" t="s">
        <v>26</v>
      </c>
      <c r="I52" s="14">
        <v>50</v>
      </c>
      <c r="J52" s="15"/>
      <c r="K52" s="16">
        <f t="shared" si="2"/>
        <v>0</v>
      </c>
    </row>
    <row r="53" spans="1:11">
      <c r="I53" s="14">
        <v>20</v>
      </c>
      <c r="J53" s="15"/>
      <c r="K53" s="16">
        <f t="shared" si="2"/>
        <v>0</v>
      </c>
    </row>
    <row r="54" spans="1:11">
      <c r="I54" s="14">
        <v>10</v>
      </c>
      <c r="J54" s="15"/>
      <c r="K54" s="16">
        <f t="shared" si="2"/>
        <v>0</v>
      </c>
    </row>
    <row r="55" spans="1:11">
      <c r="I55" s="14">
        <v>5</v>
      </c>
      <c r="J55" s="15"/>
      <c r="K55" s="16">
        <f t="shared" si="2"/>
        <v>0</v>
      </c>
    </row>
    <row r="56" spans="1:11">
      <c r="I56" s="14">
        <v>1</v>
      </c>
      <c r="J56" s="15"/>
      <c r="K56" s="16">
        <f t="shared" si="2"/>
        <v>0</v>
      </c>
    </row>
    <row r="57" spans="1:11">
      <c r="I57" s="14">
        <v>0.25</v>
      </c>
      <c r="J57" s="15"/>
      <c r="K57" s="16">
        <f t="shared" si="2"/>
        <v>0</v>
      </c>
    </row>
    <row r="58" spans="1:11">
      <c r="I58" s="17">
        <v>0.1</v>
      </c>
      <c r="J58" s="15"/>
      <c r="K58" s="16">
        <f t="shared" si="2"/>
        <v>0</v>
      </c>
    </row>
    <row r="59" spans="1:11">
      <c r="I59" s="1" t="s">
        <v>27</v>
      </c>
      <c r="K59" s="18">
        <f>SUM(K48:K58)</f>
        <v>0</v>
      </c>
    </row>
    <row r="60" spans="1:11">
      <c r="I60" s="1" t="s">
        <v>28</v>
      </c>
      <c r="K60" s="19">
        <f>J44</f>
        <v>35675.300000000003</v>
      </c>
    </row>
    <row r="61" spans="1:11" ht="9.75" thickBot="1">
      <c r="K61" s="20">
        <f>SUM(K59:K60)</f>
        <v>35675.300000000003</v>
      </c>
    </row>
    <row r="62" spans="1:11" ht="9.75" thickTop="1"/>
    <row r="66" spans="1:12">
      <c r="A66" s="1" t="s">
        <v>0</v>
      </c>
    </row>
    <row r="67" spans="1:12">
      <c r="A67" s="1" t="s">
        <v>31</v>
      </c>
    </row>
    <row r="69" spans="1:12">
      <c r="A69" s="57" t="s">
        <v>1</v>
      </c>
      <c r="B69" s="57" t="s">
        <v>2</v>
      </c>
      <c r="C69" s="57" t="s">
        <v>3</v>
      </c>
      <c r="D69" s="57" t="s">
        <v>4</v>
      </c>
      <c r="E69" s="57" t="s">
        <v>5</v>
      </c>
      <c r="F69" s="57" t="s">
        <v>6</v>
      </c>
      <c r="G69" s="60" t="s">
        <v>7</v>
      </c>
      <c r="H69" s="61"/>
      <c r="I69" s="61"/>
      <c r="J69" s="62"/>
      <c r="K69" s="57" t="s">
        <v>8</v>
      </c>
      <c r="L69" s="57" t="s">
        <v>9</v>
      </c>
    </row>
    <row r="70" spans="1:12">
      <c r="A70" s="58"/>
      <c r="B70" s="58"/>
      <c r="C70" s="58"/>
      <c r="D70" s="58"/>
      <c r="E70" s="58"/>
      <c r="F70" s="58"/>
      <c r="G70" s="57" t="s">
        <v>10</v>
      </c>
      <c r="H70" s="57" t="s">
        <v>11</v>
      </c>
      <c r="I70" s="57" t="s">
        <v>12</v>
      </c>
      <c r="J70" s="57" t="s">
        <v>13</v>
      </c>
      <c r="K70" s="58"/>
      <c r="L70" s="58"/>
    </row>
    <row r="71" spans="1:1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</row>
    <row r="72" spans="1:12">
      <c r="A72" s="3">
        <v>45348</v>
      </c>
      <c r="B72" s="4">
        <v>18398</v>
      </c>
      <c r="C72" s="5" t="s">
        <v>32</v>
      </c>
      <c r="D72" s="6" t="s">
        <v>14</v>
      </c>
      <c r="E72" s="6">
        <v>57158</v>
      </c>
      <c r="F72" s="7">
        <v>7600</v>
      </c>
      <c r="G72" s="8"/>
      <c r="H72" s="8"/>
      <c r="I72" s="9"/>
      <c r="J72" s="10"/>
      <c r="K72" s="11">
        <f>J72+F72</f>
        <v>7600</v>
      </c>
      <c r="L72" s="3">
        <v>45345</v>
      </c>
    </row>
    <row r="73" spans="1:12">
      <c r="A73" s="3">
        <v>45348</v>
      </c>
      <c r="B73" s="4">
        <v>18401</v>
      </c>
      <c r="C73" s="5" t="s">
        <v>195</v>
      </c>
      <c r="D73" s="6" t="s">
        <v>14</v>
      </c>
      <c r="E73" s="6">
        <v>57149</v>
      </c>
      <c r="F73" s="7">
        <v>135300</v>
      </c>
      <c r="G73" s="8"/>
      <c r="H73" s="8"/>
      <c r="I73" s="9"/>
      <c r="J73" s="10"/>
      <c r="K73" s="11">
        <f t="shared" ref="K73" si="3">J73+F73</f>
        <v>135300</v>
      </c>
      <c r="L73" s="3">
        <v>45348</v>
      </c>
    </row>
    <row r="74" spans="1:12">
      <c r="F74" s="12">
        <f>SUM(F69:F73)</f>
        <v>142900</v>
      </c>
      <c r="G74" s="1"/>
      <c r="H74" s="1"/>
      <c r="I74" s="1"/>
      <c r="J74" s="12">
        <f>SUM(J72:J73)</f>
        <v>0</v>
      </c>
      <c r="K74" s="12">
        <f>SUM(K72:K73)</f>
        <v>142900</v>
      </c>
    </row>
    <row r="75" spans="1:12">
      <c r="I75" s="2" t="s">
        <v>12</v>
      </c>
    </row>
    <row r="78" spans="1:12">
      <c r="A78" s="1" t="s">
        <v>18</v>
      </c>
      <c r="D78" s="1" t="s">
        <v>19</v>
      </c>
    </row>
    <row r="79" spans="1:12">
      <c r="A79" s="1"/>
    </row>
    <row r="80" spans="1:12">
      <c r="A80" s="1"/>
    </row>
    <row r="81" spans="1:12">
      <c r="A81" s="1" t="s">
        <v>21</v>
      </c>
      <c r="D81" s="1" t="s">
        <v>22</v>
      </c>
    </row>
    <row r="82" spans="1:12">
      <c r="A82" s="2" t="s">
        <v>24</v>
      </c>
      <c r="D82" s="2" t="s">
        <v>25</v>
      </c>
    </row>
    <row r="87" spans="1:12">
      <c r="A87" s="22" t="s">
        <v>0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2">
      <c r="A88" s="22" t="s">
        <v>31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1:1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1:12">
      <c r="A90" s="63" t="s">
        <v>1</v>
      </c>
      <c r="B90" s="63" t="s">
        <v>2</v>
      </c>
      <c r="C90" s="63" t="s">
        <v>3</v>
      </c>
      <c r="D90" s="63" t="s">
        <v>4</v>
      </c>
      <c r="E90" s="63" t="s">
        <v>77</v>
      </c>
      <c r="F90" s="63" t="s">
        <v>6</v>
      </c>
      <c r="G90" s="76" t="s">
        <v>7</v>
      </c>
      <c r="H90" s="77"/>
      <c r="I90" s="77"/>
      <c r="J90" s="78"/>
      <c r="K90" s="63" t="s">
        <v>8</v>
      </c>
      <c r="L90" s="63" t="s">
        <v>9</v>
      </c>
    </row>
    <row r="91" spans="1:12">
      <c r="A91" s="75"/>
      <c r="B91" s="75"/>
      <c r="C91" s="75"/>
      <c r="D91" s="75"/>
      <c r="E91" s="75"/>
      <c r="F91" s="75"/>
      <c r="G91" s="63" t="s">
        <v>10</v>
      </c>
      <c r="H91" s="63" t="s">
        <v>11</v>
      </c>
      <c r="I91" s="63" t="s">
        <v>12</v>
      </c>
      <c r="J91" s="63" t="s">
        <v>13</v>
      </c>
      <c r="K91" s="75"/>
      <c r="L91" s="75"/>
    </row>
    <row r="92" spans="1:12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</row>
    <row r="93" spans="1:12">
      <c r="A93" s="24">
        <v>45348</v>
      </c>
      <c r="B93" s="25">
        <v>18399</v>
      </c>
      <c r="C93" s="26" t="s">
        <v>214</v>
      </c>
      <c r="D93" s="27" t="s">
        <v>78</v>
      </c>
      <c r="E93" s="63">
        <v>187853</v>
      </c>
      <c r="F93" s="28"/>
      <c r="G93" s="29" t="s">
        <v>58</v>
      </c>
      <c r="H93" s="29"/>
      <c r="I93" s="30"/>
      <c r="J93" s="31">
        <v>400</v>
      </c>
      <c r="K93" s="32">
        <f t="shared" ref="K93:K137" si="4">J93+F93</f>
        <v>400</v>
      </c>
      <c r="L93" s="24">
        <v>45334</v>
      </c>
    </row>
    <row r="94" spans="1:12">
      <c r="A94" s="33"/>
      <c r="B94" s="34"/>
      <c r="C94" s="35"/>
      <c r="D94" s="36" t="s">
        <v>79</v>
      </c>
      <c r="E94" s="64"/>
      <c r="F94" s="37"/>
      <c r="G94" s="38" t="s">
        <v>58</v>
      </c>
      <c r="H94" s="38"/>
      <c r="I94" s="39"/>
      <c r="J94" s="31">
        <v>-65.040000000000006</v>
      </c>
      <c r="K94" s="32">
        <f t="shared" si="4"/>
        <v>-65.040000000000006</v>
      </c>
      <c r="L94" s="33"/>
    </row>
    <row r="95" spans="1:12">
      <c r="A95" s="33"/>
      <c r="B95" s="70" t="s">
        <v>80</v>
      </c>
      <c r="C95" s="71"/>
      <c r="D95" s="71"/>
      <c r="E95" s="71"/>
      <c r="F95" s="71"/>
      <c r="G95" s="71"/>
      <c r="H95" s="71"/>
      <c r="I95" s="72"/>
      <c r="J95" s="40">
        <f>SUM(J93:J94)</f>
        <v>334.96</v>
      </c>
      <c r="K95" s="41">
        <f t="shared" si="4"/>
        <v>334.96</v>
      </c>
      <c r="L95" s="42"/>
    </row>
    <row r="96" spans="1:12">
      <c r="A96" s="24">
        <v>45348</v>
      </c>
      <c r="B96" s="25">
        <v>18399</v>
      </c>
      <c r="C96" s="26" t="s">
        <v>215</v>
      </c>
      <c r="D96" s="27" t="s">
        <v>78</v>
      </c>
      <c r="E96" s="63">
        <v>187995</v>
      </c>
      <c r="F96" s="28"/>
      <c r="G96" s="29" t="s">
        <v>58</v>
      </c>
      <c r="H96" s="29"/>
      <c r="I96" s="30"/>
      <c r="J96" s="31">
        <v>700</v>
      </c>
      <c r="K96" s="32">
        <f t="shared" si="4"/>
        <v>700</v>
      </c>
      <c r="L96" s="24">
        <v>45334</v>
      </c>
    </row>
    <row r="97" spans="1:12">
      <c r="A97" s="33"/>
      <c r="B97" s="34"/>
      <c r="C97" s="35"/>
      <c r="D97" s="36" t="s">
        <v>79</v>
      </c>
      <c r="E97" s="64"/>
      <c r="F97" s="37"/>
      <c r="G97" s="38" t="s">
        <v>58</v>
      </c>
      <c r="H97" s="38"/>
      <c r="I97" s="39"/>
      <c r="J97" s="31">
        <v>-132.78</v>
      </c>
      <c r="K97" s="32">
        <f t="shared" si="4"/>
        <v>-132.78</v>
      </c>
      <c r="L97" s="33"/>
    </row>
    <row r="98" spans="1:12">
      <c r="A98" s="65" t="s">
        <v>80</v>
      </c>
      <c r="B98" s="66"/>
      <c r="C98" s="66"/>
      <c r="D98" s="66"/>
      <c r="E98" s="66"/>
      <c r="F98" s="66"/>
      <c r="G98" s="66"/>
      <c r="H98" s="66"/>
      <c r="I98" s="67"/>
      <c r="J98" s="43">
        <f>SUM(J96:J97)</f>
        <v>567.22</v>
      </c>
      <c r="K98" s="44">
        <f t="shared" si="4"/>
        <v>567.22</v>
      </c>
      <c r="L98" s="33"/>
    </row>
    <row r="99" spans="1:12">
      <c r="A99" s="24">
        <v>45348</v>
      </c>
      <c r="B99" s="25">
        <v>18399</v>
      </c>
      <c r="C99" s="26" t="s">
        <v>216</v>
      </c>
      <c r="D99" s="27" t="s">
        <v>78</v>
      </c>
      <c r="E99" s="63">
        <v>187835</v>
      </c>
      <c r="F99" s="28"/>
      <c r="G99" s="29" t="s">
        <v>58</v>
      </c>
      <c r="H99" s="29"/>
      <c r="I99" s="30"/>
      <c r="J99" s="31">
        <v>1000</v>
      </c>
      <c r="K99" s="32">
        <f t="shared" si="4"/>
        <v>1000</v>
      </c>
      <c r="L99" s="24">
        <v>45334</v>
      </c>
    </row>
    <row r="100" spans="1:12">
      <c r="A100" s="24"/>
      <c r="B100" s="25"/>
      <c r="C100" s="26"/>
      <c r="D100" s="36" t="s">
        <v>79</v>
      </c>
      <c r="E100" s="64"/>
      <c r="F100" s="37"/>
      <c r="G100" s="38" t="s">
        <v>58</v>
      </c>
      <c r="H100" s="38"/>
      <c r="I100" s="39"/>
      <c r="J100" s="31">
        <v>-215.62</v>
      </c>
      <c r="K100" s="32">
        <f t="shared" si="4"/>
        <v>-215.62</v>
      </c>
      <c r="L100" s="24"/>
    </row>
    <row r="101" spans="1:12">
      <c r="A101" s="65" t="s">
        <v>80</v>
      </c>
      <c r="B101" s="66"/>
      <c r="C101" s="66"/>
      <c r="D101" s="66"/>
      <c r="E101" s="66"/>
      <c r="F101" s="66"/>
      <c r="G101" s="66"/>
      <c r="H101" s="66"/>
      <c r="I101" s="67"/>
      <c r="J101" s="43">
        <f>SUM(J99:J100)</f>
        <v>784.38</v>
      </c>
      <c r="K101" s="44">
        <f t="shared" si="4"/>
        <v>784.38</v>
      </c>
      <c r="L101" s="33"/>
    </row>
    <row r="102" spans="1:12">
      <c r="A102" s="24">
        <v>45348</v>
      </c>
      <c r="B102" s="25">
        <v>18399</v>
      </c>
      <c r="C102" s="26" t="s">
        <v>217</v>
      </c>
      <c r="D102" s="27" t="s">
        <v>78</v>
      </c>
      <c r="E102" s="63">
        <v>187756</v>
      </c>
      <c r="F102" s="28"/>
      <c r="G102" s="29" t="s">
        <v>58</v>
      </c>
      <c r="H102" s="29"/>
      <c r="I102" s="30"/>
      <c r="J102" s="31">
        <v>350</v>
      </c>
      <c r="K102" s="32">
        <f t="shared" si="4"/>
        <v>350</v>
      </c>
      <c r="L102" s="24">
        <v>45334</v>
      </c>
    </row>
    <row r="103" spans="1:12">
      <c r="A103" s="24"/>
      <c r="B103" s="25"/>
      <c r="C103" s="26"/>
      <c r="D103" s="36" t="s">
        <v>79</v>
      </c>
      <c r="E103" s="64"/>
      <c r="F103" s="37"/>
      <c r="G103" s="38" t="s">
        <v>58</v>
      </c>
      <c r="H103" s="38"/>
      <c r="I103" s="39"/>
      <c r="J103" s="31">
        <v>-59.86</v>
      </c>
      <c r="K103" s="32">
        <f t="shared" si="4"/>
        <v>-59.86</v>
      </c>
      <c r="L103" s="24"/>
    </row>
    <row r="104" spans="1:12">
      <c r="A104" s="65" t="s">
        <v>80</v>
      </c>
      <c r="B104" s="66"/>
      <c r="C104" s="66"/>
      <c r="D104" s="66"/>
      <c r="E104" s="66"/>
      <c r="F104" s="66"/>
      <c r="G104" s="66"/>
      <c r="H104" s="66"/>
      <c r="I104" s="67"/>
      <c r="J104" s="43">
        <f>SUM(J102:J103)</f>
        <v>290.14</v>
      </c>
      <c r="K104" s="44">
        <f t="shared" si="4"/>
        <v>290.14</v>
      </c>
      <c r="L104" s="33"/>
    </row>
    <row r="105" spans="1:12">
      <c r="A105" s="24">
        <v>45348</v>
      </c>
      <c r="B105" s="25">
        <v>18399</v>
      </c>
      <c r="C105" s="26" t="s">
        <v>218</v>
      </c>
      <c r="D105" s="27" t="s">
        <v>78</v>
      </c>
      <c r="E105" s="63">
        <v>187997</v>
      </c>
      <c r="F105" s="28"/>
      <c r="G105" s="29" t="s">
        <v>58</v>
      </c>
      <c r="H105" s="29"/>
      <c r="I105" s="30"/>
      <c r="J105" s="31">
        <v>1100</v>
      </c>
      <c r="K105" s="32">
        <f t="shared" si="4"/>
        <v>1100</v>
      </c>
      <c r="L105" s="24">
        <v>45334</v>
      </c>
    </row>
    <row r="106" spans="1:12">
      <c r="A106" s="24"/>
      <c r="B106" s="25"/>
      <c r="C106" s="26"/>
      <c r="D106" s="36" t="s">
        <v>79</v>
      </c>
      <c r="E106" s="64"/>
      <c r="F106" s="37"/>
      <c r="G106" s="38" t="s">
        <v>58</v>
      </c>
      <c r="H106" s="38"/>
      <c r="I106" s="39"/>
      <c r="J106" s="31">
        <v>-238.78</v>
      </c>
      <c r="K106" s="32">
        <f t="shared" si="4"/>
        <v>-238.78</v>
      </c>
      <c r="L106" s="24"/>
    </row>
    <row r="107" spans="1:12">
      <c r="A107" s="65" t="s">
        <v>80</v>
      </c>
      <c r="B107" s="66"/>
      <c r="C107" s="66"/>
      <c r="D107" s="66"/>
      <c r="E107" s="66"/>
      <c r="F107" s="66"/>
      <c r="G107" s="66"/>
      <c r="H107" s="66"/>
      <c r="I107" s="67"/>
      <c r="J107" s="43">
        <f>SUM(J105:J106)</f>
        <v>861.22</v>
      </c>
      <c r="K107" s="44">
        <f t="shared" si="4"/>
        <v>861.22</v>
      </c>
      <c r="L107" s="33"/>
    </row>
    <row r="108" spans="1:12">
      <c r="A108" s="24">
        <v>45348</v>
      </c>
      <c r="B108" s="25">
        <v>18399</v>
      </c>
      <c r="C108" s="26" t="s">
        <v>219</v>
      </c>
      <c r="D108" s="27" t="s">
        <v>78</v>
      </c>
      <c r="E108" s="63">
        <v>187651</v>
      </c>
      <c r="F108" s="28"/>
      <c r="G108" s="29" t="s">
        <v>58</v>
      </c>
      <c r="H108" s="29"/>
      <c r="I108" s="30"/>
      <c r="J108" s="31">
        <v>350</v>
      </c>
      <c r="K108" s="32">
        <f t="shared" si="4"/>
        <v>350</v>
      </c>
      <c r="L108" s="24">
        <v>45334</v>
      </c>
    </row>
    <row r="109" spans="1:12">
      <c r="A109" s="24"/>
      <c r="B109" s="25"/>
      <c r="C109" s="26"/>
      <c r="D109" s="36" t="s">
        <v>79</v>
      </c>
      <c r="E109" s="64"/>
      <c r="F109" s="37"/>
      <c r="G109" s="38" t="s">
        <v>58</v>
      </c>
      <c r="H109" s="38"/>
      <c r="I109" s="39"/>
      <c r="J109" s="31">
        <v>-44.76</v>
      </c>
      <c r="K109" s="32">
        <f t="shared" si="4"/>
        <v>-44.76</v>
      </c>
      <c r="L109" s="24"/>
    </row>
    <row r="110" spans="1:12">
      <c r="A110" s="65" t="s">
        <v>80</v>
      </c>
      <c r="B110" s="66"/>
      <c r="C110" s="66"/>
      <c r="D110" s="66"/>
      <c r="E110" s="66"/>
      <c r="F110" s="66"/>
      <c r="G110" s="66"/>
      <c r="H110" s="66"/>
      <c r="I110" s="67"/>
      <c r="J110" s="43">
        <f>SUM(J108:J109)</f>
        <v>305.24</v>
      </c>
      <c r="K110" s="44">
        <f t="shared" si="4"/>
        <v>305.24</v>
      </c>
      <c r="L110" s="33"/>
    </row>
    <row r="111" spans="1:12">
      <c r="A111" s="24">
        <v>45348</v>
      </c>
      <c r="B111" s="25">
        <v>18399</v>
      </c>
      <c r="C111" s="45" t="s">
        <v>220</v>
      </c>
      <c r="D111" s="46" t="s">
        <v>14</v>
      </c>
      <c r="E111" s="68">
        <v>187405</v>
      </c>
      <c r="F111" s="28">
        <v>0</v>
      </c>
      <c r="G111" s="47" t="s">
        <v>58</v>
      </c>
      <c r="H111" s="47"/>
      <c r="I111" s="48"/>
      <c r="J111" s="31">
        <v>200</v>
      </c>
      <c r="K111" s="32">
        <f t="shared" si="4"/>
        <v>200</v>
      </c>
      <c r="L111" s="24">
        <v>45334</v>
      </c>
    </row>
    <row r="112" spans="1:12">
      <c r="A112" s="49"/>
      <c r="B112" s="50"/>
      <c r="C112" s="45"/>
      <c r="D112" s="51" t="s">
        <v>79</v>
      </c>
      <c r="E112" s="69"/>
      <c r="F112" s="37"/>
      <c r="G112" s="52" t="s">
        <v>58</v>
      </c>
      <c r="H112" s="52"/>
      <c r="I112" s="53"/>
      <c r="J112" s="31">
        <v>-30.35</v>
      </c>
      <c r="K112" s="32">
        <f t="shared" si="4"/>
        <v>-30.35</v>
      </c>
      <c r="L112" s="49"/>
    </row>
    <row r="113" spans="1:12">
      <c r="A113" s="65" t="s">
        <v>80</v>
      </c>
      <c r="B113" s="66"/>
      <c r="C113" s="66"/>
      <c r="D113" s="66"/>
      <c r="E113" s="66"/>
      <c r="F113" s="66"/>
      <c r="G113" s="66"/>
      <c r="H113" s="66"/>
      <c r="I113" s="67"/>
      <c r="J113" s="43">
        <f>SUM(J111:J112)</f>
        <v>169.65</v>
      </c>
      <c r="K113" s="44">
        <f t="shared" si="4"/>
        <v>169.65</v>
      </c>
      <c r="L113" s="33"/>
    </row>
    <row r="114" spans="1:12">
      <c r="A114" s="24">
        <v>45348</v>
      </c>
      <c r="B114" s="25">
        <v>18399</v>
      </c>
      <c r="C114" s="26" t="s">
        <v>221</v>
      </c>
      <c r="D114" s="27" t="s">
        <v>78</v>
      </c>
      <c r="E114" s="63">
        <v>187241</v>
      </c>
      <c r="F114" s="28"/>
      <c r="G114" s="29" t="s">
        <v>58</v>
      </c>
      <c r="H114" s="29"/>
      <c r="I114" s="30"/>
      <c r="J114" s="31">
        <v>400</v>
      </c>
      <c r="K114" s="32">
        <f t="shared" si="4"/>
        <v>400</v>
      </c>
      <c r="L114" s="24">
        <v>45334</v>
      </c>
    </row>
    <row r="115" spans="1:12">
      <c r="A115" s="24"/>
      <c r="B115" s="25"/>
      <c r="C115" s="26"/>
      <c r="D115" s="36" t="s">
        <v>79</v>
      </c>
      <c r="E115" s="64"/>
      <c r="F115" s="37"/>
      <c r="G115" s="38" t="s">
        <v>58</v>
      </c>
      <c r="H115" s="38"/>
      <c r="I115" s="39"/>
      <c r="J115" s="31">
        <v>-52.04</v>
      </c>
      <c r="K115" s="32">
        <f t="shared" si="4"/>
        <v>-52.04</v>
      </c>
      <c r="L115" s="24"/>
    </row>
    <row r="116" spans="1:12">
      <c r="A116" s="65" t="s">
        <v>80</v>
      </c>
      <c r="B116" s="66"/>
      <c r="C116" s="66"/>
      <c r="D116" s="66"/>
      <c r="E116" s="66"/>
      <c r="F116" s="66"/>
      <c r="G116" s="66"/>
      <c r="H116" s="66"/>
      <c r="I116" s="67"/>
      <c r="J116" s="43">
        <f>SUM(J114:J115)</f>
        <v>347.96</v>
      </c>
      <c r="K116" s="44">
        <f t="shared" si="4"/>
        <v>347.96</v>
      </c>
      <c r="L116" s="33"/>
    </row>
    <row r="117" spans="1:12">
      <c r="A117" s="24">
        <v>45348</v>
      </c>
      <c r="B117" s="25">
        <v>18399</v>
      </c>
      <c r="C117" s="26" t="s">
        <v>222</v>
      </c>
      <c r="D117" s="27" t="s">
        <v>78</v>
      </c>
      <c r="E117" s="63">
        <v>187533</v>
      </c>
      <c r="F117" s="28"/>
      <c r="G117" s="29" t="s">
        <v>58</v>
      </c>
      <c r="H117" s="29"/>
      <c r="I117" s="30"/>
      <c r="J117" s="31">
        <v>200</v>
      </c>
      <c r="K117" s="32">
        <f t="shared" si="4"/>
        <v>200</v>
      </c>
      <c r="L117" s="24">
        <v>45334</v>
      </c>
    </row>
    <row r="118" spans="1:12">
      <c r="A118" s="24"/>
      <c r="B118" s="25"/>
      <c r="C118" s="26"/>
      <c r="D118" s="36" t="s">
        <v>79</v>
      </c>
      <c r="E118" s="64"/>
      <c r="F118" s="37"/>
      <c r="G118" s="38" t="s">
        <v>58</v>
      </c>
      <c r="H118" s="38"/>
      <c r="I118" s="39"/>
      <c r="J118" s="31">
        <v>-25.08</v>
      </c>
      <c r="K118" s="32">
        <f t="shared" si="4"/>
        <v>-25.08</v>
      </c>
      <c r="L118" s="24"/>
    </row>
    <row r="119" spans="1:12">
      <c r="A119" s="65" t="s">
        <v>80</v>
      </c>
      <c r="B119" s="66"/>
      <c r="C119" s="66"/>
      <c r="D119" s="66"/>
      <c r="E119" s="66"/>
      <c r="F119" s="66"/>
      <c r="G119" s="66"/>
      <c r="H119" s="66"/>
      <c r="I119" s="67"/>
      <c r="J119" s="43">
        <f>SUM(J117:J118)</f>
        <v>174.92000000000002</v>
      </c>
      <c r="K119" s="44">
        <f t="shared" si="4"/>
        <v>174.92000000000002</v>
      </c>
      <c r="L119" s="33"/>
    </row>
    <row r="120" spans="1:12">
      <c r="A120" s="24">
        <v>45348</v>
      </c>
      <c r="B120" s="25">
        <v>18399</v>
      </c>
      <c r="C120" s="26" t="s">
        <v>223</v>
      </c>
      <c r="D120" s="27" t="s">
        <v>78</v>
      </c>
      <c r="E120" s="63">
        <v>187401</v>
      </c>
      <c r="F120" s="28"/>
      <c r="G120" s="29" t="s">
        <v>58</v>
      </c>
      <c r="H120" s="29"/>
      <c r="I120" s="30"/>
      <c r="J120" s="31">
        <v>1100</v>
      </c>
      <c r="K120" s="32">
        <f t="shared" si="4"/>
        <v>1100</v>
      </c>
      <c r="L120" s="24">
        <v>45334</v>
      </c>
    </row>
    <row r="121" spans="1:12">
      <c r="A121" s="24"/>
      <c r="B121" s="25"/>
      <c r="C121" s="26"/>
      <c r="D121" s="36" t="s">
        <v>79</v>
      </c>
      <c r="E121" s="64"/>
      <c r="F121" s="37"/>
      <c r="G121" s="38" t="s">
        <v>58</v>
      </c>
      <c r="H121" s="38"/>
      <c r="I121" s="39"/>
      <c r="J121" s="31">
        <v>-166.84</v>
      </c>
      <c r="K121" s="32">
        <f t="shared" si="4"/>
        <v>-166.84</v>
      </c>
      <c r="L121" s="24"/>
    </row>
    <row r="122" spans="1:12">
      <c r="A122" s="65" t="s">
        <v>80</v>
      </c>
      <c r="B122" s="66"/>
      <c r="C122" s="66"/>
      <c r="D122" s="66"/>
      <c r="E122" s="66"/>
      <c r="F122" s="66"/>
      <c r="G122" s="66"/>
      <c r="H122" s="66"/>
      <c r="I122" s="67"/>
      <c r="J122" s="43">
        <f>SUM(J120:J121)</f>
        <v>933.16</v>
      </c>
      <c r="K122" s="44">
        <f t="shared" si="4"/>
        <v>933.16</v>
      </c>
      <c r="L122" s="33"/>
    </row>
    <row r="123" spans="1:12">
      <c r="A123" s="24">
        <v>45348</v>
      </c>
      <c r="B123" s="25">
        <v>18399</v>
      </c>
      <c r="C123" s="26" t="s">
        <v>224</v>
      </c>
      <c r="D123" s="27" t="s">
        <v>78</v>
      </c>
      <c r="E123" s="63">
        <v>187399</v>
      </c>
      <c r="F123" s="28"/>
      <c r="G123" s="29" t="s">
        <v>58</v>
      </c>
      <c r="H123" s="29"/>
      <c r="I123" s="30"/>
      <c r="J123" s="31">
        <v>200</v>
      </c>
      <c r="K123" s="32">
        <f t="shared" si="4"/>
        <v>200</v>
      </c>
      <c r="L123" s="24">
        <v>45334</v>
      </c>
    </row>
    <row r="124" spans="1:12">
      <c r="A124" s="24"/>
      <c r="B124" s="25"/>
      <c r="C124" s="26"/>
      <c r="D124" s="36" t="s">
        <v>79</v>
      </c>
      <c r="E124" s="64"/>
      <c r="F124" s="37"/>
      <c r="G124" s="38" t="s">
        <v>58</v>
      </c>
      <c r="H124" s="38"/>
      <c r="I124" s="39"/>
      <c r="J124" s="31">
        <v>-31.2</v>
      </c>
      <c r="K124" s="32">
        <f t="shared" si="4"/>
        <v>-31.2</v>
      </c>
      <c r="L124" s="24"/>
    </row>
    <row r="125" spans="1:12">
      <c r="A125" s="65" t="s">
        <v>80</v>
      </c>
      <c r="B125" s="66"/>
      <c r="C125" s="66"/>
      <c r="D125" s="66"/>
      <c r="E125" s="66"/>
      <c r="F125" s="66"/>
      <c r="G125" s="66"/>
      <c r="H125" s="66"/>
      <c r="I125" s="67"/>
      <c r="J125" s="43">
        <f>SUM(J123:J124)</f>
        <v>168.8</v>
      </c>
      <c r="K125" s="44">
        <f t="shared" si="4"/>
        <v>168.8</v>
      </c>
      <c r="L125" s="33"/>
    </row>
    <row r="126" spans="1:12">
      <c r="A126" s="24">
        <v>45348</v>
      </c>
      <c r="B126" s="25">
        <v>18399</v>
      </c>
      <c r="C126" s="26" t="s">
        <v>225</v>
      </c>
      <c r="D126" s="27" t="s">
        <v>78</v>
      </c>
      <c r="E126" s="63">
        <v>187352</v>
      </c>
      <c r="F126" s="28"/>
      <c r="G126" s="29" t="s">
        <v>58</v>
      </c>
      <c r="H126" s="29"/>
      <c r="I126" s="30"/>
      <c r="J126" s="31">
        <v>1100</v>
      </c>
      <c r="K126" s="32">
        <f t="shared" si="4"/>
        <v>1100</v>
      </c>
      <c r="L126" s="24">
        <v>45334</v>
      </c>
    </row>
    <row r="127" spans="1:12">
      <c r="A127" s="24"/>
      <c r="B127" s="25"/>
      <c r="C127" s="26"/>
      <c r="D127" s="36" t="s">
        <v>79</v>
      </c>
      <c r="E127" s="64"/>
      <c r="F127" s="37"/>
      <c r="G127" s="38" t="s">
        <v>58</v>
      </c>
      <c r="H127" s="38"/>
      <c r="I127" s="39"/>
      <c r="J127" s="31">
        <v>-145.85</v>
      </c>
      <c r="K127" s="32">
        <f t="shared" si="4"/>
        <v>-145.85</v>
      </c>
      <c r="L127" s="24"/>
    </row>
    <row r="128" spans="1:12">
      <c r="A128" s="65" t="s">
        <v>80</v>
      </c>
      <c r="B128" s="66"/>
      <c r="C128" s="66"/>
      <c r="D128" s="66"/>
      <c r="E128" s="66"/>
      <c r="F128" s="66"/>
      <c r="G128" s="66"/>
      <c r="H128" s="66"/>
      <c r="I128" s="67"/>
      <c r="J128" s="43">
        <f>SUM(J126:J127)</f>
        <v>954.15</v>
      </c>
      <c r="K128" s="44">
        <f t="shared" si="4"/>
        <v>954.15</v>
      </c>
      <c r="L128" s="33"/>
    </row>
    <row r="129" spans="1:12">
      <c r="A129" s="24">
        <v>45348</v>
      </c>
      <c r="B129" s="25">
        <v>18399</v>
      </c>
      <c r="C129" s="26" t="s">
        <v>226</v>
      </c>
      <c r="D129" s="27" t="s">
        <v>78</v>
      </c>
      <c r="E129" s="63">
        <v>187851</v>
      </c>
      <c r="F129" s="28"/>
      <c r="G129" s="29" t="s">
        <v>58</v>
      </c>
      <c r="H129" s="29"/>
      <c r="I129" s="30"/>
      <c r="J129" s="31">
        <v>1100</v>
      </c>
      <c r="K129" s="32">
        <f t="shared" si="4"/>
        <v>1100</v>
      </c>
      <c r="L129" s="24">
        <v>45334</v>
      </c>
    </row>
    <row r="130" spans="1:12">
      <c r="A130" s="24"/>
      <c r="B130" s="25"/>
      <c r="C130" s="26"/>
      <c r="D130" s="36" t="s">
        <v>79</v>
      </c>
      <c r="E130" s="64"/>
      <c r="F130" s="37"/>
      <c r="G130" s="38" t="s">
        <v>58</v>
      </c>
      <c r="H130" s="38"/>
      <c r="I130" s="39"/>
      <c r="J130" s="31">
        <v>-234.8</v>
      </c>
      <c r="K130" s="32">
        <f t="shared" si="4"/>
        <v>-234.8</v>
      </c>
      <c r="L130" s="24"/>
    </row>
    <row r="131" spans="1:12">
      <c r="A131" s="65" t="s">
        <v>80</v>
      </c>
      <c r="B131" s="66"/>
      <c r="C131" s="66"/>
      <c r="D131" s="66"/>
      <c r="E131" s="66"/>
      <c r="F131" s="66"/>
      <c r="G131" s="66"/>
      <c r="H131" s="66"/>
      <c r="I131" s="67"/>
      <c r="J131" s="43">
        <f>SUM(J129:J130)</f>
        <v>865.2</v>
      </c>
      <c r="K131" s="44">
        <f t="shared" si="4"/>
        <v>865.2</v>
      </c>
      <c r="L131" s="33"/>
    </row>
    <row r="132" spans="1:12">
      <c r="A132" s="24">
        <v>45348</v>
      </c>
      <c r="B132" s="25">
        <v>18399</v>
      </c>
      <c r="C132" s="26" t="s">
        <v>227</v>
      </c>
      <c r="D132" s="27" t="s">
        <v>78</v>
      </c>
      <c r="E132" s="63">
        <v>187397</v>
      </c>
      <c r="F132" s="28"/>
      <c r="G132" s="29" t="s">
        <v>58</v>
      </c>
      <c r="H132" s="29"/>
      <c r="I132" s="30"/>
      <c r="J132" s="31">
        <v>350</v>
      </c>
      <c r="K132" s="32">
        <f t="shared" si="4"/>
        <v>350</v>
      </c>
      <c r="L132" s="24">
        <v>45334</v>
      </c>
    </row>
    <row r="133" spans="1:12">
      <c r="A133" s="24"/>
      <c r="B133" s="25"/>
      <c r="C133" s="26"/>
      <c r="D133" s="36" t="s">
        <v>79</v>
      </c>
      <c r="E133" s="64"/>
      <c r="F133" s="37"/>
      <c r="G133" s="38" t="s">
        <v>58</v>
      </c>
      <c r="H133" s="38"/>
      <c r="I133" s="39"/>
      <c r="J133" s="31">
        <v>-51.76</v>
      </c>
      <c r="K133" s="32">
        <f t="shared" si="4"/>
        <v>-51.76</v>
      </c>
      <c r="L133" s="24"/>
    </row>
    <row r="134" spans="1:12">
      <c r="A134" s="65" t="s">
        <v>80</v>
      </c>
      <c r="B134" s="66"/>
      <c r="C134" s="66"/>
      <c r="D134" s="66"/>
      <c r="E134" s="66"/>
      <c r="F134" s="66"/>
      <c r="G134" s="66"/>
      <c r="H134" s="66"/>
      <c r="I134" s="67"/>
      <c r="J134" s="43">
        <f>SUM(J132:J133)</f>
        <v>298.24</v>
      </c>
      <c r="K134" s="44">
        <f t="shared" si="4"/>
        <v>298.24</v>
      </c>
      <c r="L134" s="33"/>
    </row>
    <row r="135" spans="1:12">
      <c r="A135" s="24">
        <v>45348</v>
      </c>
      <c r="B135" s="25">
        <v>18399</v>
      </c>
      <c r="C135" s="26" t="s">
        <v>228</v>
      </c>
      <c r="D135" s="27" t="s">
        <v>78</v>
      </c>
      <c r="E135" s="63">
        <v>187529</v>
      </c>
      <c r="F135" s="28"/>
      <c r="G135" s="29" t="s">
        <v>58</v>
      </c>
      <c r="H135" s="29"/>
      <c r="I135" s="30"/>
      <c r="J135" s="31">
        <v>400</v>
      </c>
      <c r="K135" s="32">
        <f t="shared" si="4"/>
        <v>400</v>
      </c>
      <c r="L135" s="24">
        <v>45334</v>
      </c>
    </row>
    <row r="136" spans="1:12">
      <c r="A136" s="24"/>
      <c r="B136" s="25"/>
      <c r="C136" s="26"/>
      <c r="D136" s="36" t="s">
        <v>79</v>
      </c>
      <c r="E136" s="64"/>
      <c r="F136" s="37"/>
      <c r="G136" s="38" t="s">
        <v>58</v>
      </c>
      <c r="H136" s="38"/>
      <c r="I136" s="39"/>
      <c r="J136" s="31">
        <v>-60.7</v>
      </c>
      <c r="K136" s="32">
        <f t="shared" si="4"/>
        <v>-60.7</v>
      </c>
      <c r="L136" s="24"/>
    </row>
    <row r="137" spans="1:12">
      <c r="A137" s="65" t="s">
        <v>80</v>
      </c>
      <c r="B137" s="66"/>
      <c r="C137" s="66"/>
      <c r="D137" s="66"/>
      <c r="E137" s="66"/>
      <c r="F137" s="66"/>
      <c r="G137" s="66"/>
      <c r="H137" s="66"/>
      <c r="I137" s="67"/>
      <c r="J137" s="43">
        <f>SUM(J135:J136)</f>
        <v>339.3</v>
      </c>
      <c r="K137" s="44">
        <f t="shared" si="4"/>
        <v>339.3</v>
      </c>
      <c r="L137" s="33"/>
    </row>
    <row r="138" spans="1:12">
      <c r="A138" s="24">
        <v>45348</v>
      </c>
      <c r="B138" s="25">
        <v>18399</v>
      </c>
      <c r="C138" s="26" t="s">
        <v>229</v>
      </c>
      <c r="D138" s="27" t="s">
        <v>78</v>
      </c>
      <c r="E138" s="63">
        <v>187398</v>
      </c>
      <c r="F138" s="28"/>
      <c r="G138" s="29" t="s">
        <v>58</v>
      </c>
      <c r="H138" s="29"/>
      <c r="I138" s="30"/>
      <c r="J138" s="31">
        <v>200</v>
      </c>
      <c r="K138" s="32">
        <f t="shared" ref="K138:K143" si="5">J138+F138</f>
        <v>200</v>
      </c>
      <c r="L138" s="24">
        <v>45334</v>
      </c>
    </row>
    <row r="139" spans="1:12">
      <c r="A139" s="24"/>
      <c r="B139" s="25"/>
      <c r="C139" s="26"/>
      <c r="D139" s="36" t="s">
        <v>79</v>
      </c>
      <c r="E139" s="64"/>
      <c r="F139" s="37"/>
      <c r="G139" s="38" t="s">
        <v>58</v>
      </c>
      <c r="H139" s="38"/>
      <c r="I139" s="39"/>
      <c r="J139" s="31">
        <v>-30.35</v>
      </c>
      <c r="K139" s="32">
        <f t="shared" si="5"/>
        <v>-30.35</v>
      </c>
      <c r="L139" s="24"/>
    </row>
    <row r="140" spans="1:12">
      <c r="A140" s="65" t="s">
        <v>80</v>
      </c>
      <c r="B140" s="66"/>
      <c r="C140" s="66"/>
      <c r="D140" s="66"/>
      <c r="E140" s="66"/>
      <c r="F140" s="66"/>
      <c r="G140" s="66"/>
      <c r="H140" s="66"/>
      <c r="I140" s="67"/>
      <c r="J140" s="43">
        <f>SUM(J138:J139)</f>
        <v>169.65</v>
      </c>
      <c r="K140" s="44">
        <f t="shared" si="5"/>
        <v>169.65</v>
      </c>
      <c r="L140" s="33"/>
    </row>
    <row r="141" spans="1:12">
      <c r="A141" s="24">
        <v>45348</v>
      </c>
      <c r="B141" s="25">
        <v>18399</v>
      </c>
      <c r="C141" s="26" t="s">
        <v>230</v>
      </c>
      <c r="D141" s="27" t="s">
        <v>78</v>
      </c>
      <c r="E141" s="63">
        <v>187404</v>
      </c>
      <c r="F141" s="28"/>
      <c r="G141" s="29" t="s">
        <v>58</v>
      </c>
      <c r="H141" s="29"/>
      <c r="I141" s="30"/>
      <c r="J141" s="31">
        <v>1100</v>
      </c>
      <c r="K141" s="32">
        <f t="shared" si="5"/>
        <v>1100</v>
      </c>
      <c r="L141" s="24">
        <v>45334</v>
      </c>
    </row>
    <row r="142" spans="1:12">
      <c r="A142" s="24"/>
      <c r="B142" s="25"/>
      <c r="C142" s="26"/>
      <c r="D142" s="36" t="s">
        <v>79</v>
      </c>
      <c r="E142" s="64"/>
      <c r="F142" s="37"/>
      <c r="G142" s="38" t="s">
        <v>58</v>
      </c>
      <c r="H142" s="38"/>
      <c r="I142" s="39"/>
      <c r="J142" s="31">
        <v>-137.99</v>
      </c>
      <c r="K142" s="32">
        <f t="shared" si="5"/>
        <v>-137.99</v>
      </c>
      <c r="L142" s="24"/>
    </row>
    <row r="143" spans="1:12">
      <c r="A143" s="65" t="s">
        <v>80</v>
      </c>
      <c r="B143" s="66"/>
      <c r="C143" s="66"/>
      <c r="D143" s="66"/>
      <c r="E143" s="66"/>
      <c r="F143" s="66"/>
      <c r="G143" s="66"/>
      <c r="H143" s="66"/>
      <c r="I143" s="67"/>
      <c r="J143" s="43">
        <f>SUM(J141:J142)</f>
        <v>962.01</v>
      </c>
      <c r="K143" s="44">
        <f t="shared" si="5"/>
        <v>962.01</v>
      </c>
      <c r="L143" s="33"/>
    </row>
    <row r="144" spans="1:12">
      <c r="A144" s="24">
        <v>45348</v>
      </c>
      <c r="B144" s="25">
        <v>18399</v>
      </c>
      <c r="C144" s="26" t="s">
        <v>231</v>
      </c>
      <c r="D144" s="27" t="s">
        <v>78</v>
      </c>
      <c r="E144" s="63">
        <v>187406</v>
      </c>
      <c r="F144" s="28"/>
      <c r="G144" s="29" t="s">
        <v>58</v>
      </c>
      <c r="H144" s="29"/>
      <c r="I144" s="30"/>
      <c r="J144" s="31">
        <v>200</v>
      </c>
      <c r="K144" s="32">
        <f t="shared" ref="K144:K149" si="6">J144+F144</f>
        <v>200</v>
      </c>
      <c r="L144" s="24">
        <v>45334</v>
      </c>
    </row>
    <row r="145" spans="1:12">
      <c r="A145" s="24"/>
      <c r="B145" s="25"/>
      <c r="C145" s="26"/>
      <c r="D145" s="36" t="s">
        <v>79</v>
      </c>
      <c r="E145" s="64"/>
      <c r="F145" s="37"/>
      <c r="G145" s="38" t="s">
        <v>58</v>
      </c>
      <c r="H145" s="38"/>
      <c r="I145" s="39"/>
      <c r="J145" s="31">
        <v>-25.08</v>
      </c>
      <c r="K145" s="32">
        <f t="shared" si="6"/>
        <v>-25.08</v>
      </c>
      <c r="L145" s="24"/>
    </row>
    <row r="146" spans="1:12">
      <c r="A146" s="65" t="s">
        <v>80</v>
      </c>
      <c r="B146" s="66"/>
      <c r="C146" s="66"/>
      <c r="D146" s="66"/>
      <c r="E146" s="66"/>
      <c r="F146" s="66"/>
      <c r="G146" s="66"/>
      <c r="H146" s="66"/>
      <c r="I146" s="67"/>
      <c r="J146" s="43">
        <f>SUM(J144:J145)</f>
        <v>174.92000000000002</v>
      </c>
      <c r="K146" s="44">
        <f t="shared" si="6"/>
        <v>174.92000000000002</v>
      </c>
      <c r="L146" s="33"/>
    </row>
    <row r="147" spans="1:12">
      <c r="A147" s="24">
        <v>45348</v>
      </c>
      <c r="B147" s="25">
        <v>18399</v>
      </c>
      <c r="C147" s="26" t="s">
        <v>90</v>
      </c>
      <c r="D147" s="27" t="s">
        <v>78</v>
      </c>
      <c r="E147" s="63">
        <v>187240</v>
      </c>
      <c r="F147" s="28"/>
      <c r="G147" s="29" t="s">
        <v>58</v>
      </c>
      <c r="H147" s="29"/>
      <c r="I147" s="30"/>
      <c r="J147" s="31">
        <v>4400</v>
      </c>
      <c r="K147" s="32">
        <f t="shared" si="6"/>
        <v>4400</v>
      </c>
      <c r="L147" s="24">
        <v>45334</v>
      </c>
    </row>
    <row r="148" spans="1:12">
      <c r="A148" s="24"/>
      <c r="B148" s="25"/>
      <c r="C148" s="26"/>
      <c r="D148" s="36" t="s">
        <v>79</v>
      </c>
      <c r="E148" s="64"/>
      <c r="F148" s="37"/>
      <c r="G148" s="38" t="s">
        <v>58</v>
      </c>
      <c r="H148" s="38"/>
      <c r="I148" s="39"/>
      <c r="J148" s="31">
        <v>-556.28</v>
      </c>
      <c r="K148" s="32">
        <f t="shared" si="6"/>
        <v>-556.28</v>
      </c>
      <c r="L148" s="24"/>
    </row>
    <row r="149" spans="1:12">
      <c r="A149" s="65" t="s">
        <v>80</v>
      </c>
      <c r="B149" s="66"/>
      <c r="C149" s="66"/>
      <c r="D149" s="66"/>
      <c r="E149" s="66"/>
      <c r="F149" s="66"/>
      <c r="G149" s="66"/>
      <c r="H149" s="66"/>
      <c r="I149" s="67"/>
      <c r="J149" s="43">
        <f>SUM(J147:J148)</f>
        <v>3843.7200000000003</v>
      </c>
      <c r="K149" s="44">
        <f t="shared" si="6"/>
        <v>3843.7200000000003</v>
      </c>
      <c r="L149" s="33"/>
    </row>
    <row r="150" spans="1:12">
      <c r="A150" s="24">
        <v>45348</v>
      </c>
      <c r="B150" s="25">
        <v>18399</v>
      </c>
      <c r="C150" s="26" t="s">
        <v>232</v>
      </c>
      <c r="D150" s="27" t="s">
        <v>78</v>
      </c>
      <c r="E150" s="63">
        <v>186635</v>
      </c>
      <c r="F150" s="28"/>
      <c r="G150" s="29" t="s">
        <v>58</v>
      </c>
      <c r="H150" s="29"/>
      <c r="I150" s="30"/>
      <c r="J150" s="31">
        <v>200</v>
      </c>
      <c r="K150" s="32">
        <f t="shared" ref="K150:K152" si="7">J150+F150</f>
        <v>200</v>
      </c>
      <c r="L150" s="24">
        <v>45334</v>
      </c>
    </row>
    <row r="151" spans="1:12">
      <c r="A151" s="24"/>
      <c r="B151" s="25"/>
      <c r="C151" s="26"/>
      <c r="D151" s="36" t="s">
        <v>79</v>
      </c>
      <c r="E151" s="64"/>
      <c r="F151" s="37"/>
      <c r="G151" s="38" t="s">
        <v>58</v>
      </c>
      <c r="H151" s="38"/>
      <c r="I151" s="39"/>
      <c r="J151" s="31">
        <v>-28.59</v>
      </c>
      <c r="K151" s="32">
        <f t="shared" si="7"/>
        <v>-28.59</v>
      </c>
      <c r="L151" s="24"/>
    </row>
    <row r="152" spans="1:12">
      <c r="A152" s="65" t="s">
        <v>80</v>
      </c>
      <c r="B152" s="66"/>
      <c r="C152" s="66"/>
      <c r="D152" s="66"/>
      <c r="E152" s="66"/>
      <c r="F152" s="66"/>
      <c r="G152" s="66"/>
      <c r="H152" s="66"/>
      <c r="I152" s="67"/>
      <c r="J152" s="43">
        <f>SUM(J150:J151)</f>
        <v>171.41</v>
      </c>
      <c r="K152" s="44">
        <f t="shared" si="7"/>
        <v>171.41</v>
      </c>
      <c r="L152" s="33"/>
    </row>
    <row r="153" spans="1:12">
      <c r="A153" s="22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</row>
    <row r="154" spans="1:12">
      <c r="A154" s="23"/>
      <c r="B154" s="23"/>
      <c r="C154" s="23"/>
      <c r="D154" s="23"/>
      <c r="E154" s="23"/>
      <c r="F154" s="23"/>
      <c r="G154" s="23"/>
      <c r="H154" s="23"/>
      <c r="I154" s="54" t="s">
        <v>82</v>
      </c>
      <c r="J154" s="55">
        <f>SUM(J119,J116,J113,J110,J107,J104,J101,J98,J95,J122,J125,J128,J131,J134,J137,J140,J143,J146,J149,J152)</f>
        <v>12716.25</v>
      </c>
      <c r="K154" s="23"/>
      <c r="L154" s="23"/>
    </row>
    <row r="155" spans="1:12">
      <c r="A155" s="22" t="s">
        <v>18</v>
      </c>
      <c r="B155" s="23"/>
      <c r="C155" s="23"/>
      <c r="D155" s="22" t="s">
        <v>19</v>
      </c>
      <c r="E155" s="23"/>
      <c r="F155" s="23"/>
      <c r="G155" s="23"/>
      <c r="H155" s="23"/>
      <c r="I155" s="23"/>
      <c r="J155" s="23"/>
      <c r="K155" s="23"/>
      <c r="L155" s="23"/>
    </row>
    <row r="156" spans="1:12">
      <c r="A156" s="22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1:12">
      <c r="A157" s="22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</row>
    <row r="158" spans="1:12">
      <c r="A158" s="22" t="s">
        <v>21</v>
      </c>
      <c r="B158" s="23"/>
      <c r="C158" s="23"/>
      <c r="D158" s="22" t="s">
        <v>22</v>
      </c>
      <c r="E158" s="23"/>
      <c r="F158" s="23"/>
      <c r="G158" s="23"/>
      <c r="H158" s="23"/>
      <c r="I158" s="23"/>
      <c r="J158" s="23"/>
      <c r="K158" s="23"/>
      <c r="L158" s="23"/>
    </row>
    <row r="159" spans="1:12">
      <c r="A159" s="23" t="s">
        <v>24</v>
      </c>
      <c r="B159" s="23"/>
      <c r="C159" s="23"/>
      <c r="D159" s="23" t="s">
        <v>25</v>
      </c>
      <c r="E159" s="23"/>
      <c r="F159" s="23"/>
      <c r="G159" s="23"/>
      <c r="H159" s="23"/>
      <c r="I159" s="23"/>
      <c r="J159" s="23"/>
      <c r="K159" s="23"/>
      <c r="L159" s="23"/>
    </row>
  </sheetData>
  <mergeCells count="92">
    <mergeCell ref="F69:F71"/>
    <mergeCell ref="G69:J69"/>
    <mergeCell ref="K69:K71"/>
    <mergeCell ref="L69:L71"/>
    <mergeCell ref="G70:G71"/>
    <mergeCell ref="H70:H71"/>
    <mergeCell ref="I70:I71"/>
    <mergeCell ref="J70:J71"/>
    <mergeCell ref="A69:A71"/>
    <mergeCell ref="B69:B71"/>
    <mergeCell ref="C69:C71"/>
    <mergeCell ref="D69:D71"/>
    <mergeCell ref="E69:E71"/>
    <mergeCell ref="A5:A7"/>
    <mergeCell ref="B5:B7"/>
    <mergeCell ref="C5:C7"/>
    <mergeCell ref="D5:D7"/>
    <mergeCell ref="E5:E7"/>
    <mergeCell ref="F37:F39"/>
    <mergeCell ref="G5:J5"/>
    <mergeCell ref="K5:K7"/>
    <mergeCell ref="L5:L7"/>
    <mergeCell ref="G6:G7"/>
    <mergeCell ref="H6:H7"/>
    <mergeCell ref="I6:I7"/>
    <mergeCell ref="J6:J7"/>
    <mergeCell ref="F5:F7"/>
    <mergeCell ref="G37:J37"/>
    <mergeCell ref="K37:K39"/>
    <mergeCell ref="L37:L39"/>
    <mergeCell ref="G38:G39"/>
    <mergeCell ref="H38:H39"/>
    <mergeCell ref="I38:I39"/>
    <mergeCell ref="J38:J39"/>
    <mergeCell ref="A37:A39"/>
    <mergeCell ref="B37:B39"/>
    <mergeCell ref="C37:C39"/>
    <mergeCell ref="D37:D39"/>
    <mergeCell ref="E37:E39"/>
    <mergeCell ref="A90:A92"/>
    <mergeCell ref="B90:B92"/>
    <mergeCell ref="C90:C92"/>
    <mergeCell ref="D90:D92"/>
    <mergeCell ref="E90:E92"/>
    <mergeCell ref="F90:F92"/>
    <mergeCell ref="G90:J90"/>
    <mergeCell ref="K90:K92"/>
    <mergeCell ref="L90:L92"/>
    <mergeCell ref="G91:G92"/>
    <mergeCell ref="H91:H92"/>
    <mergeCell ref="I91:I92"/>
    <mergeCell ref="J91:J92"/>
    <mergeCell ref="E93:E94"/>
    <mergeCell ref="B95:I95"/>
    <mergeCell ref="E96:E97"/>
    <mergeCell ref="A98:I98"/>
    <mergeCell ref="E99:E100"/>
    <mergeCell ref="A101:I101"/>
    <mergeCell ref="E102:E103"/>
    <mergeCell ref="A104:I104"/>
    <mergeCell ref="E105:E106"/>
    <mergeCell ref="A107:I107"/>
    <mergeCell ref="E108:E109"/>
    <mergeCell ref="A110:I110"/>
    <mergeCell ref="E111:E112"/>
    <mergeCell ref="A113:I113"/>
    <mergeCell ref="E114:E115"/>
    <mergeCell ref="A116:I116"/>
    <mergeCell ref="E117:E118"/>
    <mergeCell ref="A119:I119"/>
    <mergeCell ref="E120:E121"/>
    <mergeCell ref="A122:I122"/>
    <mergeCell ref="E123:E124"/>
    <mergeCell ref="A125:I125"/>
    <mergeCell ref="E126:E127"/>
    <mergeCell ref="A128:I128"/>
    <mergeCell ref="E129:E130"/>
    <mergeCell ref="A131:I131"/>
    <mergeCell ref="E132:E133"/>
    <mergeCell ref="A134:I134"/>
    <mergeCell ref="E135:E136"/>
    <mergeCell ref="A137:I137"/>
    <mergeCell ref="E138:E139"/>
    <mergeCell ref="A140:I140"/>
    <mergeCell ref="E141:E142"/>
    <mergeCell ref="A143:I143"/>
    <mergeCell ref="E144:E145"/>
    <mergeCell ref="A146:I146"/>
    <mergeCell ref="E147:E148"/>
    <mergeCell ref="A149:I149"/>
    <mergeCell ref="E150:E151"/>
    <mergeCell ref="A152:I152"/>
  </mergeCells>
  <pageMargins left="0.25" right="0.25" top="0.75" bottom="0.75" header="0.3" footer="0.3"/>
  <pageSetup scale="74" orientation="landscape" verticalDpi="7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59"/>
  <sheetViews>
    <sheetView topLeftCell="D36" zoomScale="130" workbookViewId="0">
      <selection activeCell="A34" sqref="A34:L59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3" spans="1:12">
      <c r="A3" s="1" t="s">
        <v>0</v>
      </c>
    </row>
    <row r="4" spans="1:12">
      <c r="A4" s="1" t="s">
        <v>31</v>
      </c>
    </row>
    <row r="6" spans="1:12">
      <c r="A6" s="57" t="s">
        <v>1</v>
      </c>
      <c r="B6" s="57" t="s">
        <v>2</v>
      </c>
      <c r="C6" s="57" t="s">
        <v>3</v>
      </c>
      <c r="D6" s="57" t="s">
        <v>4</v>
      </c>
      <c r="E6" s="57" t="s">
        <v>5</v>
      </c>
      <c r="F6" s="57" t="s">
        <v>6</v>
      </c>
      <c r="G6" s="60" t="s">
        <v>7</v>
      </c>
      <c r="H6" s="61"/>
      <c r="I6" s="61"/>
      <c r="J6" s="62"/>
      <c r="K6" s="57" t="s">
        <v>8</v>
      </c>
      <c r="L6" s="57" t="s">
        <v>9</v>
      </c>
    </row>
    <row r="7" spans="1:12">
      <c r="A7" s="58"/>
      <c r="B7" s="58"/>
      <c r="C7" s="58"/>
      <c r="D7" s="58"/>
      <c r="E7" s="58"/>
      <c r="F7" s="58"/>
      <c r="G7" s="57" t="s">
        <v>10</v>
      </c>
      <c r="H7" s="57" t="s">
        <v>11</v>
      </c>
      <c r="I7" s="57" t="s">
        <v>12</v>
      </c>
      <c r="J7" s="57" t="s">
        <v>13</v>
      </c>
      <c r="K7" s="58"/>
      <c r="L7" s="58"/>
    </row>
    <row r="8" spans="1:12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2">
      <c r="A9" s="3">
        <v>45350</v>
      </c>
      <c r="B9" s="4">
        <v>18402</v>
      </c>
      <c r="C9" s="5" t="s">
        <v>192</v>
      </c>
      <c r="D9" s="6" t="s">
        <v>14</v>
      </c>
      <c r="E9" s="6">
        <v>57169</v>
      </c>
      <c r="F9" s="7">
        <v>7786.1</v>
      </c>
      <c r="G9" s="8"/>
      <c r="H9" s="8"/>
      <c r="I9" s="9"/>
      <c r="J9" s="10"/>
      <c r="K9" s="11">
        <f>J9+F9</f>
        <v>7786.1</v>
      </c>
      <c r="L9" s="3">
        <v>45350</v>
      </c>
    </row>
    <row r="10" spans="1:12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>J10+F10</f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>J11+F11</f>
        <v>0</v>
      </c>
      <c r="L11" s="3"/>
    </row>
    <row r="12" spans="1:12">
      <c r="A12" s="3"/>
      <c r="B12" s="4"/>
      <c r="C12" s="5"/>
      <c r="D12" s="6"/>
      <c r="E12" s="6"/>
      <c r="F12" s="7"/>
      <c r="G12" s="8"/>
      <c r="H12" s="8"/>
      <c r="I12" s="9"/>
      <c r="J12" s="10"/>
      <c r="K12" s="11">
        <f>J12+F12</f>
        <v>0</v>
      </c>
      <c r="L12" s="3"/>
    </row>
    <row r="13" spans="1:12">
      <c r="F13" s="12">
        <f>SUM(F6:F12)</f>
        <v>7786.1</v>
      </c>
      <c r="G13" s="1"/>
      <c r="H13" s="1"/>
      <c r="I13" s="1"/>
      <c r="J13" s="12">
        <f>SUM(J9:J12)</f>
        <v>0</v>
      </c>
      <c r="K13" s="12">
        <f>SUM(K9:K12)</f>
        <v>7786.1</v>
      </c>
    </row>
    <row r="14" spans="1:12">
      <c r="I14" s="2" t="s">
        <v>12</v>
      </c>
    </row>
    <row r="15" spans="1:12">
      <c r="H15" s="1" t="s">
        <v>15</v>
      </c>
      <c r="J15" s="13" t="s">
        <v>16</v>
      </c>
      <c r="K15" s="13" t="s">
        <v>17</v>
      </c>
    </row>
    <row r="16" spans="1:12">
      <c r="K16" s="1"/>
    </row>
    <row r="17" spans="1:11">
      <c r="A17" s="1" t="s">
        <v>18</v>
      </c>
      <c r="D17" s="1" t="s">
        <v>19</v>
      </c>
      <c r="G17" s="1" t="s">
        <v>20</v>
      </c>
      <c r="I17" s="14">
        <v>1000</v>
      </c>
      <c r="J17" s="15">
        <v>7</v>
      </c>
      <c r="K17" s="16">
        <f t="shared" ref="K17:K27" si="0">J17*I17</f>
        <v>7000</v>
      </c>
    </row>
    <row r="18" spans="1:11">
      <c r="A18" s="1"/>
      <c r="G18" s="1"/>
      <c r="I18" s="14">
        <v>500</v>
      </c>
      <c r="J18" s="15">
        <v>1</v>
      </c>
      <c r="K18" s="16">
        <f t="shared" si="0"/>
        <v>500</v>
      </c>
    </row>
    <row r="19" spans="1:11">
      <c r="A19" s="1"/>
      <c r="G19" s="1"/>
      <c r="I19" s="14">
        <v>200</v>
      </c>
      <c r="J19" s="15">
        <v>1</v>
      </c>
      <c r="K19" s="16">
        <f t="shared" si="0"/>
        <v>200</v>
      </c>
    </row>
    <row r="20" spans="1:11">
      <c r="A20" s="1" t="s">
        <v>21</v>
      </c>
      <c r="D20" s="1" t="s">
        <v>22</v>
      </c>
      <c r="G20" s="1" t="s">
        <v>23</v>
      </c>
      <c r="I20" s="14">
        <v>100</v>
      </c>
      <c r="J20" s="15"/>
      <c r="K20" s="16">
        <f t="shared" si="0"/>
        <v>0</v>
      </c>
    </row>
    <row r="21" spans="1:11">
      <c r="A21" s="2" t="s">
        <v>24</v>
      </c>
      <c r="D21" s="2" t="s">
        <v>25</v>
      </c>
      <c r="G21" s="2" t="s">
        <v>26</v>
      </c>
      <c r="I21" s="14">
        <v>50</v>
      </c>
      <c r="J21" s="15">
        <v>1</v>
      </c>
      <c r="K21" s="16">
        <f t="shared" si="0"/>
        <v>50</v>
      </c>
    </row>
    <row r="22" spans="1:11">
      <c r="I22" s="14">
        <v>20</v>
      </c>
      <c r="J22" s="15">
        <v>1</v>
      </c>
      <c r="K22" s="16">
        <f t="shared" si="0"/>
        <v>20</v>
      </c>
    </row>
    <row r="23" spans="1:11">
      <c r="I23" s="14">
        <v>10</v>
      </c>
      <c r="J23" s="15">
        <v>1</v>
      </c>
      <c r="K23" s="16">
        <f t="shared" si="0"/>
        <v>10</v>
      </c>
    </row>
    <row r="24" spans="1:11">
      <c r="I24" s="14">
        <v>5</v>
      </c>
      <c r="J24" s="15">
        <v>1</v>
      </c>
      <c r="K24" s="16">
        <f t="shared" si="0"/>
        <v>5</v>
      </c>
    </row>
    <row r="25" spans="1:11">
      <c r="I25" s="14">
        <v>1</v>
      </c>
      <c r="J25" s="15">
        <v>1</v>
      </c>
      <c r="K25" s="16">
        <f t="shared" si="0"/>
        <v>1</v>
      </c>
    </row>
    <row r="26" spans="1:11">
      <c r="I26" s="14">
        <v>0.25</v>
      </c>
      <c r="J26" s="15"/>
      <c r="K26" s="16">
        <f t="shared" si="0"/>
        <v>0</v>
      </c>
    </row>
    <row r="27" spans="1:11">
      <c r="I27" s="17">
        <v>0.1</v>
      </c>
      <c r="J27" s="15">
        <v>1</v>
      </c>
      <c r="K27" s="16">
        <f t="shared" si="0"/>
        <v>0.1</v>
      </c>
    </row>
    <row r="28" spans="1:11">
      <c r="I28" s="1" t="s">
        <v>27</v>
      </c>
      <c r="K28" s="18">
        <f>SUM(K17:K27)</f>
        <v>7786.1</v>
      </c>
    </row>
    <row r="29" spans="1:11">
      <c r="I29" s="1" t="s">
        <v>28</v>
      </c>
      <c r="K29" s="19">
        <f>J13</f>
        <v>0</v>
      </c>
    </row>
    <row r="30" spans="1:11" ht="9.75" thickBot="1">
      <c r="K30" s="20">
        <f>SUM(K28:K29)</f>
        <v>7786.1</v>
      </c>
    </row>
    <row r="31" spans="1:11" ht="9.75" thickTop="1"/>
    <row r="34" spans="1:13">
      <c r="A34" s="1" t="s">
        <v>0</v>
      </c>
    </row>
    <row r="35" spans="1:13">
      <c r="A35" s="1" t="s">
        <v>31</v>
      </c>
    </row>
    <row r="37" spans="1:13">
      <c r="A37" s="57" t="s">
        <v>1</v>
      </c>
      <c r="B37" s="57" t="s">
        <v>2</v>
      </c>
      <c r="C37" s="57" t="s">
        <v>3</v>
      </c>
      <c r="D37" s="57" t="s">
        <v>4</v>
      </c>
      <c r="E37" s="57" t="s">
        <v>5</v>
      </c>
      <c r="F37" s="57" t="s">
        <v>6</v>
      </c>
      <c r="G37" s="60" t="s">
        <v>7</v>
      </c>
      <c r="H37" s="61"/>
      <c r="I37" s="61"/>
      <c r="J37" s="62"/>
      <c r="K37" s="57" t="s">
        <v>8</v>
      </c>
      <c r="L37" s="57" t="s">
        <v>9</v>
      </c>
    </row>
    <row r="38" spans="1:13">
      <c r="A38" s="58"/>
      <c r="B38" s="58"/>
      <c r="C38" s="58"/>
      <c r="D38" s="58"/>
      <c r="E38" s="58"/>
      <c r="F38" s="58"/>
      <c r="G38" s="57" t="s">
        <v>10</v>
      </c>
      <c r="H38" s="57" t="s">
        <v>11</v>
      </c>
      <c r="I38" s="57" t="s">
        <v>12</v>
      </c>
      <c r="J38" s="57" t="s">
        <v>13</v>
      </c>
      <c r="K38" s="58"/>
      <c r="L38" s="58"/>
    </row>
    <row r="39" spans="1:13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</row>
    <row r="40" spans="1:13">
      <c r="A40" s="3">
        <v>45350</v>
      </c>
      <c r="B40" s="4">
        <v>18406</v>
      </c>
      <c r="C40" s="5" t="s">
        <v>194</v>
      </c>
      <c r="D40" s="6" t="s">
        <v>14</v>
      </c>
      <c r="E40" s="6">
        <v>57162</v>
      </c>
      <c r="F40" s="7">
        <v>615766.9</v>
      </c>
      <c r="G40" s="8"/>
      <c r="H40" s="8"/>
      <c r="I40" s="9"/>
      <c r="J40" s="10"/>
      <c r="K40" s="11">
        <f t="shared" ref="K40:K50" si="1">J40+F40</f>
        <v>615766.9</v>
      </c>
      <c r="L40" s="3">
        <v>45348</v>
      </c>
    </row>
    <row r="41" spans="1:13">
      <c r="A41" s="3">
        <v>45350</v>
      </c>
      <c r="B41" s="4">
        <v>18407</v>
      </c>
      <c r="C41" s="5" t="s">
        <v>196</v>
      </c>
      <c r="D41" s="6" t="s">
        <v>14</v>
      </c>
      <c r="E41" s="6">
        <v>57165</v>
      </c>
      <c r="F41" s="7"/>
      <c r="G41" s="8" t="s">
        <v>48</v>
      </c>
      <c r="H41" s="21"/>
      <c r="I41" s="9"/>
      <c r="J41" s="10">
        <v>41674.550000000003</v>
      </c>
      <c r="K41" s="11">
        <f t="shared" si="1"/>
        <v>41674.550000000003</v>
      </c>
      <c r="L41" s="3">
        <v>45344</v>
      </c>
      <c r="M41" s="2" t="s">
        <v>200</v>
      </c>
    </row>
    <row r="42" spans="1:13">
      <c r="A42" s="3">
        <v>45350</v>
      </c>
      <c r="B42" s="4">
        <v>18407</v>
      </c>
      <c r="C42" s="5" t="s">
        <v>196</v>
      </c>
      <c r="D42" s="6" t="s">
        <v>61</v>
      </c>
      <c r="E42" s="6">
        <v>57165</v>
      </c>
      <c r="F42" s="7"/>
      <c r="G42" s="8" t="s">
        <v>48</v>
      </c>
      <c r="H42" s="21"/>
      <c r="I42" s="9"/>
      <c r="J42" s="10">
        <v>600</v>
      </c>
      <c r="K42" s="11">
        <f t="shared" si="1"/>
        <v>600</v>
      </c>
      <c r="L42" s="3">
        <v>45344</v>
      </c>
    </row>
    <row r="43" spans="1:13">
      <c r="A43" s="3">
        <v>45350</v>
      </c>
      <c r="B43" s="4">
        <v>18407</v>
      </c>
      <c r="C43" s="5" t="s">
        <v>196</v>
      </c>
      <c r="D43" s="6" t="s">
        <v>76</v>
      </c>
      <c r="E43" s="6">
        <v>57165</v>
      </c>
      <c r="F43" s="7"/>
      <c r="G43" s="8" t="s">
        <v>48</v>
      </c>
      <c r="H43" s="21"/>
      <c r="I43" s="9"/>
      <c r="J43" s="10">
        <v>25</v>
      </c>
      <c r="K43" s="11">
        <f t="shared" si="1"/>
        <v>25</v>
      </c>
      <c r="L43" s="3">
        <v>45344</v>
      </c>
    </row>
    <row r="44" spans="1:13">
      <c r="A44" s="3">
        <v>45350</v>
      </c>
      <c r="B44" s="4">
        <v>18408</v>
      </c>
      <c r="C44" s="5" t="s">
        <v>201</v>
      </c>
      <c r="D44" s="6" t="s">
        <v>14</v>
      </c>
      <c r="E44" s="6">
        <v>57164</v>
      </c>
      <c r="F44" s="7"/>
      <c r="G44" s="8" t="s">
        <v>48</v>
      </c>
      <c r="H44" s="8"/>
      <c r="I44" s="9"/>
      <c r="J44" s="10">
        <v>34606.1</v>
      </c>
      <c r="K44" s="11">
        <f t="shared" si="1"/>
        <v>34606.1</v>
      </c>
      <c r="L44" s="3">
        <v>45349</v>
      </c>
    </row>
    <row r="45" spans="1:13">
      <c r="A45" s="3">
        <v>45350</v>
      </c>
      <c r="B45" s="4">
        <v>18409</v>
      </c>
      <c r="C45" s="5" t="s">
        <v>203</v>
      </c>
      <c r="D45" s="6" t="s">
        <v>14</v>
      </c>
      <c r="E45" s="6">
        <v>57166</v>
      </c>
      <c r="F45" s="7">
        <v>181250</v>
      </c>
      <c r="G45" s="8"/>
      <c r="H45" s="8"/>
      <c r="I45" s="9"/>
      <c r="J45" s="10"/>
      <c r="K45" s="11">
        <f t="shared" si="1"/>
        <v>181250</v>
      </c>
      <c r="L45" s="3">
        <v>45349</v>
      </c>
    </row>
    <row r="46" spans="1:13">
      <c r="A46" s="3">
        <v>45350</v>
      </c>
      <c r="B46" s="4">
        <v>18410</v>
      </c>
      <c r="C46" s="5" t="s">
        <v>202</v>
      </c>
      <c r="D46" s="6" t="s">
        <v>14</v>
      </c>
      <c r="E46" s="6">
        <v>57167</v>
      </c>
      <c r="F46" s="7">
        <v>226562.5</v>
      </c>
      <c r="G46" s="8"/>
      <c r="H46" s="8"/>
      <c r="I46" s="9"/>
      <c r="J46" s="10"/>
      <c r="K46" s="11">
        <f t="shared" si="1"/>
        <v>226562.5</v>
      </c>
      <c r="L46" s="3">
        <v>45349</v>
      </c>
    </row>
    <row r="47" spans="1:13">
      <c r="A47" s="3">
        <v>45350</v>
      </c>
      <c r="B47" s="4">
        <v>18411</v>
      </c>
      <c r="C47" s="5" t="s">
        <v>123</v>
      </c>
      <c r="D47" s="6" t="s">
        <v>74</v>
      </c>
      <c r="E47" s="6"/>
      <c r="F47" s="7">
        <v>22800</v>
      </c>
      <c r="G47" s="8"/>
      <c r="H47" s="8"/>
      <c r="I47" s="9"/>
      <c r="J47" s="10"/>
      <c r="K47" s="11">
        <f t="shared" si="1"/>
        <v>22800</v>
      </c>
      <c r="L47" s="3">
        <v>45348</v>
      </c>
      <c r="M47" s="2" t="s">
        <v>204</v>
      </c>
    </row>
    <row r="48" spans="1:13">
      <c r="A48" s="3">
        <v>45350</v>
      </c>
      <c r="B48" s="4">
        <v>18412</v>
      </c>
      <c r="C48" s="5" t="s">
        <v>205</v>
      </c>
      <c r="D48" s="6" t="s">
        <v>14</v>
      </c>
      <c r="E48" s="6">
        <v>57147</v>
      </c>
      <c r="F48" s="7"/>
      <c r="G48" s="8" t="s">
        <v>58</v>
      </c>
      <c r="H48" s="8"/>
      <c r="I48" s="9"/>
      <c r="J48" s="10">
        <v>50000</v>
      </c>
      <c r="K48" s="11">
        <f t="shared" si="1"/>
        <v>50000</v>
      </c>
      <c r="L48" s="3">
        <v>45344</v>
      </c>
    </row>
    <row r="49" spans="1:12">
      <c r="A49" s="3">
        <v>45350</v>
      </c>
      <c r="B49" s="4">
        <v>18413</v>
      </c>
      <c r="C49" s="5" t="s">
        <v>206</v>
      </c>
      <c r="D49" s="6" t="s">
        <v>14</v>
      </c>
      <c r="E49" s="6">
        <v>57147</v>
      </c>
      <c r="F49" s="7"/>
      <c r="G49" s="8" t="s">
        <v>58</v>
      </c>
      <c r="H49" s="8"/>
      <c r="I49" s="9"/>
      <c r="J49" s="10">
        <v>2400</v>
      </c>
      <c r="K49" s="11">
        <f t="shared" si="1"/>
        <v>2400</v>
      </c>
      <c r="L49" s="3">
        <v>45344</v>
      </c>
    </row>
    <row r="50" spans="1:12">
      <c r="A50" s="3">
        <v>45350</v>
      </c>
      <c r="B50" s="4">
        <v>18414</v>
      </c>
      <c r="C50" s="5" t="s">
        <v>207</v>
      </c>
      <c r="D50" s="6" t="s">
        <v>14</v>
      </c>
      <c r="E50" s="6">
        <v>57148</v>
      </c>
      <c r="F50" s="7"/>
      <c r="G50" s="8" t="s">
        <v>58</v>
      </c>
      <c r="H50" s="8"/>
      <c r="I50" s="9"/>
      <c r="J50" s="10">
        <v>5000</v>
      </c>
      <c r="K50" s="11">
        <f t="shared" si="1"/>
        <v>5000</v>
      </c>
      <c r="L50" s="3">
        <v>45345</v>
      </c>
    </row>
    <row r="51" spans="1:12">
      <c r="F51" s="12">
        <f>SUM(F37:F50)</f>
        <v>1046379.4</v>
      </c>
      <c r="G51" s="1"/>
      <c r="H51" s="1"/>
      <c r="I51" s="1"/>
      <c r="J51" s="12">
        <f>SUM(J40:J50)</f>
        <v>134305.65</v>
      </c>
      <c r="K51" s="12">
        <f>SUM(K40:K50)</f>
        <v>1180685.05</v>
      </c>
    </row>
    <row r="52" spans="1:12">
      <c r="I52" s="2" t="s">
        <v>12</v>
      </c>
    </row>
    <row r="55" spans="1:12">
      <c r="A55" s="1" t="s">
        <v>18</v>
      </c>
      <c r="D55" s="1" t="s">
        <v>19</v>
      </c>
    </row>
    <row r="56" spans="1:12">
      <c r="A56" s="1"/>
    </row>
    <row r="57" spans="1:12">
      <c r="A57" s="1"/>
    </row>
    <row r="58" spans="1:12">
      <c r="A58" s="1" t="s">
        <v>21</v>
      </c>
      <c r="D58" s="1" t="s">
        <v>22</v>
      </c>
    </row>
    <row r="59" spans="1:12">
      <c r="A59" s="2" t="s">
        <v>24</v>
      </c>
      <c r="D59" s="2" t="s">
        <v>25</v>
      </c>
    </row>
  </sheetData>
  <mergeCells count="26">
    <mergeCell ref="A37:A39"/>
    <mergeCell ref="B37:B39"/>
    <mergeCell ref="C37:C39"/>
    <mergeCell ref="D37:D39"/>
    <mergeCell ref="E37:E39"/>
    <mergeCell ref="F37:F39"/>
    <mergeCell ref="K6:K8"/>
    <mergeCell ref="L6:L8"/>
    <mergeCell ref="G7:G8"/>
    <mergeCell ref="H7:H8"/>
    <mergeCell ref="I7:I8"/>
    <mergeCell ref="J7:J8"/>
    <mergeCell ref="G6:J6"/>
    <mergeCell ref="F6:F8"/>
    <mergeCell ref="G37:J37"/>
    <mergeCell ref="K37:K39"/>
    <mergeCell ref="L37:L39"/>
    <mergeCell ref="G38:G39"/>
    <mergeCell ref="H38:H39"/>
    <mergeCell ref="I38:I39"/>
    <mergeCell ref="J38:J39"/>
    <mergeCell ref="A6:A8"/>
    <mergeCell ref="B6:B8"/>
    <mergeCell ref="C6:C8"/>
    <mergeCell ref="D6:D8"/>
    <mergeCell ref="E6:E8"/>
  </mergeCells>
  <pageMargins left="0.25" right="0.25" top="0.75" bottom="0.75" header="0.3" footer="0.3"/>
  <pageSetup scale="81" orientation="landscape" verticalDpi="7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48"/>
  <sheetViews>
    <sheetView tabSelected="1" topLeftCell="A86" zoomScale="130" workbookViewId="0">
      <selection activeCell="C125" sqref="C125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3" spans="1:12">
      <c r="A3" s="1" t="s">
        <v>0</v>
      </c>
    </row>
    <row r="4" spans="1:12">
      <c r="A4" s="1" t="s">
        <v>31</v>
      </c>
    </row>
    <row r="6" spans="1:12">
      <c r="A6" s="57" t="s">
        <v>1</v>
      </c>
      <c r="B6" s="57" t="s">
        <v>2</v>
      </c>
      <c r="C6" s="57" t="s">
        <v>3</v>
      </c>
      <c r="D6" s="57" t="s">
        <v>4</v>
      </c>
      <c r="E6" s="57" t="s">
        <v>5</v>
      </c>
      <c r="F6" s="57" t="s">
        <v>6</v>
      </c>
      <c r="G6" s="60" t="s">
        <v>7</v>
      </c>
      <c r="H6" s="61"/>
      <c r="I6" s="61"/>
      <c r="J6" s="62"/>
      <c r="K6" s="57" t="s">
        <v>8</v>
      </c>
      <c r="L6" s="57" t="s">
        <v>9</v>
      </c>
    </row>
    <row r="7" spans="1:12">
      <c r="A7" s="58"/>
      <c r="B7" s="58"/>
      <c r="C7" s="58"/>
      <c r="D7" s="58"/>
      <c r="E7" s="58"/>
      <c r="F7" s="58"/>
      <c r="G7" s="57" t="s">
        <v>10</v>
      </c>
      <c r="H7" s="57" t="s">
        <v>11</v>
      </c>
      <c r="I7" s="57" t="s">
        <v>12</v>
      </c>
      <c r="J7" s="57" t="s">
        <v>13</v>
      </c>
      <c r="K7" s="58"/>
      <c r="L7" s="58"/>
    </row>
    <row r="8" spans="1:12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2">
      <c r="A9" s="3">
        <v>45350</v>
      </c>
      <c r="B9" s="4">
        <v>18403</v>
      </c>
      <c r="C9" s="5" t="s">
        <v>197</v>
      </c>
      <c r="D9" s="6" t="s">
        <v>14</v>
      </c>
      <c r="E9" s="6">
        <v>56696</v>
      </c>
      <c r="F9" s="7">
        <v>28000</v>
      </c>
      <c r="G9" s="8"/>
      <c r="H9" s="8"/>
      <c r="I9" s="9"/>
      <c r="J9" s="10"/>
      <c r="K9" s="11">
        <f>J9+F9</f>
        <v>28000</v>
      </c>
      <c r="L9" s="3">
        <v>45351</v>
      </c>
    </row>
    <row r="10" spans="1:12">
      <c r="A10" s="3">
        <v>45350</v>
      </c>
      <c r="B10" s="4">
        <v>18404</v>
      </c>
      <c r="C10" s="5" t="s">
        <v>198</v>
      </c>
      <c r="D10" s="6" t="s">
        <v>14</v>
      </c>
      <c r="E10" s="6">
        <v>57175</v>
      </c>
      <c r="F10" s="7">
        <v>2650</v>
      </c>
      <c r="G10" s="8"/>
      <c r="H10" s="8"/>
      <c r="I10" s="9"/>
      <c r="J10" s="10"/>
      <c r="K10" s="11">
        <f>J10+F10</f>
        <v>2650</v>
      </c>
      <c r="L10" s="3">
        <v>45351</v>
      </c>
    </row>
    <row r="11" spans="1:12">
      <c r="A11" s="3">
        <v>45350</v>
      </c>
      <c r="B11" s="4">
        <v>18415</v>
      </c>
      <c r="C11" s="5" t="s">
        <v>199</v>
      </c>
      <c r="D11" s="6" t="s">
        <v>14</v>
      </c>
      <c r="E11" s="6">
        <v>57159</v>
      </c>
      <c r="F11" s="7">
        <v>80232.2</v>
      </c>
      <c r="G11" s="8"/>
      <c r="H11" s="8"/>
      <c r="I11" s="9"/>
      <c r="J11" s="10"/>
      <c r="K11" s="11">
        <f>J11+F11</f>
        <v>80232.2</v>
      </c>
      <c r="L11" s="3">
        <v>45351</v>
      </c>
    </row>
    <row r="12" spans="1:12">
      <c r="A12" s="3"/>
      <c r="B12" s="4"/>
      <c r="C12" s="5"/>
      <c r="D12" s="6"/>
      <c r="E12" s="6"/>
      <c r="F12" s="7"/>
      <c r="G12" s="8"/>
      <c r="H12" s="8"/>
      <c r="I12" s="9"/>
      <c r="J12" s="10"/>
      <c r="K12" s="11">
        <f>J12+F12</f>
        <v>0</v>
      </c>
      <c r="L12" s="3"/>
    </row>
    <row r="13" spans="1:12">
      <c r="F13" s="12">
        <f>SUM(F6:F12)</f>
        <v>110882.2</v>
      </c>
      <c r="G13" s="1"/>
      <c r="H13" s="1"/>
      <c r="I13" s="1"/>
      <c r="J13" s="12">
        <f>SUM(J9:J12)</f>
        <v>0</v>
      </c>
      <c r="K13" s="12">
        <f>SUM(K9:K12)</f>
        <v>110882.2</v>
      </c>
    </row>
    <row r="14" spans="1:12">
      <c r="I14" s="2" t="s">
        <v>12</v>
      </c>
    </row>
    <row r="15" spans="1:12">
      <c r="H15" s="1" t="s">
        <v>15</v>
      </c>
      <c r="J15" s="13" t="s">
        <v>16</v>
      </c>
      <c r="K15" s="13" t="s">
        <v>17</v>
      </c>
    </row>
    <row r="16" spans="1:12">
      <c r="K16" s="1"/>
    </row>
    <row r="17" spans="1:11">
      <c r="A17" s="1" t="s">
        <v>18</v>
      </c>
      <c r="D17" s="1" t="s">
        <v>19</v>
      </c>
      <c r="G17" s="1" t="s">
        <v>20</v>
      </c>
      <c r="I17" s="14">
        <v>1000</v>
      </c>
      <c r="J17" s="15">
        <v>110</v>
      </c>
      <c r="K17" s="16">
        <f t="shared" ref="K17:K27" si="0">J17*I17</f>
        <v>110000</v>
      </c>
    </row>
    <row r="18" spans="1:11">
      <c r="A18" s="1"/>
      <c r="G18" s="1"/>
      <c r="I18" s="14">
        <v>500</v>
      </c>
      <c r="J18" s="15">
        <v>1</v>
      </c>
      <c r="K18" s="16">
        <f t="shared" si="0"/>
        <v>500</v>
      </c>
    </row>
    <row r="19" spans="1:11">
      <c r="A19" s="1"/>
      <c r="G19" s="1"/>
      <c r="I19" s="14">
        <v>200</v>
      </c>
      <c r="J19" s="15">
        <v>1</v>
      </c>
      <c r="K19" s="16">
        <f t="shared" si="0"/>
        <v>200</v>
      </c>
    </row>
    <row r="20" spans="1:11">
      <c r="A20" s="1" t="s">
        <v>21</v>
      </c>
      <c r="D20" s="1" t="s">
        <v>22</v>
      </c>
      <c r="G20" s="1" t="s">
        <v>23</v>
      </c>
      <c r="I20" s="14">
        <v>100</v>
      </c>
      <c r="J20" s="15">
        <v>1</v>
      </c>
      <c r="K20" s="16">
        <f t="shared" si="0"/>
        <v>100</v>
      </c>
    </row>
    <row r="21" spans="1:11">
      <c r="A21" s="2" t="s">
        <v>24</v>
      </c>
      <c r="D21" s="2" t="s">
        <v>25</v>
      </c>
      <c r="G21" s="2" t="s">
        <v>26</v>
      </c>
      <c r="I21" s="14">
        <v>50</v>
      </c>
      <c r="J21" s="15">
        <v>1</v>
      </c>
      <c r="K21" s="16">
        <f t="shared" si="0"/>
        <v>50</v>
      </c>
    </row>
    <row r="22" spans="1:11">
      <c r="I22" s="14">
        <v>20</v>
      </c>
      <c r="J22" s="15">
        <v>1</v>
      </c>
      <c r="K22" s="16">
        <f t="shared" si="0"/>
        <v>20</v>
      </c>
    </row>
    <row r="23" spans="1:11">
      <c r="I23" s="14">
        <v>10</v>
      </c>
      <c r="J23" s="15">
        <v>1</v>
      </c>
      <c r="K23" s="16">
        <f t="shared" si="0"/>
        <v>10</v>
      </c>
    </row>
    <row r="24" spans="1:11">
      <c r="I24" s="14">
        <v>5</v>
      </c>
      <c r="J24" s="15"/>
      <c r="K24" s="16">
        <f t="shared" si="0"/>
        <v>0</v>
      </c>
    </row>
    <row r="25" spans="1:11">
      <c r="I25" s="14">
        <v>1</v>
      </c>
      <c r="J25" s="15">
        <v>2</v>
      </c>
      <c r="K25" s="16">
        <f t="shared" si="0"/>
        <v>2</v>
      </c>
    </row>
    <row r="26" spans="1:11">
      <c r="I26" s="14">
        <v>0.25</v>
      </c>
      <c r="J26" s="15"/>
      <c r="K26" s="16">
        <f t="shared" si="0"/>
        <v>0</v>
      </c>
    </row>
    <row r="27" spans="1:11">
      <c r="I27" s="17">
        <v>0.1</v>
      </c>
      <c r="J27" s="15">
        <v>2</v>
      </c>
      <c r="K27" s="16">
        <f t="shared" si="0"/>
        <v>0.2</v>
      </c>
    </row>
    <row r="28" spans="1:11">
      <c r="I28" s="1" t="s">
        <v>27</v>
      </c>
      <c r="K28" s="18">
        <f>SUM(K17:K27)</f>
        <v>110882.2</v>
      </c>
    </row>
    <row r="29" spans="1:11">
      <c r="I29" s="1" t="s">
        <v>28</v>
      </c>
      <c r="K29" s="19">
        <f>J13</f>
        <v>0</v>
      </c>
    </row>
    <row r="30" spans="1:11" ht="9.75" thickBot="1">
      <c r="K30" s="20">
        <f>SUM(K28:K29)</f>
        <v>110882.2</v>
      </c>
    </row>
    <row r="31" spans="1:11" ht="9.75" thickTop="1"/>
    <row r="35" spans="1:13">
      <c r="A35" s="1" t="s">
        <v>0</v>
      </c>
    </row>
    <row r="36" spans="1:13">
      <c r="A36" s="1" t="s">
        <v>31</v>
      </c>
    </row>
    <row r="38" spans="1:13">
      <c r="A38" s="57" t="s">
        <v>1</v>
      </c>
      <c r="B38" s="57" t="s">
        <v>2</v>
      </c>
      <c r="C38" s="57" t="s">
        <v>3</v>
      </c>
      <c r="D38" s="57" t="s">
        <v>4</v>
      </c>
      <c r="E38" s="57" t="s">
        <v>5</v>
      </c>
      <c r="F38" s="57" t="s">
        <v>6</v>
      </c>
      <c r="G38" s="60" t="s">
        <v>7</v>
      </c>
      <c r="H38" s="61"/>
      <c r="I38" s="61"/>
      <c r="J38" s="62"/>
      <c r="K38" s="57" t="s">
        <v>8</v>
      </c>
      <c r="L38" s="57" t="s">
        <v>9</v>
      </c>
    </row>
    <row r="39" spans="1:13">
      <c r="A39" s="58"/>
      <c r="B39" s="58"/>
      <c r="C39" s="58"/>
      <c r="D39" s="58"/>
      <c r="E39" s="58"/>
      <c r="F39" s="58"/>
      <c r="G39" s="57" t="s">
        <v>10</v>
      </c>
      <c r="H39" s="57" t="s">
        <v>11</v>
      </c>
      <c r="I39" s="57" t="s">
        <v>12</v>
      </c>
      <c r="J39" s="57" t="s">
        <v>13</v>
      </c>
      <c r="K39" s="58"/>
      <c r="L39" s="58"/>
    </row>
    <row r="40" spans="1:13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</row>
    <row r="41" spans="1:13">
      <c r="A41" s="3">
        <v>45351</v>
      </c>
      <c r="B41" s="4">
        <v>18416</v>
      </c>
      <c r="C41" s="5" t="s">
        <v>208</v>
      </c>
      <c r="D41" s="6" t="s">
        <v>14</v>
      </c>
      <c r="E41" s="6">
        <v>57178</v>
      </c>
      <c r="F41" s="7"/>
      <c r="G41" s="8" t="s">
        <v>58</v>
      </c>
      <c r="H41" s="8"/>
      <c r="I41" s="9"/>
      <c r="J41" s="10">
        <v>80736.5</v>
      </c>
      <c r="K41" s="11">
        <f t="shared" ref="K41:K47" si="1">J41+F41</f>
        <v>80736.5</v>
      </c>
      <c r="L41" s="3">
        <v>45349</v>
      </c>
    </row>
    <row r="42" spans="1:13">
      <c r="A42" s="3">
        <v>45351</v>
      </c>
      <c r="B42" s="4">
        <v>18416</v>
      </c>
      <c r="C42" s="5" t="s">
        <v>208</v>
      </c>
      <c r="D42" s="6" t="s">
        <v>61</v>
      </c>
      <c r="E42" s="6">
        <v>57178</v>
      </c>
      <c r="F42" s="7"/>
      <c r="G42" s="8" t="s">
        <v>58</v>
      </c>
      <c r="H42" s="8"/>
      <c r="I42" s="9"/>
      <c r="J42" s="10">
        <v>600</v>
      </c>
      <c r="K42" s="11">
        <f t="shared" si="1"/>
        <v>600</v>
      </c>
      <c r="L42" s="3">
        <v>45349</v>
      </c>
    </row>
    <row r="43" spans="1:13">
      <c r="A43" s="3">
        <v>45351</v>
      </c>
      <c r="B43" s="4">
        <v>18417</v>
      </c>
      <c r="C43" s="5" t="s">
        <v>209</v>
      </c>
      <c r="D43" s="6" t="s">
        <v>14</v>
      </c>
      <c r="E43" s="6">
        <v>57177</v>
      </c>
      <c r="F43" s="7"/>
      <c r="G43" s="8" t="s">
        <v>58</v>
      </c>
      <c r="H43" s="21"/>
      <c r="I43" s="9"/>
      <c r="J43" s="10">
        <v>23676.799999999999</v>
      </c>
      <c r="K43" s="11">
        <f t="shared" si="1"/>
        <v>23676.799999999999</v>
      </c>
      <c r="L43" s="3">
        <v>45349</v>
      </c>
      <c r="M43" s="2" t="s">
        <v>210</v>
      </c>
    </row>
    <row r="44" spans="1:13">
      <c r="A44" s="3">
        <v>45351</v>
      </c>
      <c r="B44" s="4">
        <v>18417</v>
      </c>
      <c r="C44" s="5" t="s">
        <v>209</v>
      </c>
      <c r="D44" s="6" t="s">
        <v>61</v>
      </c>
      <c r="E44" s="6">
        <v>57177</v>
      </c>
      <c r="F44" s="7"/>
      <c r="G44" s="8" t="s">
        <v>58</v>
      </c>
      <c r="H44" s="21"/>
      <c r="I44" s="9"/>
      <c r="J44" s="10">
        <v>600</v>
      </c>
      <c r="K44" s="11">
        <f t="shared" si="1"/>
        <v>600</v>
      </c>
      <c r="L44" s="3">
        <v>45349</v>
      </c>
    </row>
    <row r="45" spans="1:13">
      <c r="A45" s="3">
        <v>45351</v>
      </c>
      <c r="B45" s="4">
        <v>18417</v>
      </c>
      <c r="C45" s="5" t="s">
        <v>209</v>
      </c>
      <c r="D45" s="6" t="s">
        <v>113</v>
      </c>
      <c r="E45" s="6">
        <v>57177</v>
      </c>
      <c r="F45" s="7"/>
      <c r="G45" s="8" t="s">
        <v>58</v>
      </c>
      <c r="H45" s="8"/>
      <c r="I45" s="9"/>
      <c r="J45" s="10">
        <v>1200</v>
      </c>
      <c r="K45" s="11">
        <f t="shared" si="1"/>
        <v>1200</v>
      </c>
      <c r="L45" s="3">
        <v>45349</v>
      </c>
    </row>
    <row r="46" spans="1:13">
      <c r="A46" s="3">
        <v>45351</v>
      </c>
      <c r="B46" s="4">
        <v>18418</v>
      </c>
      <c r="C46" s="5" t="s">
        <v>211</v>
      </c>
      <c r="D46" s="6" t="s">
        <v>14</v>
      </c>
      <c r="E46" s="6">
        <v>57179</v>
      </c>
      <c r="F46" s="7"/>
      <c r="G46" s="8" t="s">
        <v>48</v>
      </c>
      <c r="H46" s="8"/>
      <c r="I46" s="9"/>
      <c r="J46" s="10">
        <v>23890</v>
      </c>
      <c r="K46" s="11">
        <f t="shared" si="1"/>
        <v>23890</v>
      </c>
      <c r="L46" s="3">
        <v>45350</v>
      </c>
    </row>
    <row r="47" spans="1:13">
      <c r="A47" s="3">
        <v>45351</v>
      </c>
      <c r="B47" s="4">
        <v>18418</v>
      </c>
      <c r="C47" s="5" t="s">
        <v>211</v>
      </c>
      <c r="D47" s="6" t="s">
        <v>113</v>
      </c>
      <c r="E47" s="6">
        <v>57179</v>
      </c>
      <c r="F47" s="7"/>
      <c r="G47" s="8" t="s">
        <v>48</v>
      </c>
      <c r="H47" s="8"/>
      <c r="I47" s="9"/>
      <c r="J47" s="10">
        <v>1200</v>
      </c>
      <c r="K47" s="11">
        <f t="shared" si="1"/>
        <v>1200</v>
      </c>
      <c r="L47" s="3">
        <v>45350</v>
      </c>
    </row>
    <row r="48" spans="1:13">
      <c r="F48" s="12">
        <f>SUM(F38:F47)</f>
        <v>0</v>
      </c>
      <c r="G48" s="1"/>
      <c r="H48" s="1"/>
      <c r="I48" s="1"/>
      <c r="J48" s="12">
        <f>SUM(J41:J47)</f>
        <v>131903.29999999999</v>
      </c>
      <c r="K48" s="12">
        <f>SUM(K41:K47)</f>
        <v>131903.29999999999</v>
      </c>
    </row>
    <row r="49" spans="1:12">
      <c r="I49" s="2" t="s">
        <v>12</v>
      </c>
    </row>
    <row r="52" spans="1:12">
      <c r="A52" s="1" t="s">
        <v>18</v>
      </c>
      <c r="D52" s="1" t="s">
        <v>19</v>
      </c>
    </row>
    <row r="53" spans="1:12">
      <c r="A53" s="1"/>
    </row>
    <row r="54" spans="1:12">
      <c r="A54" s="1"/>
    </row>
    <row r="55" spans="1:12">
      <c r="A55" s="1" t="s">
        <v>21</v>
      </c>
      <c r="D55" s="1" t="s">
        <v>22</v>
      </c>
    </row>
    <row r="56" spans="1:12">
      <c r="A56" s="2" t="s">
        <v>24</v>
      </c>
      <c r="D56" s="2" t="s">
        <v>25</v>
      </c>
    </row>
    <row r="60" spans="1:12">
      <c r="A60" s="1" t="s">
        <v>0</v>
      </c>
    </row>
    <row r="61" spans="1:12">
      <c r="A61" s="1" t="s">
        <v>31</v>
      </c>
    </row>
    <row r="63" spans="1:12">
      <c r="A63" s="57" t="s">
        <v>1</v>
      </c>
      <c r="B63" s="57" t="s">
        <v>2</v>
      </c>
      <c r="C63" s="57" t="s">
        <v>3</v>
      </c>
      <c r="D63" s="57" t="s">
        <v>4</v>
      </c>
      <c r="E63" s="57" t="s">
        <v>5</v>
      </c>
      <c r="F63" s="57" t="s">
        <v>6</v>
      </c>
      <c r="G63" s="60" t="s">
        <v>7</v>
      </c>
      <c r="H63" s="61"/>
      <c r="I63" s="61"/>
      <c r="J63" s="62"/>
      <c r="K63" s="57" t="s">
        <v>8</v>
      </c>
      <c r="L63" s="57" t="s">
        <v>9</v>
      </c>
    </row>
    <row r="64" spans="1:12">
      <c r="A64" s="58"/>
      <c r="B64" s="58"/>
      <c r="C64" s="58"/>
      <c r="D64" s="58"/>
      <c r="E64" s="58"/>
      <c r="F64" s="58"/>
      <c r="G64" s="57" t="s">
        <v>10</v>
      </c>
      <c r="H64" s="57" t="s">
        <v>11</v>
      </c>
      <c r="I64" s="57" t="s">
        <v>12</v>
      </c>
      <c r="J64" s="57" t="s">
        <v>13</v>
      </c>
      <c r="K64" s="58"/>
      <c r="L64" s="58"/>
    </row>
    <row r="65" spans="1:12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</row>
    <row r="66" spans="1:12">
      <c r="A66" s="3">
        <v>45351</v>
      </c>
      <c r="B66" s="4">
        <v>18420</v>
      </c>
      <c r="C66" s="5" t="s">
        <v>212</v>
      </c>
      <c r="D66" s="6" t="s">
        <v>14</v>
      </c>
      <c r="E66" s="6">
        <v>56685</v>
      </c>
      <c r="F66" s="7">
        <v>20800</v>
      </c>
      <c r="G66" s="8"/>
      <c r="H66" s="8"/>
      <c r="I66" s="9"/>
      <c r="J66" s="10"/>
      <c r="K66" s="11">
        <f t="shared" ref="K66:K72" si="2">J66+F66</f>
        <v>20800</v>
      </c>
      <c r="L66" s="3">
        <v>45348</v>
      </c>
    </row>
    <row r="67" spans="1:12">
      <c r="A67" s="3">
        <v>45351</v>
      </c>
      <c r="B67" s="4">
        <v>18421</v>
      </c>
      <c r="C67" s="5" t="s">
        <v>156</v>
      </c>
      <c r="D67" s="6" t="s">
        <v>14</v>
      </c>
      <c r="E67" s="6">
        <v>57154</v>
      </c>
      <c r="F67" s="7"/>
      <c r="G67" s="8" t="s">
        <v>58</v>
      </c>
      <c r="H67" s="8"/>
      <c r="I67" s="9"/>
      <c r="J67" s="10">
        <v>650</v>
      </c>
      <c r="K67" s="11">
        <f t="shared" si="2"/>
        <v>650</v>
      </c>
      <c r="L67" s="3">
        <v>45349</v>
      </c>
    </row>
    <row r="68" spans="1:12">
      <c r="A68" s="3">
        <v>45351</v>
      </c>
      <c r="B68" s="4">
        <v>18423</v>
      </c>
      <c r="C68" s="5" t="s">
        <v>213</v>
      </c>
      <c r="D68" s="6" t="s">
        <v>14</v>
      </c>
      <c r="E68" s="6">
        <v>57184</v>
      </c>
      <c r="F68" s="7"/>
      <c r="G68" s="8" t="s">
        <v>58</v>
      </c>
      <c r="H68" s="21"/>
      <c r="I68" s="9"/>
      <c r="J68" s="10">
        <v>9750</v>
      </c>
      <c r="K68" s="11">
        <f t="shared" si="2"/>
        <v>9750</v>
      </c>
      <c r="L68" s="3">
        <v>45351</v>
      </c>
    </row>
    <row r="69" spans="1:12">
      <c r="A69" s="3">
        <v>45351</v>
      </c>
      <c r="B69" s="4">
        <v>18424</v>
      </c>
      <c r="C69" s="5" t="s">
        <v>213</v>
      </c>
      <c r="D69" s="6" t="s">
        <v>61</v>
      </c>
      <c r="E69" s="6">
        <v>57184</v>
      </c>
      <c r="F69" s="7"/>
      <c r="G69" s="8" t="s">
        <v>58</v>
      </c>
      <c r="H69" s="21"/>
      <c r="I69" s="9"/>
      <c r="J69" s="10">
        <v>600</v>
      </c>
      <c r="K69" s="11">
        <f t="shared" si="2"/>
        <v>600</v>
      </c>
      <c r="L69" s="3">
        <v>45351</v>
      </c>
    </row>
    <row r="70" spans="1:12">
      <c r="A70" s="3">
        <v>45351</v>
      </c>
      <c r="B70" s="4">
        <v>18424</v>
      </c>
      <c r="C70" s="5" t="s">
        <v>213</v>
      </c>
      <c r="D70" s="6" t="s">
        <v>113</v>
      </c>
      <c r="E70" s="6">
        <v>57184</v>
      </c>
      <c r="F70" s="7"/>
      <c r="G70" s="8" t="s">
        <v>58</v>
      </c>
      <c r="H70" s="8"/>
      <c r="I70" s="9"/>
      <c r="J70" s="10">
        <v>1200</v>
      </c>
      <c r="K70" s="11">
        <f t="shared" si="2"/>
        <v>1200</v>
      </c>
      <c r="L70" s="3">
        <v>45351</v>
      </c>
    </row>
    <row r="71" spans="1:12">
      <c r="A71" s="3"/>
      <c r="B71" s="4"/>
      <c r="C71" s="5"/>
      <c r="D71" s="6"/>
      <c r="E71" s="6"/>
      <c r="F71" s="7"/>
      <c r="G71" s="8"/>
      <c r="H71" s="8"/>
      <c r="I71" s="9"/>
      <c r="J71" s="10"/>
      <c r="K71" s="11">
        <f t="shared" si="2"/>
        <v>0</v>
      </c>
      <c r="L71" s="3"/>
    </row>
    <row r="72" spans="1:12">
      <c r="A72" s="3"/>
      <c r="B72" s="4"/>
      <c r="C72" s="5"/>
      <c r="D72" s="6"/>
      <c r="E72" s="6"/>
      <c r="F72" s="7"/>
      <c r="G72" s="8"/>
      <c r="H72" s="8"/>
      <c r="I72" s="9"/>
      <c r="J72" s="10"/>
      <c r="K72" s="11">
        <f t="shared" si="2"/>
        <v>0</v>
      </c>
      <c r="L72" s="3"/>
    </row>
    <row r="73" spans="1:12">
      <c r="F73" s="12">
        <f>SUM(F63:F72)</f>
        <v>20800</v>
      </c>
      <c r="G73" s="1"/>
      <c r="H73" s="1"/>
      <c r="I73" s="1"/>
      <c r="J73" s="12">
        <f>SUM(J66:J72)</f>
        <v>12200</v>
      </c>
      <c r="K73" s="12">
        <f>SUM(K66:K72)</f>
        <v>33000</v>
      </c>
    </row>
    <row r="74" spans="1:12">
      <c r="I74" s="2" t="s">
        <v>12</v>
      </c>
    </row>
    <row r="77" spans="1:12">
      <c r="A77" s="1" t="s">
        <v>18</v>
      </c>
      <c r="D77" s="1" t="s">
        <v>19</v>
      </c>
    </row>
    <row r="78" spans="1:12">
      <c r="A78" s="1"/>
    </row>
    <row r="79" spans="1:12">
      <c r="A79" s="1"/>
    </row>
    <row r="80" spans="1:12">
      <c r="A80" s="1" t="s">
        <v>21</v>
      </c>
      <c r="D80" s="1" t="s">
        <v>22</v>
      </c>
    </row>
    <row r="81" spans="1:12">
      <c r="A81" s="2" t="s">
        <v>24</v>
      </c>
      <c r="D81" s="2" t="s">
        <v>25</v>
      </c>
    </row>
    <row r="85" spans="1:12">
      <c r="A85" s="22" t="s">
        <v>0</v>
      </c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1:12">
      <c r="A86" s="22" t="s">
        <v>31</v>
      </c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1:1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1:12" ht="9" customHeight="1">
      <c r="A88" s="63" t="s">
        <v>1</v>
      </c>
      <c r="B88" s="63" t="s">
        <v>2</v>
      </c>
      <c r="C88" s="63" t="s">
        <v>3</v>
      </c>
      <c r="D88" s="63" t="s">
        <v>4</v>
      </c>
      <c r="E88" s="63" t="s">
        <v>77</v>
      </c>
      <c r="F88" s="63" t="s">
        <v>6</v>
      </c>
      <c r="G88" s="76" t="s">
        <v>7</v>
      </c>
      <c r="H88" s="77"/>
      <c r="I88" s="77"/>
      <c r="J88" s="78"/>
      <c r="K88" s="63" t="s">
        <v>8</v>
      </c>
      <c r="L88" s="63" t="s">
        <v>9</v>
      </c>
    </row>
    <row r="89" spans="1:12">
      <c r="A89" s="75"/>
      <c r="B89" s="75"/>
      <c r="C89" s="75"/>
      <c r="D89" s="75"/>
      <c r="E89" s="75"/>
      <c r="F89" s="75"/>
      <c r="G89" s="63" t="s">
        <v>10</v>
      </c>
      <c r="H89" s="63" t="s">
        <v>11</v>
      </c>
      <c r="I89" s="63" t="s">
        <v>12</v>
      </c>
      <c r="J89" s="63" t="s">
        <v>13</v>
      </c>
      <c r="K89" s="75"/>
      <c r="L89" s="75"/>
    </row>
    <row r="90" spans="1:12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</row>
    <row r="91" spans="1:12">
      <c r="A91" s="24">
        <v>45351</v>
      </c>
      <c r="B91" s="25">
        <v>18422</v>
      </c>
      <c r="C91" s="26" t="s">
        <v>233</v>
      </c>
      <c r="D91" s="27" t="s">
        <v>78</v>
      </c>
      <c r="E91" s="63">
        <v>188632</v>
      </c>
      <c r="F91" s="28"/>
      <c r="G91" s="29" t="s">
        <v>58</v>
      </c>
      <c r="H91" s="29"/>
      <c r="I91" s="30"/>
      <c r="J91" s="31">
        <v>4485</v>
      </c>
      <c r="K91" s="32">
        <f t="shared" ref="K91:K122" si="3">J91+F91</f>
        <v>4485</v>
      </c>
      <c r="L91" s="24">
        <v>45348</v>
      </c>
    </row>
    <row r="92" spans="1:12">
      <c r="A92" s="33"/>
      <c r="B92" s="34"/>
      <c r="C92" s="35"/>
      <c r="D92" s="36" t="s">
        <v>79</v>
      </c>
      <c r="E92" s="64"/>
      <c r="F92" s="37"/>
      <c r="G92" s="38" t="s">
        <v>58</v>
      </c>
      <c r="H92" s="38"/>
      <c r="I92" s="39"/>
      <c r="J92" s="31">
        <v>-612.01</v>
      </c>
      <c r="K92" s="32">
        <f t="shared" si="3"/>
        <v>-612.01</v>
      </c>
      <c r="L92" s="33"/>
    </row>
    <row r="93" spans="1:12">
      <c r="A93" s="33"/>
      <c r="B93" s="70" t="s">
        <v>80</v>
      </c>
      <c r="C93" s="71"/>
      <c r="D93" s="71"/>
      <c r="E93" s="71"/>
      <c r="F93" s="71"/>
      <c r="G93" s="71"/>
      <c r="H93" s="71"/>
      <c r="I93" s="72"/>
      <c r="J93" s="40">
        <f>SUM(J91:J92)</f>
        <v>3872.99</v>
      </c>
      <c r="K93" s="41">
        <f t="shared" si="3"/>
        <v>3872.99</v>
      </c>
      <c r="L93" s="42"/>
    </row>
    <row r="94" spans="1:12">
      <c r="A94" s="24">
        <v>45351</v>
      </c>
      <c r="B94" s="25">
        <v>18422</v>
      </c>
      <c r="C94" s="26" t="s">
        <v>234</v>
      </c>
      <c r="D94" s="27" t="s">
        <v>78</v>
      </c>
      <c r="E94" s="63">
        <v>188638</v>
      </c>
      <c r="F94" s="28"/>
      <c r="G94" s="29" t="s">
        <v>58</v>
      </c>
      <c r="H94" s="29"/>
      <c r="I94" s="30"/>
      <c r="J94" s="31">
        <v>1100</v>
      </c>
      <c r="K94" s="32">
        <f t="shared" si="3"/>
        <v>1100</v>
      </c>
      <c r="L94" s="24">
        <v>45348</v>
      </c>
    </row>
    <row r="95" spans="1:12">
      <c r="A95" s="33"/>
      <c r="B95" s="34"/>
      <c r="C95" s="35"/>
      <c r="D95" s="36" t="s">
        <v>79</v>
      </c>
      <c r="E95" s="64"/>
      <c r="F95" s="37"/>
      <c r="G95" s="38" t="s">
        <v>58</v>
      </c>
      <c r="H95" s="38"/>
      <c r="I95" s="39"/>
      <c r="J95" s="31">
        <v>-142.36000000000001</v>
      </c>
      <c r="K95" s="32">
        <f t="shared" si="3"/>
        <v>-142.36000000000001</v>
      </c>
      <c r="L95" s="33"/>
    </row>
    <row r="96" spans="1:12">
      <c r="A96" s="65" t="s">
        <v>80</v>
      </c>
      <c r="B96" s="66"/>
      <c r="C96" s="66"/>
      <c r="D96" s="66"/>
      <c r="E96" s="66"/>
      <c r="F96" s="66"/>
      <c r="G96" s="66"/>
      <c r="H96" s="66"/>
      <c r="I96" s="67"/>
      <c r="J96" s="43">
        <f>SUM(J94:J95)</f>
        <v>957.64</v>
      </c>
      <c r="K96" s="44">
        <f t="shared" si="3"/>
        <v>957.64</v>
      </c>
      <c r="L96" s="33"/>
    </row>
    <row r="97" spans="1:12">
      <c r="A97" s="24">
        <v>45351</v>
      </c>
      <c r="B97" s="25">
        <v>18422</v>
      </c>
      <c r="C97" s="26" t="s">
        <v>235</v>
      </c>
      <c r="D97" s="27" t="s">
        <v>78</v>
      </c>
      <c r="E97" s="63">
        <v>188263</v>
      </c>
      <c r="F97" s="28"/>
      <c r="G97" s="29" t="s">
        <v>58</v>
      </c>
      <c r="H97" s="29"/>
      <c r="I97" s="30"/>
      <c r="J97" s="31">
        <v>200</v>
      </c>
      <c r="K97" s="32">
        <f t="shared" si="3"/>
        <v>200</v>
      </c>
      <c r="L97" s="24">
        <v>45348</v>
      </c>
    </row>
    <row r="98" spans="1:12">
      <c r="A98" s="24"/>
      <c r="B98" s="25"/>
      <c r="C98" s="26"/>
      <c r="D98" s="36" t="s">
        <v>79</v>
      </c>
      <c r="E98" s="64"/>
      <c r="F98" s="37"/>
      <c r="G98" s="38" t="s">
        <v>58</v>
      </c>
      <c r="H98" s="38"/>
      <c r="I98" s="39"/>
      <c r="J98" s="31">
        <v>-30.35</v>
      </c>
      <c r="K98" s="32">
        <f t="shared" si="3"/>
        <v>-30.35</v>
      </c>
      <c r="L98" s="24"/>
    </row>
    <row r="99" spans="1:12">
      <c r="A99" s="65" t="s">
        <v>80</v>
      </c>
      <c r="B99" s="66"/>
      <c r="C99" s="66"/>
      <c r="D99" s="66"/>
      <c r="E99" s="66"/>
      <c r="F99" s="66"/>
      <c r="G99" s="66"/>
      <c r="H99" s="66"/>
      <c r="I99" s="67"/>
      <c r="J99" s="43">
        <f>SUM(J97:J98)</f>
        <v>169.65</v>
      </c>
      <c r="K99" s="44">
        <f t="shared" si="3"/>
        <v>169.65</v>
      </c>
      <c r="L99" s="33"/>
    </row>
    <row r="100" spans="1:12">
      <c r="A100" s="24">
        <v>45351</v>
      </c>
      <c r="B100" s="25">
        <v>18422</v>
      </c>
      <c r="C100" s="26" t="s">
        <v>236</v>
      </c>
      <c r="D100" s="27" t="s">
        <v>78</v>
      </c>
      <c r="E100" s="63">
        <v>188637</v>
      </c>
      <c r="F100" s="28"/>
      <c r="G100" s="29" t="s">
        <v>58</v>
      </c>
      <c r="H100" s="29"/>
      <c r="I100" s="30"/>
      <c r="J100" s="31">
        <v>200</v>
      </c>
      <c r="K100" s="32">
        <f t="shared" si="3"/>
        <v>200</v>
      </c>
      <c r="L100" s="24">
        <v>45348</v>
      </c>
    </row>
    <row r="101" spans="1:12">
      <c r="A101" s="24"/>
      <c r="B101" s="25"/>
      <c r="C101" s="26"/>
      <c r="D101" s="36" t="s">
        <v>79</v>
      </c>
      <c r="E101" s="64"/>
      <c r="F101" s="37"/>
      <c r="G101" s="38" t="s">
        <v>58</v>
      </c>
      <c r="H101" s="38"/>
      <c r="I101" s="39"/>
      <c r="J101" s="31">
        <v>-30.35</v>
      </c>
      <c r="K101" s="32">
        <f t="shared" si="3"/>
        <v>-30.35</v>
      </c>
      <c r="L101" s="24"/>
    </row>
    <row r="102" spans="1:12">
      <c r="A102" s="65" t="s">
        <v>80</v>
      </c>
      <c r="B102" s="66"/>
      <c r="C102" s="66"/>
      <c r="D102" s="66"/>
      <c r="E102" s="66"/>
      <c r="F102" s="66"/>
      <c r="G102" s="66"/>
      <c r="H102" s="66"/>
      <c r="I102" s="67"/>
      <c r="J102" s="43">
        <f>SUM(J100:J101)</f>
        <v>169.65</v>
      </c>
      <c r="K102" s="44">
        <f t="shared" si="3"/>
        <v>169.65</v>
      </c>
      <c r="L102" s="33"/>
    </row>
    <row r="103" spans="1:12">
      <c r="A103" s="24">
        <v>45351</v>
      </c>
      <c r="B103" s="25">
        <v>18422</v>
      </c>
      <c r="C103" s="26" t="s">
        <v>237</v>
      </c>
      <c r="D103" s="27" t="s">
        <v>78</v>
      </c>
      <c r="E103" s="63">
        <v>188265</v>
      </c>
      <c r="F103" s="28"/>
      <c r="G103" s="29" t="s">
        <v>58</v>
      </c>
      <c r="H103" s="29"/>
      <c r="I103" s="30"/>
      <c r="J103" s="31">
        <v>1100</v>
      </c>
      <c r="K103" s="32">
        <f t="shared" si="3"/>
        <v>1100</v>
      </c>
      <c r="L103" s="24">
        <v>45348</v>
      </c>
    </row>
    <row r="104" spans="1:12">
      <c r="A104" s="24"/>
      <c r="B104" s="25"/>
      <c r="C104" s="26"/>
      <c r="D104" s="36" t="s">
        <v>79</v>
      </c>
      <c r="E104" s="64"/>
      <c r="F104" s="37"/>
      <c r="G104" s="38" t="s">
        <v>58</v>
      </c>
      <c r="H104" s="38"/>
      <c r="I104" s="39"/>
      <c r="J104" s="31">
        <v>-144.99</v>
      </c>
      <c r="K104" s="32">
        <f t="shared" si="3"/>
        <v>-144.99</v>
      </c>
      <c r="L104" s="24"/>
    </row>
    <row r="105" spans="1:12">
      <c r="A105" s="65" t="s">
        <v>80</v>
      </c>
      <c r="B105" s="66"/>
      <c r="C105" s="66"/>
      <c r="D105" s="66"/>
      <c r="E105" s="66"/>
      <c r="F105" s="66"/>
      <c r="G105" s="66"/>
      <c r="H105" s="66"/>
      <c r="I105" s="67"/>
      <c r="J105" s="43">
        <f>SUM(J103:J104)</f>
        <v>955.01</v>
      </c>
      <c r="K105" s="44">
        <f t="shared" si="3"/>
        <v>955.01</v>
      </c>
      <c r="L105" s="33"/>
    </row>
    <row r="106" spans="1:12">
      <c r="A106" s="24">
        <v>45351</v>
      </c>
      <c r="B106" s="25">
        <v>18422</v>
      </c>
      <c r="C106" s="26" t="s">
        <v>238</v>
      </c>
      <c r="D106" s="27" t="s">
        <v>78</v>
      </c>
      <c r="E106" s="63">
        <v>188476</v>
      </c>
      <c r="F106" s="28"/>
      <c r="G106" s="29" t="s">
        <v>58</v>
      </c>
      <c r="H106" s="29"/>
      <c r="I106" s="30"/>
      <c r="J106" s="31">
        <v>1100</v>
      </c>
      <c r="K106" s="32">
        <f t="shared" si="3"/>
        <v>1100</v>
      </c>
      <c r="L106" s="24">
        <v>45348</v>
      </c>
    </row>
    <row r="107" spans="1:12">
      <c r="A107" s="24"/>
      <c r="B107" s="25"/>
      <c r="C107" s="26"/>
      <c r="D107" s="36" t="s">
        <v>79</v>
      </c>
      <c r="E107" s="64"/>
      <c r="F107" s="37"/>
      <c r="G107" s="38" t="s">
        <v>58</v>
      </c>
      <c r="H107" s="38"/>
      <c r="I107" s="39"/>
      <c r="J107" s="31">
        <v>-138.84</v>
      </c>
      <c r="K107" s="32">
        <f t="shared" si="3"/>
        <v>-138.84</v>
      </c>
      <c r="L107" s="24"/>
    </row>
    <row r="108" spans="1:12">
      <c r="A108" s="65" t="s">
        <v>80</v>
      </c>
      <c r="B108" s="66"/>
      <c r="C108" s="66"/>
      <c r="D108" s="66"/>
      <c r="E108" s="66"/>
      <c r="F108" s="66"/>
      <c r="G108" s="66"/>
      <c r="H108" s="66"/>
      <c r="I108" s="67"/>
      <c r="J108" s="43">
        <f>SUM(J106:J107)</f>
        <v>961.16</v>
      </c>
      <c r="K108" s="44">
        <f t="shared" si="3"/>
        <v>961.16</v>
      </c>
      <c r="L108" s="33"/>
    </row>
    <row r="109" spans="1:12">
      <c r="A109" s="24">
        <v>45351</v>
      </c>
      <c r="B109" s="25">
        <v>18422</v>
      </c>
      <c r="C109" s="45" t="s">
        <v>239</v>
      </c>
      <c r="D109" s="46" t="s">
        <v>14</v>
      </c>
      <c r="E109" s="68" t="s">
        <v>240</v>
      </c>
      <c r="F109" s="28">
        <v>0</v>
      </c>
      <c r="G109" s="47" t="s">
        <v>58</v>
      </c>
      <c r="H109" s="47"/>
      <c r="I109" s="48"/>
      <c r="J109" s="31">
        <v>400</v>
      </c>
      <c r="K109" s="32">
        <f t="shared" si="3"/>
        <v>400</v>
      </c>
      <c r="L109" s="24">
        <v>45348</v>
      </c>
    </row>
    <row r="110" spans="1:12">
      <c r="A110" s="49"/>
      <c r="B110" s="50"/>
      <c r="C110" s="45"/>
      <c r="D110" s="51" t="s">
        <v>79</v>
      </c>
      <c r="E110" s="69"/>
      <c r="F110" s="37"/>
      <c r="G110" s="52" t="s">
        <v>58</v>
      </c>
      <c r="H110" s="52"/>
      <c r="I110" s="53"/>
      <c r="J110" s="31">
        <v>-60.7</v>
      </c>
      <c r="K110" s="32">
        <f t="shared" si="3"/>
        <v>-60.7</v>
      </c>
      <c r="L110" s="49"/>
    </row>
    <row r="111" spans="1:12">
      <c r="A111" s="65" t="s">
        <v>80</v>
      </c>
      <c r="B111" s="66"/>
      <c r="C111" s="66"/>
      <c r="D111" s="66"/>
      <c r="E111" s="66"/>
      <c r="F111" s="66"/>
      <c r="G111" s="66"/>
      <c r="H111" s="66"/>
      <c r="I111" s="67"/>
      <c r="J111" s="43">
        <f>SUM(J109:J110)</f>
        <v>339.3</v>
      </c>
      <c r="K111" s="44">
        <f t="shared" si="3"/>
        <v>339.3</v>
      </c>
      <c r="L111" s="33"/>
    </row>
    <row r="112" spans="1:12">
      <c r="A112" s="24">
        <v>45351</v>
      </c>
      <c r="B112" s="25">
        <v>18422</v>
      </c>
      <c r="C112" s="26" t="s">
        <v>242</v>
      </c>
      <c r="D112" s="27" t="s">
        <v>78</v>
      </c>
      <c r="E112" s="63">
        <v>188478</v>
      </c>
      <c r="F112" s="28"/>
      <c r="G112" s="29" t="s">
        <v>58</v>
      </c>
      <c r="H112" s="29"/>
      <c r="I112" s="30"/>
      <c r="J112" s="31">
        <v>800</v>
      </c>
      <c r="K112" s="32">
        <f t="shared" si="3"/>
        <v>800</v>
      </c>
      <c r="L112" s="24">
        <v>45348</v>
      </c>
    </row>
    <row r="113" spans="1:12">
      <c r="A113" s="24"/>
      <c r="B113" s="25"/>
      <c r="C113" s="26"/>
      <c r="D113" s="36" t="s">
        <v>79</v>
      </c>
      <c r="E113" s="64"/>
      <c r="F113" s="37"/>
      <c r="G113" s="38" t="s">
        <v>58</v>
      </c>
      <c r="H113" s="38"/>
      <c r="I113" s="39"/>
      <c r="J113" s="31">
        <v>-122.24</v>
      </c>
      <c r="K113" s="32">
        <f t="shared" si="3"/>
        <v>-122.24</v>
      </c>
      <c r="L113" s="24"/>
    </row>
    <row r="114" spans="1:12">
      <c r="A114" s="65" t="s">
        <v>80</v>
      </c>
      <c r="B114" s="66"/>
      <c r="C114" s="66"/>
      <c r="D114" s="66"/>
      <c r="E114" s="66"/>
      <c r="F114" s="66"/>
      <c r="G114" s="66"/>
      <c r="H114" s="66"/>
      <c r="I114" s="67"/>
      <c r="J114" s="43">
        <f>SUM(J112:J113)</f>
        <v>677.76</v>
      </c>
      <c r="K114" s="44">
        <f t="shared" si="3"/>
        <v>677.76</v>
      </c>
      <c r="L114" s="33"/>
    </row>
    <row r="115" spans="1:12">
      <c r="A115" s="24">
        <v>45351</v>
      </c>
      <c r="B115" s="25">
        <v>18422</v>
      </c>
      <c r="C115" s="26" t="s">
        <v>241</v>
      </c>
      <c r="D115" s="27" t="s">
        <v>78</v>
      </c>
      <c r="E115" s="63">
        <v>188259</v>
      </c>
      <c r="F115" s="28"/>
      <c r="G115" s="29" t="s">
        <v>58</v>
      </c>
      <c r="H115" s="29"/>
      <c r="I115" s="30"/>
      <c r="J115" s="31">
        <v>2200</v>
      </c>
      <c r="K115" s="32">
        <f t="shared" si="3"/>
        <v>2200</v>
      </c>
      <c r="L115" s="24">
        <v>45348</v>
      </c>
    </row>
    <row r="116" spans="1:12">
      <c r="A116" s="24"/>
      <c r="B116" s="25"/>
      <c r="C116" s="26"/>
      <c r="D116" s="36" t="s">
        <v>79</v>
      </c>
      <c r="E116" s="64"/>
      <c r="F116" s="37"/>
      <c r="G116" s="38" t="s">
        <v>58</v>
      </c>
      <c r="H116" s="38"/>
      <c r="I116" s="39"/>
      <c r="J116" s="31">
        <v>-333.68</v>
      </c>
      <c r="K116" s="32">
        <f t="shared" si="3"/>
        <v>-333.68</v>
      </c>
      <c r="L116" s="24"/>
    </row>
    <row r="117" spans="1:12">
      <c r="A117" s="65" t="s">
        <v>80</v>
      </c>
      <c r="B117" s="66"/>
      <c r="C117" s="66"/>
      <c r="D117" s="66"/>
      <c r="E117" s="66"/>
      <c r="F117" s="66"/>
      <c r="G117" s="66"/>
      <c r="H117" s="66"/>
      <c r="I117" s="67"/>
      <c r="J117" s="43">
        <f>SUM(J115:J116)</f>
        <v>1866.32</v>
      </c>
      <c r="K117" s="44">
        <f t="shared" si="3"/>
        <v>1866.32</v>
      </c>
      <c r="L117" s="33"/>
    </row>
    <row r="118" spans="1:12">
      <c r="A118" s="24">
        <v>45351</v>
      </c>
      <c r="B118" s="25">
        <v>18422</v>
      </c>
      <c r="C118" s="26" t="s">
        <v>243</v>
      </c>
      <c r="D118" s="27" t="s">
        <v>78</v>
      </c>
      <c r="E118" s="63">
        <v>188078</v>
      </c>
      <c r="F118" s="28"/>
      <c r="G118" s="29" t="s">
        <v>58</v>
      </c>
      <c r="H118" s="29"/>
      <c r="I118" s="30"/>
      <c r="J118" s="31">
        <v>200</v>
      </c>
      <c r="K118" s="32">
        <f t="shared" si="3"/>
        <v>200</v>
      </c>
      <c r="L118" s="24">
        <v>45348</v>
      </c>
    </row>
    <row r="119" spans="1:12">
      <c r="A119" s="24"/>
      <c r="B119" s="25"/>
      <c r="C119" s="26"/>
      <c r="D119" s="36" t="s">
        <v>79</v>
      </c>
      <c r="E119" s="64"/>
      <c r="F119" s="37"/>
      <c r="G119" s="38" t="s">
        <v>58</v>
      </c>
      <c r="H119" s="38"/>
      <c r="I119" s="39"/>
      <c r="J119" s="31">
        <v>-33.729999999999997</v>
      </c>
      <c r="K119" s="32">
        <f t="shared" si="3"/>
        <v>-33.729999999999997</v>
      </c>
      <c r="L119" s="24"/>
    </row>
    <row r="120" spans="1:12">
      <c r="A120" s="65" t="s">
        <v>80</v>
      </c>
      <c r="B120" s="66"/>
      <c r="C120" s="66"/>
      <c r="D120" s="66"/>
      <c r="E120" s="66"/>
      <c r="F120" s="66"/>
      <c r="G120" s="66"/>
      <c r="H120" s="66"/>
      <c r="I120" s="67"/>
      <c r="J120" s="43">
        <f>SUM(J118:J119)</f>
        <v>166.27</v>
      </c>
      <c r="K120" s="44">
        <f t="shared" si="3"/>
        <v>166.27</v>
      </c>
      <c r="L120" s="33"/>
    </row>
    <row r="121" spans="1:12">
      <c r="A121" s="24">
        <v>45351</v>
      </c>
      <c r="B121" s="25">
        <v>18422</v>
      </c>
      <c r="C121" s="26" t="s">
        <v>244</v>
      </c>
      <c r="D121" s="27" t="s">
        <v>78</v>
      </c>
      <c r="E121" s="63">
        <v>188261</v>
      </c>
      <c r="F121" s="28"/>
      <c r="G121" s="29" t="s">
        <v>58</v>
      </c>
      <c r="H121" s="29"/>
      <c r="I121" s="30"/>
      <c r="J121" s="31">
        <v>550</v>
      </c>
      <c r="K121" s="32">
        <f t="shared" si="3"/>
        <v>550</v>
      </c>
      <c r="L121" s="24">
        <v>45348</v>
      </c>
    </row>
    <row r="122" spans="1:12">
      <c r="A122" s="24"/>
      <c r="B122" s="25"/>
      <c r="C122" s="26"/>
      <c r="D122" s="36" t="s">
        <v>79</v>
      </c>
      <c r="E122" s="64"/>
      <c r="F122" s="37"/>
      <c r="G122" s="38" t="s">
        <v>58</v>
      </c>
      <c r="H122" s="38"/>
      <c r="I122" s="39"/>
      <c r="J122" s="31">
        <v>-76.84</v>
      </c>
      <c r="K122" s="32">
        <f t="shared" si="3"/>
        <v>-76.84</v>
      </c>
      <c r="L122" s="24"/>
    </row>
    <row r="123" spans="1:12">
      <c r="A123" s="65" t="s">
        <v>80</v>
      </c>
      <c r="B123" s="66"/>
      <c r="C123" s="66"/>
      <c r="D123" s="66"/>
      <c r="E123" s="66"/>
      <c r="F123" s="66"/>
      <c r="G123" s="66"/>
      <c r="H123" s="66"/>
      <c r="I123" s="67"/>
      <c r="J123" s="43">
        <f>SUM(J121:J122)</f>
        <v>473.15999999999997</v>
      </c>
      <c r="K123" s="44">
        <f t="shared" ref="K123:K154" si="4">J123+F123</f>
        <v>473.15999999999997</v>
      </c>
      <c r="L123" s="33"/>
    </row>
    <row r="124" spans="1:12">
      <c r="A124" s="24">
        <v>45351</v>
      </c>
      <c r="B124" s="25">
        <v>18422</v>
      </c>
      <c r="C124" s="26" t="s">
        <v>245</v>
      </c>
      <c r="D124" s="27" t="s">
        <v>78</v>
      </c>
      <c r="E124" s="63">
        <v>188258</v>
      </c>
      <c r="F124" s="28"/>
      <c r="G124" s="29" t="s">
        <v>58</v>
      </c>
      <c r="H124" s="29"/>
      <c r="I124" s="30"/>
      <c r="J124" s="31">
        <v>200</v>
      </c>
      <c r="K124" s="32">
        <f t="shared" si="4"/>
        <v>200</v>
      </c>
      <c r="L124" s="24">
        <v>45348</v>
      </c>
    </row>
    <row r="125" spans="1:12">
      <c r="A125" s="24"/>
      <c r="B125" s="25"/>
      <c r="C125" s="26"/>
      <c r="D125" s="36" t="s">
        <v>79</v>
      </c>
      <c r="E125" s="64"/>
      <c r="F125" s="37"/>
      <c r="G125" s="38" t="s">
        <v>58</v>
      </c>
      <c r="H125" s="38"/>
      <c r="I125" s="39"/>
      <c r="J125" s="31">
        <v>-43.64</v>
      </c>
      <c r="K125" s="32">
        <f t="shared" si="4"/>
        <v>-43.64</v>
      </c>
      <c r="L125" s="24"/>
    </row>
    <row r="126" spans="1:12">
      <c r="A126" s="65" t="s">
        <v>80</v>
      </c>
      <c r="B126" s="66"/>
      <c r="C126" s="66"/>
      <c r="D126" s="66"/>
      <c r="E126" s="66"/>
      <c r="F126" s="66"/>
      <c r="G126" s="66"/>
      <c r="H126" s="66"/>
      <c r="I126" s="67"/>
      <c r="J126" s="43">
        <f>SUM(J124:J125)</f>
        <v>156.36000000000001</v>
      </c>
      <c r="K126" s="44">
        <f t="shared" si="4"/>
        <v>156.36000000000001</v>
      </c>
      <c r="L126" s="33"/>
    </row>
    <row r="127" spans="1:12">
      <c r="A127" s="24">
        <v>45351</v>
      </c>
      <c r="B127" s="25">
        <v>18422</v>
      </c>
      <c r="C127" s="26" t="s">
        <v>246</v>
      </c>
      <c r="D127" s="27" t="s">
        <v>78</v>
      </c>
      <c r="E127" s="63">
        <v>188076</v>
      </c>
      <c r="F127" s="28"/>
      <c r="G127" s="29" t="s">
        <v>58</v>
      </c>
      <c r="H127" s="29"/>
      <c r="I127" s="30"/>
      <c r="J127" s="31">
        <v>200</v>
      </c>
      <c r="K127" s="32">
        <f t="shared" si="4"/>
        <v>200</v>
      </c>
      <c r="L127" s="24">
        <v>45348</v>
      </c>
    </row>
    <row r="128" spans="1:12">
      <c r="A128" s="24"/>
      <c r="B128" s="25"/>
      <c r="C128" s="26"/>
      <c r="D128" s="36" t="s">
        <v>79</v>
      </c>
      <c r="E128" s="64"/>
      <c r="F128" s="37"/>
      <c r="G128" s="38" t="s">
        <v>58</v>
      </c>
      <c r="H128" s="38"/>
      <c r="I128" s="39"/>
      <c r="J128" s="31">
        <v>-29.44</v>
      </c>
      <c r="K128" s="32">
        <f t="shared" si="4"/>
        <v>-29.44</v>
      </c>
      <c r="L128" s="24"/>
    </row>
    <row r="129" spans="1:12">
      <c r="A129" s="65" t="s">
        <v>80</v>
      </c>
      <c r="B129" s="66"/>
      <c r="C129" s="66"/>
      <c r="D129" s="66"/>
      <c r="E129" s="66"/>
      <c r="F129" s="66"/>
      <c r="G129" s="66"/>
      <c r="H129" s="66"/>
      <c r="I129" s="67"/>
      <c r="J129" s="43">
        <f>SUM(J127:J128)</f>
        <v>170.56</v>
      </c>
      <c r="K129" s="44">
        <f t="shared" si="4"/>
        <v>170.56</v>
      </c>
      <c r="L129" s="33"/>
    </row>
    <row r="130" spans="1:12">
      <c r="A130" s="24">
        <v>45351</v>
      </c>
      <c r="B130" s="25">
        <v>18422</v>
      </c>
      <c r="C130" s="26" t="s">
        <v>247</v>
      </c>
      <c r="D130" s="27" t="s">
        <v>78</v>
      </c>
      <c r="E130" s="63">
        <v>188268</v>
      </c>
      <c r="F130" s="28"/>
      <c r="G130" s="29" t="s">
        <v>58</v>
      </c>
      <c r="H130" s="29"/>
      <c r="I130" s="30"/>
      <c r="J130" s="31">
        <v>400</v>
      </c>
      <c r="K130" s="32">
        <f t="shared" si="4"/>
        <v>400</v>
      </c>
      <c r="L130" s="24">
        <v>45348</v>
      </c>
    </row>
    <row r="131" spans="1:12">
      <c r="A131" s="24"/>
      <c r="B131" s="25"/>
      <c r="C131" s="26"/>
      <c r="D131" s="36" t="s">
        <v>79</v>
      </c>
      <c r="E131" s="64"/>
      <c r="F131" s="37"/>
      <c r="G131" s="38" t="s">
        <v>58</v>
      </c>
      <c r="H131" s="38"/>
      <c r="I131" s="39"/>
      <c r="J131" s="31">
        <v>-60.7</v>
      </c>
      <c r="K131" s="32">
        <f t="shared" si="4"/>
        <v>-60.7</v>
      </c>
      <c r="L131" s="24"/>
    </row>
    <row r="132" spans="1:12">
      <c r="A132" s="65" t="s">
        <v>80</v>
      </c>
      <c r="B132" s="66"/>
      <c r="C132" s="66"/>
      <c r="D132" s="66"/>
      <c r="E132" s="66"/>
      <c r="F132" s="66"/>
      <c r="G132" s="66"/>
      <c r="H132" s="66"/>
      <c r="I132" s="67"/>
      <c r="J132" s="43">
        <f>SUM(J130:J131)</f>
        <v>339.3</v>
      </c>
      <c r="K132" s="44">
        <f t="shared" si="4"/>
        <v>339.3</v>
      </c>
      <c r="L132" s="33"/>
    </row>
    <row r="133" spans="1:12">
      <c r="A133" s="24">
        <v>45351</v>
      </c>
      <c r="B133" s="25">
        <v>18422</v>
      </c>
      <c r="C133" s="26" t="s">
        <v>248</v>
      </c>
      <c r="D133" s="27" t="s">
        <v>78</v>
      </c>
      <c r="E133" s="63">
        <v>187964</v>
      </c>
      <c r="F133" s="28"/>
      <c r="G133" s="29" t="s">
        <v>58</v>
      </c>
      <c r="H133" s="29"/>
      <c r="I133" s="30"/>
      <c r="J133" s="31">
        <v>400</v>
      </c>
      <c r="K133" s="32">
        <f t="shared" si="4"/>
        <v>400</v>
      </c>
      <c r="L133" s="24">
        <v>45348</v>
      </c>
    </row>
    <row r="134" spans="1:12">
      <c r="A134" s="24"/>
      <c r="B134" s="25"/>
      <c r="C134" s="26"/>
      <c r="D134" s="36" t="s">
        <v>79</v>
      </c>
      <c r="E134" s="64"/>
      <c r="F134" s="37"/>
      <c r="G134" s="38" t="s">
        <v>58</v>
      </c>
      <c r="H134" s="38"/>
      <c r="I134" s="39"/>
      <c r="J134" s="31">
        <v>-76.78</v>
      </c>
      <c r="K134" s="32">
        <f t="shared" si="4"/>
        <v>-76.78</v>
      </c>
      <c r="L134" s="24"/>
    </row>
    <row r="135" spans="1:12">
      <c r="A135" s="65" t="s">
        <v>80</v>
      </c>
      <c r="B135" s="66"/>
      <c r="C135" s="66"/>
      <c r="D135" s="66"/>
      <c r="E135" s="66"/>
      <c r="F135" s="66"/>
      <c r="G135" s="66"/>
      <c r="H135" s="66"/>
      <c r="I135" s="67"/>
      <c r="J135" s="43">
        <f>SUM(J133:J134)</f>
        <v>323.22000000000003</v>
      </c>
      <c r="K135" s="44">
        <f t="shared" si="4"/>
        <v>323.22000000000003</v>
      </c>
      <c r="L135" s="33"/>
    </row>
    <row r="136" spans="1:12">
      <c r="A136" s="24">
        <v>45351</v>
      </c>
      <c r="B136" s="25">
        <v>18422</v>
      </c>
      <c r="C136" s="26" t="s">
        <v>249</v>
      </c>
      <c r="D136" s="27" t="s">
        <v>78</v>
      </c>
      <c r="E136" s="63">
        <v>187880</v>
      </c>
      <c r="F136" s="28"/>
      <c r="G136" s="29" t="s">
        <v>58</v>
      </c>
      <c r="H136" s="29"/>
      <c r="I136" s="30"/>
      <c r="J136" s="31">
        <v>350</v>
      </c>
      <c r="K136" s="32">
        <f t="shared" si="4"/>
        <v>350</v>
      </c>
      <c r="L136" s="24">
        <v>45348</v>
      </c>
    </row>
    <row r="137" spans="1:12">
      <c r="A137" s="24"/>
      <c r="B137" s="25"/>
      <c r="C137" s="26"/>
      <c r="D137" s="36" t="s">
        <v>79</v>
      </c>
      <c r="E137" s="64"/>
      <c r="F137" s="37"/>
      <c r="G137" s="38" t="s">
        <v>58</v>
      </c>
      <c r="H137" s="38"/>
      <c r="I137" s="39"/>
      <c r="J137" s="31">
        <v>-51.07</v>
      </c>
      <c r="K137" s="32">
        <f t="shared" si="4"/>
        <v>-51.07</v>
      </c>
      <c r="L137" s="24"/>
    </row>
    <row r="138" spans="1:12">
      <c r="A138" s="65" t="s">
        <v>80</v>
      </c>
      <c r="B138" s="66"/>
      <c r="C138" s="66"/>
      <c r="D138" s="66"/>
      <c r="E138" s="66"/>
      <c r="F138" s="66"/>
      <c r="G138" s="66"/>
      <c r="H138" s="66"/>
      <c r="I138" s="67"/>
      <c r="J138" s="43">
        <f>SUM(J136:J137)</f>
        <v>298.93</v>
      </c>
      <c r="K138" s="44">
        <f t="shared" si="4"/>
        <v>298.93</v>
      </c>
      <c r="L138" s="33"/>
    </row>
    <row r="139" spans="1:12">
      <c r="A139" s="24">
        <v>45351</v>
      </c>
      <c r="B139" s="25">
        <v>18422</v>
      </c>
      <c r="C139" s="26" t="s">
        <v>250</v>
      </c>
      <c r="D139" s="27" t="s">
        <v>78</v>
      </c>
      <c r="E139" s="63">
        <v>187848</v>
      </c>
      <c r="F139" s="28"/>
      <c r="G139" s="29" t="s">
        <v>58</v>
      </c>
      <c r="H139" s="29"/>
      <c r="I139" s="30"/>
      <c r="J139" s="31">
        <v>200</v>
      </c>
      <c r="K139" s="32">
        <f t="shared" si="4"/>
        <v>200</v>
      </c>
      <c r="L139" s="24">
        <v>45348</v>
      </c>
    </row>
    <row r="140" spans="1:12">
      <c r="A140" s="24"/>
      <c r="B140" s="25"/>
      <c r="C140" s="26"/>
      <c r="D140" s="36" t="s">
        <v>79</v>
      </c>
      <c r="E140" s="64"/>
      <c r="F140" s="37"/>
      <c r="G140" s="38" t="s">
        <v>58</v>
      </c>
      <c r="H140" s="38"/>
      <c r="I140" s="39"/>
      <c r="J140" s="31">
        <v>-35.18</v>
      </c>
      <c r="K140" s="32">
        <f t="shared" si="4"/>
        <v>-35.18</v>
      </c>
      <c r="L140" s="24"/>
    </row>
    <row r="141" spans="1:12">
      <c r="A141" s="65" t="s">
        <v>80</v>
      </c>
      <c r="B141" s="66"/>
      <c r="C141" s="66"/>
      <c r="D141" s="66"/>
      <c r="E141" s="66"/>
      <c r="F141" s="66"/>
      <c r="G141" s="66"/>
      <c r="H141" s="66"/>
      <c r="I141" s="67"/>
      <c r="J141" s="43">
        <f>SUM(J139:J140)</f>
        <v>164.82</v>
      </c>
      <c r="K141" s="44">
        <f t="shared" si="4"/>
        <v>164.82</v>
      </c>
      <c r="L141" s="33"/>
    </row>
    <row r="142" spans="1:12">
      <c r="A142" s="2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</row>
    <row r="143" spans="1:12">
      <c r="A143" s="23"/>
      <c r="B143" s="23"/>
      <c r="C143" s="23"/>
      <c r="D143" s="23"/>
      <c r="E143" s="23"/>
      <c r="F143" s="23"/>
      <c r="G143" s="23"/>
      <c r="H143" s="23"/>
      <c r="I143" s="54" t="s">
        <v>82</v>
      </c>
      <c r="J143" s="55">
        <f>SUM(J117,J114,J111,J108,J105,J102,J99,J96,J93,J120,J123,J126,J129,J132,J135,J138,J141)</f>
        <v>12062.099999999999</v>
      </c>
      <c r="K143" s="23"/>
      <c r="L143" s="23"/>
    </row>
    <row r="144" spans="1:12">
      <c r="A144" s="22" t="s">
        <v>18</v>
      </c>
      <c r="B144" s="23"/>
      <c r="C144" s="23"/>
      <c r="D144" s="22" t="s">
        <v>19</v>
      </c>
      <c r="E144" s="23"/>
      <c r="F144" s="23"/>
      <c r="G144" s="23"/>
      <c r="H144" s="23"/>
      <c r="I144" s="23"/>
      <c r="J144" s="23"/>
      <c r="K144" s="23"/>
      <c r="L144" s="23"/>
    </row>
    <row r="145" spans="1:12">
      <c r="A145" s="22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</row>
    <row r="146" spans="1:12">
      <c r="A146" s="22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  <row r="147" spans="1:12">
      <c r="A147" s="22" t="s">
        <v>21</v>
      </c>
      <c r="B147" s="23"/>
      <c r="C147" s="23"/>
      <c r="D147" s="22" t="s">
        <v>22</v>
      </c>
      <c r="E147" s="23"/>
      <c r="F147" s="23"/>
      <c r="G147" s="23"/>
      <c r="H147" s="23"/>
      <c r="I147" s="23"/>
      <c r="J147" s="23"/>
      <c r="K147" s="23"/>
      <c r="L147" s="23"/>
    </row>
    <row r="148" spans="1:12">
      <c r="A148" s="23" t="s">
        <v>24</v>
      </c>
      <c r="B148" s="23"/>
      <c r="C148" s="23"/>
      <c r="D148" s="23" t="s">
        <v>25</v>
      </c>
      <c r="E148" s="23"/>
      <c r="F148" s="23"/>
      <c r="G148" s="23"/>
      <c r="H148" s="23"/>
      <c r="I148" s="23"/>
      <c r="J148" s="23"/>
      <c r="K148" s="23"/>
      <c r="L148" s="23"/>
    </row>
  </sheetData>
  <mergeCells count="86">
    <mergeCell ref="E136:E137"/>
    <mergeCell ref="A138:I138"/>
    <mergeCell ref="E139:E140"/>
    <mergeCell ref="A141:I141"/>
    <mergeCell ref="A129:I129"/>
    <mergeCell ref="E130:E131"/>
    <mergeCell ref="A132:I132"/>
    <mergeCell ref="E133:E134"/>
    <mergeCell ref="A135:I135"/>
    <mergeCell ref="E121:E122"/>
    <mergeCell ref="A123:I123"/>
    <mergeCell ref="E124:E125"/>
    <mergeCell ref="A126:I126"/>
    <mergeCell ref="E127:E128"/>
    <mergeCell ref="A114:I114"/>
    <mergeCell ref="E115:E116"/>
    <mergeCell ref="A117:I117"/>
    <mergeCell ref="E118:E119"/>
    <mergeCell ref="A120:I120"/>
    <mergeCell ref="E106:E107"/>
    <mergeCell ref="A108:I108"/>
    <mergeCell ref="E109:E110"/>
    <mergeCell ref="A111:I111"/>
    <mergeCell ref="E112:E113"/>
    <mergeCell ref="A99:I99"/>
    <mergeCell ref="E100:E101"/>
    <mergeCell ref="A102:I102"/>
    <mergeCell ref="E103:E104"/>
    <mergeCell ref="A105:I105"/>
    <mergeCell ref="E91:E92"/>
    <mergeCell ref="B93:I93"/>
    <mergeCell ref="E94:E95"/>
    <mergeCell ref="A96:I96"/>
    <mergeCell ref="E97:E98"/>
    <mergeCell ref="F88:F90"/>
    <mergeCell ref="G88:J88"/>
    <mergeCell ref="K88:K90"/>
    <mergeCell ref="L88:L90"/>
    <mergeCell ref="G89:G90"/>
    <mergeCell ref="H89:H90"/>
    <mergeCell ref="I89:I90"/>
    <mergeCell ref="J89:J90"/>
    <mergeCell ref="A88:A90"/>
    <mergeCell ref="B88:B90"/>
    <mergeCell ref="C88:C90"/>
    <mergeCell ref="D88:D90"/>
    <mergeCell ref="E88:E90"/>
    <mergeCell ref="F6:F8"/>
    <mergeCell ref="A6:A8"/>
    <mergeCell ref="B6:B8"/>
    <mergeCell ref="C6:C8"/>
    <mergeCell ref="D6:D8"/>
    <mergeCell ref="E6:E8"/>
    <mergeCell ref="G6:J6"/>
    <mergeCell ref="K6:K8"/>
    <mergeCell ref="L6:L8"/>
    <mergeCell ref="G7:G8"/>
    <mergeCell ref="H7:H8"/>
    <mergeCell ref="I7:I8"/>
    <mergeCell ref="J7:J8"/>
    <mergeCell ref="A38:A40"/>
    <mergeCell ref="B38:B40"/>
    <mergeCell ref="C38:C40"/>
    <mergeCell ref="D38:D40"/>
    <mergeCell ref="E38:E40"/>
    <mergeCell ref="F38:F40"/>
    <mergeCell ref="G38:J38"/>
    <mergeCell ref="K38:K40"/>
    <mergeCell ref="L38:L40"/>
    <mergeCell ref="G39:G40"/>
    <mergeCell ref="H39:H40"/>
    <mergeCell ref="I39:I40"/>
    <mergeCell ref="J39:J40"/>
    <mergeCell ref="A63:A65"/>
    <mergeCell ref="B63:B65"/>
    <mergeCell ref="C63:C65"/>
    <mergeCell ref="D63:D65"/>
    <mergeCell ref="E63:E65"/>
    <mergeCell ref="F63:F65"/>
    <mergeCell ref="G63:J63"/>
    <mergeCell ref="K63:K65"/>
    <mergeCell ref="L63:L65"/>
    <mergeCell ref="G64:G65"/>
    <mergeCell ref="H64:H65"/>
    <mergeCell ref="I64:I65"/>
    <mergeCell ref="J64:J65"/>
  </mergeCells>
  <pageMargins left="0.25" right="0.25" top="0.75" bottom="0.75" header="0.3" footer="0.3"/>
  <pageSetup scale="85" orientation="landscape" verticalDpi="7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51"/>
  <sheetViews>
    <sheetView zoomScale="130" workbookViewId="0">
      <selection activeCell="C40" sqref="C40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2">
      <c r="A2" s="1" t="s">
        <v>0</v>
      </c>
    </row>
    <row r="3" spans="1:12">
      <c r="A3" s="1" t="s">
        <v>31</v>
      </c>
    </row>
    <row r="5" spans="1:12">
      <c r="A5" s="57" t="s">
        <v>1</v>
      </c>
      <c r="B5" s="57" t="s">
        <v>2</v>
      </c>
      <c r="C5" s="57" t="s">
        <v>3</v>
      </c>
      <c r="D5" s="57" t="s">
        <v>4</v>
      </c>
      <c r="E5" s="57" t="s">
        <v>5</v>
      </c>
      <c r="F5" s="57" t="s">
        <v>6</v>
      </c>
      <c r="G5" s="60" t="s">
        <v>7</v>
      </c>
      <c r="H5" s="61"/>
      <c r="I5" s="61"/>
      <c r="J5" s="62"/>
      <c r="K5" s="57" t="s">
        <v>8</v>
      </c>
      <c r="L5" s="57" t="s">
        <v>9</v>
      </c>
    </row>
    <row r="6" spans="1:12">
      <c r="A6" s="58"/>
      <c r="B6" s="58"/>
      <c r="C6" s="58"/>
      <c r="D6" s="58"/>
      <c r="E6" s="58"/>
      <c r="F6" s="58"/>
      <c r="G6" s="57" t="s">
        <v>10</v>
      </c>
      <c r="H6" s="57" t="s">
        <v>11</v>
      </c>
      <c r="I6" s="57" t="s">
        <v>12</v>
      </c>
      <c r="J6" s="57" t="s">
        <v>13</v>
      </c>
      <c r="K6" s="58"/>
      <c r="L6" s="58"/>
    </row>
    <row r="7" spans="1:12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2">
      <c r="A8" s="3">
        <v>45323</v>
      </c>
      <c r="B8" s="4">
        <v>18319</v>
      </c>
      <c r="C8" s="5" t="s">
        <v>44</v>
      </c>
      <c r="D8" s="6" t="s">
        <v>14</v>
      </c>
      <c r="E8" s="6">
        <v>57254</v>
      </c>
      <c r="F8" s="7">
        <v>500</v>
      </c>
      <c r="G8" s="8"/>
      <c r="H8" s="8"/>
      <c r="I8" s="9"/>
      <c r="J8" s="10"/>
      <c r="K8" s="11">
        <f>J8+F8</f>
        <v>500</v>
      </c>
      <c r="L8" s="3">
        <v>45324</v>
      </c>
    </row>
    <row r="9" spans="1:12">
      <c r="A9" s="3"/>
      <c r="B9" s="4"/>
      <c r="C9" s="5"/>
      <c r="D9" s="6"/>
      <c r="E9" s="6"/>
      <c r="F9" s="7"/>
      <c r="G9" s="8"/>
      <c r="H9" s="8"/>
      <c r="I9" s="9"/>
      <c r="J9" s="10"/>
      <c r="K9" s="11">
        <f t="shared" ref="K9:K11" si="0">J9+F9</f>
        <v>0</v>
      </c>
      <c r="L9" s="3"/>
    </row>
    <row r="10" spans="1:12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 t="shared" si="0"/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si="0"/>
        <v>0</v>
      </c>
      <c r="L11" s="3"/>
    </row>
    <row r="12" spans="1:12">
      <c r="F12" s="12">
        <f>SUM(F5:F11)</f>
        <v>500</v>
      </c>
      <c r="G12" s="1"/>
      <c r="H12" s="1"/>
      <c r="I12" s="1"/>
      <c r="J12" s="12">
        <f>SUM(J8:J11)</f>
        <v>0</v>
      </c>
      <c r="K12" s="12">
        <f>SUM(K8:K11)</f>
        <v>500</v>
      </c>
    </row>
    <row r="13" spans="1:12">
      <c r="I13" s="2" t="s">
        <v>12</v>
      </c>
    </row>
    <row r="14" spans="1:12">
      <c r="H14" s="1" t="s">
        <v>15</v>
      </c>
      <c r="J14" s="13" t="s">
        <v>16</v>
      </c>
      <c r="K14" s="13" t="s">
        <v>17</v>
      </c>
    </row>
    <row r="15" spans="1:12">
      <c r="K15" s="1"/>
    </row>
    <row r="16" spans="1:12">
      <c r="A16" s="1" t="s">
        <v>18</v>
      </c>
      <c r="D16" s="1" t="s">
        <v>19</v>
      </c>
      <c r="G16" s="1" t="s">
        <v>20</v>
      </c>
      <c r="I16" s="14">
        <v>1000</v>
      </c>
      <c r="J16" s="15"/>
      <c r="K16" s="16">
        <f t="shared" ref="K16:K26" si="1">J16*I16</f>
        <v>0</v>
      </c>
    </row>
    <row r="17" spans="1:11">
      <c r="A17" s="1"/>
      <c r="G17" s="1"/>
      <c r="I17" s="14">
        <v>500</v>
      </c>
      <c r="J17" s="15">
        <v>1</v>
      </c>
      <c r="K17" s="16">
        <f t="shared" si="1"/>
        <v>500</v>
      </c>
    </row>
    <row r="18" spans="1:11">
      <c r="A18" s="1"/>
      <c r="G18" s="1"/>
      <c r="I18" s="14">
        <v>200</v>
      </c>
      <c r="J18" s="15"/>
      <c r="K18" s="16">
        <f t="shared" si="1"/>
        <v>0</v>
      </c>
    </row>
    <row r="19" spans="1:11">
      <c r="A19" s="1" t="s">
        <v>21</v>
      </c>
      <c r="D19" s="1" t="s">
        <v>22</v>
      </c>
      <c r="G19" s="1" t="s">
        <v>23</v>
      </c>
      <c r="I19" s="14">
        <v>100</v>
      </c>
      <c r="J19" s="15"/>
      <c r="K19" s="16">
        <f t="shared" si="1"/>
        <v>0</v>
      </c>
    </row>
    <row r="20" spans="1:11">
      <c r="A20" s="2" t="s">
        <v>24</v>
      </c>
      <c r="D20" s="2" t="s">
        <v>25</v>
      </c>
      <c r="G20" s="2" t="s">
        <v>26</v>
      </c>
      <c r="I20" s="14">
        <v>50</v>
      </c>
      <c r="J20" s="15"/>
      <c r="K20" s="16">
        <f t="shared" si="1"/>
        <v>0</v>
      </c>
    </row>
    <row r="21" spans="1:11">
      <c r="I21" s="14">
        <v>20</v>
      </c>
      <c r="J21" s="15"/>
      <c r="K21" s="16">
        <f t="shared" si="1"/>
        <v>0</v>
      </c>
    </row>
    <row r="22" spans="1:11">
      <c r="I22" s="14">
        <v>10</v>
      </c>
      <c r="J22" s="15"/>
      <c r="K22" s="16">
        <f t="shared" si="1"/>
        <v>0</v>
      </c>
    </row>
    <row r="23" spans="1:11">
      <c r="I23" s="14">
        <v>5</v>
      </c>
      <c r="J23" s="15"/>
      <c r="K23" s="16">
        <f t="shared" si="1"/>
        <v>0</v>
      </c>
    </row>
    <row r="24" spans="1:11">
      <c r="I24" s="14">
        <v>1</v>
      </c>
      <c r="J24" s="15"/>
      <c r="K24" s="16">
        <f t="shared" si="1"/>
        <v>0</v>
      </c>
    </row>
    <row r="25" spans="1:11">
      <c r="I25" s="14">
        <v>0.25</v>
      </c>
      <c r="J25" s="15"/>
      <c r="K25" s="16">
        <f t="shared" si="1"/>
        <v>0</v>
      </c>
    </row>
    <row r="26" spans="1:11">
      <c r="I26" s="17">
        <v>0.1</v>
      </c>
      <c r="J26" s="15"/>
      <c r="K26" s="16">
        <f t="shared" si="1"/>
        <v>0</v>
      </c>
    </row>
    <row r="27" spans="1:11">
      <c r="I27" s="1" t="s">
        <v>27</v>
      </c>
      <c r="K27" s="18">
        <f>SUM(K16:K26)</f>
        <v>500</v>
      </c>
    </row>
    <row r="28" spans="1:11">
      <c r="I28" s="1" t="s">
        <v>28</v>
      </c>
      <c r="K28" s="19">
        <f>J12</f>
        <v>0</v>
      </c>
    </row>
    <row r="29" spans="1:11" ht="9.75" thickBot="1">
      <c r="K29" s="20">
        <f>SUM(K27:K28)</f>
        <v>500</v>
      </c>
    </row>
    <row r="30" spans="1:11" ht="9.75" thickTop="1"/>
    <row r="33" spans="1:12">
      <c r="A33" s="1" t="s">
        <v>0</v>
      </c>
    </row>
    <row r="34" spans="1:12">
      <c r="A34" s="1" t="s">
        <v>31</v>
      </c>
    </row>
    <row r="36" spans="1:12">
      <c r="A36" s="57" t="s">
        <v>1</v>
      </c>
      <c r="B36" s="57" t="s">
        <v>2</v>
      </c>
      <c r="C36" s="57" t="s">
        <v>3</v>
      </c>
      <c r="D36" s="57" t="s">
        <v>4</v>
      </c>
      <c r="E36" s="57" t="s">
        <v>5</v>
      </c>
      <c r="F36" s="57" t="s">
        <v>6</v>
      </c>
      <c r="G36" s="60" t="s">
        <v>7</v>
      </c>
      <c r="H36" s="61"/>
      <c r="I36" s="61"/>
      <c r="J36" s="62"/>
      <c r="K36" s="57" t="s">
        <v>8</v>
      </c>
      <c r="L36" s="57" t="s">
        <v>9</v>
      </c>
    </row>
    <row r="37" spans="1:12">
      <c r="A37" s="58"/>
      <c r="B37" s="58"/>
      <c r="C37" s="58"/>
      <c r="D37" s="58"/>
      <c r="E37" s="58"/>
      <c r="F37" s="58"/>
      <c r="G37" s="57" t="s">
        <v>10</v>
      </c>
      <c r="H37" s="57" t="s">
        <v>11</v>
      </c>
      <c r="I37" s="57" t="s">
        <v>12</v>
      </c>
      <c r="J37" s="57" t="s">
        <v>13</v>
      </c>
      <c r="K37" s="58"/>
      <c r="L37" s="58"/>
    </row>
    <row r="38" spans="1:12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</row>
    <row r="39" spans="1:12">
      <c r="A39" s="3">
        <v>45324</v>
      </c>
      <c r="B39" s="4">
        <v>18325</v>
      </c>
      <c r="C39" s="5" t="s">
        <v>57</v>
      </c>
      <c r="D39" s="6" t="s">
        <v>14</v>
      </c>
      <c r="E39" s="6">
        <v>57079</v>
      </c>
      <c r="F39" s="7"/>
      <c r="G39" s="8" t="s">
        <v>58</v>
      </c>
      <c r="H39" s="8"/>
      <c r="I39" s="9"/>
      <c r="J39" s="10">
        <v>13360</v>
      </c>
      <c r="K39" s="11">
        <f>J39+F39</f>
        <v>13360</v>
      </c>
      <c r="L39" s="3">
        <v>45324</v>
      </c>
    </row>
    <row r="40" spans="1:12">
      <c r="A40" s="3">
        <v>45324</v>
      </c>
      <c r="B40" s="4">
        <v>18326</v>
      </c>
      <c r="C40" s="5" t="s">
        <v>59</v>
      </c>
      <c r="D40" s="6" t="s">
        <v>14</v>
      </c>
      <c r="E40" s="6">
        <v>57074</v>
      </c>
      <c r="F40" s="7">
        <v>74946.3</v>
      </c>
      <c r="G40" s="8"/>
      <c r="H40" s="8"/>
      <c r="I40" s="9"/>
      <c r="J40" s="10"/>
      <c r="K40" s="11">
        <f t="shared" ref="K40:K42" si="2">J40+F40</f>
        <v>74946.3</v>
      </c>
      <c r="L40" s="3">
        <v>45322</v>
      </c>
    </row>
    <row r="41" spans="1:12">
      <c r="A41" s="3">
        <v>45324</v>
      </c>
      <c r="B41" s="4">
        <v>18327</v>
      </c>
      <c r="C41" s="5" t="s">
        <v>32</v>
      </c>
      <c r="D41" s="6" t="s">
        <v>14</v>
      </c>
      <c r="E41" s="6">
        <v>57075</v>
      </c>
      <c r="F41" s="7">
        <v>7600</v>
      </c>
      <c r="G41" s="8"/>
      <c r="H41" s="8"/>
      <c r="I41" s="9"/>
      <c r="J41" s="10"/>
      <c r="K41" s="11">
        <f t="shared" si="2"/>
        <v>7600</v>
      </c>
      <c r="L41" s="3">
        <v>45323</v>
      </c>
    </row>
    <row r="42" spans="1:12">
      <c r="A42" s="3"/>
      <c r="B42" s="4"/>
      <c r="C42" s="5"/>
      <c r="D42" s="6"/>
      <c r="E42" s="6"/>
      <c r="F42" s="7"/>
      <c r="G42" s="8"/>
      <c r="H42" s="8"/>
      <c r="I42" s="9"/>
      <c r="J42" s="10"/>
      <c r="K42" s="11">
        <f t="shared" si="2"/>
        <v>0</v>
      </c>
      <c r="L42" s="3"/>
    </row>
    <row r="43" spans="1:12">
      <c r="F43" s="12">
        <f>SUM(F36:F42)</f>
        <v>82546.3</v>
      </c>
      <c r="G43" s="1"/>
      <c r="H43" s="1"/>
      <c r="I43" s="1"/>
      <c r="J43" s="12">
        <f>SUM(J39:J42)</f>
        <v>13360</v>
      </c>
      <c r="K43" s="12">
        <f>SUM(K39:K42)</f>
        <v>95906.3</v>
      </c>
    </row>
    <row r="44" spans="1:12">
      <c r="I44" s="2" t="s">
        <v>12</v>
      </c>
    </row>
    <row r="47" spans="1:12">
      <c r="A47" s="1" t="s">
        <v>18</v>
      </c>
      <c r="D47" s="1" t="s">
        <v>19</v>
      </c>
    </row>
    <row r="48" spans="1:12">
      <c r="A48" s="1"/>
    </row>
    <row r="49" spans="1:4">
      <c r="A49" s="1"/>
    </row>
    <row r="50" spans="1:4">
      <c r="A50" s="1" t="s">
        <v>21</v>
      </c>
      <c r="D50" s="1" t="s">
        <v>22</v>
      </c>
    </row>
    <row r="51" spans="1:4">
      <c r="A51" s="2" t="s">
        <v>24</v>
      </c>
      <c r="D51" s="2" t="s">
        <v>25</v>
      </c>
    </row>
  </sheetData>
  <mergeCells count="26">
    <mergeCell ref="F5:F7"/>
    <mergeCell ref="A5:A7"/>
    <mergeCell ref="B5:B7"/>
    <mergeCell ref="C5:C7"/>
    <mergeCell ref="D5:D7"/>
    <mergeCell ref="E5:E7"/>
    <mergeCell ref="G5:J5"/>
    <mergeCell ref="K5:K7"/>
    <mergeCell ref="L5:L7"/>
    <mergeCell ref="G6:G7"/>
    <mergeCell ref="H6:H7"/>
    <mergeCell ref="I6:I7"/>
    <mergeCell ref="J6:J7"/>
    <mergeCell ref="A36:A38"/>
    <mergeCell ref="B36:B38"/>
    <mergeCell ref="C36:C38"/>
    <mergeCell ref="D36:D38"/>
    <mergeCell ref="E36:E38"/>
    <mergeCell ref="F36:F38"/>
    <mergeCell ref="G36:J36"/>
    <mergeCell ref="K36:K38"/>
    <mergeCell ref="L36:L38"/>
    <mergeCell ref="G37:G38"/>
    <mergeCell ref="H37:H38"/>
    <mergeCell ref="I37:I38"/>
    <mergeCell ref="J37:J38"/>
  </mergeCells>
  <pageMargins left="0.25" right="0.25" top="0.75" bottom="0.75" header="0.3" footer="0.3"/>
  <pageSetup scale="90" orientation="landscape" verticalDpi="7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94"/>
  <sheetViews>
    <sheetView topLeftCell="A4" zoomScale="130" workbookViewId="0">
      <selection activeCell="A66" sqref="A66:L95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2">
      <c r="A2" s="1" t="s">
        <v>0</v>
      </c>
    </row>
    <row r="3" spans="1:12">
      <c r="A3" s="1" t="s">
        <v>31</v>
      </c>
    </row>
    <row r="5" spans="1:12">
      <c r="A5" s="57" t="s">
        <v>1</v>
      </c>
      <c r="B5" s="57" t="s">
        <v>2</v>
      </c>
      <c r="C5" s="57" t="s">
        <v>3</v>
      </c>
      <c r="D5" s="57" t="s">
        <v>4</v>
      </c>
      <c r="E5" s="57" t="s">
        <v>5</v>
      </c>
      <c r="F5" s="57" t="s">
        <v>6</v>
      </c>
      <c r="G5" s="60" t="s">
        <v>7</v>
      </c>
      <c r="H5" s="61"/>
      <c r="I5" s="61"/>
      <c r="J5" s="62"/>
      <c r="K5" s="57" t="s">
        <v>8</v>
      </c>
      <c r="L5" s="57" t="s">
        <v>9</v>
      </c>
    </row>
    <row r="6" spans="1:12">
      <c r="A6" s="58"/>
      <c r="B6" s="58"/>
      <c r="C6" s="58"/>
      <c r="D6" s="58"/>
      <c r="E6" s="58"/>
      <c r="F6" s="58"/>
      <c r="G6" s="57" t="s">
        <v>10</v>
      </c>
      <c r="H6" s="57" t="s">
        <v>11</v>
      </c>
      <c r="I6" s="57" t="s">
        <v>12</v>
      </c>
      <c r="J6" s="57" t="s">
        <v>13</v>
      </c>
      <c r="K6" s="58"/>
      <c r="L6" s="58"/>
    </row>
    <row r="7" spans="1:12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2">
      <c r="A8" s="3">
        <v>45324</v>
      </c>
      <c r="B8" s="4">
        <v>18324</v>
      </c>
      <c r="C8" s="5" t="s">
        <v>45</v>
      </c>
      <c r="D8" s="6" t="s">
        <v>14</v>
      </c>
      <c r="E8" s="6">
        <v>57072</v>
      </c>
      <c r="F8" s="7">
        <v>23890.1</v>
      </c>
      <c r="G8" s="8"/>
      <c r="H8" s="8"/>
      <c r="I8" s="9"/>
      <c r="J8" s="10"/>
      <c r="K8" s="11">
        <f>J8+F8</f>
        <v>23890.1</v>
      </c>
      <c r="L8" s="3">
        <v>45327</v>
      </c>
    </row>
    <row r="9" spans="1:12">
      <c r="A9" s="3"/>
      <c r="B9" s="4"/>
      <c r="C9" s="5"/>
      <c r="D9" s="6"/>
      <c r="E9" s="6"/>
      <c r="F9" s="7"/>
      <c r="G9" s="8"/>
      <c r="H9" s="8"/>
      <c r="I9" s="9"/>
      <c r="J9" s="10"/>
      <c r="K9" s="11">
        <f t="shared" ref="K9:K11" si="0">J9+F9</f>
        <v>0</v>
      </c>
      <c r="L9" s="3"/>
    </row>
    <row r="10" spans="1:12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 t="shared" si="0"/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si="0"/>
        <v>0</v>
      </c>
      <c r="L11" s="3"/>
    </row>
    <row r="12" spans="1:12">
      <c r="F12" s="12">
        <f>SUM(F5:F11)</f>
        <v>23890.1</v>
      </c>
      <c r="G12" s="1"/>
      <c r="H12" s="1"/>
      <c r="I12" s="1"/>
      <c r="J12" s="12">
        <f>SUM(J8:J11)</f>
        <v>0</v>
      </c>
      <c r="K12" s="12">
        <f>SUM(K8:K11)</f>
        <v>23890.1</v>
      </c>
    </row>
    <row r="13" spans="1:12">
      <c r="I13" s="2" t="s">
        <v>12</v>
      </c>
    </row>
    <row r="14" spans="1:12">
      <c r="H14" s="1" t="s">
        <v>15</v>
      </c>
      <c r="J14" s="13" t="s">
        <v>16</v>
      </c>
      <c r="K14" s="13" t="s">
        <v>17</v>
      </c>
    </row>
    <row r="15" spans="1:12">
      <c r="K15" s="1"/>
    </row>
    <row r="16" spans="1:12">
      <c r="A16" s="1" t="s">
        <v>18</v>
      </c>
      <c r="D16" s="1" t="s">
        <v>19</v>
      </c>
      <c r="G16" s="1" t="s">
        <v>20</v>
      </c>
      <c r="I16" s="14">
        <v>1000</v>
      </c>
      <c r="J16" s="15">
        <v>23</v>
      </c>
      <c r="K16" s="16">
        <f t="shared" ref="K16:K26" si="1">J16*I16</f>
        <v>23000</v>
      </c>
    </row>
    <row r="17" spans="1:11">
      <c r="A17" s="1"/>
      <c r="G17" s="1"/>
      <c r="I17" s="14">
        <v>500</v>
      </c>
      <c r="J17" s="15">
        <v>1</v>
      </c>
      <c r="K17" s="16">
        <f t="shared" si="1"/>
        <v>500</v>
      </c>
    </row>
    <row r="18" spans="1:11">
      <c r="A18" s="1"/>
      <c r="G18" s="1"/>
      <c r="I18" s="14">
        <v>200</v>
      </c>
      <c r="J18" s="15"/>
      <c r="K18" s="16">
        <f t="shared" si="1"/>
        <v>0</v>
      </c>
    </row>
    <row r="19" spans="1:11">
      <c r="A19" s="1" t="s">
        <v>21</v>
      </c>
      <c r="D19" s="1" t="s">
        <v>22</v>
      </c>
      <c r="G19" s="1" t="s">
        <v>23</v>
      </c>
      <c r="I19" s="14">
        <v>100</v>
      </c>
      <c r="J19" s="15">
        <v>3</v>
      </c>
      <c r="K19" s="16">
        <f t="shared" si="1"/>
        <v>300</v>
      </c>
    </row>
    <row r="20" spans="1:11">
      <c r="A20" s="2" t="s">
        <v>24</v>
      </c>
      <c r="D20" s="2" t="s">
        <v>25</v>
      </c>
      <c r="G20" s="2" t="s">
        <v>26</v>
      </c>
      <c r="I20" s="14">
        <v>50</v>
      </c>
      <c r="J20" s="15">
        <v>1</v>
      </c>
      <c r="K20" s="16">
        <f t="shared" si="1"/>
        <v>50</v>
      </c>
    </row>
    <row r="21" spans="1:11">
      <c r="I21" s="14">
        <v>20</v>
      </c>
      <c r="J21" s="15">
        <v>2</v>
      </c>
      <c r="K21" s="16">
        <f t="shared" si="1"/>
        <v>40</v>
      </c>
    </row>
    <row r="22" spans="1:11">
      <c r="I22" s="14">
        <v>10</v>
      </c>
      <c r="J22" s="15"/>
      <c r="K22" s="16">
        <f t="shared" si="1"/>
        <v>0</v>
      </c>
    </row>
    <row r="23" spans="1:11">
      <c r="I23" s="14">
        <v>5</v>
      </c>
      <c r="J23" s="15"/>
      <c r="K23" s="16">
        <f t="shared" si="1"/>
        <v>0</v>
      </c>
    </row>
    <row r="24" spans="1:11">
      <c r="I24" s="14">
        <v>1</v>
      </c>
      <c r="J24" s="15"/>
      <c r="K24" s="16">
        <f t="shared" si="1"/>
        <v>0</v>
      </c>
    </row>
    <row r="25" spans="1:11">
      <c r="I25" s="14">
        <v>0.25</v>
      </c>
      <c r="J25" s="15"/>
      <c r="K25" s="16">
        <f t="shared" si="1"/>
        <v>0</v>
      </c>
    </row>
    <row r="26" spans="1:11">
      <c r="I26" s="17">
        <v>0.1</v>
      </c>
      <c r="J26" s="15">
        <v>1</v>
      </c>
      <c r="K26" s="16">
        <f t="shared" si="1"/>
        <v>0.1</v>
      </c>
    </row>
    <row r="27" spans="1:11">
      <c r="I27" s="1" t="s">
        <v>27</v>
      </c>
      <c r="K27" s="18">
        <f>SUM(K16:K26)</f>
        <v>23890.1</v>
      </c>
    </row>
    <row r="28" spans="1:11">
      <c r="I28" s="1" t="s">
        <v>28</v>
      </c>
      <c r="K28" s="19">
        <f>J12</f>
        <v>0</v>
      </c>
    </row>
    <row r="29" spans="1:11" ht="9.75" thickBot="1">
      <c r="K29" s="20">
        <f>SUM(K27:K28)</f>
        <v>23890.1</v>
      </c>
    </row>
    <row r="30" spans="1:11" ht="9.75" thickTop="1"/>
    <row r="35" spans="1:13">
      <c r="A35" s="1" t="s">
        <v>0</v>
      </c>
    </row>
    <row r="36" spans="1:13">
      <c r="A36" s="1" t="s">
        <v>46</v>
      </c>
    </row>
    <row r="38" spans="1:13">
      <c r="A38" s="57" t="s">
        <v>1</v>
      </c>
      <c r="B38" s="57" t="s">
        <v>2</v>
      </c>
      <c r="C38" s="57" t="s">
        <v>3</v>
      </c>
      <c r="D38" s="57" t="s">
        <v>4</v>
      </c>
      <c r="E38" s="57" t="s">
        <v>5</v>
      </c>
      <c r="F38" s="57" t="s">
        <v>6</v>
      </c>
      <c r="G38" s="60" t="s">
        <v>7</v>
      </c>
      <c r="H38" s="61"/>
      <c r="I38" s="61"/>
      <c r="J38" s="62"/>
      <c r="K38" s="57" t="s">
        <v>8</v>
      </c>
      <c r="L38" s="57" t="s">
        <v>9</v>
      </c>
    </row>
    <row r="39" spans="1:13">
      <c r="A39" s="58"/>
      <c r="B39" s="58"/>
      <c r="C39" s="58"/>
      <c r="D39" s="58"/>
      <c r="E39" s="58"/>
      <c r="F39" s="58"/>
      <c r="G39" s="57" t="s">
        <v>10</v>
      </c>
      <c r="H39" s="57" t="s">
        <v>11</v>
      </c>
      <c r="I39" s="57" t="s">
        <v>12</v>
      </c>
      <c r="J39" s="57" t="s">
        <v>13</v>
      </c>
      <c r="K39" s="58"/>
      <c r="L39" s="58"/>
    </row>
    <row r="40" spans="1:13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</row>
    <row r="41" spans="1:13">
      <c r="A41" s="3">
        <v>45324</v>
      </c>
      <c r="B41" s="4">
        <v>18120</v>
      </c>
      <c r="C41" s="5" t="s">
        <v>47</v>
      </c>
      <c r="D41" s="6" t="s">
        <v>14</v>
      </c>
      <c r="E41" s="6">
        <v>56948</v>
      </c>
      <c r="F41" s="7"/>
      <c r="G41" s="8" t="s">
        <v>48</v>
      </c>
      <c r="H41" s="8">
        <v>265414</v>
      </c>
      <c r="I41" s="9">
        <v>45316</v>
      </c>
      <c r="J41" s="10">
        <v>21155.51</v>
      </c>
      <c r="K41" s="11">
        <f>J41+F41</f>
        <v>21155.51</v>
      </c>
      <c r="L41" s="3">
        <v>45327</v>
      </c>
      <c r="M41" s="2" t="s">
        <v>49</v>
      </c>
    </row>
    <row r="42" spans="1:13">
      <c r="A42" s="3"/>
      <c r="B42" s="4"/>
      <c r="C42" s="5"/>
      <c r="D42" s="6"/>
      <c r="E42" s="6"/>
      <c r="F42" s="7"/>
      <c r="G42" s="8"/>
      <c r="H42" s="8"/>
      <c r="I42" s="9"/>
      <c r="J42" s="10"/>
      <c r="K42" s="11">
        <f t="shared" ref="K42:K44" si="2">J42+F42</f>
        <v>0</v>
      </c>
      <c r="L42" s="3"/>
    </row>
    <row r="43" spans="1:13">
      <c r="A43" s="3"/>
      <c r="B43" s="4"/>
      <c r="C43" s="5"/>
      <c r="D43" s="6"/>
      <c r="E43" s="6"/>
      <c r="F43" s="7"/>
      <c r="G43" s="8"/>
      <c r="H43" s="8"/>
      <c r="I43" s="9"/>
      <c r="J43" s="10"/>
      <c r="K43" s="11">
        <f t="shared" si="2"/>
        <v>0</v>
      </c>
      <c r="L43" s="3"/>
    </row>
    <row r="44" spans="1:13">
      <c r="A44" s="3"/>
      <c r="B44" s="4"/>
      <c r="C44" s="5"/>
      <c r="D44" s="6"/>
      <c r="E44" s="6"/>
      <c r="F44" s="7"/>
      <c r="G44" s="8"/>
      <c r="H44" s="8"/>
      <c r="I44" s="9"/>
      <c r="J44" s="10"/>
      <c r="K44" s="11">
        <f t="shared" si="2"/>
        <v>0</v>
      </c>
      <c r="L44" s="3"/>
    </row>
    <row r="45" spans="1:13">
      <c r="F45" s="12">
        <f>SUM(F38:F44)</f>
        <v>0</v>
      </c>
      <c r="G45" s="1"/>
      <c r="H45" s="1"/>
      <c r="I45" s="1"/>
      <c r="J45" s="12">
        <f>SUM(J41:J44)</f>
        <v>21155.51</v>
      </c>
      <c r="K45" s="12">
        <f>SUM(K41:K44)</f>
        <v>21155.51</v>
      </c>
    </row>
    <row r="46" spans="1:13">
      <c r="I46" s="2" t="s">
        <v>12</v>
      </c>
    </row>
    <row r="47" spans="1:13">
      <c r="H47" s="1" t="s">
        <v>15</v>
      </c>
      <c r="J47" s="13" t="s">
        <v>16</v>
      </c>
      <c r="K47" s="13" t="s">
        <v>17</v>
      </c>
    </row>
    <row r="48" spans="1:13">
      <c r="K48" s="1"/>
    </row>
    <row r="49" spans="1:11">
      <c r="A49" s="1" t="s">
        <v>18</v>
      </c>
      <c r="D49" s="1" t="s">
        <v>19</v>
      </c>
      <c r="G49" s="1" t="s">
        <v>20</v>
      </c>
      <c r="I49" s="14">
        <v>1000</v>
      </c>
      <c r="J49" s="15"/>
      <c r="K49" s="16">
        <f t="shared" ref="K49:K59" si="3">J49*I49</f>
        <v>0</v>
      </c>
    </row>
    <row r="50" spans="1:11">
      <c r="A50" s="1"/>
      <c r="G50" s="1"/>
      <c r="I50" s="14">
        <v>500</v>
      </c>
      <c r="J50" s="15"/>
      <c r="K50" s="16">
        <f t="shared" si="3"/>
        <v>0</v>
      </c>
    </row>
    <row r="51" spans="1:11">
      <c r="A51" s="1"/>
      <c r="G51" s="1"/>
      <c r="I51" s="14">
        <v>200</v>
      </c>
      <c r="J51" s="15"/>
      <c r="K51" s="16">
        <f t="shared" si="3"/>
        <v>0</v>
      </c>
    </row>
    <row r="52" spans="1:11">
      <c r="A52" s="1" t="s">
        <v>21</v>
      </c>
      <c r="D52" s="1" t="s">
        <v>22</v>
      </c>
      <c r="G52" s="1" t="s">
        <v>23</v>
      </c>
      <c r="I52" s="14">
        <v>100</v>
      </c>
      <c r="J52" s="15"/>
      <c r="K52" s="16">
        <f t="shared" si="3"/>
        <v>0</v>
      </c>
    </row>
    <row r="53" spans="1:11">
      <c r="A53" s="2" t="s">
        <v>24</v>
      </c>
      <c r="D53" s="2" t="s">
        <v>25</v>
      </c>
      <c r="G53" s="2" t="s">
        <v>26</v>
      </c>
      <c r="I53" s="14">
        <v>50</v>
      </c>
      <c r="J53" s="15"/>
      <c r="K53" s="16">
        <f t="shared" si="3"/>
        <v>0</v>
      </c>
    </row>
    <row r="54" spans="1:11">
      <c r="I54" s="14">
        <v>20</v>
      </c>
      <c r="J54" s="15"/>
      <c r="K54" s="16">
        <f t="shared" si="3"/>
        <v>0</v>
      </c>
    </row>
    <row r="55" spans="1:11">
      <c r="I55" s="14">
        <v>10</v>
      </c>
      <c r="J55" s="15"/>
      <c r="K55" s="16">
        <f t="shared" si="3"/>
        <v>0</v>
      </c>
    </row>
    <row r="56" spans="1:11">
      <c r="I56" s="14">
        <v>5</v>
      </c>
      <c r="J56" s="15"/>
      <c r="K56" s="16">
        <f t="shared" si="3"/>
        <v>0</v>
      </c>
    </row>
    <row r="57" spans="1:11">
      <c r="I57" s="14">
        <v>1</v>
      </c>
      <c r="J57" s="15"/>
      <c r="K57" s="16">
        <f t="shared" si="3"/>
        <v>0</v>
      </c>
    </row>
    <row r="58" spans="1:11">
      <c r="I58" s="14">
        <v>0.25</v>
      </c>
      <c r="J58" s="15"/>
      <c r="K58" s="16">
        <f t="shared" si="3"/>
        <v>0</v>
      </c>
    </row>
    <row r="59" spans="1:11">
      <c r="I59" s="17">
        <v>0.1</v>
      </c>
      <c r="J59" s="15"/>
      <c r="K59" s="16">
        <f t="shared" si="3"/>
        <v>0</v>
      </c>
    </row>
    <row r="60" spans="1:11">
      <c r="I60" s="1" t="s">
        <v>27</v>
      </c>
      <c r="K60" s="18">
        <f>SUM(K49:K59)</f>
        <v>0</v>
      </c>
    </row>
    <row r="61" spans="1:11">
      <c r="I61" s="1" t="s">
        <v>28</v>
      </c>
      <c r="K61" s="19">
        <f>J45</f>
        <v>21155.51</v>
      </c>
    </row>
    <row r="62" spans="1:11" ht="9.75" thickBot="1">
      <c r="K62" s="20">
        <f>SUM(K60:K61)</f>
        <v>21155.51</v>
      </c>
    </row>
    <row r="63" spans="1:11" ht="9.75" thickTop="1"/>
    <row r="66" spans="1:12">
      <c r="A66" s="1" t="s">
        <v>0</v>
      </c>
    </row>
    <row r="67" spans="1:12">
      <c r="A67" s="1" t="s">
        <v>50</v>
      </c>
    </row>
    <row r="69" spans="1:12">
      <c r="A69" s="57" t="s">
        <v>1</v>
      </c>
      <c r="B69" s="57" t="s">
        <v>2</v>
      </c>
      <c r="C69" s="57" t="s">
        <v>3</v>
      </c>
      <c r="D69" s="57" t="s">
        <v>4</v>
      </c>
      <c r="E69" s="57" t="s">
        <v>5</v>
      </c>
      <c r="F69" s="57" t="s">
        <v>6</v>
      </c>
      <c r="G69" s="60" t="s">
        <v>7</v>
      </c>
      <c r="H69" s="61"/>
      <c r="I69" s="61"/>
      <c r="J69" s="62"/>
      <c r="K69" s="57" t="s">
        <v>8</v>
      </c>
      <c r="L69" s="57" t="s">
        <v>9</v>
      </c>
    </row>
    <row r="70" spans="1:12">
      <c r="A70" s="58"/>
      <c r="B70" s="58"/>
      <c r="C70" s="58"/>
      <c r="D70" s="58"/>
      <c r="E70" s="58"/>
      <c r="F70" s="58"/>
      <c r="G70" s="57" t="s">
        <v>10</v>
      </c>
      <c r="H70" s="57" t="s">
        <v>11</v>
      </c>
      <c r="I70" s="57" t="s">
        <v>12</v>
      </c>
      <c r="J70" s="57" t="s">
        <v>13</v>
      </c>
      <c r="K70" s="58"/>
      <c r="L70" s="58"/>
    </row>
    <row r="71" spans="1:12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</row>
    <row r="72" spans="1:12">
      <c r="A72" s="3">
        <v>45323</v>
      </c>
      <c r="B72" s="4">
        <v>15773</v>
      </c>
      <c r="C72" s="5" t="s">
        <v>51</v>
      </c>
      <c r="D72" s="6" t="s">
        <v>14</v>
      </c>
      <c r="E72" s="6">
        <v>56875</v>
      </c>
      <c r="F72" s="7"/>
      <c r="G72" s="8" t="s">
        <v>52</v>
      </c>
      <c r="H72" s="8">
        <v>2989503</v>
      </c>
      <c r="I72" s="9" t="s">
        <v>53</v>
      </c>
      <c r="J72" s="10">
        <v>39547.5</v>
      </c>
      <c r="K72" s="11">
        <f>J72+F72</f>
        <v>39547.5</v>
      </c>
      <c r="L72" s="3">
        <v>45327</v>
      </c>
    </row>
    <row r="73" spans="1:12">
      <c r="A73" s="3"/>
      <c r="B73" s="4"/>
      <c r="C73" s="5"/>
      <c r="D73" s="6"/>
      <c r="E73" s="6"/>
      <c r="F73" s="7"/>
      <c r="G73" s="8"/>
      <c r="H73" s="8"/>
      <c r="I73" s="9"/>
      <c r="J73" s="10"/>
      <c r="K73" s="11">
        <f t="shared" ref="K73:K75" si="4">J73+F73</f>
        <v>0</v>
      </c>
      <c r="L73" s="3"/>
    </row>
    <row r="74" spans="1:12">
      <c r="A74" s="3"/>
      <c r="B74" s="4"/>
      <c r="C74" s="5"/>
      <c r="D74" s="6"/>
      <c r="E74" s="6"/>
      <c r="F74" s="7"/>
      <c r="G74" s="8"/>
      <c r="H74" s="8"/>
      <c r="I74" s="9"/>
      <c r="J74" s="10"/>
      <c r="K74" s="11">
        <f t="shared" si="4"/>
        <v>0</v>
      </c>
      <c r="L74" s="3"/>
    </row>
    <row r="75" spans="1:12">
      <c r="A75" s="3"/>
      <c r="B75" s="4"/>
      <c r="C75" s="5"/>
      <c r="D75" s="6"/>
      <c r="E75" s="6"/>
      <c r="F75" s="7"/>
      <c r="G75" s="8"/>
      <c r="H75" s="8"/>
      <c r="I75" s="9"/>
      <c r="J75" s="10"/>
      <c r="K75" s="11">
        <f t="shared" si="4"/>
        <v>0</v>
      </c>
      <c r="L75" s="3"/>
    </row>
    <row r="76" spans="1:12">
      <c r="F76" s="12">
        <f>SUM(F69:F75)</f>
        <v>0</v>
      </c>
      <c r="G76" s="1"/>
      <c r="H76" s="1"/>
      <c r="I76" s="1"/>
      <c r="J76" s="12">
        <f>SUM(J72:J75)</f>
        <v>39547.5</v>
      </c>
      <c r="K76" s="12">
        <f>SUM(K72:K75)</f>
        <v>39547.5</v>
      </c>
    </row>
    <row r="77" spans="1:12">
      <c r="I77" s="2" t="s">
        <v>12</v>
      </c>
    </row>
    <row r="78" spans="1:12">
      <c r="H78" s="1" t="s">
        <v>15</v>
      </c>
      <c r="J78" s="13" t="s">
        <v>16</v>
      </c>
      <c r="K78" s="13" t="s">
        <v>17</v>
      </c>
    </row>
    <row r="79" spans="1:12">
      <c r="K79" s="1"/>
    </row>
    <row r="80" spans="1:12">
      <c r="A80" s="1" t="s">
        <v>18</v>
      </c>
      <c r="D80" s="1" t="s">
        <v>19</v>
      </c>
      <c r="G80" s="1" t="s">
        <v>20</v>
      </c>
      <c r="I80" s="14">
        <v>1000</v>
      </c>
      <c r="J80" s="15"/>
      <c r="K80" s="16">
        <f t="shared" ref="K80:K90" si="5">J80*I80</f>
        <v>0</v>
      </c>
    </row>
    <row r="81" spans="1:11">
      <c r="A81" s="1"/>
      <c r="G81" s="1"/>
      <c r="I81" s="14">
        <v>500</v>
      </c>
      <c r="J81" s="15"/>
      <c r="K81" s="16">
        <f t="shared" si="5"/>
        <v>0</v>
      </c>
    </row>
    <row r="82" spans="1:11">
      <c r="A82" s="1"/>
      <c r="G82" s="1"/>
      <c r="I82" s="14">
        <v>200</v>
      </c>
      <c r="J82" s="15"/>
      <c r="K82" s="16">
        <f t="shared" si="5"/>
        <v>0</v>
      </c>
    </row>
    <row r="83" spans="1:11">
      <c r="A83" s="1" t="s">
        <v>21</v>
      </c>
      <c r="D83" s="1" t="s">
        <v>22</v>
      </c>
      <c r="G83" s="1" t="s">
        <v>23</v>
      </c>
      <c r="I83" s="14">
        <v>100</v>
      </c>
      <c r="J83" s="15"/>
      <c r="K83" s="16">
        <f t="shared" si="5"/>
        <v>0</v>
      </c>
    </row>
    <row r="84" spans="1:11">
      <c r="A84" s="2" t="s">
        <v>24</v>
      </c>
      <c r="D84" s="2" t="s">
        <v>25</v>
      </c>
      <c r="G84" s="2" t="s">
        <v>26</v>
      </c>
      <c r="I84" s="14">
        <v>50</v>
      </c>
      <c r="J84" s="15"/>
      <c r="K84" s="16">
        <f t="shared" si="5"/>
        <v>0</v>
      </c>
    </row>
    <row r="85" spans="1:11">
      <c r="I85" s="14">
        <v>20</v>
      </c>
      <c r="J85" s="15"/>
      <c r="K85" s="16">
        <f t="shared" si="5"/>
        <v>0</v>
      </c>
    </row>
    <row r="86" spans="1:11">
      <c r="I86" s="14">
        <v>10</v>
      </c>
      <c r="J86" s="15"/>
      <c r="K86" s="16">
        <f t="shared" si="5"/>
        <v>0</v>
      </c>
    </row>
    <row r="87" spans="1:11">
      <c r="I87" s="14">
        <v>5</v>
      </c>
      <c r="J87" s="15"/>
      <c r="K87" s="16">
        <f t="shared" si="5"/>
        <v>0</v>
      </c>
    </row>
    <row r="88" spans="1:11">
      <c r="I88" s="14">
        <v>1</v>
      </c>
      <c r="J88" s="15"/>
      <c r="K88" s="16">
        <f t="shared" si="5"/>
        <v>0</v>
      </c>
    </row>
    <row r="89" spans="1:11">
      <c r="I89" s="14">
        <v>0.25</v>
      </c>
      <c r="J89" s="15"/>
      <c r="K89" s="16">
        <f t="shared" si="5"/>
        <v>0</v>
      </c>
    </row>
    <row r="90" spans="1:11">
      <c r="I90" s="17">
        <v>0.1</v>
      </c>
      <c r="J90" s="15"/>
      <c r="K90" s="16">
        <f t="shared" si="5"/>
        <v>0</v>
      </c>
    </row>
    <row r="91" spans="1:11">
      <c r="I91" s="1" t="s">
        <v>27</v>
      </c>
      <c r="K91" s="18">
        <f>SUM(K80:K90)</f>
        <v>0</v>
      </c>
    </row>
    <row r="92" spans="1:11">
      <c r="I92" s="1" t="s">
        <v>28</v>
      </c>
      <c r="K92" s="19">
        <f>J76</f>
        <v>39547.5</v>
      </c>
    </row>
    <row r="93" spans="1:11" ht="9.75" thickBot="1">
      <c r="K93" s="20">
        <f>SUM(K91:K92)</f>
        <v>39547.5</v>
      </c>
    </row>
    <row r="94" spans="1:11" ht="9.75" thickTop="1"/>
  </sheetData>
  <mergeCells count="39">
    <mergeCell ref="A69:A71"/>
    <mergeCell ref="B69:B71"/>
    <mergeCell ref="C69:C71"/>
    <mergeCell ref="D69:D71"/>
    <mergeCell ref="E69:E71"/>
    <mergeCell ref="F69:F71"/>
    <mergeCell ref="G38:J38"/>
    <mergeCell ref="K38:K40"/>
    <mergeCell ref="L38:L40"/>
    <mergeCell ref="G39:G40"/>
    <mergeCell ref="H39:H40"/>
    <mergeCell ref="I39:I40"/>
    <mergeCell ref="J39:J40"/>
    <mergeCell ref="F38:F40"/>
    <mergeCell ref="G69:J69"/>
    <mergeCell ref="K69:K71"/>
    <mergeCell ref="L69:L71"/>
    <mergeCell ref="G70:G71"/>
    <mergeCell ref="H70:H71"/>
    <mergeCell ref="I70:I71"/>
    <mergeCell ref="J70:J71"/>
    <mergeCell ref="A38:A40"/>
    <mergeCell ref="B38:B40"/>
    <mergeCell ref="C38:C40"/>
    <mergeCell ref="D38:D40"/>
    <mergeCell ref="E38:E40"/>
    <mergeCell ref="G5:J5"/>
    <mergeCell ref="K5:K7"/>
    <mergeCell ref="L5:L7"/>
    <mergeCell ref="G6:G7"/>
    <mergeCell ref="H6:H7"/>
    <mergeCell ref="I6:I7"/>
    <mergeCell ref="J6:J7"/>
    <mergeCell ref="F5:F7"/>
    <mergeCell ref="A5:A7"/>
    <mergeCell ref="B5:B7"/>
    <mergeCell ref="C5:C7"/>
    <mergeCell ref="D5:D7"/>
    <mergeCell ref="E5:E7"/>
  </mergeCells>
  <pageMargins left="0.25" right="0.25" top="0.75" bottom="0.75" header="0.3" footer="0.3"/>
  <pageSetup scale="90" orientation="landscape" verticalDpi="7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27"/>
  <sheetViews>
    <sheetView topLeftCell="D31" zoomScale="130" workbookViewId="0">
      <selection activeCell="A2" sqref="A2:M31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3">
      <c r="A2" s="1" t="s">
        <v>0</v>
      </c>
    </row>
    <row r="3" spans="1:13">
      <c r="A3" s="1" t="s">
        <v>31</v>
      </c>
    </row>
    <row r="5" spans="1:13">
      <c r="A5" s="57" t="s">
        <v>1</v>
      </c>
      <c r="B5" s="57" t="s">
        <v>2</v>
      </c>
      <c r="C5" s="57" t="s">
        <v>3</v>
      </c>
      <c r="D5" s="57" t="s">
        <v>4</v>
      </c>
      <c r="E5" s="57" t="s">
        <v>5</v>
      </c>
      <c r="F5" s="57" t="s">
        <v>6</v>
      </c>
      <c r="G5" s="60" t="s">
        <v>7</v>
      </c>
      <c r="H5" s="61"/>
      <c r="I5" s="61"/>
      <c r="J5" s="62"/>
      <c r="K5" s="57" t="s">
        <v>8</v>
      </c>
      <c r="L5" s="57" t="s">
        <v>9</v>
      </c>
    </row>
    <row r="6" spans="1:13">
      <c r="A6" s="58"/>
      <c r="B6" s="58"/>
      <c r="C6" s="58"/>
      <c r="D6" s="58"/>
      <c r="E6" s="58"/>
      <c r="F6" s="58"/>
      <c r="G6" s="57" t="s">
        <v>10</v>
      </c>
      <c r="H6" s="57" t="s">
        <v>11</v>
      </c>
      <c r="I6" s="57" t="s">
        <v>12</v>
      </c>
      <c r="J6" s="57" t="s">
        <v>13</v>
      </c>
      <c r="K6" s="58"/>
      <c r="L6" s="58"/>
    </row>
    <row r="7" spans="1:1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3">
      <c r="A8" s="3">
        <v>45328</v>
      </c>
      <c r="B8" s="4">
        <v>18328</v>
      </c>
      <c r="C8" s="5" t="s">
        <v>60</v>
      </c>
      <c r="D8" s="6" t="s">
        <v>14</v>
      </c>
      <c r="E8" s="6">
        <v>57083</v>
      </c>
      <c r="F8" s="7"/>
      <c r="G8" s="8" t="s">
        <v>48</v>
      </c>
      <c r="H8" s="8"/>
      <c r="I8" s="9"/>
      <c r="J8" s="10">
        <v>19006.099999999999</v>
      </c>
      <c r="K8" s="11">
        <f>J8+F8</f>
        <v>19006.099999999999</v>
      </c>
      <c r="L8" s="3">
        <v>45324</v>
      </c>
    </row>
    <row r="9" spans="1:13">
      <c r="A9" s="3">
        <v>45328</v>
      </c>
      <c r="B9" s="4">
        <v>18328</v>
      </c>
      <c r="C9" s="5" t="s">
        <v>60</v>
      </c>
      <c r="D9" s="6" t="s">
        <v>61</v>
      </c>
      <c r="E9" s="6">
        <v>57083</v>
      </c>
      <c r="F9" s="7"/>
      <c r="G9" s="8" t="s">
        <v>48</v>
      </c>
      <c r="H9" s="8"/>
      <c r="I9" s="9"/>
      <c r="J9" s="10">
        <v>600</v>
      </c>
      <c r="K9" s="11">
        <f t="shared" ref="K9:K18" si="0">J9+F9</f>
        <v>600</v>
      </c>
      <c r="L9" s="3">
        <v>45324</v>
      </c>
    </row>
    <row r="10" spans="1:13">
      <c r="A10" s="3">
        <v>45328</v>
      </c>
      <c r="B10" s="4">
        <v>18330</v>
      </c>
      <c r="C10" s="5" t="s">
        <v>62</v>
      </c>
      <c r="D10" s="6" t="s">
        <v>14</v>
      </c>
      <c r="E10" s="6">
        <v>57086</v>
      </c>
      <c r="F10" s="7"/>
      <c r="G10" s="8" t="s">
        <v>48</v>
      </c>
      <c r="H10" s="21" t="s">
        <v>63</v>
      </c>
      <c r="I10" s="9"/>
      <c r="J10" s="10">
        <v>110235.19</v>
      </c>
      <c r="K10" s="11">
        <f t="shared" si="0"/>
        <v>110235.19</v>
      </c>
      <c r="L10" s="3">
        <v>45327</v>
      </c>
      <c r="M10" s="2" t="s">
        <v>64</v>
      </c>
    </row>
    <row r="11" spans="1:13">
      <c r="A11" s="3">
        <v>45328</v>
      </c>
      <c r="B11" s="4">
        <v>18330</v>
      </c>
      <c r="C11" s="5" t="s">
        <v>62</v>
      </c>
      <c r="D11" s="6" t="s">
        <v>61</v>
      </c>
      <c r="E11" s="6">
        <v>57086</v>
      </c>
      <c r="F11" s="7"/>
      <c r="G11" s="8" t="s">
        <v>48</v>
      </c>
      <c r="H11" s="21" t="s">
        <v>63</v>
      </c>
      <c r="I11" s="9"/>
      <c r="J11" s="10">
        <v>600</v>
      </c>
      <c r="K11" s="11">
        <f t="shared" si="0"/>
        <v>600</v>
      </c>
      <c r="L11" s="3">
        <v>45327</v>
      </c>
    </row>
    <row r="12" spans="1:13">
      <c r="A12" s="3">
        <v>45328</v>
      </c>
      <c r="B12" s="4">
        <v>18331</v>
      </c>
      <c r="C12" s="5" t="s">
        <v>65</v>
      </c>
      <c r="D12" s="6" t="s">
        <v>14</v>
      </c>
      <c r="E12" s="6">
        <v>57087</v>
      </c>
      <c r="F12" s="7">
        <v>132860.5</v>
      </c>
      <c r="G12" s="8"/>
      <c r="H12" s="8"/>
      <c r="I12" s="9"/>
      <c r="J12" s="10"/>
      <c r="K12" s="11">
        <f t="shared" si="0"/>
        <v>132860.5</v>
      </c>
      <c r="L12" s="3">
        <v>45324</v>
      </c>
    </row>
    <row r="13" spans="1:13">
      <c r="A13" s="3">
        <v>45328</v>
      </c>
      <c r="B13" s="4">
        <v>18331</v>
      </c>
      <c r="C13" s="5" t="s">
        <v>65</v>
      </c>
      <c r="D13" s="6" t="s">
        <v>61</v>
      </c>
      <c r="E13" s="6">
        <v>57087</v>
      </c>
      <c r="F13" s="7">
        <v>600</v>
      </c>
      <c r="G13" s="8"/>
      <c r="H13" s="8"/>
      <c r="I13" s="9"/>
      <c r="J13" s="10"/>
      <c r="K13" s="11">
        <f t="shared" ref="K13:K17" si="1">J13+F13</f>
        <v>600</v>
      </c>
      <c r="L13" s="3">
        <v>45324</v>
      </c>
    </row>
    <row r="14" spans="1:13">
      <c r="A14" s="3">
        <v>45328</v>
      </c>
      <c r="B14" s="4">
        <v>18332</v>
      </c>
      <c r="C14" s="5" t="s">
        <v>66</v>
      </c>
      <c r="D14" s="6" t="s">
        <v>14</v>
      </c>
      <c r="E14" s="6">
        <v>57085</v>
      </c>
      <c r="F14" s="7"/>
      <c r="G14" s="8" t="s">
        <v>48</v>
      </c>
      <c r="H14" s="8"/>
      <c r="I14" s="9"/>
      <c r="J14" s="10">
        <v>30346.5</v>
      </c>
      <c r="K14" s="11">
        <f t="shared" si="1"/>
        <v>30346.5</v>
      </c>
      <c r="L14" s="3">
        <v>45328</v>
      </c>
    </row>
    <row r="15" spans="1:13">
      <c r="A15" s="3">
        <v>45328</v>
      </c>
      <c r="B15" s="4">
        <v>18332</v>
      </c>
      <c r="C15" s="5" t="s">
        <v>66</v>
      </c>
      <c r="D15" s="6" t="s">
        <v>61</v>
      </c>
      <c r="E15" s="6">
        <v>57085</v>
      </c>
      <c r="F15" s="7"/>
      <c r="G15" s="8" t="s">
        <v>48</v>
      </c>
      <c r="H15" s="8"/>
      <c r="I15" s="9"/>
      <c r="J15" s="10">
        <v>600</v>
      </c>
      <c r="K15" s="11">
        <f t="shared" si="1"/>
        <v>600</v>
      </c>
      <c r="L15" s="3">
        <v>45328</v>
      </c>
    </row>
    <row r="16" spans="1:13">
      <c r="A16" s="3">
        <v>45328</v>
      </c>
      <c r="B16" s="4">
        <v>18332</v>
      </c>
      <c r="C16" s="5" t="s">
        <v>66</v>
      </c>
      <c r="D16" s="6" t="s">
        <v>67</v>
      </c>
      <c r="E16" s="6">
        <v>57085</v>
      </c>
      <c r="F16" s="7"/>
      <c r="G16" s="8" t="s">
        <v>48</v>
      </c>
      <c r="H16" s="8"/>
      <c r="I16" s="9"/>
      <c r="J16" s="10">
        <v>32170</v>
      </c>
      <c r="K16" s="11">
        <f t="shared" si="1"/>
        <v>32170</v>
      </c>
      <c r="L16" s="3">
        <v>45328</v>
      </c>
    </row>
    <row r="17" spans="1:12">
      <c r="A17" s="3"/>
      <c r="B17" s="4"/>
      <c r="C17" s="5"/>
      <c r="D17" s="6"/>
      <c r="E17" s="6"/>
      <c r="F17" s="7"/>
      <c r="G17" s="8"/>
      <c r="H17" s="8"/>
      <c r="I17" s="9"/>
      <c r="J17" s="10"/>
      <c r="K17" s="11">
        <f t="shared" si="1"/>
        <v>0</v>
      </c>
      <c r="L17" s="3"/>
    </row>
    <row r="18" spans="1:12">
      <c r="A18" s="3"/>
      <c r="B18" s="4"/>
      <c r="C18" s="5"/>
      <c r="D18" s="6"/>
      <c r="E18" s="6"/>
      <c r="F18" s="7"/>
      <c r="G18" s="8"/>
      <c r="H18" s="8"/>
      <c r="I18" s="9"/>
      <c r="J18" s="10"/>
      <c r="K18" s="11">
        <f t="shared" si="0"/>
        <v>0</v>
      </c>
      <c r="L18" s="3"/>
    </row>
    <row r="19" spans="1:12">
      <c r="F19" s="12">
        <f>SUM(F5:F18)</f>
        <v>133460.5</v>
      </c>
      <c r="G19" s="1"/>
      <c r="H19" s="1"/>
      <c r="I19" s="1"/>
      <c r="J19" s="12">
        <f>SUM(J8:J18)</f>
        <v>193557.79</v>
      </c>
      <c r="K19" s="12">
        <f>SUM(K8:K18)</f>
        <v>327018.29000000004</v>
      </c>
    </row>
    <row r="20" spans="1:12">
      <c r="I20" s="2" t="s">
        <v>12</v>
      </c>
    </row>
    <row r="23" spans="1:12">
      <c r="A23" s="1" t="s">
        <v>18</v>
      </c>
      <c r="D23" s="1" t="s">
        <v>19</v>
      </c>
    </row>
    <row r="24" spans="1:12">
      <c r="A24" s="1"/>
    </row>
    <row r="25" spans="1:12">
      <c r="A25" s="1"/>
    </row>
    <row r="26" spans="1:12">
      <c r="A26" s="1" t="s">
        <v>21</v>
      </c>
      <c r="D26" s="1" t="s">
        <v>22</v>
      </c>
    </row>
    <row r="27" spans="1:12">
      <c r="A27" s="2" t="s">
        <v>24</v>
      </c>
      <c r="D27" s="2" t="s">
        <v>25</v>
      </c>
    </row>
  </sheetData>
  <mergeCells count="13">
    <mergeCell ref="F5:F7"/>
    <mergeCell ref="A5:A7"/>
    <mergeCell ref="B5:B7"/>
    <mergeCell ref="C5:C7"/>
    <mergeCell ref="D5:D7"/>
    <mergeCell ref="E5:E7"/>
    <mergeCell ref="G5:J5"/>
    <mergeCell ref="K5:K7"/>
    <mergeCell ref="L5:L7"/>
    <mergeCell ref="G6:G7"/>
    <mergeCell ref="H6:H7"/>
    <mergeCell ref="I6:I7"/>
    <mergeCell ref="J6:J7"/>
  </mergeCells>
  <pageMargins left="0.25" right="0.25" top="0.75" bottom="0.75" header="0.3" footer="0.3"/>
  <pageSetup scale="85" orientation="landscape" verticalDpi="7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166"/>
  <sheetViews>
    <sheetView topLeftCell="D114" zoomScale="130" workbookViewId="0">
      <selection activeCell="A99" sqref="A99:L141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2">
      <c r="A2" s="1" t="s">
        <v>0</v>
      </c>
    </row>
    <row r="3" spans="1:12">
      <c r="A3" s="1" t="s">
        <v>31</v>
      </c>
    </row>
    <row r="5" spans="1:12">
      <c r="A5" s="57" t="s">
        <v>1</v>
      </c>
      <c r="B5" s="57" t="s">
        <v>2</v>
      </c>
      <c r="C5" s="57" t="s">
        <v>3</v>
      </c>
      <c r="D5" s="57" t="s">
        <v>4</v>
      </c>
      <c r="E5" s="57" t="s">
        <v>5</v>
      </c>
      <c r="F5" s="57" t="s">
        <v>6</v>
      </c>
      <c r="G5" s="60" t="s">
        <v>7</v>
      </c>
      <c r="H5" s="61"/>
      <c r="I5" s="61"/>
      <c r="J5" s="62"/>
      <c r="K5" s="57" t="s">
        <v>8</v>
      </c>
      <c r="L5" s="57" t="s">
        <v>9</v>
      </c>
    </row>
    <row r="6" spans="1:12">
      <c r="A6" s="58"/>
      <c r="B6" s="58"/>
      <c r="C6" s="58"/>
      <c r="D6" s="58"/>
      <c r="E6" s="58"/>
      <c r="F6" s="58"/>
      <c r="G6" s="57" t="s">
        <v>10</v>
      </c>
      <c r="H6" s="57" t="s">
        <v>11</v>
      </c>
      <c r="I6" s="57" t="s">
        <v>12</v>
      </c>
      <c r="J6" s="57" t="s">
        <v>13</v>
      </c>
      <c r="K6" s="58"/>
      <c r="L6" s="58"/>
    </row>
    <row r="7" spans="1:12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2">
      <c r="A8" s="3">
        <v>45329</v>
      </c>
      <c r="B8" s="4">
        <v>18334</v>
      </c>
      <c r="C8" s="5" t="s">
        <v>36</v>
      </c>
      <c r="D8" s="6" t="s">
        <v>14</v>
      </c>
      <c r="E8" s="6">
        <v>57025</v>
      </c>
      <c r="F8" s="7">
        <v>1450</v>
      </c>
      <c r="G8" s="8"/>
      <c r="H8" s="8"/>
      <c r="I8" s="9"/>
      <c r="J8" s="10"/>
      <c r="K8" s="11">
        <f>J8+F8</f>
        <v>1450</v>
      </c>
      <c r="L8" s="3">
        <v>45329</v>
      </c>
    </row>
    <row r="9" spans="1:12">
      <c r="A9" s="3"/>
      <c r="B9" s="4"/>
      <c r="C9" s="5"/>
      <c r="D9" s="6"/>
      <c r="E9" s="6"/>
      <c r="F9" s="7"/>
      <c r="G9" s="8"/>
      <c r="H9" s="8"/>
      <c r="I9" s="9"/>
      <c r="J9" s="10"/>
      <c r="K9" s="11">
        <f t="shared" ref="K9:K11" si="0">J9+F9</f>
        <v>0</v>
      </c>
      <c r="L9" s="3"/>
    </row>
    <row r="10" spans="1:12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 t="shared" si="0"/>
        <v>0</v>
      </c>
      <c r="L10" s="3"/>
    </row>
    <row r="11" spans="1:12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si="0"/>
        <v>0</v>
      </c>
      <c r="L11" s="3"/>
    </row>
    <row r="12" spans="1:12">
      <c r="F12" s="12">
        <f>SUM(F5:F11)</f>
        <v>1450</v>
      </c>
      <c r="G12" s="1"/>
      <c r="H12" s="1"/>
      <c r="I12" s="1"/>
      <c r="J12" s="12">
        <f>SUM(J8:J11)</f>
        <v>0</v>
      </c>
      <c r="K12" s="12">
        <f>SUM(K8:K11)</f>
        <v>1450</v>
      </c>
    </row>
    <row r="13" spans="1:12">
      <c r="I13" s="2" t="s">
        <v>12</v>
      </c>
    </row>
    <row r="14" spans="1:12">
      <c r="H14" s="1" t="s">
        <v>15</v>
      </c>
      <c r="J14" s="13" t="s">
        <v>16</v>
      </c>
      <c r="K14" s="13" t="s">
        <v>17</v>
      </c>
    </row>
    <row r="15" spans="1:12">
      <c r="K15" s="1"/>
    </row>
    <row r="16" spans="1:12">
      <c r="A16" s="1" t="s">
        <v>18</v>
      </c>
      <c r="D16" s="1" t="s">
        <v>19</v>
      </c>
      <c r="G16" s="1" t="s">
        <v>20</v>
      </c>
      <c r="I16" s="14">
        <v>1000</v>
      </c>
      <c r="J16" s="15">
        <v>1</v>
      </c>
      <c r="K16" s="16">
        <f t="shared" ref="K16:K26" si="1">J16*I16</f>
        <v>1000</v>
      </c>
    </row>
    <row r="17" spans="1:11">
      <c r="A17" s="1"/>
      <c r="G17" s="1"/>
      <c r="I17" s="14">
        <v>500</v>
      </c>
      <c r="J17" s="15"/>
      <c r="K17" s="16">
        <f t="shared" si="1"/>
        <v>0</v>
      </c>
    </row>
    <row r="18" spans="1:11">
      <c r="A18" s="1"/>
      <c r="G18" s="1"/>
      <c r="I18" s="14">
        <v>200</v>
      </c>
      <c r="J18" s="15">
        <v>2</v>
      </c>
      <c r="K18" s="16">
        <f t="shared" si="1"/>
        <v>400</v>
      </c>
    </row>
    <row r="19" spans="1:11">
      <c r="A19" s="1" t="s">
        <v>21</v>
      </c>
      <c r="D19" s="1" t="s">
        <v>22</v>
      </c>
      <c r="G19" s="1" t="s">
        <v>23</v>
      </c>
      <c r="I19" s="14">
        <v>100</v>
      </c>
      <c r="J19" s="15"/>
      <c r="K19" s="16">
        <f t="shared" si="1"/>
        <v>0</v>
      </c>
    </row>
    <row r="20" spans="1:11">
      <c r="A20" s="2" t="s">
        <v>24</v>
      </c>
      <c r="D20" s="2" t="s">
        <v>25</v>
      </c>
      <c r="G20" s="2" t="s">
        <v>26</v>
      </c>
      <c r="I20" s="14">
        <v>50</v>
      </c>
      <c r="J20" s="15">
        <v>1</v>
      </c>
      <c r="K20" s="16">
        <f t="shared" si="1"/>
        <v>50</v>
      </c>
    </row>
    <row r="21" spans="1:11">
      <c r="I21" s="14">
        <v>20</v>
      </c>
      <c r="J21" s="15"/>
      <c r="K21" s="16">
        <f t="shared" si="1"/>
        <v>0</v>
      </c>
    </row>
    <row r="22" spans="1:11">
      <c r="I22" s="14">
        <v>10</v>
      </c>
      <c r="J22" s="15"/>
      <c r="K22" s="16">
        <f t="shared" si="1"/>
        <v>0</v>
      </c>
    </row>
    <row r="23" spans="1:11">
      <c r="I23" s="14">
        <v>5</v>
      </c>
      <c r="J23" s="15"/>
      <c r="K23" s="16">
        <f t="shared" si="1"/>
        <v>0</v>
      </c>
    </row>
    <row r="24" spans="1:11">
      <c r="I24" s="14">
        <v>1</v>
      </c>
      <c r="J24" s="15"/>
      <c r="K24" s="16">
        <f t="shared" si="1"/>
        <v>0</v>
      </c>
    </row>
    <row r="25" spans="1:11">
      <c r="I25" s="14">
        <v>0.25</v>
      </c>
      <c r="J25" s="15"/>
      <c r="K25" s="16">
        <f t="shared" si="1"/>
        <v>0</v>
      </c>
    </row>
    <row r="26" spans="1:11">
      <c r="I26" s="17">
        <v>0.1</v>
      </c>
      <c r="J26" s="15"/>
      <c r="K26" s="16">
        <f t="shared" si="1"/>
        <v>0</v>
      </c>
    </row>
    <row r="27" spans="1:11">
      <c r="I27" s="1" t="s">
        <v>27</v>
      </c>
      <c r="K27" s="18">
        <f>SUM(K16:K26)</f>
        <v>1450</v>
      </c>
    </row>
    <row r="28" spans="1:11">
      <c r="I28" s="1" t="s">
        <v>28</v>
      </c>
      <c r="K28" s="19">
        <f>J12</f>
        <v>0</v>
      </c>
    </row>
    <row r="29" spans="1:11" ht="9.75" thickBot="1">
      <c r="K29" s="20">
        <f>SUM(K27:K28)</f>
        <v>1450</v>
      </c>
    </row>
    <row r="30" spans="1:11" ht="9.75" thickTop="1"/>
    <row r="35" spans="1:13">
      <c r="A35" s="1" t="s">
        <v>0</v>
      </c>
    </row>
    <row r="36" spans="1:13">
      <c r="A36" s="1" t="s">
        <v>46</v>
      </c>
    </row>
    <row r="38" spans="1:13">
      <c r="A38" s="57" t="s">
        <v>1</v>
      </c>
      <c r="B38" s="57" t="s">
        <v>2</v>
      </c>
      <c r="C38" s="57" t="s">
        <v>3</v>
      </c>
      <c r="D38" s="57" t="s">
        <v>4</v>
      </c>
      <c r="E38" s="57" t="s">
        <v>5</v>
      </c>
      <c r="F38" s="57" t="s">
        <v>6</v>
      </c>
      <c r="G38" s="60" t="s">
        <v>7</v>
      </c>
      <c r="H38" s="61"/>
      <c r="I38" s="61"/>
      <c r="J38" s="62"/>
      <c r="K38" s="57" t="s">
        <v>8</v>
      </c>
      <c r="L38" s="57" t="s">
        <v>9</v>
      </c>
    </row>
    <row r="39" spans="1:13">
      <c r="A39" s="58"/>
      <c r="B39" s="58"/>
      <c r="C39" s="58"/>
      <c r="D39" s="58"/>
      <c r="E39" s="58"/>
      <c r="F39" s="58"/>
      <c r="G39" s="57" t="s">
        <v>10</v>
      </c>
      <c r="H39" s="57" t="s">
        <v>11</v>
      </c>
      <c r="I39" s="57" t="s">
        <v>12</v>
      </c>
      <c r="J39" s="57" t="s">
        <v>13</v>
      </c>
      <c r="K39" s="58"/>
      <c r="L39" s="58"/>
    </row>
    <row r="40" spans="1:13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</row>
    <row r="41" spans="1:13">
      <c r="A41" s="3">
        <v>45328</v>
      </c>
      <c r="B41" s="4">
        <v>18121</v>
      </c>
      <c r="C41" s="5" t="s">
        <v>54</v>
      </c>
      <c r="D41" s="6" t="s">
        <v>14</v>
      </c>
      <c r="E41" s="6">
        <v>57334</v>
      </c>
      <c r="F41" s="7"/>
      <c r="G41" s="8" t="s">
        <v>48</v>
      </c>
      <c r="H41" s="8">
        <v>27694</v>
      </c>
      <c r="I41" s="9" t="s">
        <v>55</v>
      </c>
      <c r="J41" s="10">
        <v>22800.69</v>
      </c>
      <c r="K41" s="11">
        <f>J41+F41</f>
        <v>22800.69</v>
      </c>
      <c r="L41" s="3">
        <v>45329</v>
      </c>
      <c r="M41" s="2" t="s">
        <v>56</v>
      </c>
    </row>
    <row r="42" spans="1:13">
      <c r="A42" s="3"/>
      <c r="B42" s="4"/>
      <c r="C42" s="5"/>
      <c r="D42" s="6"/>
      <c r="E42" s="6"/>
      <c r="F42" s="7"/>
      <c r="G42" s="8"/>
      <c r="H42" s="8"/>
      <c r="I42" s="9"/>
      <c r="J42" s="10"/>
      <c r="K42" s="11">
        <f t="shared" ref="K42:K44" si="2">J42+F42</f>
        <v>0</v>
      </c>
      <c r="L42" s="3"/>
    </row>
    <row r="43" spans="1:13">
      <c r="A43" s="3"/>
      <c r="B43" s="4"/>
      <c r="C43" s="5"/>
      <c r="D43" s="6"/>
      <c r="E43" s="6"/>
      <c r="F43" s="7"/>
      <c r="G43" s="8"/>
      <c r="H43" s="8"/>
      <c r="I43" s="9"/>
      <c r="J43" s="10"/>
      <c r="K43" s="11">
        <f t="shared" si="2"/>
        <v>0</v>
      </c>
      <c r="L43" s="3"/>
    </row>
    <row r="44" spans="1:13">
      <c r="A44" s="3"/>
      <c r="B44" s="4"/>
      <c r="C44" s="5"/>
      <c r="D44" s="6"/>
      <c r="E44" s="6"/>
      <c r="F44" s="7"/>
      <c r="G44" s="8"/>
      <c r="H44" s="8"/>
      <c r="I44" s="9"/>
      <c r="J44" s="10"/>
      <c r="K44" s="11">
        <f t="shared" si="2"/>
        <v>0</v>
      </c>
      <c r="L44" s="3"/>
    </row>
    <row r="45" spans="1:13">
      <c r="F45" s="12">
        <f>SUM(F38:F44)</f>
        <v>0</v>
      </c>
      <c r="G45" s="1"/>
      <c r="H45" s="1"/>
      <c r="I45" s="1"/>
      <c r="J45" s="12">
        <f>SUM(J41:J44)</f>
        <v>22800.69</v>
      </c>
      <c r="K45" s="12">
        <f>SUM(K41:K44)</f>
        <v>22800.69</v>
      </c>
    </row>
    <row r="46" spans="1:13">
      <c r="I46" s="2" t="s">
        <v>12</v>
      </c>
    </row>
    <row r="47" spans="1:13">
      <c r="H47" s="1" t="s">
        <v>15</v>
      </c>
      <c r="J47" s="13" t="s">
        <v>16</v>
      </c>
      <c r="K47" s="13" t="s">
        <v>17</v>
      </c>
    </row>
    <row r="48" spans="1:13">
      <c r="K48" s="1"/>
    </row>
    <row r="49" spans="1:11">
      <c r="A49" s="1" t="s">
        <v>18</v>
      </c>
      <c r="D49" s="1" t="s">
        <v>19</v>
      </c>
      <c r="G49" s="1" t="s">
        <v>20</v>
      </c>
      <c r="I49" s="14">
        <v>1000</v>
      </c>
      <c r="J49" s="15"/>
      <c r="K49" s="16">
        <f t="shared" ref="K49:K59" si="3">J49*I49</f>
        <v>0</v>
      </c>
    </row>
    <row r="50" spans="1:11">
      <c r="A50" s="1"/>
      <c r="G50" s="1"/>
      <c r="I50" s="14">
        <v>500</v>
      </c>
      <c r="J50" s="15"/>
      <c r="K50" s="16">
        <f t="shared" si="3"/>
        <v>0</v>
      </c>
    </row>
    <row r="51" spans="1:11">
      <c r="A51" s="1"/>
      <c r="G51" s="1"/>
      <c r="I51" s="14">
        <v>200</v>
      </c>
      <c r="J51" s="15"/>
      <c r="K51" s="16">
        <f t="shared" si="3"/>
        <v>0</v>
      </c>
    </row>
    <row r="52" spans="1:11">
      <c r="A52" s="1" t="s">
        <v>21</v>
      </c>
      <c r="D52" s="1" t="s">
        <v>22</v>
      </c>
      <c r="G52" s="1" t="s">
        <v>23</v>
      </c>
      <c r="I52" s="14">
        <v>100</v>
      </c>
      <c r="J52" s="15"/>
      <c r="K52" s="16">
        <f t="shared" si="3"/>
        <v>0</v>
      </c>
    </row>
    <row r="53" spans="1:11">
      <c r="A53" s="2" t="s">
        <v>24</v>
      </c>
      <c r="D53" s="2" t="s">
        <v>25</v>
      </c>
      <c r="G53" s="2" t="s">
        <v>26</v>
      </c>
      <c r="I53" s="14">
        <v>50</v>
      </c>
      <c r="J53" s="15"/>
      <c r="K53" s="16">
        <f t="shared" si="3"/>
        <v>0</v>
      </c>
    </row>
    <row r="54" spans="1:11">
      <c r="I54" s="14">
        <v>20</v>
      </c>
      <c r="J54" s="15"/>
      <c r="K54" s="16">
        <f t="shared" si="3"/>
        <v>0</v>
      </c>
    </row>
    <row r="55" spans="1:11">
      <c r="I55" s="14">
        <v>10</v>
      </c>
      <c r="J55" s="15"/>
      <c r="K55" s="16">
        <f t="shared" si="3"/>
        <v>0</v>
      </c>
    </row>
    <row r="56" spans="1:11">
      <c r="I56" s="14">
        <v>5</v>
      </c>
      <c r="J56" s="15"/>
      <c r="K56" s="16">
        <f t="shared" si="3"/>
        <v>0</v>
      </c>
    </row>
    <row r="57" spans="1:11">
      <c r="I57" s="14">
        <v>1</v>
      </c>
      <c r="J57" s="15"/>
      <c r="K57" s="16">
        <f t="shared" si="3"/>
        <v>0</v>
      </c>
    </row>
    <row r="58" spans="1:11">
      <c r="I58" s="14">
        <v>0.25</v>
      </c>
      <c r="J58" s="15"/>
      <c r="K58" s="16">
        <f t="shared" si="3"/>
        <v>0</v>
      </c>
    </row>
    <row r="59" spans="1:11">
      <c r="I59" s="17">
        <v>0.1</v>
      </c>
      <c r="J59" s="15"/>
      <c r="K59" s="16">
        <f t="shared" si="3"/>
        <v>0</v>
      </c>
    </row>
    <row r="60" spans="1:11">
      <c r="I60" s="1" t="s">
        <v>27</v>
      </c>
      <c r="K60" s="18">
        <f>SUM(K49:K59)</f>
        <v>0</v>
      </c>
    </row>
    <row r="61" spans="1:11">
      <c r="I61" s="1" t="s">
        <v>28</v>
      </c>
      <c r="K61" s="19">
        <f>J45</f>
        <v>22800.69</v>
      </c>
    </row>
    <row r="62" spans="1:11" ht="9.75" thickBot="1">
      <c r="K62" s="20">
        <f>SUM(K60:K61)</f>
        <v>22800.69</v>
      </c>
    </row>
    <row r="63" spans="1:11" ht="9.75" thickTop="1"/>
    <row r="66" spans="1:15">
      <c r="A66" s="1" t="s">
        <v>0</v>
      </c>
    </row>
    <row r="67" spans="1:15">
      <c r="A67" s="1" t="s">
        <v>31</v>
      </c>
    </row>
    <row r="69" spans="1:15">
      <c r="A69" s="57" t="s">
        <v>1</v>
      </c>
      <c r="B69" s="57" t="s">
        <v>2</v>
      </c>
      <c r="C69" s="57" t="s">
        <v>3</v>
      </c>
      <c r="D69" s="57" t="s">
        <v>4</v>
      </c>
      <c r="E69" s="57" t="s">
        <v>5</v>
      </c>
      <c r="F69" s="57" t="s">
        <v>6</v>
      </c>
      <c r="G69" s="60" t="s">
        <v>7</v>
      </c>
      <c r="H69" s="61"/>
      <c r="I69" s="61"/>
      <c r="J69" s="62"/>
      <c r="K69" s="57" t="s">
        <v>8</v>
      </c>
      <c r="L69" s="57" t="s">
        <v>9</v>
      </c>
    </row>
    <row r="70" spans="1:15">
      <c r="A70" s="58"/>
      <c r="B70" s="58"/>
      <c r="C70" s="58"/>
      <c r="D70" s="58"/>
      <c r="E70" s="58"/>
      <c r="F70" s="58"/>
      <c r="G70" s="57" t="s">
        <v>10</v>
      </c>
      <c r="H70" s="57" t="s">
        <v>11</v>
      </c>
      <c r="I70" s="57" t="s">
        <v>12</v>
      </c>
      <c r="J70" s="57" t="s">
        <v>13</v>
      </c>
      <c r="K70" s="58"/>
      <c r="L70" s="58"/>
    </row>
    <row r="71" spans="1:15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</row>
    <row r="72" spans="1:15">
      <c r="A72" s="3">
        <v>45329</v>
      </c>
      <c r="B72" s="4">
        <v>18335</v>
      </c>
      <c r="C72" s="5" t="s">
        <v>68</v>
      </c>
      <c r="D72" s="6" t="s">
        <v>14</v>
      </c>
      <c r="E72" s="6">
        <v>57289</v>
      </c>
      <c r="F72" s="7"/>
      <c r="G72" s="8" t="s">
        <v>48</v>
      </c>
      <c r="H72" s="8"/>
      <c r="I72" s="9"/>
      <c r="J72" s="10">
        <v>48802.1</v>
      </c>
      <c r="K72" s="11">
        <f>J72+F72</f>
        <v>48802.1</v>
      </c>
      <c r="L72" s="3">
        <v>45328</v>
      </c>
      <c r="M72" s="73" t="s">
        <v>69</v>
      </c>
      <c r="N72" s="74"/>
      <c r="O72" s="74"/>
    </row>
    <row r="73" spans="1:15">
      <c r="A73" s="3">
        <v>45329</v>
      </c>
      <c r="B73" s="4">
        <v>18335</v>
      </c>
      <c r="C73" s="5" t="s">
        <v>68</v>
      </c>
      <c r="D73" s="6" t="s">
        <v>61</v>
      </c>
      <c r="E73" s="6">
        <v>57289</v>
      </c>
      <c r="F73" s="7"/>
      <c r="G73" s="8" t="s">
        <v>48</v>
      </c>
      <c r="H73" s="8"/>
      <c r="I73" s="9"/>
      <c r="J73" s="10">
        <v>600</v>
      </c>
      <c r="K73" s="11">
        <f t="shared" ref="K73:K82" si="4">J73+F73</f>
        <v>600</v>
      </c>
      <c r="L73" s="3">
        <v>45328</v>
      </c>
      <c r="M73" s="73"/>
      <c r="N73" s="74"/>
      <c r="O73" s="74"/>
    </row>
    <row r="74" spans="1:15">
      <c r="A74" s="3">
        <v>45329</v>
      </c>
      <c r="B74" s="4">
        <v>18337</v>
      </c>
      <c r="C74" s="5" t="s">
        <v>70</v>
      </c>
      <c r="D74" s="6" t="s">
        <v>14</v>
      </c>
      <c r="E74" s="6">
        <v>56997</v>
      </c>
      <c r="F74" s="7"/>
      <c r="G74" s="8" t="s">
        <v>48</v>
      </c>
      <c r="H74" s="21"/>
      <c r="I74" s="9"/>
      <c r="J74" s="10">
        <v>4505.92</v>
      </c>
      <c r="K74" s="11">
        <f t="shared" si="4"/>
        <v>4505.92</v>
      </c>
      <c r="L74" s="3">
        <v>45328</v>
      </c>
      <c r="M74" s="2" t="s">
        <v>71</v>
      </c>
    </row>
    <row r="75" spans="1:15">
      <c r="A75" s="3">
        <v>45329</v>
      </c>
      <c r="B75" s="4">
        <v>18339</v>
      </c>
      <c r="C75" s="5" t="s">
        <v>72</v>
      </c>
      <c r="D75" s="6" t="s">
        <v>14</v>
      </c>
      <c r="E75" s="6">
        <v>57090</v>
      </c>
      <c r="F75" s="7">
        <v>77980.5</v>
      </c>
      <c r="G75" s="8"/>
      <c r="H75" s="21"/>
      <c r="I75" s="9"/>
      <c r="J75" s="10"/>
      <c r="K75" s="11">
        <f t="shared" si="4"/>
        <v>77980.5</v>
      </c>
      <c r="L75" s="3">
        <v>45328</v>
      </c>
    </row>
    <row r="76" spans="1:15">
      <c r="A76" s="3">
        <v>45329</v>
      </c>
      <c r="B76" s="4">
        <v>18338</v>
      </c>
      <c r="C76" s="5" t="s">
        <v>73</v>
      </c>
      <c r="D76" s="6" t="s">
        <v>14</v>
      </c>
      <c r="E76" s="6">
        <v>57089</v>
      </c>
      <c r="F76" s="7"/>
      <c r="G76" s="8" t="s">
        <v>48</v>
      </c>
      <c r="H76" s="8"/>
      <c r="I76" s="9"/>
      <c r="J76" s="10">
        <v>18886.099999999999</v>
      </c>
      <c r="K76" s="11">
        <f t="shared" si="4"/>
        <v>18886.099999999999</v>
      </c>
      <c r="L76" s="3">
        <v>45328</v>
      </c>
    </row>
    <row r="77" spans="1:15">
      <c r="A77" s="3">
        <v>45329</v>
      </c>
      <c r="B77" s="4">
        <v>18338</v>
      </c>
      <c r="C77" s="5" t="s">
        <v>73</v>
      </c>
      <c r="D77" s="6" t="s">
        <v>74</v>
      </c>
      <c r="E77" s="6">
        <v>57089</v>
      </c>
      <c r="F77" s="7"/>
      <c r="G77" s="8" t="s">
        <v>48</v>
      </c>
      <c r="H77" s="8"/>
      <c r="I77" s="9"/>
      <c r="J77" s="10">
        <v>1200</v>
      </c>
      <c r="K77" s="11">
        <f t="shared" si="4"/>
        <v>1200</v>
      </c>
      <c r="L77" s="3">
        <v>45328</v>
      </c>
    </row>
    <row r="78" spans="1:15">
      <c r="A78" s="3">
        <v>45329</v>
      </c>
      <c r="B78" s="4">
        <v>18340</v>
      </c>
      <c r="C78" s="5" t="s">
        <v>75</v>
      </c>
      <c r="D78" s="6" t="s">
        <v>14</v>
      </c>
      <c r="E78" s="6">
        <v>57081</v>
      </c>
      <c r="F78" s="7"/>
      <c r="G78" s="8" t="s">
        <v>48</v>
      </c>
      <c r="H78" s="8"/>
      <c r="I78" s="9"/>
      <c r="J78" s="10">
        <v>9306.5</v>
      </c>
      <c r="K78" s="11">
        <f t="shared" si="4"/>
        <v>9306.5</v>
      </c>
      <c r="L78" s="3">
        <v>45328</v>
      </c>
    </row>
    <row r="79" spans="1:15">
      <c r="A79" s="3">
        <v>45329</v>
      </c>
      <c r="B79" s="4">
        <v>18340</v>
      </c>
      <c r="C79" s="5" t="s">
        <v>75</v>
      </c>
      <c r="D79" s="6" t="s">
        <v>76</v>
      </c>
      <c r="E79" s="6">
        <v>57081</v>
      </c>
      <c r="F79" s="7"/>
      <c r="G79" s="8" t="s">
        <v>48</v>
      </c>
      <c r="H79" s="8"/>
      <c r="I79" s="9"/>
      <c r="J79" s="10">
        <v>300</v>
      </c>
      <c r="K79" s="11">
        <f t="shared" si="4"/>
        <v>300</v>
      </c>
      <c r="L79" s="3">
        <v>45328</v>
      </c>
    </row>
    <row r="80" spans="1:15">
      <c r="A80" s="3"/>
      <c r="B80" s="4"/>
      <c r="C80" s="5"/>
      <c r="D80" s="6"/>
      <c r="E80" s="6"/>
      <c r="F80" s="7"/>
      <c r="G80" s="8"/>
      <c r="H80" s="8"/>
      <c r="I80" s="9"/>
      <c r="J80" s="10"/>
      <c r="K80" s="11">
        <f t="shared" si="4"/>
        <v>0</v>
      </c>
      <c r="L80" s="3"/>
    </row>
    <row r="81" spans="1:12">
      <c r="A81" s="3"/>
      <c r="B81" s="4"/>
      <c r="C81" s="5"/>
      <c r="D81" s="6"/>
      <c r="E81" s="6"/>
      <c r="F81" s="7"/>
      <c r="G81" s="8"/>
      <c r="H81" s="8"/>
      <c r="I81" s="9"/>
      <c r="J81" s="10"/>
      <c r="K81" s="11">
        <f t="shared" si="4"/>
        <v>0</v>
      </c>
      <c r="L81" s="3"/>
    </row>
    <row r="82" spans="1:12">
      <c r="A82" s="3"/>
      <c r="B82" s="4"/>
      <c r="C82" s="5"/>
      <c r="D82" s="6"/>
      <c r="E82" s="6"/>
      <c r="F82" s="7"/>
      <c r="G82" s="8"/>
      <c r="H82" s="8"/>
      <c r="I82" s="9"/>
      <c r="J82" s="10"/>
      <c r="K82" s="11">
        <f t="shared" si="4"/>
        <v>0</v>
      </c>
      <c r="L82" s="3"/>
    </row>
    <row r="83" spans="1:12">
      <c r="F83" s="12">
        <f>SUM(F69:F82)</f>
        <v>77980.5</v>
      </c>
      <c r="G83" s="1"/>
      <c r="H83" s="1"/>
      <c r="I83" s="1"/>
      <c r="J83" s="12">
        <f>SUM(J72:J82)</f>
        <v>83600.62</v>
      </c>
      <c r="K83" s="12">
        <f>SUM(K72:K82)</f>
        <v>161581.12</v>
      </c>
    </row>
    <row r="84" spans="1:12">
      <c r="I84" s="2" t="s">
        <v>12</v>
      </c>
    </row>
    <row r="87" spans="1:12">
      <c r="A87" s="1" t="s">
        <v>18</v>
      </c>
      <c r="D87" s="1" t="s">
        <v>19</v>
      </c>
    </row>
    <row r="88" spans="1:12">
      <c r="A88" s="1"/>
    </row>
    <row r="89" spans="1:12">
      <c r="A89" s="1"/>
    </row>
    <row r="90" spans="1:12">
      <c r="A90" s="1" t="s">
        <v>21</v>
      </c>
      <c r="D90" s="1" t="s">
        <v>22</v>
      </c>
    </row>
    <row r="91" spans="1:12">
      <c r="A91" s="2" t="s">
        <v>24</v>
      </c>
      <c r="D91" s="2" t="s">
        <v>25</v>
      </c>
    </row>
    <row r="99" spans="1:12">
      <c r="A99" s="22" t="s">
        <v>0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2">
      <c r="A100" s="22" t="s">
        <v>31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>
      <c r="A102" s="63" t="s">
        <v>1</v>
      </c>
      <c r="B102" s="63" t="s">
        <v>2</v>
      </c>
      <c r="C102" s="63" t="s">
        <v>3</v>
      </c>
      <c r="D102" s="63" t="s">
        <v>4</v>
      </c>
      <c r="E102" s="63" t="s">
        <v>77</v>
      </c>
      <c r="F102" s="63" t="s">
        <v>6</v>
      </c>
      <c r="G102" s="76" t="s">
        <v>7</v>
      </c>
      <c r="H102" s="77"/>
      <c r="I102" s="77"/>
      <c r="J102" s="78"/>
      <c r="K102" s="63" t="s">
        <v>8</v>
      </c>
      <c r="L102" s="63" t="s">
        <v>9</v>
      </c>
    </row>
    <row r="103" spans="1:12">
      <c r="A103" s="75"/>
      <c r="B103" s="75"/>
      <c r="C103" s="75"/>
      <c r="D103" s="75"/>
      <c r="E103" s="75"/>
      <c r="F103" s="75"/>
      <c r="G103" s="63" t="s">
        <v>10</v>
      </c>
      <c r="H103" s="63" t="s">
        <v>11</v>
      </c>
      <c r="I103" s="63" t="s">
        <v>12</v>
      </c>
      <c r="J103" s="63" t="s">
        <v>13</v>
      </c>
      <c r="K103" s="75"/>
      <c r="L103" s="75"/>
    </row>
    <row r="104" spans="1:12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</row>
    <row r="105" spans="1:12">
      <c r="A105" s="24">
        <v>45328</v>
      </c>
      <c r="B105" s="25">
        <v>18333</v>
      </c>
      <c r="C105" s="26" t="s">
        <v>83</v>
      </c>
      <c r="D105" s="27" t="s">
        <v>78</v>
      </c>
      <c r="E105" s="63">
        <v>186599</v>
      </c>
      <c r="F105" s="28"/>
      <c r="G105" s="29" t="s">
        <v>58</v>
      </c>
      <c r="H105" s="29"/>
      <c r="I105" s="30"/>
      <c r="J105" s="31">
        <v>200</v>
      </c>
      <c r="K105" s="32">
        <f t="shared" ref="K105:K131" si="5">J105+F105</f>
        <v>200</v>
      </c>
      <c r="L105" s="24">
        <v>45327</v>
      </c>
    </row>
    <row r="106" spans="1:12">
      <c r="A106" s="33"/>
      <c r="B106" s="34"/>
      <c r="C106" s="35"/>
      <c r="D106" s="36" t="s">
        <v>79</v>
      </c>
      <c r="E106" s="64"/>
      <c r="F106" s="37"/>
      <c r="G106" s="38" t="s">
        <v>58</v>
      </c>
      <c r="H106" s="38"/>
      <c r="I106" s="39"/>
      <c r="J106" s="31">
        <v>-33.729999999999997</v>
      </c>
      <c r="K106" s="32">
        <f t="shared" si="5"/>
        <v>-33.729999999999997</v>
      </c>
      <c r="L106" s="33"/>
    </row>
    <row r="107" spans="1:12">
      <c r="A107" s="33"/>
      <c r="B107" s="70" t="s">
        <v>80</v>
      </c>
      <c r="C107" s="71"/>
      <c r="D107" s="71"/>
      <c r="E107" s="71"/>
      <c r="F107" s="71"/>
      <c r="G107" s="71"/>
      <c r="H107" s="71"/>
      <c r="I107" s="72"/>
      <c r="J107" s="40">
        <f>SUM(J105:J106)</f>
        <v>166.27</v>
      </c>
      <c r="K107" s="41">
        <f t="shared" si="5"/>
        <v>166.27</v>
      </c>
      <c r="L107" s="42"/>
    </row>
    <row r="108" spans="1:12">
      <c r="A108" s="24">
        <v>45328</v>
      </c>
      <c r="B108" s="25">
        <v>18333</v>
      </c>
      <c r="C108" s="26" t="s">
        <v>84</v>
      </c>
      <c r="D108" s="27" t="s">
        <v>78</v>
      </c>
      <c r="E108" s="63">
        <v>186350</v>
      </c>
      <c r="F108" s="28"/>
      <c r="G108" s="29" t="s">
        <v>58</v>
      </c>
      <c r="H108" s="29"/>
      <c r="I108" s="30"/>
      <c r="J108" s="31">
        <v>1100</v>
      </c>
      <c r="K108" s="32">
        <f t="shared" si="5"/>
        <v>1100</v>
      </c>
      <c r="L108" s="24">
        <v>45327</v>
      </c>
    </row>
    <row r="109" spans="1:12">
      <c r="A109" s="33"/>
      <c r="B109" s="34"/>
      <c r="C109" s="35"/>
      <c r="D109" s="36" t="s">
        <v>79</v>
      </c>
      <c r="E109" s="64"/>
      <c r="F109" s="37"/>
      <c r="G109" s="38" t="s">
        <v>58</v>
      </c>
      <c r="H109" s="38"/>
      <c r="I109" s="39"/>
      <c r="J109" s="31">
        <v>-230.26</v>
      </c>
      <c r="K109" s="32">
        <f t="shared" si="5"/>
        <v>-230.26</v>
      </c>
      <c r="L109" s="33"/>
    </row>
    <row r="110" spans="1:12">
      <c r="A110" s="65" t="s">
        <v>80</v>
      </c>
      <c r="B110" s="66"/>
      <c r="C110" s="66"/>
      <c r="D110" s="66"/>
      <c r="E110" s="66"/>
      <c r="F110" s="66"/>
      <c r="G110" s="66"/>
      <c r="H110" s="66"/>
      <c r="I110" s="67"/>
      <c r="J110" s="43">
        <f>SUM(J108:J109)</f>
        <v>869.74</v>
      </c>
      <c r="K110" s="44">
        <f t="shared" si="5"/>
        <v>869.74</v>
      </c>
      <c r="L110" s="33"/>
    </row>
    <row r="111" spans="1:12">
      <c r="A111" s="24">
        <v>45328</v>
      </c>
      <c r="B111" s="25">
        <v>18333</v>
      </c>
      <c r="C111" s="26" t="s">
        <v>85</v>
      </c>
      <c r="D111" s="27" t="s">
        <v>78</v>
      </c>
      <c r="E111" s="63">
        <v>186108</v>
      </c>
      <c r="F111" s="28"/>
      <c r="G111" s="29" t="s">
        <v>58</v>
      </c>
      <c r="H111" s="29"/>
      <c r="I111" s="30"/>
      <c r="J111" s="31">
        <v>350</v>
      </c>
      <c r="K111" s="32">
        <f t="shared" si="5"/>
        <v>350</v>
      </c>
      <c r="L111" s="24">
        <v>45327</v>
      </c>
    </row>
    <row r="112" spans="1:12">
      <c r="A112" s="24"/>
      <c r="B112" s="25"/>
      <c r="C112" s="26"/>
      <c r="D112" s="36" t="s">
        <v>79</v>
      </c>
      <c r="E112" s="64"/>
      <c r="F112" s="37"/>
      <c r="G112" s="38" t="s">
        <v>58</v>
      </c>
      <c r="H112" s="38"/>
      <c r="I112" s="39"/>
      <c r="J112" s="31">
        <v>-48.27</v>
      </c>
      <c r="K112" s="32">
        <f t="shared" si="5"/>
        <v>-48.27</v>
      </c>
      <c r="L112" s="24"/>
    </row>
    <row r="113" spans="1:12">
      <c r="A113" s="65" t="s">
        <v>80</v>
      </c>
      <c r="B113" s="66"/>
      <c r="C113" s="66"/>
      <c r="D113" s="66"/>
      <c r="E113" s="66"/>
      <c r="F113" s="66"/>
      <c r="G113" s="66"/>
      <c r="H113" s="66"/>
      <c r="I113" s="67"/>
      <c r="J113" s="43">
        <f>SUM(J111:J112)</f>
        <v>301.73</v>
      </c>
      <c r="K113" s="44">
        <f t="shared" si="5"/>
        <v>301.73</v>
      </c>
      <c r="L113" s="33"/>
    </row>
    <row r="114" spans="1:12">
      <c r="A114" s="24">
        <v>45328</v>
      </c>
      <c r="B114" s="25">
        <v>18333</v>
      </c>
      <c r="C114" s="26" t="s">
        <v>86</v>
      </c>
      <c r="D114" s="27" t="s">
        <v>78</v>
      </c>
      <c r="E114" s="63">
        <v>186205</v>
      </c>
      <c r="F114" s="28"/>
      <c r="G114" s="29" t="s">
        <v>58</v>
      </c>
      <c r="H114" s="29"/>
      <c r="I114" s="30"/>
      <c r="J114" s="31">
        <v>1100</v>
      </c>
      <c r="K114" s="32">
        <f t="shared" si="5"/>
        <v>1100</v>
      </c>
      <c r="L114" s="24">
        <v>45327</v>
      </c>
    </row>
    <row r="115" spans="1:12">
      <c r="A115" s="24"/>
      <c r="B115" s="25"/>
      <c r="C115" s="26"/>
      <c r="D115" s="36" t="s">
        <v>79</v>
      </c>
      <c r="E115" s="64"/>
      <c r="F115" s="37"/>
      <c r="G115" s="38" t="s">
        <v>58</v>
      </c>
      <c r="H115" s="38"/>
      <c r="I115" s="39"/>
      <c r="J115" s="31">
        <v>-249.16</v>
      </c>
      <c r="K115" s="32">
        <f t="shared" si="5"/>
        <v>-249.16</v>
      </c>
      <c r="L115" s="24"/>
    </row>
    <row r="116" spans="1:12">
      <c r="A116" s="65" t="s">
        <v>80</v>
      </c>
      <c r="B116" s="66"/>
      <c r="C116" s="66"/>
      <c r="D116" s="66"/>
      <c r="E116" s="66"/>
      <c r="F116" s="66"/>
      <c r="G116" s="66"/>
      <c r="H116" s="66"/>
      <c r="I116" s="67"/>
      <c r="J116" s="43">
        <f>SUM(J114:J115)</f>
        <v>850.84</v>
      </c>
      <c r="K116" s="44">
        <f t="shared" si="5"/>
        <v>850.84</v>
      </c>
      <c r="L116" s="33"/>
    </row>
    <row r="117" spans="1:12">
      <c r="A117" s="24">
        <v>45328</v>
      </c>
      <c r="B117" s="25">
        <v>18333</v>
      </c>
      <c r="C117" s="26" t="s">
        <v>87</v>
      </c>
      <c r="D117" s="27" t="s">
        <v>78</v>
      </c>
      <c r="E117" s="63">
        <v>186107</v>
      </c>
      <c r="F117" s="28"/>
      <c r="G117" s="29" t="s">
        <v>58</v>
      </c>
      <c r="H117" s="29"/>
      <c r="I117" s="30"/>
      <c r="J117" s="31">
        <v>197</v>
      </c>
      <c r="K117" s="32">
        <f t="shared" si="5"/>
        <v>197</v>
      </c>
      <c r="L117" s="24">
        <v>45327</v>
      </c>
    </row>
    <row r="118" spans="1:12">
      <c r="A118" s="24"/>
      <c r="B118" s="25"/>
      <c r="C118" s="26"/>
      <c r="D118" s="36" t="s">
        <v>79</v>
      </c>
      <c r="E118" s="64"/>
      <c r="F118" s="37"/>
      <c r="G118" s="38" t="s">
        <v>58</v>
      </c>
      <c r="H118" s="38"/>
      <c r="I118" s="39"/>
      <c r="J118" s="31">
        <v>-24.7</v>
      </c>
      <c r="K118" s="32">
        <f t="shared" si="5"/>
        <v>-24.7</v>
      </c>
      <c r="L118" s="24"/>
    </row>
    <row r="119" spans="1:12">
      <c r="A119" s="65" t="s">
        <v>80</v>
      </c>
      <c r="B119" s="66"/>
      <c r="C119" s="66"/>
      <c r="D119" s="66"/>
      <c r="E119" s="66"/>
      <c r="F119" s="66"/>
      <c r="G119" s="66"/>
      <c r="H119" s="66"/>
      <c r="I119" s="67"/>
      <c r="J119" s="43">
        <f>SUM(J117:J118)</f>
        <v>172.3</v>
      </c>
      <c r="K119" s="44">
        <f t="shared" si="5"/>
        <v>172.3</v>
      </c>
      <c r="L119" s="33"/>
    </row>
    <row r="120" spans="1:12">
      <c r="A120" s="24">
        <v>45328</v>
      </c>
      <c r="B120" s="25">
        <v>18333</v>
      </c>
      <c r="C120" s="26" t="s">
        <v>81</v>
      </c>
      <c r="D120" s="27" t="s">
        <v>78</v>
      </c>
      <c r="E120" s="63">
        <v>186349</v>
      </c>
      <c r="F120" s="28"/>
      <c r="G120" s="29" t="s">
        <v>58</v>
      </c>
      <c r="H120" s="29"/>
      <c r="I120" s="30"/>
      <c r="J120" s="31">
        <v>200</v>
      </c>
      <c r="K120" s="32">
        <f t="shared" si="5"/>
        <v>200</v>
      </c>
      <c r="L120" s="24">
        <v>45327</v>
      </c>
    </row>
    <row r="121" spans="1:12">
      <c r="A121" s="24"/>
      <c r="B121" s="25"/>
      <c r="C121" s="26"/>
      <c r="D121" s="36" t="s">
        <v>79</v>
      </c>
      <c r="E121" s="64"/>
      <c r="F121" s="37"/>
      <c r="G121" s="38" t="s">
        <v>58</v>
      </c>
      <c r="H121" s="38"/>
      <c r="I121" s="39"/>
      <c r="J121" s="31">
        <v>-32.880000000000003</v>
      </c>
      <c r="K121" s="32">
        <f t="shared" si="5"/>
        <v>-32.880000000000003</v>
      </c>
      <c r="L121" s="24"/>
    </row>
    <row r="122" spans="1:12">
      <c r="A122" s="65" t="s">
        <v>80</v>
      </c>
      <c r="B122" s="66"/>
      <c r="C122" s="66"/>
      <c r="D122" s="66"/>
      <c r="E122" s="66"/>
      <c r="F122" s="66"/>
      <c r="G122" s="66"/>
      <c r="H122" s="66"/>
      <c r="I122" s="67"/>
      <c r="J122" s="43">
        <f>SUM(J120:J121)</f>
        <v>167.12</v>
      </c>
      <c r="K122" s="44">
        <f t="shared" si="5"/>
        <v>167.12</v>
      </c>
      <c r="L122" s="33"/>
    </row>
    <row r="123" spans="1:12">
      <c r="A123" s="24">
        <v>45328</v>
      </c>
      <c r="B123" s="25">
        <v>18333</v>
      </c>
      <c r="C123" s="45" t="s">
        <v>88</v>
      </c>
      <c r="D123" s="46" t="s">
        <v>14</v>
      </c>
      <c r="E123" s="68">
        <v>186109</v>
      </c>
      <c r="F123" s="28"/>
      <c r="G123" s="47" t="s">
        <v>58</v>
      </c>
      <c r="H123" s="47"/>
      <c r="I123" s="48"/>
      <c r="J123" s="31">
        <v>200</v>
      </c>
      <c r="K123" s="32">
        <f t="shared" si="5"/>
        <v>200</v>
      </c>
      <c r="L123" s="24">
        <v>45327</v>
      </c>
    </row>
    <row r="124" spans="1:12">
      <c r="A124" s="49"/>
      <c r="B124" s="50"/>
      <c r="C124" s="45"/>
      <c r="D124" s="51" t="s">
        <v>79</v>
      </c>
      <c r="E124" s="69"/>
      <c r="F124" s="37"/>
      <c r="G124" s="52" t="s">
        <v>58</v>
      </c>
      <c r="H124" s="52"/>
      <c r="I124" s="53"/>
      <c r="J124" s="31">
        <v>-30.35</v>
      </c>
      <c r="K124" s="32">
        <f t="shared" si="5"/>
        <v>-30.35</v>
      </c>
      <c r="L124" s="49"/>
    </row>
    <row r="125" spans="1:12">
      <c r="A125" s="65" t="s">
        <v>80</v>
      </c>
      <c r="B125" s="66"/>
      <c r="C125" s="66"/>
      <c r="D125" s="66"/>
      <c r="E125" s="66"/>
      <c r="F125" s="66"/>
      <c r="G125" s="66"/>
      <c r="H125" s="66"/>
      <c r="I125" s="67"/>
      <c r="J125" s="43">
        <f>SUM(J123:J124)</f>
        <v>169.65</v>
      </c>
      <c r="K125" s="44">
        <f t="shared" si="5"/>
        <v>169.65</v>
      </c>
      <c r="L125" s="33"/>
    </row>
    <row r="126" spans="1:12">
      <c r="A126" s="24">
        <v>45328</v>
      </c>
      <c r="B126" s="25">
        <v>18333</v>
      </c>
      <c r="C126" s="26" t="s">
        <v>89</v>
      </c>
      <c r="D126" s="27" t="s">
        <v>78</v>
      </c>
      <c r="E126" s="63">
        <v>186352</v>
      </c>
      <c r="F126" s="28"/>
      <c r="G126" s="29" t="s">
        <v>58</v>
      </c>
      <c r="H126" s="29"/>
      <c r="I126" s="30"/>
      <c r="J126" s="31">
        <v>1100</v>
      </c>
      <c r="K126" s="32">
        <f t="shared" si="5"/>
        <v>1100</v>
      </c>
      <c r="L126" s="24">
        <v>45327</v>
      </c>
    </row>
    <row r="127" spans="1:12">
      <c r="A127" s="24"/>
      <c r="B127" s="25"/>
      <c r="C127" s="26"/>
      <c r="D127" s="36" t="s">
        <v>79</v>
      </c>
      <c r="E127" s="64"/>
      <c r="F127" s="37"/>
      <c r="G127" s="38" t="s">
        <v>58</v>
      </c>
      <c r="H127" s="38"/>
      <c r="I127" s="39"/>
      <c r="J127" s="31">
        <v>-167.69</v>
      </c>
      <c r="K127" s="32">
        <f t="shared" si="5"/>
        <v>-167.69</v>
      </c>
      <c r="L127" s="24"/>
    </row>
    <row r="128" spans="1:12">
      <c r="A128" s="65" t="s">
        <v>80</v>
      </c>
      <c r="B128" s="66"/>
      <c r="C128" s="66"/>
      <c r="D128" s="66"/>
      <c r="E128" s="66"/>
      <c r="F128" s="66"/>
      <c r="G128" s="66"/>
      <c r="H128" s="66"/>
      <c r="I128" s="67"/>
      <c r="J128" s="43">
        <f>SUM(J126:J127)</f>
        <v>932.31</v>
      </c>
      <c r="K128" s="44">
        <f t="shared" si="5"/>
        <v>932.31</v>
      </c>
      <c r="L128" s="33"/>
    </row>
    <row r="129" spans="1:12">
      <c r="A129" s="24">
        <v>45328</v>
      </c>
      <c r="B129" s="25">
        <v>18333</v>
      </c>
      <c r="C129" s="26" t="s">
        <v>90</v>
      </c>
      <c r="D129" s="27" t="s">
        <v>78</v>
      </c>
      <c r="E129" s="63">
        <v>185923</v>
      </c>
      <c r="F129" s="28"/>
      <c r="G129" s="29" t="s">
        <v>58</v>
      </c>
      <c r="H129" s="29"/>
      <c r="I129" s="30"/>
      <c r="J129" s="31">
        <v>1100</v>
      </c>
      <c r="K129" s="32">
        <f t="shared" si="5"/>
        <v>1100</v>
      </c>
      <c r="L129" s="24">
        <v>45327</v>
      </c>
    </row>
    <row r="130" spans="1:12">
      <c r="A130" s="24"/>
      <c r="B130" s="25"/>
      <c r="C130" s="26"/>
      <c r="D130" s="36" t="s">
        <v>79</v>
      </c>
      <c r="E130" s="64"/>
      <c r="F130" s="37"/>
      <c r="G130" s="38" t="s">
        <v>58</v>
      </c>
      <c r="H130" s="38"/>
      <c r="I130" s="39"/>
      <c r="J130" s="31">
        <v>-166.84</v>
      </c>
      <c r="K130" s="32">
        <f t="shared" si="5"/>
        <v>-166.84</v>
      </c>
      <c r="L130" s="24"/>
    </row>
    <row r="131" spans="1:12">
      <c r="A131" s="65" t="s">
        <v>80</v>
      </c>
      <c r="B131" s="66"/>
      <c r="C131" s="66"/>
      <c r="D131" s="66"/>
      <c r="E131" s="66"/>
      <c r="F131" s="66"/>
      <c r="G131" s="66"/>
      <c r="H131" s="66"/>
      <c r="I131" s="67"/>
      <c r="J131" s="43">
        <f>SUM(J129:J130)</f>
        <v>933.16</v>
      </c>
      <c r="K131" s="44">
        <f t="shared" si="5"/>
        <v>933.16</v>
      </c>
      <c r="L131" s="33"/>
    </row>
    <row r="132" spans="1:12">
      <c r="A132" s="24">
        <v>45328</v>
      </c>
      <c r="B132" s="25">
        <v>18333</v>
      </c>
      <c r="C132" s="26" t="s">
        <v>91</v>
      </c>
      <c r="D132" s="27" t="s">
        <v>78</v>
      </c>
      <c r="E132" s="63">
        <v>185609</v>
      </c>
      <c r="F132" s="28"/>
      <c r="G132" s="29" t="s">
        <v>58</v>
      </c>
      <c r="H132" s="29"/>
      <c r="I132" s="30"/>
      <c r="J132" s="31">
        <v>350</v>
      </c>
      <c r="K132" s="32">
        <f t="shared" ref="K132:K134" si="6">J132+F132</f>
        <v>350</v>
      </c>
      <c r="L132" s="24">
        <v>45327</v>
      </c>
    </row>
    <row r="133" spans="1:12">
      <c r="A133" s="24"/>
      <c r="B133" s="25"/>
      <c r="C133" s="26"/>
      <c r="D133" s="36" t="s">
        <v>79</v>
      </c>
      <c r="E133" s="64"/>
      <c r="F133" s="37"/>
      <c r="G133" s="38" t="s">
        <v>58</v>
      </c>
      <c r="H133" s="38"/>
      <c r="I133" s="39"/>
      <c r="J133" s="31">
        <v>-55.89</v>
      </c>
      <c r="K133" s="32">
        <f t="shared" si="6"/>
        <v>-55.89</v>
      </c>
      <c r="L133" s="24"/>
    </row>
    <row r="134" spans="1:12">
      <c r="A134" s="65" t="s">
        <v>80</v>
      </c>
      <c r="B134" s="66"/>
      <c r="C134" s="66"/>
      <c r="D134" s="66"/>
      <c r="E134" s="66"/>
      <c r="F134" s="66"/>
      <c r="G134" s="66"/>
      <c r="H134" s="66"/>
      <c r="I134" s="67"/>
      <c r="J134" s="43">
        <f>SUM(J132:J133)</f>
        <v>294.11</v>
      </c>
      <c r="K134" s="44">
        <f t="shared" si="6"/>
        <v>294.11</v>
      </c>
      <c r="L134" s="33"/>
    </row>
    <row r="135" spans="1:12">
      <c r="A135" s="22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</row>
    <row r="136" spans="1:12">
      <c r="A136" s="23"/>
      <c r="B136" s="23"/>
      <c r="C136" s="23"/>
      <c r="D136" s="23"/>
      <c r="E136" s="23"/>
      <c r="F136" s="23"/>
      <c r="G136" s="23"/>
      <c r="H136" s="23"/>
      <c r="I136" s="54" t="s">
        <v>82</v>
      </c>
      <c r="J136" s="55">
        <f>SUM(J131,J128,J125,J122,J119,J116,J113,J110,J107,J134)</f>
        <v>4857.2300000000005</v>
      </c>
      <c r="K136" s="23"/>
      <c r="L136" s="23"/>
    </row>
    <row r="137" spans="1:12">
      <c r="A137" s="22" t="s">
        <v>18</v>
      </c>
      <c r="B137" s="23"/>
      <c r="C137" s="23"/>
      <c r="D137" s="22" t="s">
        <v>19</v>
      </c>
      <c r="E137" s="23"/>
      <c r="F137" s="23"/>
      <c r="G137" s="23"/>
      <c r="H137" s="23"/>
      <c r="I137" s="23"/>
      <c r="J137" s="23"/>
      <c r="K137" s="23"/>
      <c r="L137" s="23"/>
    </row>
    <row r="138" spans="1:12">
      <c r="A138" s="22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</row>
    <row r="139" spans="1:12">
      <c r="A139" s="22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1:12">
      <c r="A140" s="22" t="s">
        <v>21</v>
      </c>
      <c r="B140" s="23"/>
      <c r="C140" s="23"/>
      <c r="D140" s="22" t="s">
        <v>22</v>
      </c>
      <c r="E140" s="23"/>
      <c r="F140" s="23"/>
      <c r="G140" s="23"/>
      <c r="H140" s="23"/>
      <c r="I140" s="23"/>
      <c r="J140" s="23"/>
      <c r="K140" s="23"/>
      <c r="L140" s="23"/>
    </row>
    <row r="141" spans="1:12">
      <c r="A141" s="23" t="s">
        <v>24</v>
      </c>
      <c r="B141" s="23"/>
      <c r="C141" s="23"/>
      <c r="D141" s="23" t="s">
        <v>25</v>
      </c>
      <c r="E141" s="23"/>
      <c r="F141" s="23"/>
      <c r="G141" s="23"/>
      <c r="H141" s="23"/>
      <c r="I141" s="23"/>
      <c r="J141" s="23"/>
      <c r="K141" s="23"/>
      <c r="L141" s="23"/>
    </row>
    <row r="145" spans="1:12">
      <c r="A145" s="1" t="s">
        <v>0</v>
      </c>
    </row>
    <row r="146" spans="1:12">
      <c r="A146" s="1" t="s">
        <v>31</v>
      </c>
    </row>
    <row r="148" spans="1:12">
      <c r="A148" s="57" t="s">
        <v>1</v>
      </c>
      <c r="B148" s="57" t="s">
        <v>2</v>
      </c>
      <c r="C148" s="57" t="s">
        <v>3</v>
      </c>
      <c r="D148" s="57" t="s">
        <v>4</v>
      </c>
      <c r="E148" s="57" t="s">
        <v>5</v>
      </c>
      <c r="F148" s="57" t="s">
        <v>6</v>
      </c>
      <c r="G148" s="60" t="s">
        <v>7</v>
      </c>
      <c r="H148" s="61"/>
      <c r="I148" s="61"/>
      <c r="J148" s="62"/>
      <c r="K148" s="57" t="s">
        <v>8</v>
      </c>
      <c r="L148" s="57" t="s">
        <v>9</v>
      </c>
    </row>
    <row r="149" spans="1:12">
      <c r="A149" s="58"/>
      <c r="B149" s="58"/>
      <c r="C149" s="58"/>
      <c r="D149" s="58"/>
      <c r="E149" s="58"/>
      <c r="F149" s="58"/>
      <c r="G149" s="57" t="s">
        <v>10</v>
      </c>
      <c r="H149" s="57" t="s">
        <v>11</v>
      </c>
      <c r="I149" s="57" t="s">
        <v>12</v>
      </c>
      <c r="J149" s="57" t="s">
        <v>13</v>
      </c>
      <c r="K149" s="58"/>
      <c r="L149" s="58"/>
    </row>
    <row r="150" spans="1:12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</row>
    <row r="151" spans="1:12">
      <c r="A151" s="3">
        <v>45329</v>
      </c>
      <c r="B151" s="4">
        <v>18344</v>
      </c>
      <c r="C151" s="5" t="s">
        <v>111</v>
      </c>
      <c r="D151" s="6" t="s">
        <v>14</v>
      </c>
      <c r="E151" s="6">
        <v>57095</v>
      </c>
      <c r="F151" s="7">
        <v>68077.5</v>
      </c>
      <c r="G151" s="8"/>
      <c r="H151" s="8"/>
      <c r="I151" s="9"/>
      <c r="J151" s="10"/>
      <c r="K151" s="11">
        <f>J151+F151</f>
        <v>68077.5</v>
      </c>
      <c r="L151" s="3">
        <v>45328</v>
      </c>
    </row>
    <row r="152" spans="1:12">
      <c r="A152" s="3">
        <v>45329</v>
      </c>
      <c r="B152" s="4">
        <v>18345</v>
      </c>
      <c r="C152" s="5" t="s">
        <v>112</v>
      </c>
      <c r="D152" s="6" t="s">
        <v>14</v>
      </c>
      <c r="E152" s="6">
        <v>57096</v>
      </c>
      <c r="F152" s="7"/>
      <c r="G152" s="8" t="s">
        <v>48</v>
      </c>
      <c r="H152" s="8"/>
      <c r="I152" s="9"/>
      <c r="J152" s="10">
        <v>19006.099999999999</v>
      </c>
      <c r="K152" s="11">
        <f t="shared" ref="K152:K157" si="7">J152+F152</f>
        <v>19006.099999999999</v>
      </c>
      <c r="L152" s="3">
        <v>45329</v>
      </c>
    </row>
    <row r="153" spans="1:12">
      <c r="A153" s="3">
        <v>45329</v>
      </c>
      <c r="B153" s="4">
        <v>18345</v>
      </c>
      <c r="C153" s="5" t="s">
        <v>112</v>
      </c>
      <c r="D153" s="6" t="s">
        <v>61</v>
      </c>
      <c r="E153" s="6">
        <v>57096</v>
      </c>
      <c r="F153" s="7"/>
      <c r="G153" s="8" t="s">
        <v>48</v>
      </c>
      <c r="H153" s="21"/>
      <c r="I153" s="9"/>
      <c r="J153" s="10">
        <v>1000</v>
      </c>
      <c r="K153" s="11">
        <f t="shared" si="7"/>
        <v>1000</v>
      </c>
      <c r="L153" s="3">
        <v>45329</v>
      </c>
    </row>
    <row r="154" spans="1:12">
      <c r="A154" s="3">
        <v>45329</v>
      </c>
      <c r="B154" s="4">
        <v>18345</v>
      </c>
      <c r="C154" s="5" t="s">
        <v>112</v>
      </c>
      <c r="D154" s="6" t="s">
        <v>113</v>
      </c>
      <c r="E154" s="6">
        <v>57096</v>
      </c>
      <c r="F154" s="7"/>
      <c r="G154" s="8" t="s">
        <v>48</v>
      </c>
      <c r="H154" s="21"/>
      <c r="I154" s="9"/>
      <c r="J154" s="10">
        <v>7500</v>
      </c>
      <c r="K154" s="11">
        <f t="shared" si="7"/>
        <v>7500</v>
      </c>
      <c r="L154" s="3">
        <v>45329</v>
      </c>
    </row>
    <row r="155" spans="1:12">
      <c r="A155" s="3">
        <v>45329</v>
      </c>
      <c r="B155" s="4">
        <v>18346</v>
      </c>
      <c r="C155" s="5" t="s">
        <v>114</v>
      </c>
      <c r="D155" s="6" t="s">
        <v>14</v>
      </c>
      <c r="E155" s="6">
        <v>57097</v>
      </c>
      <c r="F155" s="7"/>
      <c r="G155" s="8" t="s">
        <v>58</v>
      </c>
      <c r="H155" s="8"/>
      <c r="I155" s="9"/>
      <c r="J155" s="10">
        <v>72692.2</v>
      </c>
      <c r="K155" s="11">
        <f t="shared" si="7"/>
        <v>72692.2</v>
      </c>
      <c r="L155" s="3">
        <v>45329</v>
      </c>
    </row>
    <row r="156" spans="1:12">
      <c r="A156" s="3">
        <v>45329</v>
      </c>
      <c r="B156" s="4">
        <v>18346</v>
      </c>
      <c r="C156" s="5" t="s">
        <v>114</v>
      </c>
      <c r="D156" s="6" t="s">
        <v>74</v>
      </c>
      <c r="E156" s="6" t="s">
        <v>115</v>
      </c>
      <c r="F156" s="7"/>
      <c r="G156" s="8" t="s">
        <v>58</v>
      </c>
      <c r="H156" s="8"/>
      <c r="I156" s="9"/>
      <c r="J156" s="10">
        <v>306862.8</v>
      </c>
      <c r="K156" s="11">
        <f t="shared" si="7"/>
        <v>306862.8</v>
      </c>
      <c r="L156" s="3">
        <v>45329</v>
      </c>
    </row>
    <row r="157" spans="1:12">
      <c r="A157" s="3"/>
      <c r="B157" s="4"/>
      <c r="C157" s="5"/>
      <c r="D157" s="6"/>
      <c r="E157" s="6"/>
      <c r="F157" s="7"/>
      <c r="G157" s="8"/>
      <c r="H157" s="8"/>
      <c r="I157" s="9"/>
      <c r="J157" s="10"/>
      <c r="K157" s="11">
        <f t="shared" si="7"/>
        <v>0</v>
      </c>
      <c r="L157" s="3"/>
    </row>
    <row r="158" spans="1:12">
      <c r="F158" s="12">
        <f>SUM(F148:F157)</f>
        <v>68077.5</v>
      </c>
      <c r="G158" s="1"/>
      <c r="H158" s="1"/>
      <c r="I158" s="1"/>
      <c r="J158" s="12">
        <f>SUM(J151:J157)</f>
        <v>407061.1</v>
      </c>
      <c r="K158" s="12">
        <f>SUM(K151:K157)</f>
        <v>475138.6</v>
      </c>
    </row>
    <row r="159" spans="1:12">
      <c r="I159" s="2" t="s">
        <v>12</v>
      </c>
    </row>
    <row r="162" spans="1:4">
      <c r="A162" s="1" t="s">
        <v>18</v>
      </c>
      <c r="D162" s="1" t="s">
        <v>19</v>
      </c>
    </row>
    <row r="163" spans="1:4">
      <c r="A163" s="1"/>
    </row>
    <row r="164" spans="1:4">
      <c r="A164" s="1"/>
    </row>
    <row r="165" spans="1:4">
      <c r="A165" s="1" t="s">
        <v>21</v>
      </c>
      <c r="D165" s="1" t="s">
        <v>22</v>
      </c>
    </row>
    <row r="166" spans="1:4">
      <c r="A166" s="2" t="s">
        <v>24</v>
      </c>
      <c r="D166" s="2" t="s">
        <v>25</v>
      </c>
    </row>
  </sheetData>
  <mergeCells count="86">
    <mergeCell ref="F5:F7"/>
    <mergeCell ref="A5:A7"/>
    <mergeCell ref="B5:B7"/>
    <mergeCell ref="C5:C7"/>
    <mergeCell ref="D5:D7"/>
    <mergeCell ref="E5:E7"/>
    <mergeCell ref="G5:J5"/>
    <mergeCell ref="K5:K7"/>
    <mergeCell ref="L5:L7"/>
    <mergeCell ref="G6:G7"/>
    <mergeCell ref="H6:H7"/>
    <mergeCell ref="I6:I7"/>
    <mergeCell ref="J6:J7"/>
    <mergeCell ref="A38:A40"/>
    <mergeCell ref="B38:B40"/>
    <mergeCell ref="C38:C40"/>
    <mergeCell ref="D38:D40"/>
    <mergeCell ref="E38:E40"/>
    <mergeCell ref="F69:F71"/>
    <mergeCell ref="G38:J38"/>
    <mergeCell ref="K38:K40"/>
    <mergeCell ref="L38:L40"/>
    <mergeCell ref="G39:G40"/>
    <mergeCell ref="H39:H40"/>
    <mergeCell ref="I39:I40"/>
    <mergeCell ref="J39:J40"/>
    <mergeCell ref="F38:F40"/>
    <mergeCell ref="G69:J69"/>
    <mergeCell ref="K69:K71"/>
    <mergeCell ref="L69:L71"/>
    <mergeCell ref="G70:G71"/>
    <mergeCell ref="H70:H71"/>
    <mergeCell ref="I70:I71"/>
    <mergeCell ref="J70:J71"/>
    <mergeCell ref="A69:A71"/>
    <mergeCell ref="B69:B71"/>
    <mergeCell ref="C69:C71"/>
    <mergeCell ref="D69:D71"/>
    <mergeCell ref="E69:E71"/>
    <mergeCell ref="M72:O73"/>
    <mergeCell ref="A102:A104"/>
    <mergeCell ref="B102:B104"/>
    <mergeCell ref="C102:C104"/>
    <mergeCell ref="D102:D104"/>
    <mergeCell ref="E102:E104"/>
    <mergeCell ref="F102:F104"/>
    <mergeCell ref="G102:J102"/>
    <mergeCell ref="K102:K104"/>
    <mergeCell ref="L102:L104"/>
    <mergeCell ref="G103:G104"/>
    <mergeCell ref="H103:H104"/>
    <mergeCell ref="I103:I104"/>
    <mergeCell ref="J103:J104"/>
    <mergeCell ref="A122:I122"/>
    <mergeCell ref="E105:E106"/>
    <mergeCell ref="B107:I107"/>
    <mergeCell ref="E108:E109"/>
    <mergeCell ref="A110:I110"/>
    <mergeCell ref="E111:E112"/>
    <mergeCell ref="A113:I113"/>
    <mergeCell ref="E114:E115"/>
    <mergeCell ref="A116:I116"/>
    <mergeCell ref="E117:E118"/>
    <mergeCell ref="A119:I119"/>
    <mergeCell ref="E120:E121"/>
    <mergeCell ref="E132:E133"/>
    <mergeCell ref="A134:I134"/>
    <mergeCell ref="E123:E124"/>
    <mergeCell ref="A125:I125"/>
    <mergeCell ref="E126:E127"/>
    <mergeCell ref="A128:I128"/>
    <mergeCell ref="E129:E130"/>
    <mergeCell ref="A131:I131"/>
    <mergeCell ref="A148:A150"/>
    <mergeCell ref="B148:B150"/>
    <mergeCell ref="C148:C150"/>
    <mergeCell ref="D148:D150"/>
    <mergeCell ref="E148:E150"/>
    <mergeCell ref="F148:F150"/>
    <mergeCell ref="G148:J148"/>
    <mergeCell ref="K148:K150"/>
    <mergeCell ref="L148:L150"/>
    <mergeCell ref="G149:G150"/>
    <mergeCell ref="H149:H150"/>
    <mergeCell ref="I149:I150"/>
    <mergeCell ref="J149:J150"/>
  </mergeCells>
  <pageMargins left="0.25" right="0.25" top="0.75" bottom="0.75" header="0.3" footer="0.3"/>
  <pageSetup scale="90" orientation="landscape" verticalDpi="7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30"/>
  <sheetViews>
    <sheetView topLeftCell="A28" zoomScale="130" workbookViewId="0">
      <selection activeCell="G37" sqref="G37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3">
      <c r="A2" s="1" t="s">
        <v>0</v>
      </c>
    </row>
    <row r="3" spans="1:13">
      <c r="A3" s="1" t="s">
        <v>31</v>
      </c>
    </row>
    <row r="5" spans="1:13">
      <c r="A5" s="57" t="s">
        <v>1</v>
      </c>
      <c r="B5" s="57" t="s">
        <v>2</v>
      </c>
      <c r="C5" s="57" t="s">
        <v>3</v>
      </c>
      <c r="D5" s="57" t="s">
        <v>4</v>
      </c>
      <c r="E5" s="57" t="s">
        <v>5</v>
      </c>
      <c r="F5" s="57" t="s">
        <v>6</v>
      </c>
      <c r="G5" s="60" t="s">
        <v>7</v>
      </c>
      <c r="H5" s="61"/>
      <c r="I5" s="61"/>
      <c r="J5" s="62"/>
      <c r="K5" s="57" t="s">
        <v>8</v>
      </c>
      <c r="L5" s="57" t="s">
        <v>9</v>
      </c>
    </row>
    <row r="6" spans="1:13">
      <c r="A6" s="58"/>
      <c r="B6" s="58"/>
      <c r="C6" s="58"/>
      <c r="D6" s="58"/>
      <c r="E6" s="58"/>
      <c r="F6" s="58"/>
      <c r="G6" s="57" t="s">
        <v>10</v>
      </c>
      <c r="H6" s="57" t="s">
        <v>11</v>
      </c>
      <c r="I6" s="57" t="s">
        <v>12</v>
      </c>
      <c r="J6" s="57" t="s">
        <v>13</v>
      </c>
      <c r="K6" s="58"/>
      <c r="L6" s="58"/>
    </row>
    <row r="7" spans="1:1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3">
      <c r="A8" s="3">
        <v>45329</v>
      </c>
      <c r="B8" s="4">
        <v>18342</v>
      </c>
      <c r="C8" s="5" t="s">
        <v>92</v>
      </c>
      <c r="D8" s="6" t="s">
        <v>14</v>
      </c>
      <c r="E8" s="6">
        <v>57094</v>
      </c>
      <c r="F8" s="7">
        <v>19006.099999999999</v>
      </c>
      <c r="G8" s="8"/>
      <c r="H8" s="8"/>
      <c r="I8" s="9"/>
      <c r="J8" s="10"/>
      <c r="K8" s="11">
        <f>J8+F8</f>
        <v>19006.099999999999</v>
      </c>
      <c r="L8" s="3">
        <v>45330</v>
      </c>
    </row>
    <row r="9" spans="1:13">
      <c r="A9" s="3">
        <v>45329</v>
      </c>
      <c r="B9" s="4">
        <v>18343</v>
      </c>
      <c r="C9" s="5" t="s">
        <v>93</v>
      </c>
      <c r="D9" s="6" t="s">
        <v>14</v>
      </c>
      <c r="E9" s="6">
        <v>57145</v>
      </c>
      <c r="F9" s="7"/>
      <c r="G9" s="8" t="s">
        <v>94</v>
      </c>
      <c r="H9" s="8">
        <v>38010</v>
      </c>
      <c r="I9" s="9" t="s">
        <v>43</v>
      </c>
      <c r="J9" s="10">
        <v>79953.45</v>
      </c>
      <c r="K9" s="11">
        <f t="shared" ref="K9:K11" si="0">J9+F9</f>
        <v>79953.45</v>
      </c>
      <c r="L9" s="3">
        <v>45330</v>
      </c>
      <c r="M9" s="2" t="s">
        <v>95</v>
      </c>
    </row>
    <row r="10" spans="1:13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 t="shared" si="0"/>
        <v>0</v>
      </c>
      <c r="L10" s="3"/>
    </row>
    <row r="11" spans="1:13">
      <c r="A11" s="3"/>
      <c r="B11" s="4"/>
      <c r="C11" s="5"/>
      <c r="D11" s="6"/>
      <c r="E11" s="6"/>
      <c r="F11" s="7"/>
      <c r="G11" s="8"/>
      <c r="H11" s="8"/>
      <c r="I11" s="9"/>
      <c r="J11" s="10"/>
      <c r="K11" s="11">
        <f t="shared" si="0"/>
        <v>0</v>
      </c>
      <c r="L11" s="3"/>
    </row>
    <row r="12" spans="1:13">
      <c r="F12" s="12">
        <f>SUM(F5:F11)</f>
        <v>19006.099999999999</v>
      </c>
      <c r="G12" s="1"/>
      <c r="H12" s="1"/>
      <c r="I12" s="1"/>
      <c r="J12" s="12">
        <f>SUM(J8:J11)</f>
        <v>79953.45</v>
      </c>
      <c r="K12" s="12">
        <f>SUM(K8:K11)</f>
        <v>98959.549999999988</v>
      </c>
    </row>
    <row r="13" spans="1:13">
      <c r="I13" s="2" t="s">
        <v>12</v>
      </c>
    </row>
    <row r="14" spans="1:13">
      <c r="H14" s="1" t="s">
        <v>15</v>
      </c>
      <c r="J14" s="13" t="s">
        <v>16</v>
      </c>
      <c r="K14" s="13" t="s">
        <v>17</v>
      </c>
    </row>
    <row r="15" spans="1:13">
      <c r="K15" s="1"/>
    </row>
    <row r="16" spans="1:13">
      <c r="A16" s="1" t="s">
        <v>18</v>
      </c>
      <c r="D16" s="1" t="s">
        <v>19</v>
      </c>
      <c r="G16" s="1" t="s">
        <v>20</v>
      </c>
      <c r="I16" s="14">
        <v>1000</v>
      </c>
      <c r="J16" s="15">
        <v>19</v>
      </c>
      <c r="K16" s="16">
        <f t="shared" ref="K16:K26" si="1">J16*I16</f>
        <v>19000</v>
      </c>
    </row>
    <row r="17" spans="1:11">
      <c r="A17" s="1"/>
      <c r="G17" s="1"/>
      <c r="I17" s="14">
        <v>500</v>
      </c>
      <c r="J17" s="15"/>
      <c r="K17" s="16">
        <f t="shared" si="1"/>
        <v>0</v>
      </c>
    </row>
    <row r="18" spans="1:11">
      <c r="A18" s="1"/>
      <c r="G18" s="1"/>
      <c r="I18" s="14">
        <v>200</v>
      </c>
      <c r="J18" s="15"/>
      <c r="K18" s="16">
        <f t="shared" si="1"/>
        <v>0</v>
      </c>
    </row>
    <row r="19" spans="1:11">
      <c r="A19" s="1" t="s">
        <v>21</v>
      </c>
      <c r="D19" s="1" t="s">
        <v>22</v>
      </c>
      <c r="G19" s="1" t="s">
        <v>23</v>
      </c>
      <c r="I19" s="14">
        <v>100</v>
      </c>
      <c r="J19" s="15"/>
      <c r="K19" s="16">
        <f t="shared" si="1"/>
        <v>0</v>
      </c>
    </row>
    <row r="20" spans="1:11">
      <c r="A20" s="2" t="s">
        <v>24</v>
      </c>
      <c r="D20" s="2" t="s">
        <v>25</v>
      </c>
      <c r="G20" s="2" t="s">
        <v>26</v>
      </c>
      <c r="I20" s="14">
        <v>50</v>
      </c>
      <c r="J20" s="15"/>
      <c r="K20" s="16">
        <f t="shared" si="1"/>
        <v>0</v>
      </c>
    </row>
    <row r="21" spans="1:11">
      <c r="I21" s="14">
        <v>20</v>
      </c>
      <c r="J21" s="15"/>
      <c r="K21" s="16">
        <f t="shared" si="1"/>
        <v>0</v>
      </c>
    </row>
    <row r="22" spans="1:11">
      <c r="I22" s="14">
        <v>10</v>
      </c>
      <c r="J22" s="15"/>
      <c r="K22" s="16">
        <f t="shared" si="1"/>
        <v>0</v>
      </c>
    </row>
    <row r="23" spans="1:11">
      <c r="I23" s="14">
        <v>5</v>
      </c>
      <c r="J23" s="15">
        <v>1</v>
      </c>
      <c r="K23" s="16">
        <f t="shared" si="1"/>
        <v>5</v>
      </c>
    </row>
    <row r="24" spans="1:11">
      <c r="I24" s="14">
        <v>1</v>
      </c>
      <c r="J24" s="15">
        <v>1</v>
      </c>
      <c r="K24" s="16">
        <f t="shared" si="1"/>
        <v>1</v>
      </c>
    </row>
    <row r="25" spans="1:11">
      <c r="I25" s="14">
        <v>0.25</v>
      </c>
      <c r="J25" s="15"/>
      <c r="K25" s="16">
        <f t="shared" si="1"/>
        <v>0</v>
      </c>
    </row>
    <row r="26" spans="1:11">
      <c r="I26" s="17">
        <v>0.1</v>
      </c>
      <c r="J26" s="15">
        <v>1</v>
      </c>
      <c r="K26" s="16">
        <f t="shared" si="1"/>
        <v>0.1</v>
      </c>
    </row>
    <row r="27" spans="1:11">
      <c r="I27" s="1" t="s">
        <v>27</v>
      </c>
      <c r="K27" s="18">
        <f>SUM(K16:K26)</f>
        <v>19006.099999999999</v>
      </c>
    </row>
    <row r="28" spans="1:11">
      <c r="I28" s="1" t="s">
        <v>28</v>
      </c>
      <c r="K28" s="19">
        <f>J12</f>
        <v>79953.45</v>
      </c>
    </row>
    <row r="29" spans="1:11" ht="9.75" thickBot="1">
      <c r="K29" s="20">
        <f>SUM(K27:K28)</f>
        <v>98959.549999999988</v>
      </c>
    </row>
    <row r="30" spans="1:11" ht="9.75" thickTop="1"/>
  </sheetData>
  <mergeCells count="13">
    <mergeCell ref="G5:J5"/>
    <mergeCell ref="K5:K7"/>
    <mergeCell ref="L5:L7"/>
    <mergeCell ref="G6:G7"/>
    <mergeCell ref="H6:H7"/>
    <mergeCell ref="I6:I7"/>
    <mergeCell ref="J6:J7"/>
    <mergeCell ref="F5:F7"/>
    <mergeCell ref="A5:A7"/>
    <mergeCell ref="B5:B7"/>
    <mergeCell ref="C5:C7"/>
    <mergeCell ref="D5:D7"/>
    <mergeCell ref="E5:E7"/>
  </mergeCells>
  <pageMargins left="0.25" right="0.25" top="0.75" bottom="0.75" header="0.3" footer="0.3"/>
  <pageSetup scale="85" orientation="landscape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33"/>
  <sheetViews>
    <sheetView topLeftCell="B19" zoomScale="130" workbookViewId="0">
      <selection activeCell="A2" sqref="A2:M34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3">
      <c r="A2" s="1" t="s">
        <v>0</v>
      </c>
    </row>
    <row r="3" spans="1:13">
      <c r="A3" s="1" t="s">
        <v>50</v>
      </c>
    </row>
    <row r="5" spans="1:13">
      <c r="A5" s="57" t="s">
        <v>1</v>
      </c>
      <c r="B5" s="57" t="s">
        <v>2</v>
      </c>
      <c r="C5" s="57" t="s">
        <v>3</v>
      </c>
      <c r="D5" s="57" t="s">
        <v>4</v>
      </c>
      <c r="E5" s="57" t="s">
        <v>5</v>
      </c>
      <c r="F5" s="57" t="s">
        <v>6</v>
      </c>
      <c r="G5" s="60" t="s">
        <v>7</v>
      </c>
      <c r="H5" s="61"/>
      <c r="I5" s="61"/>
      <c r="J5" s="62"/>
      <c r="K5" s="57" t="s">
        <v>8</v>
      </c>
      <c r="L5" s="57" t="s">
        <v>9</v>
      </c>
    </row>
    <row r="6" spans="1:13">
      <c r="A6" s="58"/>
      <c r="B6" s="58"/>
      <c r="C6" s="58"/>
      <c r="D6" s="58"/>
      <c r="E6" s="58"/>
      <c r="F6" s="58"/>
      <c r="G6" s="57" t="s">
        <v>10</v>
      </c>
      <c r="H6" s="57" t="s">
        <v>11</v>
      </c>
      <c r="I6" s="57" t="s">
        <v>12</v>
      </c>
      <c r="J6" s="57" t="s">
        <v>13</v>
      </c>
      <c r="K6" s="58"/>
      <c r="L6" s="58"/>
    </row>
    <row r="7" spans="1:1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3">
      <c r="A8" s="3">
        <v>45330</v>
      </c>
      <c r="B8" s="4">
        <v>15774</v>
      </c>
      <c r="C8" s="5" t="s">
        <v>96</v>
      </c>
      <c r="D8" s="6" t="s">
        <v>14</v>
      </c>
      <c r="E8" s="6">
        <v>56884</v>
      </c>
      <c r="F8" s="7"/>
      <c r="G8" s="8" t="s">
        <v>48</v>
      </c>
      <c r="H8" s="8">
        <v>1405502</v>
      </c>
      <c r="I8" s="9">
        <v>45353</v>
      </c>
      <c r="J8" s="10">
        <v>21803.57</v>
      </c>
      <c r="K8" s="11">
        <f>J8+F8</f>
        <v>21803.57</v>
      </c>
      <c r="L8" s="3">
        <v>45334</v>
      </c>
      <c r="M8" s="2" t="s">
        <v>97</v>
      </c>
    </row>
    <row r="9" spans="1:13">
      <c r="A9" s="3">
        <v>45330</v>
      </c>
      <c r="B9" s="4">
        <v>15774</v>
      </c>
      <c r="C9" s="5" t="s">
        <v>96</v>
      </c>
      <c r="D9" s="6" t="s">
        <v>14</v>
      </c>
      <c r="E9" s="6">
        <v>56851</v>
      </c>
      <c r="F9" s="7"/>
      <c r="G9" s="8" t="s">
        <v>48</v>
      </c>
      <c r="H9" s="8">
        <v>1405502</v>
      </c>
      <c r="I9" s="9">
        <v>45353</v>
      </c>
      <c r="J9" s="10">
        <v>11417.14</v>
      </c>
      <c r="K9" s="11">
        <f t="shared" ref="K9:K11" si="0">J9+F9</f>
        <v>11417.14</v>
      </c>
      <c r="L9" s="3">
        <v>45334</v>
      </c>
      <c r="M9" s="2" t="s">
        <v>98</v>
      </c>
    </row>
    <row r="10" spans="1:13">
      <c r="A10" s="3">
        <v>45330</v>
      </c>
      <c r="B10" s="4">
        <v>15774</v>
      </c>
      <c r="C10" s="5" t="s">
        <v>96</v>
      </c>
      <c r="D10" s="6" t="s">
        <v>14</v>
      </c>
      <c r="E10" s="6">
        <v>56874</v>
      </c>
      <c r="F10" s="7"/>
      <c r="G10" s="8" t="s">
        <v>48</v>
      </c>
      <c r="H10" s="8">
        <v>1405502</v>
      </c>
      <c r="I10" s="9">
        <v>45353</v>
      </c>
      <c r="J10" s="10">
        <v>29897.16</v>
      </c>
      <c r="K10" s="11">
        <f t="shared" si="0"/>
        <v>29897.16</v>
      </c>
      <c r="L10" s="3">
        <v>45334</v>
      </c>
      <c r="M10" s="2" t="s">
        <v>99</v>
      </c>
    </row>
    <row r="11" spans="1:13">
      <c r="A11" s="3">
        <v>45330</v>
      </c>
      <c r="B11" s="4">
        <v>15774</v>
      </c>
      <c r="C11" s="5" t="s">
        <v>96</v>
      </c>
      <c r="D11" s="6" t="s">
        <v>14</v>
      </c>
      <c r="E11" s="6"/>
      <c r="F11" s="7"/>
      <c r="G11" s="8" t="s">
        <v>48</v>
      </c>
      <c r="H11" s="8">
        <v>1405502</v>
      </c>
      <c r="I11" s="9">
        <v>45353</v>
      </c>
      <c r="J11" s="10">
        <v>0.1</v>
      </c>
      <c r="K11" s="11">
        <f t="shared" si="0"/>
        <v>0.1</v>
      </c>
      <c r="L11" s="3">
        <v>45334</v>
      </c>
    </row>
    <row r="12" spans="1:13">
      <c r="A12" s="3">
        <v>45330</v>
      </c>
      <c r="B12" s="4">
        <v>15775</v>
      </c>
      <c r="C12" s="5" t="s">
        <v>100</v>
      </c>
      <c r="D12" s="6" t="s">
        <v>14</v>
      </c>
      <c r="E12" s="6">
        <v>57066</v>
      </c>
      <c r="F12" s="7">
        <v>1300</v>
      </c>
      <c r="G12" s="8"/>
      <c r="H12" s="8"/>
      <c r="I12" s="9"/>
      <c r="J12" s="10"/>
      <c r="K12" s="11">
        <f t="shared" ref="K12:K14" si="1">J12+F12</f>
        <v>1300</v>
      </c>
      <c r="L12" s="3">
        <v>45334</v>
      </c>
    </row>
    <row r="13" spans="1:13">
      <c r="A13" s="3">
        <v>45330</v>
      </c>
      <c r="B13" s="4">
        <v>15776</v>
      </c>
      <c r="C13" s="5" t="s">
        <v>101</v>
      </c>
      <c r="D13" s="6" t="s">
        <v>14</v>
      </c>
      <c r="E13" s="6">
        <v>57071</v>
      </c>
      <c r="F13" s="7"/>
      <c r="G13" s="8" t="s">
        <v>48</v>
      </c>
      <c r="H13" s="8">
        <v>748649</v>
      </c>
      <c r="I13" s="9">
        <v>45324</v>
      </c>
      <c r="J13" s="10">
        <v>23890.1</v>
      </c>
      <c r="K13" s="11">
        <f t="shared" si="1"/>
        <v>23890.1</v>
      </c>
      <c r="L13" s="3">
        <v>45334</v>
      </c>
    </row>
    <row r="14" spans="1:13">
      <c r="A14" s="3">
        <v>45330</v>
      </c>
      <c r="B14" s="4">
        <v>15777</v>
      </c>
      <c r="C14" s="5" t="s">
        <v>102</v>
      </c>
      <c r="D14" s="6" t="s">
        <v>14</v>
      </c>
      <c r="E14" s="6">
        <v>57064</v>
      </c>
      <c r="F14" s="7"/>
      <c r="G14" s="8" t="s">
        <v>103</v>
      </c>
      <c r="H14" s="8">
        <v>124309</v>
      </c>
      <c r="I14" s="9">
        <v>45445</v>
      </c>
      <c r="J14" s="10">
        <v>14596.1</v>
      </c>
      <c r="K14" s="11">
        <f t="shared" si="1"/>
        <v>14596.1</v>
      </c>
      <c r="L14" s="3">
        <v>45334</v>
      </c>
    </row>
    <row r="15" spans="1:13">
      <c r="F15" s="12">
        <f>SUM(F5:F14)</f>
        <v>1300</v>
      </c>
      <c r="G15" s="1"/>
      <c r="H15" s="1"/>
      <c r="I15" s="1"/>
      <c r="J15" s="12">
        <f>SUM(J8:J14)</f>
        <v>101604.17</v>
      </c>
      <c r="K15" s="12">
        <f>SUM(K8:K14)</f>
        <v>102904.17</v>
      </c>
    </row>
    <row r="16" spans="1:13">
      <c r="I16" s="2" t="s">
        <v>12</v>
      </c>
    </row>
    <row r="17" spans="1:11">
      <c r="H17" s="1" t="s">
        <v>15</v>
      </c>
      <c r="J17" s="13" t="s">
        <v>16</v>
      </c>
      <c r="K17" s="13" t="s">
        <v>17</v>
      </c>
    </row>
    <row r="18" spans="1:11">
      <c r="K18" s="1"/>
    </row>
    <row r="19" spans="1:11">
      <c r="A19" s="1" t="s">
        <v>18</v>
      </c>
      <c r="D19" s="1" t="s">
        <v>19</v>
      </c>
      <c r="G19" s="1" t="s">
        <v>20</v>
      </c>
      <c r="I19" s="14">
        <v>1000</v>
      </c>
      <c r="J19" s="15">
        <v>1</v>
      </c>
      <c r="K19" s="16">
        <f t="shared" ref="K19:K29" si="2">J19*I19</f>
        <v>1000</v>
      </c>
    </row>
    <row r="20" spans="1:11">
      <c r="A20" s="1"/>
      <c r="G20" s="1"/>
      <c r="I20" s="14">
        <v>500</v>
      </c>
      <c r="J20" s="15"/>
      <c r="K20" s="16">
        <f t="shared" si="2"/>
        <v>0</v>
      </c>
    </row>
    <row r="21" spans="1:11">
      <c r="A21" s="1"/>
      <c r="G21" s="1"/>
      <c r="I21" s="14">
        <v>200</v>
      </c>
      <c r="J21" s="15"/>
      <c r="K21" s="16">
        <f t="shared" si="2"/>
        <v>0</v>
      </c>
    </row>
    <row r="22" spans="1:11">
      <c r="A22" s="1" t="s">
        <v>21</v>
      </c>
      <c r="D22" s="1" t="s">
        <v>22</v>
      </c>
      <c r="G22" s="1" t="s">
        <v>23</v>
      </c>
      <c r="I22" s="14">
        <v>100</v>
      </c>
      <c r="J22" s="15">
        <v>3</v>
      </c>
      <c r="K22" s="16">
        <f t="shared" si="2"/>
        <v>300</v>
      </c>
    </row>
    <row r="23" spans="1:11">
      <c r="A23" s="2" t="s">
        <v>24</v>
      </c>
      <c r="D23" s="2" t="s">
        <v>25</v>
      </c>
      <c r="G23" s="2" t="s">
        <v>26</v>
      </c>
      <c r="I23" s="14">
        <v>50</v>
      </c>
      <c r="J23" s="15"/>
      <c r="K23" s="16">
        <f t="shared" si="2"/>
        <v>0</v>
      </c>
    </row>
    <row r="24" spans="1:11">
      <c r="I24" s="14">
        <v>20</v>
      </c>
      <c r="J24" s="15"/>
      <c r="K24" s="16">
        <f t="shared" si="2"/>
        <v>0</v>
      </c>
    </row>
    <row r="25" spans="1:11">
      <c r="I25" s="14">
        <v>10</v>
      </c>
      <c r="J25" s="15"/>
      <c r="K25" s="16">
        <f t="shared" si="2"/>
        <v>0</v>
      </c>
    </row>
    <row r="26" spans="1:11">
      <c r="I26" s="14">
        <v>5</v>
      </c>
      <c r="J26" s="15"/>
      <c r="K26" s="16">
        <f t="shared" si="2"/>
        <v>0</v>
      </c>
    </row>
    <row r="27" spans="1:11">
      <c r="I27" s="14">
        <v>1</v>
      </c>
      <c r="J27" s="15"/>
      <c r="K27" s="16">
        <f t="shared" si="2"/>
        <v>0</v>
      </c>
    </row>
    <row r="28" spans="1:11">
      <c r="I28" s="14">
        <v>0.25</v>
      </c>
      <c r="J28" s="15"/>
      <c r="K28" s="16">
        <f t="shared" si="2"/>
        <v>0</v>
      </c>
    </row>
    <row r="29" spans="1:11">
      <c r="I29" s="17">
        <v>0.1</v>
      </c>
      <c r="J29" s="15"/>
      <c r="K29" s="16">
        <f t="shared" si="2"/>
        <v>0</v>
      </c>
    </row>
    <row r="30" spans="1:11">
      <c r="I30" s="1" t="s">
        <v>27</v>
      </c>
      <c r="K30" s="18">
        <f>SUM(K19:K29)</f>
        <v>1300</v>
      </c>
    </row>
    <row r="31" spans="1:11">
      <c r="I31" s="1" t="s">
        <v>28</v>
      </c>
      <c r="K31" s="19">
        <f>J15</f>
        <v>101604.17</v>
      </c>
    </row>
    <row r="32" spans="1:11" ht="9.75" thickBot="1">
      <c r="K32" s="20">
        <f>SUM(K30:K31)</f>
        <v>102904.17</v>
      </c>
    </row>
    <row r="33" ht="9.75" thickTop="1"/>
  </sheetData>
  <mergeCells count="13">
    <mergeCell ref="F5:F7"/>
    <mergeCell ref="A5:A7"/>
    <mergeCell ref="B5:B7"/>
    <mergeCell ref="C5:C7"/>
    <mergeCell ref="D5:D7"/>
    <mergeCell ref="E5:E7"/>
    <mergeCell ref="G5:J5"/>
    <mergeCell ref="K5:K7"/>
    <mergeCell ref="L5:L7"/>
    <mergeCell ref="G6:G7"/>
    <mergeCell ref="H6:H7"/>
    <mergeCell ref="I6:I7"/>
    <mergeCell ref="J6:J7"/>
  </mergeCells>
  <pageMargins left="0.25" right="0.25" top="0.75" bottom="0.75" header="0.3" footer="0.3"/>
  <pageSetup scale="85" orientation="landscape" verticalDpi="7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3"/>
  <sheetViews>
    <sheetView topLeftCell="A28" zoomScale="130" workbookViewId="0">
      <selection activeCell="A31" sqref="A31:M53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2">
      <c r="A2" s="1" t="s">
        <v>0</v>
      </c>
    </row>
    <row r="3" spans="1:12">
      <c r="A3" s="1" t="s">
        <v>31</v>
      </c>
    </row>
    <row r="5" spans="1:12">
      <c r="A5" s="57" t="s">
        <v>1</v>
      </c>
      <c r="B5" s="57" t="s">
        <v>2</v>
      </c>
      <c r="C5" s="57" t="s">
        <v>3</v>
      </c>
      <c r="D5" s="57" t="s">
        <v>4</v>
      </c>
      <c r="E5" s="57" t="s">
        <v>5</v>
      </c>
      <c r="F5" s="57" t="s">
        <v>6</v>
      </c>
      <c r="G5" s="60" t="s">
        <v>7</v>
      </c>
      <c r="H5" s="61"/>
      <c r="I5" s="61"/>
      <c r="J5" s="62"/>
      <c r="K5" s="57" t="s">
        <v>8</v>
      </c>
      <c r="L5" s="57" t="s">
        <v>9</v>
      </c>
    </row>
    <row r="6" spans="1:12">
      <c r="A6" s="58"/>
      <c r="B6" s="58"/>
      <c r="C6" s="58"/>
      <c r="D6" s="58"/>
      <c r="E6" s="58"/>
      <c r="F6" s="58"/>
      <c r="G6" s="57" t="s">
        <v>10</v>
      </c>
      <c r="H6" s="57" t="s">
        <v>11</v>
      </c>
      <c r="I6" s="57" t="s">
        <v>12</v>
      </c>
      <c r="J6" s="57" t="s">
        <v>13</v>
      </c>
      <c r="K6" s="58"/>
      <c r="L6" s="58"/>
    </row>
    <row r="7" spans="1:12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2">
      <c r="A8" s="3">
        <v>45335</v>
      </c>
      <c r="B8" s="4">
        <v>18347</v>
      </c>
      <c r="C8" s="5" t="s">
        <v>104</v>
      </c>
      <c r="D8" s="6" t="s">
        <v>14</v>
      </c>
      <c r="E8" s="6">
        <v>57110</v>
      </c>
      <c r="F8" s="7">
        <v>1100</v>
      </c>
      <c r="G8" s="8"/>
      <c r="H8" s="8"/>
      <c r="I8" s="9"/>
      <c r="J8" s="10"/>
      <c r="K8" s="11">
        <f>J8+F8</f>
        <v>1100</v>
      </c>
      <c r="L8" s="3">
        <v>45335</v>
      </c>
    </row>
    <row r="9" spans="1:12">
      <c r="A9" s="3"/>
      <c r="B9" s="4"/>
      <c r="C9" s="5"/>
      <c r="D9" s="6"/>
      <c r="E9" s="6"/>
      <c r="F9" s="7"/>
      <c r="G9" s="8"/>
      <c r="H9" s="8"/>
      <c r="I9" s="9"/>
      <c r="J9" s="10"/>
      <c r="K9" s="11">
        <f t="shared" ref="K9:K10" si="0">J9+F9</f>
        <v>0</v>
      </c>
      <c r="L9" s="3"/>
    </row>
    <row r="10" spans="1:12">
      <c r="A10" s="3"/>
      <c r="B10" s="4"/>
      <c r="C10" s="5"/>
      <c r="D10" s="6"/>
      <c r="E10" s="6"/>
      <c r="F10" s="7"/>
      <c r="G10" s="8"/>
      <c r="H10" s="8"/>
      <c r="I10" s="9"/>
      <c r="J10" s="10"/>
      <c r="K10" s="11">
        <f t="shared" si="0"/>
        <v>0</v>
      </c>
      <c r="L10" s="3"/>
    </row>
    <row r="11" spans="1:12">
      <c r="F11" s="12">
        <f>SUM(F5:F10)</f>
        <v>1100</v>
      </c>
      <c r="G11" s="1"/>
      <c r="H11" s="1"/>
      <c r="I11" s="1"/>
      <c r="J11" s="12">
        <f>SUM(J8:J10)</f>
        <v>0</v>
      </c>
      <c r="K11" s="12">
        <f>SUM(K8:K10)</f>
        <v>1100</v>
      </c>
    </row>
    <row r="12" spans="1:12">
      <c r="I12" s="2" t="s">
        <v>12</v>
      </c>
    </row>
    <row r="13" spans="1:12">
      <c r="H13" s="1" t="s">
        <v>15</v>
      </c>
      <c r="J13" s="13" t="s">
        <v>16</v>
      </c>
      <c r="K13" s="13" t="s">
        <v>17</v>
      </c>
    </row>
    <row r="14" spans="1:12">
      <c r="K14" s="1"/>
    </row>
    <row r="15" spans="1:12">
      <c r="A15" s="1" t="s">
        <v>18</v>
      </c>
      <c r="D15" s="1" t="s">
        <v>19</v>
      </c>
      <c r="G15" s="1" t="s">
        <v>20</v>
      </c>
      <c r="I15" s="14">
        <v>1000</v>
      </c>
      <c r="J15" s="15">
        <v>1</v>
      </c>
      <c r="K15" s="16">
        <f t="shared" ref="K15:K25" si="1">J15*I15</f>
        <v>1000</v>
      </c>
    </row>
    <row r="16" spans="1:12">
      <c r="A16" s="1"/>
      <c r="G16" s="1"/>
      <c r="I16" s="14">
        <v>500</v>
      </c>
      <c r="J16" s="15"/>
      <c r="K16" s="16">
        <f t="shared" si="1"/>
        <v>0</v>
      </c>
    </row>
    <row r="17" spans="1:11">
      <c r="A17" s="1"/>
      <c r="G17" s="1"/>
      <c r="I17" s="14">
        <v>200</v>
      </c>
      <c r="J17" s="15"/>
      <c r="K17" s="16">
        <f t="shared" si="1"/>
        <v>0</v>
      </c>
    </row>
    <row r="18" spans="1:11">
      <c r="A18" s="1" t="s">
        <v>21</v>
      </c>
      <c r="D18" s="1" t="s">
        <v>22</v>
      </c>
      <c r="G18" s="1" t="s">
        <v>23</v>
      </c>
      <c r="I18" s="14">
        <v>100</v>
      </c>
      <c r="J18" s="15">
        <v>1</v>
      </c>
      <c r="K18" s="16">
        <f t="shared" si="1"/>
        <v>100</v>
      </c>
    </row>
    <row r="19" spans="1:11">
      <c r="A19" s="2" t="s">
        <v>24</v>
      </c>
      <c r="D19" s="2" t="s">
        <v>25</v>
      </c>
      <c r="G19" s="2" t="s">
        <v>26</v>
      </c>
      <c r="I19" s="14">
        <v>50</v>
      </c>
      <c r="J19" s="15"/>
      <c r="K19" s="16">
        <f t="shared" si="1"/>
        <v>0</v>
      </c>
    </row>
    <row r="20" spans="1:11">
      <c r="I20" s="14">
        <v>20</v>
      </c>
      <c r="J20" s="15"/>
      <c r="K20" s="16">
        <f t="shared" si="1"/>
        <v>0</v>
      </c>
    </row>
    <row r="21" spans="1:11">
      <c r="I21" s="14">
        <v>10</v>
      </c>
      <c r="J21" s="15"/>
      <c r="K21" s="16">
        <f t="shared" si="1"/>
        <v>0</v>
      </c>
    </row>
    <row r="22" spans="1:11">
      <c r="I22" s="14">
        <v>5</v>
      </c>
      <c r="J22" s="15"/>
      <c r="K22" s="16">
        <f t="shared" si="1"/>
        <v>0</v>
      </c>
    </row>
    <row r="23" spans="1:11">
      <c r="I23" s="14">
        <v>1</v>
      </c>
      <c r="J23" s="15"/>
      <c r="K23" s="16">
        <f t="shared" si="1"/>
        <v>0</v>
      </c>
    </row>
    <row r="24" spans="1:11">
      <c r="I24" s="14">
        <v>0.25</v>
      </c>
      <c r="J24" s="15"/>
      <c r="K24" s="16">
        <f t="shared" si="1"/>
        <v>0</v>
      </c>
    </row>
    <row r="25" spans="1:11">
      <c r="I25" s="17">
        <v>0.1</v>
      </c>
      <c r="J25" s="15"/>
      <c r="K25" s="16">
        <f t="shared" si="1"/>
        <v>0</v>
      </c>
    </row>
    <row r="26" spans="1:11">
      <c r="I26" s="1" t="s">
        <v>27</v>
      </c>
      <c r="K26" s="18">
        <f>SUM(K15:K25)</f>
        <v>1100</v>
      </c>
    </row>
    <row r="27" spans="1:11">
      <c r="I27" s="1" t="s">
        <v>28</v>
      </c>
      <c r="K27" s="19">
        <f>J11</f>
        <v>0</v>
      </c>
    </row>
    <row r="28" spans="1:11" ht="9.75" thickBot="1">
      <c r="K28" s="20">
        <f>SUM(K26:K27)</f>
        <v>1100</v>
      </c>
    </row>
    <row r="29" spans="1:11" ht="9.75" thickTop="1"/>
    <row r="31" spans="1:11">
      <c r="A31" s="1" t="s">
        <v>0</v>
      </c>
    </row>
    <row r="32" spans="1:11">
      <c r="A32" s="1" t="s">
        <v>31</v>
      </c>
    </row>
    <row r="34" spans="1:13">
      <c r="A34" s="57" t="s">
        <v>1</v>
      </c>
      <c r="B34" s="57" t="s">
        <v>2</v>
      </c>
      <c r="C34" s="57" t="s">
        <v>3</v>
      </c>
      <c r="D34" s="57" t="s">
        <v>4</v>
      </c>
      <c r="E34" s="57" t="s">
        <v>5</v>
      </c>
      <c r="F34" s="57" t="s">
        <v>6</v>
      </c>
      <c r="G34" s="60" t="s">
        <v>7</v>
      </c>
      <c r="H34" s="61"/>
      <c r="I34" s="61"/>
      <c r="J34" s="62"/>
      <c r="K34" s="57" t="s">
        <v>8</v>
      </c>
      <c r="L34" s="57" t="s">
        <v>9</v>
      </c>
    </row>
    <row r="35" spans="1:13">
      <c r="A35" s="58"/>
      <c r="B35" s="58"/>
      <c r="C35" s="58"/>
      <c r="D35" s="58"/>
      <c r="E35" s="58"/>
      <c r="F35" s="58"/>
      <c r="G35" s="57" t="s">
        <v>10</v>
      </c>
      <c r="H35" s="57" t="s">
        <v>11</v>
      </c>
      <c r="I35" s="57" t="s">
        <v>12</v>
      </c>
      <c r="J35" s="57" t="s">
        <v>13</v>
      </c>
      <c r="K35" s="58"/>
      <c r="L35" s="58"/>
    </row>
    <row r="36" spans="1:13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</row>
    <row r="37" spans="1:13">
      <c r="A37" s="3">
        <v>45335</v>
      </c>
      <c r="B37" s="4">
        <v>18348</v>
      </c>
      <c r="C37" s="5" t="s">
        <v>116</v>
      </c>
      <c r="D37" s="6" t="s">
        <v>14</v>
      </c>
      <c r="E37" s="6">
        <v>57343</v>
      </c>
      <c r="F37" s="7"/>
      <c r="G37" s="8" t="s">
        <v>48</v>
      </c>
      <c r="H37" s="8"/>
      <c r="I37" s="9"/>
      <c r="J37" s="10">
        <v>80956.100000000006</v>
      </c>
      <c r="K37" s="11">
        <f>J37+F37</f>
        <v>80956.100000000006</v>
      </c>
      <c r="L37" s="3">
        <v>45330</v>
      </c>
    </row>
    <row r="38" spans="1:13">
      <c r="A38" s="3">
        <v>45335</v>
      </c>
      <c r="B38" s="4">
        <v>18349</v>
      </c>
      <c r="C38" s="5" t="s">
        <v>117</v>
      </c>
      <c r="D38" s="6" t="s">
        <v>14</v>
      </c>
      <c r="E38" s="6">
        <v>57101</v>
      </c>
      <c r="F38" s="7"/>
      <c r="G38" s="8" t="s">
        <v>48</v>
      </c>
      <c r="H38" s="8"/>
      <c r="I38" s="9"/>
      <c r="J38" s="10">
        <v>496211</v>
      </c>
      <c r="K38" s="11">
        <f t="shared" ref="K38:K42" si="2">J38+F38</f>
        <v>496211</v>
      </c>
      <c r="L38" s="3">
        <v>45330</v>
      </c>
    </row>
    <row r="39" spans="1:13">
      <c r="A39" s="3">
        <v>45335</v>
      </c>
      <c r="B39" s="4">
        <v>18349</v>
      </c>
      <c r="C39" s="5" t="s">
        <v>117</v>
      </c>
      <c r="D39" s="6" t="s">
        <v>61</v>
      </c>
      <c r="E39" s="6">
        <v>57101</v>
      </c>
      <c r="F39" s="7"/>
      <c r="G39" s="8" t="s">
        <v>48</v>
      </c>
      <c r="H39" s="21"/>
      <c r="I39" s="9"/>
      <c r="J39" s="10">
        <v>600</v>
      </c>
      <c r="K39" s="11">
        <f t="shared" si="2"/>
        <v>600</v>
      </c>
      <c r="L39" s="3">
        <v>45330</v>
      </c>
    </row>
    <row r="40" spans="1:13">
      <c r="A40" s="3">
        <v>45335</v>
      </c>
      <c r="B40" s="4">
        <v>18350</v>
      </c>
      <c r="C40" s="5" t="s">
        <v>118</v>
      </c>
      <c r="D40" s="6" t="s">
        <v>14</v>
      </c>
      <c r="E40" s="6">
        <v>57102</v>
      </c>
      <c r="F40" s="7"/>
      <c r="G40" s="8" t="s">
        <v>48</v>
      </c>
      <c r="H40" s="21"/>
      <c r="I40" s="9"/>
      <c r="J40" s="10">
        <v>31502.1</v>
      </c>
      <c r="K40" s="11">
        <f t="shared" si="2"/>
        <v>31502.1</v>
      </c>
      <c r="L40" s="3">
        <v>45334</v>
      </c>
    </row>
    <row r="41" spans="1:13">
      <c r="A41" s="3">
        <v>45335</v>
      </c>
      <c r="B41" s="4">
        <v>18350</v>
      </c>
      <c r="C41" s="5" t="s">
        <v>118</v>
      </c>
      <c r="D41" s="6" t="s">
        <v>61</v>
      </c>
      <c r="E41" s="6">
        <v>57102</v>
      </c>
      <c r="F41" s="7"/>
      <c r="G41" s="8" t="s">
        <v>48</v>
      </c>
      <c r="H41" s="8"/>
      <c r="I41" s="9"/>
      <c r="J41" s="10">
        <v>600</v>
      </c>
      <c r="K41" s="11">
        <f t="shared" si="2"/>
        <v>600</v>
      </c>
      <c r="L41" s="3">
        <v>45334</v>
      </c>
    </row>
    <row r="42" spans="1:13">
      <c r="A42" s="3">
        <v>45335</v>
      </c>
      <c r="B42" s="4">
        <v>18350</v>
      </c>
      <c r="C42" s="5" t="s">
        <v>118</v>
      </c>
      <c r="D42" s="6" t="s">
        <v>76</v>
      </c>
      <c r="E42" s="6">
        <v>57102</v>
      </c>
      <c r="F42" s="7"/>
      <c r="G42" s="8" t="s">
        <v>48</v>
      </c>
      <c r="H42" s="8"/>
      <c r="I42" s="9"/>
      <c r="J42" s="10">
        <v>0.9</v>
      </c>
      <c r="K42" s="11">
        <f t="shared" si="2"/>
        <v>0.9</v>
      </c>
      <c r="L42" s="3">
        <v>45334</v>
      </c>
    </row>
    <row r="43" spans="1:13">
      <c r="A43" s="3">
        <v>45335</v>
      </c>
      <c r="B43" s="4">
        <v>18351</v>
      </c>
      <c r="C43" s="5" t="s">
        <v>119</v>
      </c>
      <c r="D43" s="6" t="s">
        <v>14</v>
      </c>
      <c r="E43" s="6">
        <v>57107</v>
      </c>
      <c r="F43" s="7"/>
      <c r="G43" s="8" t="s">
        <v>58</v>
      </c>
      <c r="H43" s="8"/>
      <c r="I43" s="9"/>
      <c r="J43" s="10">
        <v>11417.54</v>
      </c>
      <c r="K43" s="11">
        <f t="shared" ref="K43:K44" si="3">J43+F43</f>
        <v>11417.54</v>
      </c>
      <c r="L43" s="3">
        <v>45324</v>
      </c>
      <c r="M43" s="2" t="s">
        <v>120</v>
      </c>
    </row>
    <row r="44" spans="1:13">
      <c r="A44" s="3">
        <v>45335</v>
      </c>
      <c r="B44" s="4">
        <v>18351</v>
      </c>
      <c r="C44" s="5" t="s">
        <v>119</v>
      </c>
      <c r="D44" s="6" t="s">
        <v>61</v>
      </c>
      <c r="E44" s="6">
        <v>57107</v>
      </c>
      <c r="F44" s="7"/>
      <c r="G44" s="8" t="s">
        <v>58</v>
      </c>
      <c r="H44" s="8"/>
      <c r="I44" s="9"/>
      <c r="J44" s="10">
        <v>589.29</v>
      </c>
      <c r="K44" s="11">
        <f t="shared" si="3"/>
        <v>589.29</v>
      </c>
      <c r="L44" s="3">
        <v>45324</v>
      </c>
      <c r="M44" s="2" t="s">
        <v>121</v>
      </c>
    </row>
    <row r="45" spans="1:13">
      <c r="F45" s="12">
        <f>SUM(F34:F44)</f>
        <v>0</v>
      </c>
      <c r="G45" s="1"/>
      <c r="H45" s="1"/>
      <c r="I45" s="1"/>
      <c r="J45" s="12">
        <f>SUM(J37:J44)</f>
        <v>621876.93000000005</v>
      </c>
      <c r="K45" s="12">
        <f>SUM(K37:K44)</f>
        <v>621876.93000000005</v>
      </c>
    </row>
    <row r="46" spans="1:13">
      <c r="I46" s="2" t="s">
        <v>12</v>
      </c>
    </row>
    <row r="49" spans="1:4">
      <c r="A49" s="1" t="s">
        <v>18</v>
      </c>
      <c r="D49" s="1" t="s">
        <v>19</v>
      </c>
    </row>
    <row r="50" spans="1:4">
      <c r="A50" s="1"/>
    </row>
    <row r="51" spans="1:4">
      <c r="A51" s="1"/>
    </row>
    <row r="52" spans="1:4">
      <c r="A52" s="1" t="s">
        <v>21</v>
      </c>
      <c r="D52" s="1" t="s">
        <v>22</v>
      </c>
    </row>
    <row r="53" spans="1:4">
      <c r="A53" s="2" t="s">
        <v>24</v>
      </c>
      <c r="D53" s="2" t="s">
        <v>25</v>
      </c>
    </row>
  </sheetData>
  <mergeCells count="26">
    <mergeCell ref="G5:J5"/>
    <mergeCell ref="K5:K7"/>
    <mergeCell ref="L5:L7"/>
    <mergeCell ref="G6:G7"/>
    <mergeCell ref="H6:H7"/>
    <mergeCell ref="I6:I7"/>
    <mergeCell ref="J6:J7"/>
    <mergeCell ref="F5:F7"/>
    <mergeCell ref="A5:A7"/>
    <mergeCell ref="B5:B7"/>
    <mergeCell ref="C5:C7"/>
    <mergeCell ref="D5:D7"/>
    <mergeCell ref="E5:E7"/>
    <mergeCell ref="A34:A36"/>
    <mergeCell ref="B34:B36"/>
    <mergeCell ref="C34:C36"/>
    <mergeCell ref="D34:D36"/>
    <mergeCell ref="E34:E36"/>
    <mergeCell ref="F34:F36"/>
    <mergeCell ref="G34:J34"/>
    <mergeCell ref="K34:K36"/>
    <mergeCell ref="L34:L36"/>
    <mergeCell ref="G35:G36"/>
    <mergeCell ref="H35:H36"/>
    <mergeCell ref="I35:I36"/>
    <mergeCell ref="J35:J36"/>
  </mergeCells>
  <pageMargins left="0.25" right="0.25" top="0.75" bottom="0.75" header="0.3" footer="0.3"/>
  <pageSetup scale="85" orientation="landscape" verticalDpi="7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82"/>
  <sheetViews>
    <sheetView topLeftCell="C51" zoomScale="130" workbookViewId="0">
      <selection activeCell="L73" sqref="L73"/>
    </sheetView>
  </sheetViews>
  <sheetFormatPr defaultColWidth="8.5703125" defaultRowHeight="9"/>
  <cols>
    <col min="1" max="1" width="9.28515625" style="2" customWidth="1"/>
    <col min="2" max="2" width="5.28515625" style="2" customWidth="1"/>
    <col min="3" max="3" width="22" style="2" customWidth="1"/>
    <col min="4" max="4" width="12.28515625" style="2" customWidth="1"/>
    <col min="5" max="5" width="11.28515625" style="2" customWidth="1"/>
    <col min="6" max="6" width="12.28515625" style="2" customWidth="1"/>
    <col min="7" max="11" width="12.85546875" style="2" customWidth="1"/>
    <col min="12" max="12" width="11.42578125" style="2" customWidth="1"/>
    <col min="13" max="16384" width="8.5703125" style="2"/>
  </cols>
  <sheetData>
    <row r="2" spans="1:13">
      <c r="A2" s="1" t="s">
        <v>0</v>
      </c>
    </row>
    <row r="3" spans="1:13">
      <c r="A3" s="1" t="s">
        <v>31</v>
      </c>
    </row>
    <row r="5" spans="1:13">
      <c r="A5" s="57" t="s">
        <v>1</v>
      </c>
      <c r="B5" s="57" t="s">
        <v>2</v>
      </c>
      <c r="C5" s="57" t="s">
        <v>3</v>
      </c>
      <c r="D5" s="57" t="s">
        <v>4</v>
      </c>
      <c r="E5" s="57" t="s">
        <v>5</v>
      </c>
      <c r="F5" s="57" t="s">
        <v>6</v>
      </c>
      <c r="G5" s="60" t="s">
        <v>7</v>
      </c>
      <c r="H5" s="61"/>
      <c r="I5" s="61"/>
      <c r="J5" s="62"/>
      <c r="K5" s="57" t="s">
        <v>8</v>
      </c>
      <c r="L5" s="57" t="s">
        <v>9</v>
      </c>
    </row>
    <row r="6" spans="1:13">
      <c r="A6" s="58"/>
      <c r="B6" s="58"/>
      <c r="C6" s="58"/>
      <c r="D6" s="58"/>
      <c r="E6" s="58"/>
      <c r="F6" s="58"/>
      <c r="G6" s="57" t="s">
        <v>10</v>
      </c>
      <c r="H6" s="57" t="s">
        <v>11</v>
      </c>
      <c r="I6" s="57" t="s">
        <v>12</v>
      </c>
      <c r="J6" s="57" t="s">
        <v>13</v>
      </c>
      <c r="K6" s="58"/>
      <c r="L6" s="58"/>
    </row>
    <row r="7" spans="1:1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3">
      <c r="A8" s="3">
        <v>45335</v>
      </c>
      <c r="B8" s="4">
        <v>18352</v>
      </c>
      <c r="C8" s="5" t="s">
        <v>109</v>
      </c>
      <c r="D8" s="6" t="s">
        <v>74</v>
      </c>
      <c r="E8" s="6">
        <v>57116</v>
      </c>
      <c r="F8" s="7">
        <v>10376.34</v>
      </c>
      <c r="G8" s="8"/>
      <c r="H8" s="8"/>
      <c r="I8" s="9"/>
      <c r="J8" s="10"/>
      <c r="K8" s="11">
        <f t="shared" ref="K8:K11" si="0">J8+F8</f>
        <v>10376.34</v>
      </c>
      <c r="L8" s="3">
        <v>45336</v>
      </c>
    </row>
    <row r="9" spans="1:13" ht="41.25">
      <c r="A9" s="3">
        <v>45335</v>
      </c>
      <c r="B9" s="4">
        <v>18352</v>
      </c>
      <c r="C9" s="5" t="s">
        <v>109</v>
      </c>
      <c r="D9" s="6" t="s">
        <v>14</v>
      </c>
      <c r="E9" s="6">
        <v>57116</v>
      </c>
      <c r="F9" s="7">
        <v>27451.35</v>
      </c>
      <c r="G9" s="8"/>
      <c r="H9" s="8"/>
      <c r="I9" s="9"/>
      <c r="J9" s="10"/>
      <c r="K9" s="11">
        <f t="shared" si="0"/>
        <v>27451.35</v>
      </c>
      <c r="L9" s="3">
        <v>45336</v>
      </c>
      <c r="M9" s="56" t="s">
        <v>110</v>
      </c>
    </row>
    <row r="10" spans="1:13">
      <c r="A10" s="3">
        <v>45335</v>
      </c>
      <c r="B10" s="4">
        <v>18353</v>
      </c>
      <c r="C10" s="5" t="s">
        <v>106</v>
      </c>
      <c r="D10" s="6" t="s">
        <v>14</v>
      </c>
      <c r="E10" s="6">
        <v>57115</v>
      </c>
      <c r="F10" s="7">
        <v>24190.1</v>
      </c>
      <c r="G10" s="8"/>
      <c r="H10" s="8"/>
      <c r="I10" s="9"/>
      <c r="J10" s="10"/>
      <c r="K10" s="11">
        <f t="shared" si="0"/>
        <v>24190.1</v>
      </c>
      <c r="L10" s="3">
        <v>45336</v>
      </c>
    </row>
    <row r="11" spans="1:13">
      <c r="A11" s="3">
        <v>45335</v>
      </c>
      <c r="B11" s="4">
        <v>18354</v>
      </c>
      <c r="C11" s="5" t="s">
        <v>105</v>
      </c>
      <c r="D11" s="6" t="s">
        <v>14</v>
      </c>
      <c r="E11" s="6">
        <v>57113</v>
      </c>
      <c r="F11" s="7">
        <v>31878.3</v>
      </c>
      <c r="G11" s="8"/>
      <c r="H11" s="8"/>
      <c r="I11" s="9"/>
      <c r="J11" s="10"/>
      <c r="K11" s="11">
        <f t="shared" si="0"/>
        <v>31878.3</v>
      </c>
      <c r="L11" s="3">
        <v>45336</v>
      </c>
    </row>
    <row r="12" spans="1:13">
      <c r="A12" s="3">
        <v>45335</v>
      </c>
      <c r="B12" s="4">
        <v>18355</v>
      </c>
      <c r="C12" s="5" t="s">
        <v>107</v>
      </c>
      <c r="D12" s="6" t="s">
        <v>108</v>
      </c>
      <c r="E12" s="6">
        <v>57100</v>
      </c>
      <c r="F12" s="7">
        <v>12450</v>
      </c>
      <c r="G12" s="8"/>
      <c r="H12" s="8"/>
      <c r="I12" s="9"/>
      <c r="J12" s="10"/>
      <c r="K12" s="11">
        <f t="shared" ref="K12:K14" si="1">J12+F12</f>
        <v>12450</v>
      </c>
      <c r="L12" s="3">
        <v>45336</v>
      </c>
    </row>
    <row r="13" spans="1:13">
      <c r="A13" s="3">
        <v>45335</v>
      </c>
      <c r="B13" s="4">
        <v>18356</v>
      </c>
      <c r="C13" s="5" t="s">
        <v>35</v>
      </c>
      <c r="D13" s="6" t="s">
        <v>14</v>
      </c>
      <c r="E13" s="6">
        <v>57076</v>
      </c>
      <c r="F13" s="7">
        <v>21346.1</v>
      </c>
      <c r="G13" s="8"/>
      <c r="H13" s="8"/>
      <c r="I13" s="9"/>
      <c r="J13" s="10"/>
      <c r="K13" s="11">
        <f t="shared" si="1"/>
        <v>21346.1</v>
      </c>
      <c r="L13" s="3">
        <v>45336</v>
      </c>
    </row>
    <row r="14" spans="1:13">
      <c r="A14" s="3"/>
      <c r="B14" s="4"/>
      <c r="C14" s="5"/>
      <c r="D14" s="6"/>
      <c r="E14" s="6"/>
      <c r="F14" s="7"/>
      <c r="G14" s="8"/>
      <c r="H14" s="8"/>
      <c r="I14" s="9"/>
      <c r="J14" s="10"/>
      <c r="K14" s="11">
        <f t="shared" si="1"/>
        <v>0</v>
      </c>
      <c r="L14" s="3">
        <v>45336</v>
      </c>
    </row>
    <row r="15" spans="1:13">
      <c r="F15" s="12">
        <f>SUM(F5:F14)</f>
        <v>127692.19</v>
      </c>
      <c r="G15" s="1"/>
      <c r="H15" s="1"/>
      <c r="I15" s="1"/>
      <c r="J15" s="12">
        <f>SUM(J8:J14)</f>
        <v>0</v>
      </c>
      <c r="K15" s="12">
        <f>SUM(K8:K14)</f>
        <v>127692.19</v>
      </c>
    </row>
    <row r="16" spans="1:13">
      <c r="I16" s="2" t="s">
        <v>12</v>
      </c>
    </row>
    <row r="17" spans="1:11">
      <c r="H17" s="1" t="s">
        <v>15</v>
      </c>
      <c r="J17" s="13" t="s">
        <v>16</v>
      </c>
      <c r="K17" s="13" t="s">
        <v>17</v>
      </c>
    </row>
    <row r="18" spans="1:11">
      <c r="K18" s="1"/>
    </row>
    <row r="19" spans="1:11">
      <c r="A19" s="1" t="s">
        <v>18</v>
      </c>
      <c r="D19" s="1" t="s">
        <v>19</v>
      </c>
      <c r="G19" s="1" t="s">
        <v>20</v>
      </c>
      <c r="I19" s="14">
        <v>1000</v>
      </c>
      <c r="J19" s="15">
        <v>127</v>
      </c>
      <c r="K19" s="16">
        <f t="shared" ref="K19:K28" si="2">J19*I19</f>
        <v>127000</v>
      </c>
    </row>
    <row r="20" spans="1:11">
      <c r="A20" s="1"/>
      <c r="G20" s="1"/>
      <c r="I20" s="14">
        <v>500</v>
      </c>
      <c r="J20" s="15">
        <v>1</v>
      </c>
      <c r="K20" s="16">
        <f t="shared" si="2"/>
        <v>500</v>
      </c>
    </row>
    <row r="21" spans="1:11">
      <c r="A21" s="1"/>
      <c r="G21" s="1"/>
      <c r="I21" s="14">
        <v>200</v>
      </c>
      <c r="J21" s="15"/>
      <c r="K21" s="16">
        <f t="shared" si="2"/>
        <v>0</v>
      </c>
    </row>
    <row r="22" spans="1:11">
      <c r="A22" s="1" t="s">
        <v>21</v>
      </c>
      <c r="D22" s="1" t="s">
        <v>22</v>
      </c>
      <c r="G22" s="1" t="s">
        <v>23</v>
      </c>
      <c r="I22" s="14">
        <v>100</v>
      </c>
      <c r="J22" s="15">
        <v>1</v>
      </c>
      <c r="K22" s="16">
        <f t="shared" si="2"/>
        <v>100</v>
      </c>
    </row>
    <row r="23" spans="1:11">
      <c r="A23" s="2" t="s">
        <v>24</v>
      </c>
      <c r="D23" s="2" t="s">
        <v>25</v>
      </c>
      <c r="G23" s="2" t="s">
        <v>26</v>
      </c>
      <c r="I23" s="14">
        <v>50</v>
      </c>
      <c r="J23" s="15">
        <v>1</v>
      </c>
      <c r="K23" s="16">
        <f t="shared" si="2"/>
        <v>50</v>
      </c>
    </row>
    <row r="24" spans="1:11">
      <c r="I24" s="14">
        <v>20</v>
      </c>
      <c r="J24" s="15">
        <v>2</v>
      </c>
      <c r="K24" s="16">
        <f t="shared" si="2"/>
        <v>40</v>
      </c>
    </row>
    <row r="25" spans="1:11">
      <c r="I25" s="14">
        <v>10</v>
      </c>
      <c r="J25" s="15"/>
      <c r="K25" s="16">
        <f t="shared" si="2"/>
        <v>0</v>
      </c>
    </row>
    <row r="26" spans="1:11">
      <c r="I26" s="14">
        <v>5</v>
      </c>
      <c r="J26" s="15"/>
      <c r="K26" s="16">
        <f t="shared" si="2"/>
        <v>0</v>
      </c>
    </row>
    <row r="27" spans="1:11">
      <c r="I27" s="14">
        <v>1</v>
      </c>
      <c r="J27" s="15">
        <v>2</v>
      </c>
      <c r="K27" s="16">
        <f t="shared" si="2"/>
        <v>2</v>
      </c>
    </row>
    <row r="28" spans="1:11">
      <c r="I28" s="14">
        <v>0.25</v>
      </c>
      <c r="J28" s="15"/>
      <c r="K28" s="16">
        <f t="shared" si="2"/>
        <v>0</v>
      </c>
    </row>
    <row r="29" spans="1:11">
      <c r="I29" s="17">
        <v>0.1</v>
      </c>
      <c r="J29" s="15"/>
      <c r="K29" s="16">
        <v>0.19</v>
      </c>
    </row>
    <row r="30" spans="1:11">
      <c r="I30" s="1" t="s">
        <v>27</v>
      </c>
      <c r="K30" s="18">
        <f>SUM(K19:K29)</f>
        <v>127692.19</v>
      </c>
    </row>
    <row r="31" spans="1:11">
      <c r="I31" s="1" t="s">
        <v>28</v>
      </c>
      <c r="K31" s="19">
        <f>J15</f>
        <v>0</v>
      </c>
    </row>
    <row r="32" spans="1:11" ht="9.75" thickBot="1">
      <c r="K32" s="20">
        <f>SUM(K30:K31)</f>
        <v>127692.19</v>
      </c>
    </row>
    <row r="33" spans="1:12" ht="9.75" thickTop="1"/>
    <row r="36" spans="1:12">
      <c r="A36" s="1" t="s">
        <v>0</v>
      </c>
    </row>
    <row r="37" spans="1:12">
      <c r="A37" s="1" t="s">
        <v>31</v>
      </c>
    </row>
    <row r="39" spans="1:12">
      <c r="A39" s="57" t="s">
        <v>1</v>
      </c>
      <c r="B39" s="57" t="s">
        <v>2</v>
      </c>
      <c r="C39" s="57" t="s">
        <v>3</v>
      </c>
      <c r="D39" s="57" t="s">
        <v>4</v>
      </c>
      <c r="E39" s="57" t="s">
        <v>5</v>
      </c>
      <c r="F39" s="57" t="s">
        <v>6</v>
      </c>
      <c r="G39" s="60" t="s">
        <v>7</v>
      </c>
      <c r="H39" s="61"/>
      <c r="I39" s="61"/>
      <c r="J39" s="62"/>
      <c r="K39" s="57" t="s">
        <v>8</v>
      </c>
      <c r="L39" s="57" t="s">
        <v>9</v>
      </c>
    </row>
    <row r="40" spans="1:12">
      <c r="A40" s="58"/>
      <c r="B40" s="58"/>
      <c r="C40" s="58"/>
      <c r="D40" s="58"/>
      <c r="E40" s="58"/>
      <c r="F40" s="58"/>
      <c r="G40" s="57" t="s">
        <v>10</v>
      </c>
      <c r="H40" s="57" t="s">
        <v>11</v>
      </c>
      <c r="I40" s="57" t="s">
        <v>12</v>
      </c>
      <c r="J40" s="57" t="s">
        <v>13</v>
      </c>
      <c r="K40" s="58"/>
      <c r="L40" s="58"/>
    </row>
    <row r="41" spans="1:12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</row>
    <row r="42" spans="1:12">
      <c r="A42" s="3">
        <v>45336</v>
      </c>
      <c r="B42" s="4">
        <v>18357</v>
      </c>
      <c r="C42" s="5" t="s">
        <v>122</v>
      </c>
      <c r="D42" s="6" t="s">
        <v>14</v>
      </c>
      <c r="E42" s="6">
        <v>57112</v>
      </c>
      <c r="F42" s="7"/>
      <c r="G42" s="8" t="s">
        <v>48</v>
      </c>
      <c r="H42" s="8"/>
      <c r="I42" s="9"/>
      <c r="J42" s="10">
        <v>41384.199999999997</v>
      </c>
      <c r="K42" s="11">
        <f>J42+F42</f>
        <v>41384.199999999997</v>
      </c>
      <c r="L42" s="3">
        <v>45335</v>
      </c>
    </row>
    <row r="43" spans="1:12">
      <c r="A43" s="3">
        <v>45336</v>
      </c>
      <c r="B43" s="4">
        <v>18358</v>
      </c>
      <c r="C43" s="5" t="s">
        <v>123</v>
      </c>
      <c r="D43" s="6" t="s">
        <v>14</v>
      </c>
      <c r="E43" s="6">
        <v>57118</v>
      </c>
      <c r="F43" s="7"/>
      <c r="G43" s="8" t="s">
        <v>58</v>
      </c>
      <c r="H43" s="8"/>
      <c r="I43" s="9"/>
      <c r="J43" s="10">
        <v>42692.2</v>
      </c>
      <c r="K43" s="11">
        <f t="shared" ref="K43:K49" si="3">J43+F43</f>
        <v>42692.2</v>
      </c>
      <c r="L43" s="3">
        <v>45335</v>
      </c>
    </row>
    <row r="44" spans="1:12">
      <c r="A44" s="3">
        <v>45336</v>
      </c>
      <c r="B44" s="4">
        <v>18359</v>
      </c>
      <c r="C44" s="5" t="s">
        <v>124</v>
      </c>
      <c r="D44" s="6" t="s">
        <v>14</v>
      </c>
      <c r="E44" s="6">
        <v>57120</v>
      </c>
      <c r="F44" s="7"/>
      <c r="G44" s="8" t="s">
        <v>58</v>
      </c>
      <c r="H44" s="21"/>
      <c r="I44" s="9"/>
      <c r="J44" s="10">
        <v>12924.1</v>
      </c>
      <c r="K44" s="11">
        <f t="shared" si="3"/>
        <v>12924.1</v>
      </c>
      <c r="L44" s="3">
        <v>45335</v>
      </c>
    </row>
    <row r="45" spans="1:12">
      <c r="A45" s="3">
        <v>45336</v>
      </c>
      <c r="B45" s="4">
        <v>18360</v>
      </c>
      <c r="C45" s="5" t="s">
        <v>66</v>
      </c>
      <c r="D45" s="6" t="s">
        <v>14</v>
      </c>
      <c r="E45" s="6">
        <v>57105</v>
      </c>
      <c r="F45" s="7"/>
      <c r="G45" s="8" t="s">
        <v>48</v>
      </c>
      <c r="H45" s="21"/>
      <c r="I45" s="9"/>
      <c r="J45" s="10">
        <v>89072.6</v>
      </c>
      <c r="K45" s="11">
        <f t="shared" si="3"/>
        <v>89072.6</v>
      </c>
      <c r="L45" s="3">
        <v>45335</v>
      </c>
    </row>
    <row r="46" spans="1:12">
      <c r="A46" s="3">
        <v>45336</v>
      </c>
      <c r="B46" s="4">
        <v>18360</v>
      </c>
      <c r="C46" s="5" t="s">
        <v>66</v>
      </c>
      <c r="D46" s="6" t="s">
        <v>61</v>
      </c>
      <c r="E46" s="6">
        <v>57105</v>
      </c>
      <c r="F46" s="7"/>
      <c r="G46" s="8" t="s">
        <v>48</v>
      </c>
      <c r="H46" s="8"/>
      <c r="I46" s="9"/>
      <c r="J46" s="10">
        <v>600</v>
      </c>
      <c r="K46" s="11">
        <f t="shared" si="3"/>
        <v>600</v>
      </c>
      <c r="L46" s="3">
        <v>45335</v>
      </c>
    </row>
    <row r="47" spans="1:12">
      <c r="A47" s="3">
        <v>45336</v>
      </c>
      <c r="B47" s="4">
        <v>18360</v>
      </c>
      <c r="C47" s="5" t="s">
        <v>66</v>
      </c>
      <c r="D47" s="6" t="s">
        <v>74</v>
      </c>
      <c r="E47" s="6">
        <v>57105</v>
      </c>
      <c r="F47" s="7"/>
      <c r="G47" s="8" t="s">
        <v>48</v>
      </c>
      <c r="H47" s="8"/>
      <c r="I47" s="9"/>
      <c r="J47" s="10">
        <v>59460</v>
      </c>
      <c r="K47" s="11">
        <f t="shared" si="3"/>
        <v>59460</v>
      </c>
      <c r="L47" s="3">
        <v>45335</v>
      </c>
    </row>
    <row r="48" spans="1:12">
      <c r="A48" s="3"/>
      <c r="B48" s="4"/>
      <c r="C48" s="5"/>
      <c r="D48" s="6"/>
      <c r="E48" s="6"/>
      <c r="F48" s="7"/>
      <c r="G48" s="8"/>
      <c r="H48" s="8"/>
      <c r="I48" s="9"/>
      <c r="J48" s="10"/>
      <c r="K48" s="11">
        <f t="shared" si="3"/>
        <v>0</v>
      </c>
      <c r="L48" s="3"/>
    </row>
    <row r="49" spans="1:12">
      <c r="A49" s="3"/>
      <c r="B49" s="4"/>
      <c r="C49" s="5"/>
      <c r="D49" s="6"/>
      <c r="E49" s="6"/>
      <c r="F49" s="7"/>
      <c r="G49" s="8"/>
      <c r="H49" s="8"/>
      <c r="I49" s="9"/>
      <c r="J49" s="10"/>
      <c r="K49" s="11">
        <f t="shared" si="3"/>
        <v>0</v>
      </c>
      <c r="L49" s="3"/>
    </row>
    <row r="50" spans="1:12">
      <c r="F50" s="12">
        <f>SUM(F39:F49)</f>
        <v>0</v>
      </c>
      <c r="G50" s="1"/>
      <c r="H50" s="1"/>
      <c r="I50" s="1"/>
      <c r="J50" s="12">
        <f>SUM(J42:J49)</f>
        <v>246133.1</v>
      </c>
      <c r="K50" s="12">
        <f>SUM(K42:K49)</f>
        <v>246133.1</v>
      </c>
    </row>
    <row r="51" spans="1:12">
      <c r="I51" s="2" t="s">
        <v>12</v>
      </c>
    </row>
    <row r="54" spans="1:12">
      <c r="A54" s="1" t="s">
        <v>18</v>
      </c>
      <c r="D54" s="1" t="s">
        <v>19</v>
      </c>
    </row>
    <row r="55" spans="1:12">
      <c r="A55" s="1"/>
    </row>
    <row r="56" spans="1:12">
      <c r="A56" s="1"/>
    </row>
    <row r="57" spans="1:12">
      <c r="A57" s="1" t="s">
        <v>21</v>
      </c>
      <c r="D57" s="1" t="s">
        <v>22</v>
      </c>
    </row>
    <row r="58" spans="1:12">
      <c r="A58" s="2" t="s">
        <v>24</v>
      </c>
      <c r="D58" s="2" t="s">
        <v>25</v>
      </c>
    </row>
    <row r="65" spans="1:13">
      <c r="A65" s="1" t="s">
        <v>0</v>
      </c>
    </row>
    <row r="66" spans="1:13">
      <c r="A66" s="1" t="s">
        <v>31</v>
      </c>
    </row>
    <row r="68" spans="1:13">
      <c r="A68" s="57" t="s">
        <v>1</v>
      </c>
      <c r="B68" s="57" t="s">
        <v>2</v>
      </c>
      <c r="C68" s="57" t="s">
        <v>3</v>
      </c>
      <c r="D68" s="57" t="s">
        <v>4</v>
      </c>
      <c r="E68" s="57" t="s">
        <v>5</v>
      </c>
      <c r="F68" s="57" t="s">
        <v>6</v>
      </c>
      <c r="G68" s="60" t="s">
        <v>7</v>
      </c>
      <c r="H68" s="61"/>
      <c r="I68" s="61"/>
      <c r="J68" s="62"/>
      <c r="K68" s="57" t="s">
        <v>8</v>
      </c>
      <c r="L68" s="57" t="s">
        <v>9</v>
      </c>
    </row>
    <row r="69" spans="1:13">
      <c r="A69" s="58"/>
      <c r="B69" s="58"/>
      <c r="C69" s="58"/>
      <c r="D69" s="58"/>
      <c r="E69" s="58"/>
      <c r="F69" s="58"/>
      <c r="G69" s="57" t="s">
        <v>10</v>
      </c>
      <c r="H69" s="57" t="s">
        <v>11</v>
      </c>
      <c r="I69" s="57" t="s">
        <v>12</v>
      </c>
      <c r="J69" s="57" t="s">
        <v>13</v>
      </c>
      <c r="K69" s="58"/>
      <c r="L69" s="58"/>
    </row>
    <row r="70" spans="1:13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</row>
    <row r="71" spans="1:13">
      <c r="A71" s="3">
        <v>45336</v>
      </c>
      <c r="B71" s="4">
        <v>18315</v>
      </c>
      <c r="C71" s="5" t="s">
        <v>149</v>
      </c>
      <c r="D71" s="6" t="s">
        <v>150</v>
      </c>
      <c r="E71" s="6">
        <v>56933</v>
      </c>
      <c r="F71" s="7"/>
      <c r="G71" s="8" t="s">
        <v>58</v>
      </c>
      <c r="H71" s="8"/>
      <c r="I71" s="9"/>
      <c r="J71" s="10">
        <v>3000</v>
      </c>
      <c r="K71" s="11">
        <f>J71+F71</f>
        <v>3000</v>
      </c>
      <c r="L71" s="3">
        <v>45336</v>
      </c>
      <c r="M71" s="2" t="s">
        <v>151</v>
      </c>
    </row>
    <row r="72" spans="1:13">
      <c r="A72" s="3"/>
      <c r="B72" s="4"/>
      <c r="C72" s="5"/>
      <c r="D72" s="6"/>
      <c r="E72" s="6"/>
      <c r="F72" s="7"/>
      <c r="G72" s="8"/>
      <c r="H72" s="8"/>
      <c r="I72" s="9"/>
      <c r="J72" s="10"/>
      <c r="K72" s="11">
        <f t="shared" ref="K72:K73" si="4">J72+F72</f>
        <v>0</v>
      </c>
      <c r="L72" s="3"/>
    </row>
    <row r="73" spans="1:13">
      <c r="A73" s="3"/>
      <c r="B73" s="4"/>
      <c r="C73" s="5"/>
      <c r="D73" s="6"/>
      <c r="E73" s="6"/>
      <c r="F73" s="7"/>
      <c r="G73" s="8"/>
      <c r="H73" s="8"/>
      <c r="I73" s="9"/>
      <c r="J73" s="10"/>
      <c r="K73" s="11">
        <f t="shared" si="4"/>
        <v>0</v>
      </c>
      <c r="L73" s="3"/>
    </row>
    <row r="74" spans="1:13">
      <c r="F74" s="12">
        <f>SUM(F68:F73)</f>
        <v>0</v>
      </c>
      <c r="G74" s="1"/>
      <c r="H74" s="1"/>
      <c r="I74" s="1"/>
      <c r="J74" s="12">
        <f>SUM(J71:J73)</f>
        <v>3000</v>
      </c>
      <c r="K74" s="12">
        <f>SUM(K71:K73)</f>
        <v>3000</v>
      </c>
    </row>
    <row r="75" spans="1:13">
      <c r="I75" s="2" t="s">
        <v>12</v>
      </c>
    </row>
    <row r="78" spans="1:13">
      <c r="A78" s="1" t="s">
        <v>18</v>
      </c>
      <c r="D78" s="1" t="s">
        <v>19</v>
      </c>
    </row>
    <row r="79" spans="1:13">
      <c r="A79" s="1"/>
    </row>
    <row r="80" spans="1:13">
      <c r="A80" s="1"/>
    </row>
    <row r="81" spans="1:4">
      <c r="A81" s="1" t="s">
        <v>21</v>
      </c>
      <c r="D81" s="1" t="s">
        <v>22</v>
      </c>
    </row>
    <row r="82" spans="1:4">
      <c r="A82" s="2" t="s">
        <v>24</v>
      </c>
      <c r="D82" s="2" t="s">
        <v>25</v>
      </c>
    </row>
  </sheetData>
  <mergeCells count="39">
    <mergeCell ref="F68:F70"/>
    <mergeCell ref="G68:J68"/>
    <mergeCell ref="K68:K70"/>
    <mergeCell ref="L68:L70"/>
    <mergeCell ref="G69:G70"/>
    <mergeCell ref="H69:H70"/>
    <mergeCell ref="I69:I70"/>
    <mergeCell ref="J69:J70"/>
    <mergeCell ref="A68:A70"/>
    <mergeCell ref="B68:B70"/>
    <mergeCell ref="C68:C70"/>
    <mergeCell ref="D68:D70"/>
    <mergeCell ref="E68:E70"/>
    <mergeCell ref="A5:A7"/>
    <mergeCell ref="B5:B7"/>
    <mergeCell ref="C5:C7"/>
    <mergeCell ref="D5:D7"/>
    <mergeCell ref="E5:E7"/>
    <mergeCell ref="F39:F41"/>
    <mergeCell ref="G5:J5"/>
    <mergeCell ref="K5:K7"/>
    <mergeCell ref="L5:L7"/>
    <mergeCell ref="G6:G7"/>
    <mergeCell ref="H6:H7"/>
    <mergeCell ref="I6:I7"/>
    <mergeCell ref="J6:J7"/>
    <mergeCell ref="F5:F7"/>
    <mergeCell ref="G39:J39"/>
    <mergeCell ref="K39:K41"/>
    <mergeCell ref="L39:L41"/>
    <mergeCell ref="G40:G41"/>
    <mergeCell ref="H40:H41"/>
    <mergeCell ref="I40:I41"/>
    <mergeCell ref="J40:J41"/>
    <mergeCell ref="A39:A41"/>
    <mergeCell ref="B39:B41"/>
    <mergeCell ref="C39:C41"/>
    <mergeCell ref="D39:D41"/>
    <mergeCell ref="E39:E41"/>
  </mergeCells>
  <pageMargins left="0.25" right="0.25" top="0.75" bottom="0.75" header="0.3" footer="0.3"/>
  <pageSetup scale="90" orientation="landscape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18</vt:i4>
      </vt:variant>
    </vt:vector>
  </HeadingPairs>
  <TitlesOfParts>
    <vt:vector size="36" baseType="lpstr">
      <vt:lpstr>FEB 1</vt:lpstr>
      <vt:lpstr>FEB 2</vt:lpstr>
      <vt:lpstr>FEB 5</vt:lpstr>
      <vt:lpstr>FEB 6</vt:lpstr>
      <vt:lpstr>FEB 7</vt:lpstr>
      <vt:lpstr>FEB 8</vt:lpstr>
      <vt:lpstr>FEB 12</vt:lpstr>
      <vt:lpstr>FEB 13</vt:lpstr>
      <vt:lpstr>FEB 14</vt:lpstr>
      <vt:lpstr>FEB 15</vt:lpstr>
      <vt:lpstr>FEB 16</vt:lpstr>
      <vt:lpstr>FEB 19</vt:lpstr>
      <vt:lpstr>FEB 20</vt:lpstr>
      <vt:lpstr>FEB 21</vt:lpstr>
      <vt:lpstr>FEB 23</vt:lpstr>
      <vt:lpstr>FEB 26</vt:lpstr>
      <vt:lpstr>FEB 28</vt:lpstr>
      <vt:lpstr>FEB 29</vt:lpstr>
      <vt:lpstr>'FEB 1'!Print_Area</vt:lpstr>
      <vt:lpstr>'FEB 12'!Print_Area</vt:lpstr>
      <vt:lpstr>'FEB 13'!Print_Area</vt:lpstr>
      <vt:lpstr>'FEB 14'!Print_Area</vt:lpstr>
      <vt:lpstr>'FEB 15'!Print_Area</vt:lpstr>
      <vt:lpstr>'FEB 16'!Print_Area</vt:lpstr>
      <vt:lpstr>'FEB 19'!Print_Area</vt:lpstr>
      <vt:lpstr>'FEB 2'!Print_Area</vt:lpstr>
      <vt:lpstr>'FEB 20'!Print_Area</vt:lpstr>
      <vt:lpstr>'FEB 21'!Print_Area</vt:lpstr>
      <vt:lpstr>'FEB 23'!Print_Area</vt:lpstr>
      <vt:lpstr>'FEB 26'!Print_Area</vt:lpstr>
      <vt:lpstr>'FEB 28'!Print_Area</vt:lpstr>
      <vt:lpstr>'FEB 29'!Print_Area</vt:lpstr>
      <vt:lpstr>'FEB 5'!Print_Area</vt:lpstr>
      <vt:lpstr>'FEB 6'!Print_Area</vt:lpstr>
      <vt:lpstr>'FEB 7'!Print_Area</vt:lpstr>
      <vt:lpstr>'FEB 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Jozelle</dc:creator>
  <cp:lastModifiedBy>Jozelle</cp:lastModifiedBy>
  <cp:lastPrinted>2024-03-08T03:01:39Z</cp:lastPrinted>
  <dcterms:created xsi:type="dcterms:W3CDTF">2024-01-25T06:30:56Z</dcterms:created>
  <dcterms:modified xsi:type="dcterms:W3CDTF">2024-03-15T07:46:03Z</dcterms:modified>
</cp:coreProperties>
</file>