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20055" windowHeight="7695" firstSheet="10" activeTab="17"/>
  </bookViews>
  <sheets>
    <sheet name="MARCH 1" sheetId="1" r:id="rId1"/>
    <sheet name="MARCH 4" sheetId="2" r:id="rId2"/>
    <sheet name="MARCH 5" sheetId="3" r:id="rId3"/>
    <sheet name="MARCH 6" sheetId="4" r:id="rId4"/>
    <sheet name="MARCH 7" sheetId="5" r:id="rId5"/>
    <sheet name="MARCH 11" sheetId="6" r:id="rId6"/>
    <sheet name="MARCH 12" sheetId="7" r:id="rId7"/>
    <sheet name="MARCH 13" sheetId="8" r:id="rId8"/>
    <sheet name="MARCH 14" sheetId="14" r:id="rId9"/>
    <sheet name="MARCH 15" sheetId="9" r:id="rId10"/>
    <sheet name="MARCH 18" sheetId="10" r:id="rId11"/>
    <sheet name="MARCH 19" sheetId="11" r:id="rId12"/>
    <sheet name="MARCH 20" sheetId="12" r:id="rId13"/>
    <sheet name="MARCH 21" sheetId="13" r:id="rId14"/>
    <sheet name="MARCH 22" sheetId="15" r:id="rId15"/>
    <sheet name="MARCH 25" sheetId="16" r:id="rId16"/>
    <sheet name="MARCH 26" sheetId="17" r:id="rId17"/>
    <sheet name="MARCH 27" sheetId="18" r:id="rId18"/>
  </sheets>
  <definedNames>
    <definedName name="_1_JAN_2024" localSheetId="5">#REF!</definedName>
    <definedName name="_1_JAN_2024" localSheetId="6">#REF!</definedName>
    <definedName name="_1_JAN_2024" localSheetId="7">#REF!</definedName>
    <definedName name="_1_JAN_2024" localSheetId="8">#REF!</definedName>
    <definedName name="_1_JAN_2024" localSheetId="9">#REF!</definedName>
    <definedName name="_1_JAN_2024" localSheetId="10">#REF!</definedName>
    <definedName name="_1_JAN_2024" localSheetId="11">#REF!</definedName>
    <definedName name="_1_JAN_2024" localSheetId="12">#REF!</definedName>
    <definedName name="_1_JAN_2024" localSheetId="13">#REF!</definedName>
    <definedName name="_1_JAN_2024" localSheetId="14">#REF!</definedName>
    <definedName name="_1_JAN_2024" localSheetId="15">#REF!</definedName>
    <definedName name="_1_JAN_2024" localSheetId="16">#REF!</definedName>
    <definedName name="_1_JAN_2024" localSheetId="17">#REF!</definedName>
    <definedName name="_1_JAN_2024" localSheetId="1">#REF!</definedName>
    <definedName name="_1_JAN_2024" localSheetId="2">#REF!</definedName>
    <definedName name="_1_JAN_2024" localSheetId="3">#REF!</definedName>
    <definedName name="_1_JAN_2024" localSheetId="4">#REF!</definedName>
    <definedName name="_1_JAN_2024">#REF!</definedName>
    <definedName name="_2_JAN_2024" localSheetId="5">#REF!</definedName>
    <definedName name="_2_JAN_2024" localSheetId="6">#REF!</definedName>
    <definedName name="_2_JAN_2024" localSheetId="7">#REF!</definedName>
    <definedName name="_2_JAN_2024" localSheetId="8">#REF!</definedName>
    <definedName name="_2_JAN_2024" localSheetId="9">#REF!</definedName>
    <definedName name="_2_JAN_2024" localSheetId="10">#REF!</definedName>
    <definedName name="_2_JAN_2024" localSheetId="11">#REF!</definedName>
    <definedName name="_2_JAN_2024" localSheetId="12">#REF!</definedName>
    <definedName name="_2_JAN_2024" localSheetId="13">#REF!</definedName>
    <definedName name="_2_JAN_2024" localSheetId="14">#REF!</definedName>
    <definedName name="_2_JAN_2024" localSheetId="15">#REF!</definedName>
    <definedName name="_2_JAN_2024" localSheetId="16">#REF!</definedName>
    <definedName name="_2_JAN_2024" localSheetId="17">#REF!</definedName>
    <definedName name="_2_JAN_2024" localSheetId="1">#REF!</definedName>
    <definedName name="_2_JAN_2024" localSheetId="2">#REF!</definedName>
    <definedName name="_2_JAN_2024" localSheetId="3">#REF!</definedName>
    <definedName name="_2_JAN_2024" localSheetId="4">#REF!</definedName>
    <definedName name="_2_JAN_2024">#REF!</definedName>
    <definedName name="_6_Jan_2020" localSheetId="5">#REF!</definedName>
    <definedName name="_6_Jan_2020" localSheetId="6">#REF!</definedName>
    <definedName name="_6_Jan_2020" localSheetId="7">#REF!</definedName>
    <definedName name="_6_Jan_2020" localSheetId="8">#REF!</definedName>
    <definedName name="_6_Jan_2020" localSheetId="9">#REF!</definedName>
    <definedName name="_6_Jan_2020" localSheetId="10">#REF!</definedName>
    <definedName name="_6_Jan_2020" localSheetId="11">#REF!</definedName>
    <definedName name="_6_Jan_2020" localSheetId="12">#REF!</definedName>
    <definedName name="_6_Jan_2020" localSheetId="13">#REF!</definedName>
    <definedName name="_6_Jan_2020" localSheetId="14">#REF!</definedName>
    <definedName name="_6_Jan_2020" localSheetId="15">#REF!</definedName>
    <definedName name="_6_Jan_2020" localSheetId="16">#REF!</definedName>
    <definedName name="_6_Jan_2020" localSheetId="17">#REF!</definedName>
    <definedName name="_6_Jan_2020" localSheetId="1">#REF!</definedName>
    <definedName name="_6_Jan_2020" localSheetId="2">#REF!</definedName>
    <definedName name="_6_Jan_2020" localSheetId="3">#REF!</definedName>
    <definedName name="_6_Jan_2020" localSheetId="4">#REF!</definedName>
    <definedName name="_6_Jan_2020">#REF!</definedName>
    <definedName name="_xlnm.Print_Area" localSheetId="0">'MARCH 1'!$A$33:$L$62</definedName>
    <definedName name="_xlnm.Print_Area" localSheetId="5">'MARCH 11'!$A$35:$L$60</definedName>
    <definedName name="_xlnm.Print_Area" localSheetId="6">'MARCH 12'!$A$60:$L$120</definedName>
    <definedName name="_xlnm.Print_Area" localSheetId="7">'MARCH 13'!$A$39:$M$65</definedName>
    <definedName name="_xlnm.Print_Area" localSheetId="8">'MARCH 14'!$A$2:$L$24</definedName>
    <definedName name="_xlnm.Print_Area" localSheetId="9">'MARCH 15'!$A$71:$M$92</definedName>
    <definedName name="_xlnm.Print_Area" localSheetId="10">'MARCH 18'!$A$101:$L$119</definedName>
    <definedName name="_xlnm.Print_Area" localSheetId="11">'MARCH 19'!$A$37:$L$65</definedName>
    <definedName name="_xlnm.Print_Area" localSheetId="12">'MARCH 20'!$A$36:$M$66</definedName>
    <definedName name="_xlnm.Print_Area" localSheetId="13">'MARCH 21'!$A$92:$L$149</definedName>
    <definedName name="_xlnm.Print_Area" localSheetId="14">'MARCH 22'!$A$5:$M$27</definedName>
    <definedName name="_xlnm.Print_Area" localSheetId="15">'MARCH 25'!$A$107:$M$129</definedName>
    <definedName name="_xlnm.Print_Area" localSheetId="16">'MARCH 26'!$A$32:$L$52</definedName>
    <definedName name="_xlnm.Print_Area" localSheetId="17">'MARCH 27'!$A$119:$L$191</definedName>
    <definedName name="_xlnm.Print_Area" localSheetId="1">'MARCH 4'!$A$2:$M$29</definedName>
    <definedName name="_xlnm.Print_Area" localSheetId="2">'MARCH 5'!$A$2:$M$29</definedName>
    <definedName name="_xlnm.Print_Area" localSheetId="3">'MARCH 6'!$A$69:$L$138</definedName>
    <definedName name="_xlnm.Print_Area" localSheetId="4">'MARCH 7'!$A$32:$L$62</definedName>
  </definedNames>
  <calcPr calcId="124519"/>
</workbook>
</file>

<file path=xl/calcChain.xml><?xml version="1.0" encoding="utf-8"?>
<calcChain xmlns="http://schemas.openxmlformats.org/spreadsheetml/2006/main">
  <c r="J142" i="18"/>
  <c r="K142"/>
  <c r="J186"/>
  <c r="J12"/>
  <c r="J45"/>
  <c r="J80"/>
  <c r="J105"/>
  <c r="J127"/>
  <c r="J130"/>
  <c r="J133"/>
  <c r="J136"/>
  <c r="J139"/>
  <c r="J145"/>
  <c r="J148"/>
  <c r="J151"/>
  <c r="J154"/>
  <c r="J157"/>
  <c r="J160"/>
  <c r="J163"/>
  <c r="J166"/>
  <c r="J169"/>
  <c r="J172"/>
  <c r="J175"/>
  <c r="J178"/>
  <c r="J181"/>
  <c r="J184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J146" i="13"/>
  <c r="K79"/>
  <c r="J144"/>
  <c r="J79"/>
  <c r="K78"/>
  <c r="K77"/>
  <c r="K142"/>
  <c r="J142"/>
  <c r="K141"/>
  <c r="K140"/>
  <c r="J139"/>
  <c r="K139" s="1"/>
  <c r="K138"/>
  <c r="K137"/>
  <c r="J136"/>
  <c r="K136" s="1"/>
  <c r="K135"/>
  <c r="K134"/>
  <c r="J133"/>
  <c r="K133" s="1"/>
  <c r="K132"/>
  <c r="K131"/>
  <c r="J130"/>
  <c r="K130" s="1"/>
  <c r="K129"/>
  <c r="K128"/>
  <c r="J127"/>
  <c r="K127" s="1"/>
  <c r="K126"/>
  <c r="K125"/>
  <c r="J124"/>
  <c r="K124" s="1"/>
  <c r="K123"/>
  <c r="K122"/>
  <c r="J121"/>
  <c r="K121" s="1"/>
  <c r="K120"/>
  <c r="K119"/>
  <c r="J118"/>
  <c r="K118" s="1"/>
  <c r="K117"/>
  <c r="K116"/>
  <c r="J115"/>
  <c r="K115" s="1"/>
  <c r="K114"/>
  <c r="K113"/>
  <c r="J112"/>
  <c r="K112" s="1"/>
  <c r="K111"/>
  <c r="K110"/>
  <c r="J109"/>
  <c r="K109" s="1"/>
  <c r="K108"/>
  <c r="K107"/>
  <c r="J106"/>
  <c r="K106" s="1"/>
  <c r="K105"/>
  <c r="K104"/>
  <c r="J103"/>
  <c r="K103" s="1"/>
  <c r="K102"/>
  <c r="K101"/>
  <c r="J100"/>
  <c r="K100" s="1"/>
  <c r="K99"/>
  <c r="K98"/>
  <c r="J97"/>
  <c r="K97" s="1"/>
  <c r="K96"/>
  <c r="K95"/>
  <c r="J94"/>
  <c r="K94" s="1"/>
  <c r="K93"/>
  <c r="K92"/>
  <c r="J91"/>
  <c r="K91" s="1"/>
  <c r="K90"/>
  <c r="K89"/>
  <c r="J88"/>
  <c r="K88" s="1"/>
  <c r="K87"/>
  <c r="K86"/>
  <c r="J85"/>
  <c r="K85" s="1"/>
  <c r="K84"/>
  <c r="K83"/>
  <c r="J82"/>
  <c r="K82" s="1"/>
  <c r="K81"/>
  <c r="K80"/>
  <c r="J76"/>
  <c r="K76" s="1"/>
  <c r="K75"/>
  <c r="K74"/>
  <c r="J73"/>
  <c r="K73" s="1"/>
  <c r="K72"/>
  <c r="K71"/>
  <c r="J70"/>
  <c r="K70" s="1"/>
  <c r="K69"/>
  <c r="K68"/>
  <c r="J67"/>
  <c r="K67" s="1"/>
  <c r="K66"/>
  <c r="K65"/>
  <c r="J64"/>
  <c r="K64" s="1"/>
  <c r="K63"/>
  <c r="K62"/>
  <c r="F105" i="18"/>
  <c r="K104"/>
  <c r="K103"/>
  <c r="K102"/>
  <c r="K101"/>
  <c r="K100"/>
  <c r="K99"/>
  <c r="F80"/>
  <c r="K79"/>
  <c r="K78"/>
  <c r="K77"/>
  <c r="K76"/>
  <c r="K75"/>
  <c r="K74"/>
  <c r="J44" i="17"/>
  <c r="F44"/>
  <c r="K43"/>
  <c r="K42"/>
  <c r="K41"/>
  <c r="K40"/>
  <c r="K39"/>
  <c r="K38"/>
  <c r="J119" i="16"/>
  <c r="F119"/>
  <c r="K118"/>
  <c r="K117"/>
  <c r="K116"/>
  <c r="K115"/>
  <c r="K114"/>
  <c r="K113"/>
  <c r="K59" i="18"/>
  <c r="K58"/>
  <c r="K57"/>
  <c r="K56"/>
  <c r="K55"/>
  <c r="K54"/>
  <c r="K53"/>
  <c r="K52"/>
  <c r="K51"/>
  <c r="K50"/>
  <c r="K49"/>
  <c r="K61"/>
  <c r="F45"/>
  <c r="K44"/>
  <c r="K43"/>
  <c r="K42"/>
  <c r="K41"/>
  <c r="K40"/>
  <c r="K26"/>
  <c r="K25"/>
  <c r="K24"/>
  <c r="K23"/>
  <c r="K22"/>
  <c r="K21"/>
  <c r="K20"/>
  <c r="K19"/>
  <c r="K18"/>
  <c r="K17"/>
  <c r="K16"/>
  <c r="K28"/>
  <c r="F12"/>
  <c r="K11"/>
  <c r="K10"/>
  <c r="K9"/>
  <c r="K8"/>
  <c r="K7"/>
  <c r="K26" i="17"/>
  <c r="K25"/>
  <c r="K24"/>
  <c r="K23"/>
  <c r="K22"/>
  <c r="K21"/>
  <c r="K20"/>
  <c r="K19"/>
  <c r="K18"/>
  <c r="K17"/>
  <c r="K16"/>
  <c r="J12"/>
  <c r="K28" s="1"/>
  <c r="F12"/>
  <c r="K11"/>
  <c r="K10"/>
  <c r="K9"/>
  <c r="K8"/>
  <c r="K7"/>
  <c r="K82" i="16"/>
  <c r="K81"/>
  <c r="K77"/>
  <c r="K76"/>
  <c r="K75"/>
  <c r="K74"/>
  <c r="K98"/>
  <c r="K97"/>
  <c r="K96"/>
  <c r="K95"/>
  <c r="K94"/>
  <c r="K93"/>
  <c r="K92"/>
  <c r="K91"/>
  <c r="K90"/>
  <c r="K89"/>
  <c r="K88"/>
  <c r="K99" s="1"/>
  <c r="J84"/>
  <c r="K100" s="1"/>
  <c r="F84"/>
  <c r="K83"/>
  <c r="K80"/>
  <c r="K79"/>
  <c r="K78"/>
  <c r="K73"/>
  <c r="K59"/>
  <c r="K58"/>
  <c r="K57"/>
  <c r="K56"/>
  <c r="K55"/>
  <c r="K54"/>
  <c r="K53"/>
  <c r="K52"/>
  <c r="K51"/>
  <c r="K50"/>
  <c r="K49"/>
  <c r="J45"/>
  <c r="K61" s="1"/>
  <c r="F45"/>
  <c r="K44"/>
  <c r="K43"/>
  <c r="K42"/>
  <c r="K41"/>
  <c r="K40"/>
  <c r="K26"/>
  <c r="K25"/>
  <c r="K24"/>
  <c r="K23"/>
  <c r="K22"/>
  <c r="K21"/>
  <c r="K20"/>
  <c r="K19"/>
  <c r="K18"/>
  <c r="K17"/>
  <c r="K16"/>
  <c r="J12"/>
  <c r="K28" s="1"/>
  <c r="F12"/>
  <c r="K11"/>
  <c r="K10"/>
  <c r="K9"/>
  <c r="K8"/>
  <c r="K7"/>
  <c r="K12" s="1"/>
  <c r="J15" i="15"/>
  <c r="F15"/>
  <c r="K14"/>
  <c r="K13"/>
  <c r="K12"/>
  <c r="K11"/>
  <c r="J45" i="13"/>
  <c r="F45"/>
  <c r="K44"/>
  <c r="K43"/>
  <c r="K42"/>
  <c r="K41"/>
  <c r="K55" i="12"/>
  <c r="K54"/>
  <c r="K53"/>
  <c r="K52"/>
  <c r="K51"/>
  <c r="K50"/>
  <c r="K49"/>
  <c r="J56"/>
  <c r="F56"/>
  <c r="K48"/>
  <c r="K47"/>
  <c r="K46"/>
  <c r="K45"/>
  <c r="K44"/>
  <c r="K43"/>
  <c r="K42"/>
  <c r="J51" i="11"/>
  <c r="F51"/>
  <c r="K50"/>
  <c r="K49"/>
  <c r="K48"/>
  <c r="K47"/>
  <c r="K46"/>
  <c r="K45"/>
  <c r="K44"/>
  <c r="K43"/>
  <c r="J109" i="10"/>
  <c r="F109"/>
  <c r="K108"/>
  <c r="K107"/>
  <c r="K109" s="1"/>
  <c r="J79" i="9"/>
  <c r="F79"/>
  <c r="K78"/>
  <c r="K77"/>
  <c r="J11" i="14"/>
  <c r="F11"/>
  <c r="K10"/>
  <c r="K9"/>
  <c r="K8"/>
  <c r="K51" i="8"/>
  <c r="K50"/>
  <c r="K49"/>
  <c r="K48"/>
  <c r="K47"/>
  <c r="K46"/>
  <c r="J55"/>
  <c r="F55"/>
  <c r="K54"/>
  <c r="K53"/>
  <c r="K52"/>
  <c r="K45"/>
  <c r="K45" i="18" l="1"/>
  <c r="K60"/>
  <c r="K62" s="1"/>
  <c r="K105"/>
  <c r="K80"/>
  <c r="K44" i="17"/>
  <c r="K119" i="16"/>
  <c r="K27" i="18"/>
  <c r="K29" s="1"/>
  <c r="K12"/>
  <c r="K27" i="17"/>
  <c r="K29" s="1"/>
  <c r="K12"/>
  <c r="K84" i="16"/>
  <c r="K101"/>
  <c r="K60"/>
  <c r="K62" s="1"/>
  <c r="K45"/>
  <c r="K27"/>
  <c r="K29" s="1"/>
  <c r="K15" i="15"/>
  <c r="K45" i="13"/>
  <c r="K56" i="12"/>
  <c r="K51" i="11"/>
  <c r="K79" i="9"/>
  <c r="K11" i="14"/>
  <c r="K55" i="8"/>
  <c r="K27" i="13"/>
  <c r="K26"/>
  <c r="K25"/>
  <c r="K24"/>
  <c r="K23"/>
  <c r="K22"/>
  <c r="K21"/>
  <c r="K20"/>
  <c r="K19"/>
  <c r="K18"/>
  <c r="K17"/>
  <c r="J13"/>
  <c r="K29" s="1"/>
  <c r="F13"/>
  <c r="K12"/>
  <c r="K11"/>
  <c r="K10"/>
  <c r="K9"/>
  <c r="K8"/>
  <c r="K27" i="12"/>
  <c r="K26"/>
  <c r="K25"/>
  <c r="K24"/>
  <c r="K23"/>
  <c r="K22"/>
  <c r="K21"/>
  <c r="K20"/>
  <c r="K19"/>
  <c r="K18"/>
  <c r="K17"/>
  <c r="J13"/>
  <c r="K29" s="1"/>
  <c r="F13"/>
  <c r="K12"/>
  <c r="K11"/>
  <c r="K10"/>
  <c r="K9"/>
  <c r="K8"/>
  <c r="K27" i="11"/>
  <c r="K26"/>
  <c r="K25"/>
  <c r="K24"/>
  <c r="K23"/>
  <c r="K22"/>
  <c r="K21"/>
  <c r="K20"/>
  <c r="K19"/>
  <c r="K18"/>
  <c r="K17"/>
  <c r="J13"/>
  <c r="K29" s="1"/>
  <c r="F13"/>
  <c r="K12"/>
  <c r="K11"/>
  <c r="K10"/>
  <c r="K9"/>
  <c r="K8"/>
  <c r="K91" i="10"/>
  <c r="K90"/>
  <c r="K89"/>
  <c r="K88"/>
  <c r="K87"/>
  <c r="K86"/>
  <c r="K85"/>
  <c r="K84"/>
  <c r="K83"/>
  <c r="K92" s="1"/>
  <c r="K82"/>
  <c r="K81"/>
  <c r="J77"/>
  <c r="K93" s="1"/>
  <c r="F77"/>
  <c r="K76"/>
  <c r="K75"/>
  <c r="K74"/>
  <c r="K73"/>
  <c r="K72"/>
  <c r="K59"/>
  <c r="K58"/>
  <c r="K57"/>
  <c r="K56"/>
  <c r="K55"/>
  <c r="K54"/>
  <c r="K53"/>
  <c r="K52"/>
  <c r="K51"/>
  <c r="K50"/>
  <c r="K49"/>
  <c r="K60" s="1"/>
  <c r="J45"/>
  <c r="K61" s="1"/>
  <c r="F45"/>
  <c r="K44"/>
  <c r="K43"/>
  <c r="K42"/>
  <c r="K41"/>
  <c r="K40"/>
  <c r="K27"/>
  <c r="K26"/>
  <c r="K25"/>
  <c r="K24"/>
  <c r="K23"/>
  <c r="K22"/>
  <c r="K21"/>
  <c r="K20"/>
  <c r="K19"/>
  <c r="K18"/>
  <c r="K17"/>
  <c r="J13"/>
  <c r="K29" s="1"/>
  <c r="F13"/>
  <c r="K12"/>
  <c r="K11"/>
  <c r="K10"/>
  <c r="K9"/>
  <c r="K8"/>
  <c r="K60" i="9"/>
  <c r="K59"/>
  <c r="K58"/>
  <c r="K57"/>
  <c r="K56"/>
  <c r="K55"/>
  <c r="K54"/>
  <c r="K53"/>
  <c r="K52"/>
  <c r="K51"/>
  <c r="K50"/>
  <c r="J46"/>
  <c r="K62" s="1"/>
  <c r="F46"/>
  <c r="K45"/>
  <c r="K44"/>
  <c r="K43"/>
  <c r="K42"/>
  <c r="K41"/>
  <c r="J115" i="7"/>
  <c r="J113"/>
  <c r="K113" s="1"/>
  <c r="K112"/>
  <c r="K111"/>
  <c r="J110"/>
  <c r="K110" s="1"/>
  <c r="K109"/>
  <c r="K108"/>
  <c r="J107"/>
  <c r="K107" s="1"/>
  <c r="K106"/>
  <c r="K105"/>
  <c r="J104"/>
  <c r="K104" s="1"/>
  <c r="K103"/>
  <c r="K102"/>
  <c r="J101"/>
  <c r="K101" s="1"/>
  <c r="K100"/>
  <c r="K99"/>
  <c r="J98"/>
  <c r="K98" s="1"/>
  <c r="K97"/>
  <c r="K96"/>
  <c r="J95"/>
  <c r="K95" s="1"/>
  <c r="K94"/>
  <c r="K93"/>
  <c r="J92"/>
  <c r="K92" s="1"/>
  <c r="K91"/>
  <c r="K90"/>
  <c r="J89"/>
  <c r="K89" s="1"/>
  <c r="K88"/>
  <c r="K87"/>
  <c r="J86"/>
  <c r="K86" s="1"/>
  <c r="K85"/>
  <c r="K84"/>
  <c r="J83"/>
  <c r="K83" s="1"/>
  <c r="K82"/>
  <c r="K81"/>
  <c r="J80"/>
  <c r="K80" s="1"/>
  <c r="K79"/>
  <c r="K78"/>
  <c r="J77"/>
  <c r="K77" s="1"/>
  <c r="K76"/>
  <c r="K75"/>
  <c r="J74"/>
  <c r="K74" s="1"/>
  <c r="K73"/>
  <c r="K72"/>
  <c r="J71"/>
  <c r="K71" s="1"/>
  <c r="K70"/>
  <c r="K69"/>
  <c r="J68"/>
  <c r="K68" s="1"/>
  <c r="K67"/>
  <c r="K66"/>
  <c r="J130" i="4"/>
  <c r="J128"/>
  <c r="K128" s="1"/>
  <c r="K127"/>
  <c r="K126"/>
  <c r="J125"/>
  <c r="K125" s="1"/>
  <c r="K124"/>
  <c r="K123"/>
  <c r="J122"/>
  <c r="K122" s="1"/>
  <c r="K121"/>
  <c r="K120"/>
  <c r="J119"/>
  <c r="K119" s="1"/>
  <c r="K118"/>
  <c r="K117"/>
  <c r="J116"/>
  <c r="K116" s="1"/>
  <c r="K115"/>
  <c r="K114"/>
  <c r="J113"/>
  <c r="K113" s="1"/>
  <c r="K112"/>
  <c r="K111"/>
  <c r="J110"/>
  <c r="K110" s="1"/>
  <c r="K109"/>
  <c r="K108"/>
  <c r="J107"/>
  <c r="K107" s="1"/>
  <c r="K106"/>
  <c r="K105"/>
  <c r="J104"/>
  <c r="K104" s="1"/>
  <c r="K103"/>
  <c r="K102"/>
  <c r="J101"/>
  <c r="K101" s="1"/>
  <c r="K100"/>
  <c r="K99"/>
  <c r="J98"/>
  <c r="K98" s="1"/>
  <c r="K97"/>
  <c r="K96"/>
  <c r="K95"/>
  <c r="J95"/>
  <c r="K94"/>
  <c r="K93"/>
  <c r="K92"/>
  <c r="J92"/>
  <c r="K91"/>
  <c r="K90"/>
  <c r="K89"/>
  <c r="J89"/>
  <c r="K88"/>
  <c r="K87"/>
  <c r="K86"/>
  <c r="J86"/>
  <c r="K85"/>
  <c r="K84"/>
  <c r="K83"/>
  <c r="J83"/>
  <c r="K82"/>
  <c r="K81"/>
  <c r="J80"/>
  <c r="K80" s="1"/>
  <c r="K79"/>
  <c r="K78"/>
  <c r="J77"/>
  <c r="K77" s="1"/>
  <c r="K76"/>
  <c r="K75"/>
  <c r="K28" i="12" l="1"/>
  <c r="K30" s="1"/>
  <c r="K61" i="9"/>
  <c r="K63" s="1"/>
  <c r="K28" i="13"/>
  <c r="K30" s="1"/>
  <c r="K13"/>
  <c r="K13" i="12"/>
  <c r="K28" i="11"/>
  <c r="K30" s="1"/>
  <c r="K13"/>
  <c r="K94" i="10"/>
  <c r="K77"/>
  <c r="K62"/>
  <c r="K45"/>
  <c r="K28"/>
  <c r="K30" s="1"/>
  <c r="K13"/>
  <c r="K46" i="9"/>
  <c r="K27"/>
  <c r="K26"/>
  <c r="K25"/>
  <c r="K24"/>
  <c r="K23"/>
  <c r="K22"/>
  <c r="K21"/>
  <c r="K20"/>
  <c r="K19"/>
  <c r="K18"/>
  <c r="K17"/>
  <c r="J13"/>
  <c r="K29" s="1"/>
  <c r="F13"/>
  <c r="K12"/>
  <c r="K11"/>
  <c r="K10"/>
  <c r="K9"/>
  <c r="K8"/>
  <c r="J48" i="7"/>
  <c r="F48"/>
  <c r="K47"/>
  <c r="K46"/>
  <c r="K45"/>
  <c r="K44"/>
  <c r="J45" i="6"/>
  <c r="F45"/>
  <c r="K44"/>
  <c r="K43"/>
  <c r="K42"/>
  <c r="K41"/>
  <c r="K53" i="5"/>
  <c r="J54"/>
  <c r="F54"/>
  <c r="K52"/>
  <c r="K51"/>
  <c r="K50"/>
  <c r="K49"/>
  <c r="K48"/>
  <c r="K47"/>
  <c r="K46"/>
  <c r="K45"/>
  <c r="K44"/>
  <c r="K43"/>
  <c r="K42"/>
  <c r="K41"/>
  <c r="K40"/>
  <c r="K39"/>
  <c r="K38"/>
  <c r="K29" i="8"/>
  <c r="K27"/>
  <c r="K26"/>
  <c r="K25"/>
  <c r="K24"/>
  <c r="K23"/>
  <c r="K22"/>
  <c r="K21"/>
  <c r="K20"/>
  <c r="K19"/>
  <c r="K18"/>
  <c r="K17"/>
  <c r="J13"/>
  <c r="F13"/>
  <c r="K12"/>
  <c r="K11"/>
  <c r="K10"/>
  <c r="K9"/>
  <c r="K8"/>
  <c r="K13" s="1"/>
  <c r="K51" i="4"/>
  <c r="K50"/>
  <c r="K49"/>
  <c r="K48"/>
  <c r="K46"/>
  <c r="K45"/>
  <c r="K44"/>
  <c r="K43"/>
  <c r="K42"/>
  <c r="K41"/>
  <c r="K40"/>
  <c r="K39"/>
  <c r="J53"/>
  <c r="F53"/>
  <c r="K52"/>
  <c r="K47"/>
  <c r="K38"/>
  <c r="K37"/>
  <c r="K27" i="7"/>
  <c r="K26"/>
  <c r="K25"/>
  <c r="K24"/>
  <c r="K23"/>
  <c r="K22"/>
  <c r="K21"/>
  <c r="K20"/>
  <c r="K19"/>
  <c r="K18"/>
  <c r="K17"/>
  <c r="J13"/>
  <c r="K29" s="1"/>
  <c r="F13"/>
  <c r="K12"/>
  <c r="K11"/>
  <c r="K10"/>
  <c r="K9"/>
  <c r="K8"/>
  <c r="K27" i="6"/>
  <c r="K26"/>
  <c r="K25"/>
  <c r="K24"/>
  <c r="K23"/>
  <c r="K22"/>
  <c r="K21"/>
  <c r="K20"/>
  <c r="K19"/>
  <c r="K18"/>
  <c r="K17"/>
  <c r="J13"/>
  <c r="K29" s="1"/>
  <c r="F13"/>
  <c r="K12"/>
  <c r="K11"/>
  <c r="K10"/>
  <c r="K9"/>
  <c r="K8"/>
  <c r="K9" i="5"/>
  <c r="K27"/>
  <c r="K26"/>
  <c r="K25"/>
  <c r="K24"/>
  <c r="K23"/>
  <c r="K22"/>
  <c r="K21"/>
  <c r="K20"/>
  <c r="K19"/>
  <c r="K18"/>
  <c r="K17"/>
  <c r="J13"/>
  <c r="K29" s="1"/>
  <c r="F13"/>
  <c r="K12"/>
  <c r="K11"/>
  <c r="K10"/>
  <c r="K8"/>
  <c r="K26" i="4"/>
  <c r="K25"/>
  <c r="K24"/>
  <c r="K23"/>
  <c r="K22"/>
  <c r="K21"/>
  <c r="K20"/>
  <c r="K19"/>
  <c r="K18"/>
  <c r="K17"/>
  <c r="K16"/>
  <c r="J12"/>
  <c r="K28" s="1"/>
  <c r="F12"/>
  <c r="K11"/>
  <c r="K10"/>
  <c r="K9"/>
  <c r="K8"/>
  <c r="K9" i="3"/>
  <c r="K26"/>
  <c r="K25"/>
  <c r="K24"/>
  <c r="K23"/>
  <c r="K22"/>
  <c r="K21"/>
  <c r="K20"/>
  <c r="K19"/>
  <c r="K18"/>
  <c r="K17"/>
  <c r="K16"/>
  <c r="J12"/>
  <c r="K28" s="1"/>
  <c r="F12"/>
  <c r="K11"/>
  <c r="K10"/>
  <c r="K8"/>
  <c r="K57" i="2"/>
  <c r="K56"/>
  <c r="K55"/>
  <c r="K54"/>
  <c r="K53"/>
  <c r="K52"/>
  <c r="K51"/>
  <c r="K50"/>
  <c r="K49"/>
  <c r="K48"/>
  <c r="K47"/>
  <c r="J43"/>
  <c r="K59" s="1"/>
  <c r="F43"/>
  <c r="K42"/>
  <c r="K41"/>
  <c r="K39"/>
  <c r="K61"/>
  <c r="K26"/>
  <c r="K25"/>
  <c r="K24"/>
  <c r="K23"/>
  <c r="K22"/>
  <c r="K21"/>
  <c r="K20"/>
  <c r="K19"/>
  <c r="K18"/>
  <c r="K17"/>
  <c r="K27" s="1"/>
  <c r="K16"/>
  <c r="J12"/>
  <c r="K28" s="1"/>
  <c r="F12"/>
  <c r="K11"/>
  <c r="K10"/>
  <c r="K43" i="1"/>
  <c r="K28" i="9" l="1"/>
  <c r="K30" s="1"/>
  <c r="K13"/>
  <c r="K48" i="7"/>
  <c r="K45" i="6"/>
  <c r="K54" i="5"/>
  <c r="K28" i="8"/>
  <c r="K30" s="1"/>
  <c r="K53" i="4"/>
  <c r="K28" i="7"/>
  <c r="K30" s="1"/>
  <c r="K13"/>
  <c r="K28" i="6"/>
  <c r="K30" s="1"/>
  <c r="K13"/>
  <c r="K28" i="5"/>
  <c r="K30" s="1"/>
  <c r="K13"/>
  <c r="K27" i="4"/>
  <c r="K29" s="1"/>
  <c r="K12"/>
  <c r="K27" i="3"/>
  <c r="K29" s="1"/>
  <c r="K12"/>
  <c r="K58" i="2"/>
  <c r="K60" s="1"/>
  <c r="K62" s="1"/>
  <c r="K43"/>
  <c r="K12"/>
  <c r="K29"/>
  <c r="K42" i="1"/>
  <c r="K41"/>
  <c r="K40"/>
  <c r="K11"/>
  <c r="K10"/>
  <c r="K9"/>
  <c r="K8"/>
  <c r="K59"/>
  <c r="K58"/>
  <c r="K57"/>
  <c r="K56"/>
  <c r="K55"/>
  <c r="K54"/>
  <c r="K53"/>
  <c r="K52"/>
  <c r="K51"/>
  <c r="K50"/>
  <c r="K49"/>
  <c r="J45"/>
  <c r="K61" s="1"/>
  <c r="F45"/>
  <c r="K44"/>
  <c r="K39"/>
  <c r="K26"/>
  <c r="K25"/>
  <c r="K24"/>
  <c r="K23"/>
  <c r="K22"/>
  <c r="K21"/>
  <c r="K20"/>
  <c r="K19"/>
  <c r="K18"/>
  <c r="K17"/>
  <c r="K16"/>
  <c r="J12"/>
  <c r="K28" s="1"/>
  <c r="F12"/>
  <c r="K60" l="1"/>
  <c r="K62" s="1"/>
  <c r="K45"/>
  <c r="K27"/>
  <c r="K29" s="1"/>
  <c r="K12"/>
</calcChain>
</file>

<file path=xl/sharedStrings.xml><?xml version="1.0" encoding="utf-8"?>
<sst xmlns="http://schemas.openxmlformats.org/spreadsheetml/2006/main" count="2133" uniqueCount="273">
  <si>
    <t>SUMMARY DAILY COLLECTION REPORT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</si>
  <si>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</si>
  <si>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</si>
  <si>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</si>
  <si>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</si>
  <si>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</si>
  <si>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</si>
  <si>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</si>
  <si>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</si>
  <si>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</si>
  <si>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</si>
  <si>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</si>
  <si>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</si>
  <si>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</si>
  <si>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UNIT</t>
  </si>
  <si>
    <t>Cash Breakdown</t>
  </si>
  <si>
    <t>PCS</t>
  </si>
  <si>
    <t>AMOUNT</t>
  </si>
  <si>
    <t>Prepared By:</t>
  </si>
  <si>
    <t>Noted By:</t>
  </si>
  <si>
    <t>Received by:</t>
  </si>
  <si>
    <t>JOZELLE DE LIMA</t>
  </si>
  <si>
    <t>MART NATHANIEL R. FLORES</t>
  </si>
  <si>
    <t>RODESSA MANAS</t>
  </si>
  <si>
    <t>KMI Clerk</t>
  </si>
  <si>
    <t>KMI- Supervisor</t>
  </si>
  <si>
    <t>Accounting Clerk</t>
  </si>
  <si>
    <t>Total Coins &amp; Bills</t>
  </si>
  <si>
    <t>Total Checks</t>
  </si>
  <si>
    <t>KMI H.O. SERIES (CAVITE)</t>
  </si>
  <si>
    <t>CB</t>
  </si>
  <si>
    <t>KMI H.O. SERIES (MART)</t>
  </si>
  <si>
    <t xml:space="preserve">GERALD GARCIA </t>
  </si>
  <si>
    <t>DC</t>
  </si>
  <si>
    <t xml:space="preserve">AMB. ALC HOLDING &amp; MANAGEMENT CORP. </t>
  </si>
  <si>
    <t>CITYSTATE</t>
  </si>
  <si>
    <t>01/29/2024</t>
  </si>
  <si>
    <t>EWT 717.47</t>
  </si>
  <si>
    <t>AR5339</t>
  </si>
  <si>
    <t>BS9606</t>
  </si>
  <si>
    <t>2/29/2024</t>
  </si>
  <si>
    <t>BS9607</t>
  </si>
  <si>
    <t>BS9609</t>
  </si>
  <si>
    <t>BS9610</t>
  </si>
  <si>
    <t>BS9859</t>
  </si>
  <si>
    <t>BS9614</t>
  </si>
  <si>
    <t>KMI H.O. SERIES (ALFREDO)</t>
  </si>
  <si>
    <t>ANDY LAI</t>
  </si>
  <si>
    <t>PAN DE MANILA</t>
  </si>
  <si>
    <t>BDO</t>
  </si>
  <si>
    <t>EWT 59.82</t>
  </si>
  <si>
    <t>ERVIN DELFIN</t>
  </si>
  <si>
    <t>GOOD MANAGEMENT CORP</t>
  </si>
  <si>
    <t>MBTC</t>
  </si>
  <si>
    <t>EWT 270.95</t>
  </si>
  <si>
    <t>DELIVERY FEE</t>
  </si>
  <si>
    <t xml:space="preserve">ASAST </t>
  </si>
  <si>
    <t>JOHN CARONAN</t>
  </si>
  <si>
    <t>DP UNIT</t>
  </si>
  <si>
    <t xml:space="preserve">CHINESE INTERNATIONAL SCHOOL MANILA INC. </t>
  </si>
  <si>
    <t>02/28/2024</t>
  </si>
  <si>
    <t>OVERPAYMENT</t>
  </si>
  <si>
    <t>EWT 370.97</t>
  </si>
  <si>
    <t xml:space="preserve">ANDREW AHORRO </t>
  </si>
  <si>
    <t>SB</t>
  </si>
  <si>
    <t xml:space="preserve">DARLYN MARCO </t>
  </si>
  <si>
    <t xml:space="preserve">NOEL APOLINARIO </t>
  </si>
  <si>
    <t xml:space="preserve">RYAN GARCIA </t>
  </si>
  <si>
    <t xml:space="preserve">ROBERTO AGUILAR </t>
  </si>
  <si>
    <t xml:space="preserve">LEANDER LAGTAPON </t>
  </si>
  <si>
    <t xml:space="preserve">EDWIN SARMENTA </t>
  </si>
  <si>
    <t xml:space="preserve">DC </t>
  </si>
  <si>
    <t>BPI</t>
  </si>
  <si>
    <t xml:space="preserve">WILFRED TIU C/O LORETO CHENG </t>
  </si>
  <si>
    <t xml:space="preserve">ROEL RESMA </t>
  </si>
  <si>
    <t xml:space="preserve">ROLLIE T. BUENO </t>
  </si>
  <si>
    <t xml:space="preserve">MARICEL CUNANAN </t>
  </si>
  <si>
    <t>GETHSEMANE FERRERA</t>
  </si>
  <si>
    <t xml:space="preserve">BJ GOTANSI </t>
  </si>
  <si>
    <t xml:space="preserve">HUSSEIN DERICO </t>
  </si>
  <si>
    <t xml:space="preserve">RIZZA PINEDA </t>
  </si>
  <si>
    <t xml:space="preserve">KEITH ADRIAN SANTOS </t>
  </si>
  <si>
    <t xml:space="preserve">JJLL, LLC </t>
  </si>
  <si>
    <t xml:space="preserve">RAYMOND ZALAMEA </t>
  </si>
  <si>
    <t xml:space="preserve">THE SILHOUETTE PLACE GROUP, INC. </t>
  </si>
  <si>
    <t xml:space="preserve">SHERYL RED </t>
  </si>
  <si>
    <t xml:space="preserve">BERTWIN  M. LEE </t>
  </si>
  <si>
    <t xml:space="preserve">PIONEER FLOAT GLASS MANUFACTURING, INC. </t>
  </si>
  <si>
    <t xml:space="preserve">ALBERTO FRANCISCO </t>
  </si>
  <si>
    <t xml:space="preserve">LILIAN WONG </t>
  </si>
  <si>
    <t xml:space="preserve">ROCHELLE V. YORO </t>
  </si>
  <si>
    <t xml:space="preserve">JERRY PEREZ </t>
  </si>
  <si>
    <t xml:space="preserve">STEWART CHONGSON </t>
  </si>
  <si>
    <t xml:space="preserve">THE PICASSO RENTAL MGT. CORP. </t>
  </si>
  <si>
    <t>ewt 81.19</t>
  </si>
  <si>
    <t>KMI H.O. SERIES (ROLAND)</t>
  </si>
  <si>
    <t xml:space="preserve">BORLAND DEVELOPMENT CORP. </t>
  </si>
  <si>
    <t>SJR#</t>
  </si>
  <si>
    <t>SOP</t>
  </si>
  <si>
    <t>LAZADA FEE</t>
  </si>
  <si>
    <t xml:space="preserve">TOTAL AMOUNT: </t>
  </si>
  <si>
    <t>TOTAL:</t>
  </si>
  <si>
    <t xml:space="preserve">JEANNE SERANIA </t>
  </si>
  <si>
    <t xml:space="preserve">NIÑO PEDIDA </t>
  </si>
  <si>
    <t xml:space="preserve">MARY KWEN ELEFANTE </t>
  </si>
  <si>
    <t xml:space="preserve">IVOR POOLE </t>
  </si>
  <si>
    <t xml:space="preserve">STEVE ICO </t>
  </si>
  <si>
    <t xml:space="preserve">SEAN DANICE CUYEGKENG </t>
  </si>
  <si>
    <t xml:space="preserve">GISELLE HADACHI </t>
  </si>
  <si>
    <t xml:space="preserve">MARK ARINGO </t>
  </si>
  <si>
    <t xml:space="preserve">NELLY YU </t>
  </si>
  <si>
    <t xml:space="preserve">MAUREEN GALVEZ </t>
  </si>
  <si>
    <t>BERNADETTE CASIS</t>
  </si>
  <si>
    <t xml:space="preserve">LUISA RABANG </t>
  </si>
  <si>
    <t xml:space="preserve">APRIL CO </t>
  </si>
  <si>
    <t xml:space="preserve">CATON TAN </t>
  </si>
  <si>
    <t>PINPIN BUENSALIDO</t>
  </si>
  <si>
    <t xml:space="preserve">JHOE ROMERO </t>
  </si>
  <si>
    <t xml:space="preserve">GERLIE R. MENDOZA </t>
  </si>
  <si>
    <t xml:space="preserve">CHERUBIM DALE ONG LIM C/O GERLIE R. MENDOZA </t>
  </si>
  <si>
    <t xml:space="preserve">CHRISTOPHER GREGORIO </t>
  </si>
  <si>
    <t>RANDY ALLAN ELIDO</t>
  </si>
  <si>
    <t xml:space="preserve">BELEN D. MANUEL </t>
  </si>
  <si>
    <t xml:space="preserve">JOMAR T. DE CASTRO </t>
  </si>
  <si>
    <t xml:space="preserve">LEONEL BRANDON PO </t>
  </si>
  <si>
    <t>JORGE MARIO OÑATE</t>
  </si>
  <si>
    <t xml:space="preserve">ALYSSA JULIA ESCOBAR </t>
  </si>
  <si>
    <t>GIDZ G</t>
  </si>
  <si>
    <t>RINA MATEO DE SILVA</t>
  </si>
  <si>
    <t xml:space="preserve">REA SUMAGUE BALANDRA </t>
  </si>
  <si>
    <t xml:space="preserve">REGEL R. ZAMORA </t>
  </si>
  <si>
    <t xml:space="preserve">ALYSSA LORENZO </t>
  </si>
  <si>
    <t xml:space="preserve">ARLENE VIOLANTE </t>
  </si>
  <si>
    <t xml:space="preserve">ROMULO JR. ROSARIO </t>
  </si>
  <si>
    <t xml:space="preserve">HARWINDER SINGH SUMRA </t>
  </si>
  <si>
    <t xml:space="preserve">KOTEN </t>
  </si>
  <si>
    <t>EWT 213.30</t>
  </si>
  <si>
    <t xml:space="preserve">JEFFREY CRISTOBAL </t>
  </si>
  <si>
    <t>INSTALL</t>
  </si>
  <si>
    <t>13/14/2024</t>
  </si>
  <si>
    <t xml:space="preserve">ERVIN DELFIN </t>
  </si>
  <si>
    <t xml:space="preserve">PIONEER FLOAT GLASS MANUFACTURING INC. </t>
  </si>
  <si>
    <t>EWT 4,174.92</t>
  </si>
  <si>
    <t>JOSEPHINE SORIAGA</t>
  </si>
  <si>
    <t xml:space="preserve">ARLO ALUMINUM CO., INC. </t>
  </si>
  <si>
    <t>03/15/2024</t>
  </si>
  <si>
    <t>EWT 281.27</t>
  </si>
  <si>
    <t>DISSIDENT INC. C/O TRISSY GOPEZ</t>
  </si>
  <si>
    <t xml:space="preserve">CITIMOTORS INC. </t>
  </si>
  <si>
    <t>03/18/2024</t>
  </si>
  <si>
    <t>EWT 215.98</t>
  </si>
  <si>
    <t xml:space="preserve">MELANIE A. ROMARAOG </t>
  </si>
  <si>
    <t>ASUNCION YAP</t>
  </si>
  <si>
    <t xml:space="preserve">RICHARD ESTEBAN </t>
  </si>
  <si>
    <t xml:space="preserve">1HG CONSTRUCTION OPC. </t>
  </si>
  <si>
    <t>EWT 5.36</t>
  </si>
  <si>
    <t>EMMANUEL R. VELASCO</t>
  </si>
  <si>
    <t xml:space="preserve">WILHELM SAMSON </t>
  </si>
  <si>
    <t xml:space="preserve">REGEAN TAGA-AN </t>
  </si>
  <si>
    <t>JOSEPH LAO</t>
  </si>
  <si>
    <t xml:space="preserve">ALBERT AGUILAR </t>
  </si>
  <si>
    <t xml:space="preserve">SUNPACK CONTAINER AND PACKAGING CORP. </t>
  </si>
  <si>
    <t>CTBC</t>
  </si>
  <si>
    <t>EWT 80.92</t>
  </si>
  <si>
    <t>AC DIOLA SURVEYING SERVICES C/O ART VIOLA</t>
  </si>
  <si>
    <t xml:space="preserve">LETICIA LIGON </t>
  </si>
  <si>
    <t>DP INSTALL</t>
  </si>
  <si>
    <t xml:space="preserve">REYNALDO PUBLICO </t>
  </si>
  <si>
    <t>PIONEER FLOAT GLASS MFG. INC</t>
  </si>
  <si>
    <t xml:space="preserve">REINER ABAQUITA </t>
  </si>
  <si>
    <t>WYN LUMASAG</t>
  </si>
  <si>
    <t xml:space="preserve">HERCO TRADING </t>
  </si>
  <si>
    <t xml:space="preserve">MLC LENDING CORP. </t>
  </si>
  <si>
    <t xml:space="preserve">LYZEL CARINUGAN </t>
  </si>
  <si>
    <t xml:space="preserve">ATTY. VIC DE LEON </t>
  </si>
  <si>
    <t>ONE GOLDEMAN CUP C/O SHERWIN YU</t>
  </si>
  <si>
    <t xml:space="preserve">SAMMY DELA CRUZ </t>
  </si>
  <si>
    <t>KPII CR#60570</t>
  </si>
  <si>
    <t xml:space="preserve">ARGILYN ALAFRIZ </t>
  </si>
  <si>
    <t xml:space="preserve">JOEL LIPORADA </t>
  </si>
  <si>
    <t xml:space="preserve">TRIPLE DRAGON STREET FOOD </t>
  </si>
  <si>
    <t xml:space="preserve">LANGIT COSTRUCTION </t>
  </si>
  <si>
    <t xml:space="preserve">MICHAEL JEFFREY A. AGULLON </t>
  </si>
  <si>
    <t xml:space="preserve">DR. MADELAINE MURAO - AMANTE </t>
  </si>
  <si>
    <t xml:space="preserve">SURVEY </t>
  </si>
  <si>
    <t xml:space="preserve">MONTALBAN CONCRETE AND ASPHALT INC. </t>
  </si>
  <si>
    <t>EWT 184.75</t>
  </si>
  <si>
    <t xml:space="preserve">POWERKING INDUSTRIES CORP. </t>
  </si>
  <si>
    <t>EWT 435.73</t>
  </si>
  <si>
    <t xml:space="preserve">CDC MFG. CORP </t>
  </si>
  <si>
    <t>02/22/2024</t>
  </si>
  <si>
    <t>EWT 308.98</t>
  </si>
  <si>
    <t xml:space="preserve">MAYLYN ANG </t>
  </si>
  <si>
    <t xml:space="preserve">ROYAL MOLUCANN REALTY HOLDING INC. </t>
  </si>
  <si>
    <t>03/21/2024</t>
  </si>
  <si>
    <t>INSTALLATION</t>
  </si>
  <si>
    <t xml:space="preserve">PAN PACIFIC INDUSTRIAL SALES COMPANY INC. </t>
  </si>
  <si>
    <t xml:space="preserve">MBTC </t>
  </si>
  <si>
    <t>03/19/2024</t>
  </si>
  <si>
    <t>EWT 1019.46</t>
  </si>
  <si>
    <t>EWT 8.93</t>
  </si>
  <si>
    <t>RENAISSANCE 3000</t>
  </si>
  <si>
    <t>UB</t>
  </si>
  <si>
    <t xml:space="preserve">CHINA BANK SAVINGS INC. </t>
  </si>
  <si>
    <t>CBS</t>
  </si>
  <si>
    <t>01/17/2024</t>
  </si>
  <si>
    <t>EWT 83.21</t>
  </si>
  <si>
    <t xml:space="preserve">DANTE MANZANO </t>
  </si>
  <si>
    <t>3/25/2024</t>
  </si>
  <si>
    <t>PETER LEI</t>
  </si>
  <si>
    <t>KMI H.O. SERIES (MART</t>
  </si>
  <si>
    <t xml:space="preserve">EXI SYSTEM +, INC. </t>
  </si>
  <si>
    <t>EWT 562.54</t>
  </si>
  <si>
    <t>EWT 10.71</t>
  </si>
  <si>
    <t xml:space="preserve">MA. DOLORES ELENANY </t>
  </si>
  <si>
    <t xml:space="preserve">MS. MARICEL GERNADE </t>
  </si>
  <si>
    <t xml:space="preserve">WHITE FROST REF. </t>
  </si>
  <si>
    <t xml:space="preserve">OVERPAYMENT </t>
  </si>
  <si>
    <t xml:space="preserve">IVY CANLAS </t>
  </si>
  <si>
    <t xml:space="preserve">LANGIT CONSTRUCTION </t>
  </si>
  <si>
    <t>RCBC</t>
  </si>
  <si>
    <t xml:space="preserve">CHIELO BRACAMONTE </t>
  </si>
  <si>
    <t xml:space="preserve">GOODLIFE INDUSTRIAL SUPPLIES </t>
  </si>
  <si>
    <t xml:space="preserve">KLEIN AND JUSTIN AIRCONDITIONING </t>
  </si>
  <si>
    <t>KPII 60642</t>
  </si>
  <si>
    <t xml:space="preserve">JENNY CASTILLO </t>
  </si>
  <si>
    <t xml:space="preserve">MARJHURIE REGASPI CRUZ </t>
  </si>
  <si>
    <t>TESSIE MARIE MADULIN</t>
  </si>
  <si>
    <t xml:space="preserve">ORLANDO D. PAMI </t>
  </si>
  <si>
    <t xml:space="preserve">CATHY SOLIMAN </t>
  </si>
  <si>
    <t xml:space="preserve">HARRIS BARAQUEL </t>
  </si>
  <si>
    <t xml:space="preserve">AI GERONILLA </t>
  </si>
  <si>
    <t>JOSIE SAN PEDRO</t>
  </si>
  <si>
    <t xml:space="preserve">ERVIN MADLANGBAYAN </t>
  </si>
  <si>
    <t>JANET TUVILLA</t>
  </si>
  <si>
    <t xml:space="preserve">MILDRED BELLA </t>
  </si>
  <si>
    <t>ANNE MARIEL DIONISIO</t>
  </si>
  <si>
    <t xml:space="preserve">CHUCK SOTOMIL </t>
  </si>
  <si>
    <t xml:space="preserve">DAWN ISOBEL AQUINO </t>
  </si>
  <si>
    <t xml:space="preserve">ABBY BARTILAD </t>
  </si>
  <si>
    <t xml:space="preserve">YANCY CRUZ </t>
  </si>
  <si>
    <t xml:space="preserve">RUDY ANG </t>
  </si>
  <si>
    <t>FRANCIS NARCISO</t>
  </si>
  <si>
    <t>CHRISTINE MERCE CAMBALLA</t>
  </si>
  <si>
    <t>ACE AQUINO</t>
  </si>
  <si>
    <t xml:space="preserve">ROLAND FRANCO VEGA II </t>
  </si>
  <si>
    <t xml:space="preserve">MICHELLE ZOLETA </t>
  </si>
  <si>
    <t>ZARAH MANALILI</t>
  </si>
  <si>
    <t xml:space="preserve">FORTUNE GLOBAL INC. </t>
  </si>
  <si>
    <t xml:space="preserve">MS. CARMEN </t>
  </si>
  <si>
    <t>AMOUNT TOTAL:</t>
  </si>
  <si>
    <t>KPII 60646</t>
  </si>
  <si>
    <t xml:space="preserve">LADY NANNETTE HOLMSTROM </t>
  </si>
  <si>
    <t>NESTOR PASAYLO</t>
  </si>
  <si>
    <t xml:space="preserve">SUNSHINE CABRERA </t>
  </si>
  <si>
    <t xml:space="preserve">ANGELITO B. GOLE CRUZ </t>
  </si>
  <si>
    <t>NELSON /AGNES REALIZO</t>
  </si>
  <si>
    <t xml:space="preserve">MEDIS STORE </t>
  </si>
  <si>
    <t xml:space="preserve">RIA KRIZELLE L. FRIAZ </t>
  </si>
  <si>
    <t xml:space="preserve">JONATHAN FAJARDO </t>
  </si>
  <si>
    <t>MELODY LAO</t>
  </si>
  <si>
    <t xml:space="preserve">ROXANNE DURIAN </t>
  </si>
  <si>
    <t>JASON JAO</t>
  </si>
  <si>
    <t xml:space="preserve">JERRY AMANTE </t>
  </si>
  <si>
    <t xml:space="preserve">ANGEL F. / THIRD S. </t>
  </si>
  <si>
    <t xml:space="preserve">JOHNNY DEGUZMAN </t>
  </si>
  <si>
    <t xml:space="preserve">JAM SUPAN </t>
  </si>
  <si>
    <t xml:space="preserve">EJ VELEZ </t>
  </si>
  <si>
    <t>ROMUALDO LECAROS</t>
  </si>
  <si>
    <t xml:space="preserve">REYNOLD P. ALCANTARA </t>
  </si>
  <si>
    <t>JONALYN TOLENTINO</t>
  </si>
  <si>
    <t>RETURNED ITEM/ DEDUCTION FEE</t>
  </si>
  <si>
    <t>TOTAL AMOUNT: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</si>
</sst>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\-mmm\-yyyy;@"/>
  </numFmts>
  <fonts count="9">
    <font>
      <sz val="10"/>
      <name val="Arial"/>
      <family val="2"/>
    </font>
    <font>
      <sz val="10"/>
      <name val="Arial"/>
      <family val="2"/>
    </font>
    <font>
      <b/>
      <sz val="7"/>
      <name val="Tahoma"/>
      <family val="2"/>
    </font>
    <font>
      <sz val="7"/>
      <name val="Tahoma"/>
      <family val="2"/>
    </font>
    <font>
      <b/>
      <sz val="7"/>
      <name val="Tahoma"/>
      <charset val="134"/>
    </font>
    <font>
      <sz val="7"/>
      <name val="Tahoma"/>
      <charset val="134"/>
    </font>
    <font>
      <b/>
      <sz val="7"/>
      <color theme="1"/>
      <name val="Tahoma"/>
      <charset val="134"/>
    </font>
    <font>
      <sz val="7"/>
      <color theme="1"/>
      <name val="Tahoma"/>
      <charset val="134"/>
    </font>
    <font>
      <b/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166" fontId="3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165" fontId="3" fillId="0" borderId="6" xfId="1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14" fontId="3" fillId="0" borderId="7" xfId="1" applyNumberFormat="1" applyFont="1" applyBorder="1" applyAlignment="1">
      <alignment horizontal="center"/>
    </xf>
    <xf numFmtId="165" fontId="3" fillId="0" borderId="7" xfId="1" applyNumberFormat="1" applyFont="1" applyFill="1" applyBorder="1"/>
    <xf numFmtId="165" fontId="3" fillId="0" borderId="7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3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4" fontId="2" fillId="0" borderId="8" xfId="0" applyNumberFormat="1" applyFont="1" applyBorder="1"/>
    <xf numFmtId="165" fontId="2" fillId="0" borderId="0" xfId="1" applyNumberFormat="1" applyFont="1" applyAlignment="1"/>
    <xf numFmtId="165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Border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66" fontId="4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center" wrapText="1"/>
    </xf>
    <xf numFmtId="165" fontId="4" fillId="0" borderId="6" xfId="1" applyNumberFormat="1" applyFont="1" applyFill="1" applyBorder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14" fontId="4" fillId="0" borderId="7" xfId="1" applyNumberFormat="1" applyFont="1" applyBorder="1" applyAlignment="1">
      <alignment horizontal="center"/>
    </xf>
    <xf numFmtId="165" fontId="5" fillId="0" borderId="7" xfId="1" applyNumberFormat="1" applyFont="1" applyFill="1" applyBorder="1"/>
    <xf numFmtId="165" fontId="5" fillId="0" borderId="7" xfId="1" applyNumberFormat="1" applyFont="1" applyFill="1" applyBorder="1" applyAlignment="1">
      <alignment vertical="center"/>
    </xf>
    <xf numFmtId="166" fontId="5" fillId="0" borderId="7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165" fontId="5" fillId="0" borderId="6" xfId="1" applyNumberFormat="1" applyFont="1" applyFill="1" applyBorder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14" fontId="5" fillId="0" borderId="7" xfId="1" applyNumberFormat="1" applyFont="1" applyBorder="1" applyAlignment="1">
      <alignment horizontal="center"/>
    </xf>
    <xf numFmtId="165" fontId="6" fillId="2" borderId="7" xfId="1" applyNumberFormat="1" applyFont="1" applyFill="1" applyBorder="1"/>
    <xf numFmtId="165" fontId="6" fillId="2" borderId="7" xfId="1" applyNumberFormat="1" applyFont="1" applyFill="1" applyBorder="1" applyAlignment="1">
      <alignment vertical="center"/>
    </xf>
    <xf numFmtId="166" fontId="7" fillId="0" borderId="7" xfId="0" applyNumberFormat="1" applyFont="1" applyBorder="1" applyAlignment="1">
      <alignment horizontal="center" wrapText="1"/>
    </xf>
    <xf numFmtId="165" fontId="4" fillId="2" borderId="7" xfId="1" applyNumberFormat="1" applyFont="1" applyFill="1" applyBorder="1"/>
    <xf numFmtId="165" fontId="4" fillId="2" borderId="7" xfId="1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14" fontId="4" fillId="0" borderId="7" xfId="1" applyNumberFormat="1" applyFont="1" applyFill="1" applyBorder="1" applyAlignment="1">
      <alignment horizontal="center"/>
    </xf>
    <xf numFmtId="166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14" fontId="5" fillId="0" borderId="7" xfId="1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165" fontId="3" fillId="0" borderId="0" xfId="0" applyNumberFormat="1" applyFont="1"/>
    <xf numFmtId="0" fontId="8" fillId="0" borderId="0" xfId="0" applyFont="1"/>
    <xf numFmtId="165" fontId="8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65" fontId="5" fillId="0" borderId="7" xfId="1" applyNumberFormat="1" applyFont="1" applyFill="1" applyBorder="1" applyAlignment="1"/>
    <xf numFmtId="14" fontId="2" fillId="0" borderId="7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</cellXfs>
  <cellStyles count="12">
    <cellStyle name="Comma" xfId="1" builtinId="3"/>
    <cellStyle name="Currency 2" xfId="2"/>
    <cellStyle name="Currency 2 2" xfId="3"/>
    <cellStyle name="Normal" xfId="0" builtinId="0"/>
    <cellStyle name="Normal 2" xfId="4"/>
    <cellStyle name="Normal 2 2" xfId="5"/>
    <cellStyle name="Normal 2_(10) 2020 OCTOBER" xfId="6"/>
    <cellStyle name="Normal 3" xfId="7"/>
    <cellStyle name="Normal 3 2" xfId="8"/>
    <cellStyle name="Normal 3_(10) October 2021" xfId="9"/>
    <cellStyle name="Percent 2" xfId="10"/>
    <cellStyle name="Percent 2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2:M63"/>
  <sheetViews>
    <sheetView topLeftCell="A43" zoomScale="130" workbookViewId="0">
      <selection activeCell="F39" sqref="F39:F40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3">
      <c r="A2" s="1" t="s">
        <v>0</v>
      </c>
    </row>
    <row r="3" spans="1:13">
      <c r="A3" s="1" t="s">
        <v>31</v>
      </c>
    </row>
    <row r="5" spans="1:13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7" t="s">
        <v>7</v>
      </c>
      <c r="H5" s="68"/>
      <c r="I5" s="68"/>
      <c r="J5" s="69"/>
      <c r="K5" s="64" t="s">
        <v>8</v>
      </c>
      <c r="L5" s="64" t="s">
        <v>9</v>
      </c>
    </row>
    <row r="6" spans="1:13">
      <c r="A6" s="65"/>
      <c r="B6" s="65"/>
      <c r="C6" s="65"/>
      <c r="D6" s="65"/>
      <c r="E6" s="65"/>
      <c r="F6" s="65"/>
      <c r="G6" s="64" t="s">
        <v>10</v>
      </c>
      <c r="H6" s="64" t="s">
        <v>11</v>
      </c>
      <c r="I6" s="64" t="s">
        <v>12</v>
      </c>
      <c r="J6" s="64" t="s">
        <v>13</v>
      </c>
      <c r="K6" s="65"/>
      <c r="L6" s="65"/>
    </row>
    <row r="7" spans="1:13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>
      <c r="A8" s="3">
        <v>45351</v>
      </c>
      <c r="B8" s="4">
        <v>18419</v>
      </c>
      <c r="C8" s="5" t="s">
        <v>34</v>
      </c>
      <c r="D8" s="6" t="s">
        <v>14</v>
      </c>
      <c r="E8" s="6">
        <v>57183</v>
      </c>
      <c r="F8" s="7"/>
      <c r="G8" s="8" t="s">
        <v>35</v>
      </c>
      <c r="H8" s="8">
        <v>1246520</v>
      </c>
      <c r="I8" s="9" t="s">
        <v>36</v>
      </c>
      <c r="J8" s="10">
        <v>79638.63</v>
      </c>
      <c r="K8" s="11">
        <f>J8+F8</f>
        <v>79638.63</v>
      </c>
      <c r="L8" s="3">
        <v>45352</v>
      </c>
      <c r="M8" s="2" t="s">
        <v>37</v>
      </c>
    </row>
    <row r="9" spans="1:13">
      <c r="A9" s="3">
        <v>45351</v>
      </c>
      <c r="B9" s="4">
        <v>18419</v>
      </c>
      <c r="C9" s="5" t="s">
        <v>34</v>
      </c>
      <c r="D9" s="6" t="s">
        <v>33</v>
      </c>
      <c r="E9" s="6">
        <v>57183</v>
      </c>
      <c r="F9" s="7"/>
      <c r="G9" s="8" t="s">
        <v>35</v>
      </c>
      <c r="H9" s="8">
        <v>1246520</v>
      </c>
      <c r="I9" s="9" t="s">
        <v>36</v>
      </c>
      <c r="J9" s="10">
        <v>600</v>
      </c>
      <c r="K9" s="11">
        <f t="shared" ref="K9:K11" si="0">J9+F9</f>
        <v>600</v>
      </c>
      <c r="L9" s="3">
        <v>45352</v>
      </c>
    </row>
    <row r="10" spans="1:13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 t="shared" si="0"/>
        <v>0</v>
      </c>
      <c r="L10" s="3"/>
    </row>
    <row r="11" spans="1:13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si="0"/>
        <v>0</v>
      </c>
      <c r="L11" s="3"/>
    </row>
    <row r="12" spans="1:13">
      <c r="F12" s="12">
        <f>SUM(F5:F11)</f>
        <v>0</v>
      </c>
      <c r="G12" s="1"/>
      <c r="H12" s="1"/>
      <c r="I12" s="1"/>
      <c r="J12" s="12">
        <f>SUM(J8:J11)</f>
        <v>80238.63</v>
      </c>
      <c r="K12" s="12">
        <f>SUM(K8:K11)</f>
        <v>80238.63</v>
      </c>
    </row>
    <row r="13" spans="1:13">
      <c r="I13" s="2" t="s">
        <v>12</v>
      </c>
    </row>
    <row r="14" spans="1:13">
      <c r="H14" s="1" t="s">
        <v>15</v>
      </c>
      <c r="J14" s="13" t="s">
        <v>16</v>
      </c>
      <c r="K14" s="13" t="s">
        <v>17</v>
      </c>
    </row>
    <row r="15" spans="1:13">
      <c r="K15" s="1"/>
    </row>
    <row r="16" spans="1:13">
      <c r="A16" s="1" t="s">
        <v>18</v>
      </c>
      <c r="D16" s="1" t="s">
        <v>19</v>
      </c>
      <c r="G16" s="1" t="s">
        <v>20</v>
      </c>
      <c r="I16" s="14">
        <v>1000</v>
      </c>
      <c r="J16" s="15"/>
      <c r="K16" s="16">
        <f t="shared" ref="K16:K26" si="1">J16*I16</f>
        <v>0</v>
      </c>
    </row>
    <row r="17" spans="1:11">
      <c r="A17" s="1"/>
      <c r="G17" s="1"/>
      <c r="I17" s="14">
        <v>500</v>
      </c>
      <c r="J17" s="15"/>
      <c r="K17" s="16">
        <f t="shared" si="1"/>
        <v>0</v>
      </c>
    </row>
    <row r="18" spans="1:11">
      <c r="A18" s="1"/>
      <c r="G18" s="1"/>
      <c r="I18" s="14">
        <v>200</v>
      </c>
      <c r="J18" s="15"/>
      <c r="K18" s="16">
        <f t="shared" si="1"/>
        <v>0</v>
      </c>
    </row>
    <row r="19" spans="1:11">
      <c r="A19" s="1" t="s">
        <v>21</v>
      </c>
      <c r="D19" s="1" t="s">
        <v>22</v>
      </c>
      <c r="G19" s="1" t="s">
        <v>23</v>
      </c>
      <c r="I19" s="14">
        <v>100</v>
      </c>
      <c r="J19" s="15"/>
      <c r="K19" s="16">
        <f t="shared" si="1"/>
        <v>0</v>
      </c>
    </row>
    <row r="20" spans="1:11">
      <c r="A20" s="2" t="s">
        <v>24</v>
      </c>
      <c r="D20" s="2" t="s">
        <v>25</v>
      </c>
      <c r="G20" s="2" t="s">
        <v>26</v>
      </c>
      <c r="I20" s="14">
        <v>50</v>
      </c>
      <c r="J20" s="15"/>
      <c r="K20" s="16">
        <f t="shared" si="1"/>
        <v>0</v>
      </c>
    </row>
    <row r="21" spans="1:11">
      <c r="I21" s="14">
        <v>20</v>
      </c>
      <c r="J21" s="15"/>
      <c r="K21" s="16">
        <f t="shared" si="1"/>
        <v>0</v>
      </c>
    </row>
    <row r="22" spans="1:11">
      <c r="I22" s="14">
        <v>10</v>
      </c>
      <c r="J22" s="15"/>
      <c r="K22" s="16">
        <f t="shared" si="1"/>
        <v>0</v>
      </c>
    </row>
    <row r="23" spans="1:11">
      <c r="I23" s="14">
        <v>5</v>
      </c>
      <c r="J23" s="15"/>
      <c r="K23" s="16">
        <f t="shared" si="1"/>
        <v>0</v>
      </c>
    </row>
    <row r="24" spans="1:11">
      <c r="I24" s="14">
        <v>1</v>
      </c>
      <c r="J24" s="15"/>
      <c r="K24" s="16">
        <f t="shared" si="1"/>
        <v>0</v>
      </c>
    </row>
    <row r="25" spans="1:11">
      <c r="I25" s="14">
        <v>0.25</v>
      </c>
      <c r="J25" s="15"/>
      <c r="K25" s="16">
        <f t="shared" si="1"/>
        <v>0</v>
      </c>
    </row>
    <row r="26" spans="1:11">
      <c r="I26" s="17">
        <v>0.1</v>
      </c>
      <c r="J26" s="15"/>
      <c r="K26" s="16">
        <f t="shared" si="1"/>
        <v>0</v>
      </c>
    </row>
    <row r="27" spans="1:11">
      <c r="I27" s="1" t="s">
        <v>27</v>
      </c>
      <c r="K27" s="18">
        <f>SUM(K16:K26)</f>
        <v>0</v>
      </c>
    </row>
    <row r="28" spans="1:11">
      <c r="I28" s="1" t="s">
        <v>28</v>
      </c>
      <c r="K28" s="19">
        <f>J12</f>
        <v>80238.63</v>
      </c>
    </row>
    <row r="29" spans="1:11" ht="9.75" thickBot="1">
      <c r="K29" s="20">
        <f>SUM(K27:K28)</f>
        <v>80238.63</v>
      </c>
    </row>
    <row r="30" spans="1:11" ht="9.75" thickTop="1"/>
    <row r="33" spans="1:12">
      <c r="A33" s="1" t="s">
        <v>0</v>
      </c>
    </row>
    <row r="34" spans="1:12">
      <c r="A34" s="1" t="s">
        <v>29</v>
      </c>
    </row>
    <row r="36" spans="1:12">
      <c r="A36" s="64" t="s">
        <v>1</v>
      </c>
      <c r="B36" s="64" t="s">
        <v>2</v>
      </c>
      <c r="C36" s="64" t="s">
        <v>3</v>
      </c>
      <c r="D36" s="64" t="s">
        <v>4</v>
      </c>
      <c r="E36" s="64" t="s">
        <v>5</v>
      </c>
      <c r="F36" s="64" t="s">
        <v>6</v>
      </c>
      <c r="G36" s="67" t="s">
        <v>7</v>
      </c>
      <c r="H36" s="68"/>
      <c r="I36" s="68"/>
      <c r="J36" s="69"/>
      <c r="K36" s="64" t="s">
        <v>8</v>
      </c>
      <c r="L36" s="64" t="s">
        <v>9</v>
      </c>
    </row>
    <row r="37" spans="1:12">
      <c r="A37" s="65"/>
      <c r="B37" s="65"/>
      <c r="C37" s="65"/>
      <c r="D37" s="65"/>
      <c r="E37" s="65"/>
      <c r="F37" s="65"/>
      <c r="G37" s="64" t="s">
        <v>10</v>
      </c>
      <c r="H37" s="64" t="s">
        <v>11</v>
      </c>
      <c r="I37" s="64" t="s">
        <v>12</v>
      </c>
      <c r="J37" s="64" t="s">
        <v>13</v>
      </c>
      <c r="K37" s="65"/>
      <c r="L37" s="65"/>
    </row>
    <row r="38" spans="1:12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</row>
    <row r="39" spans="1:12">
      <c r="A39" s="3">
        <v>45421</v>
      </c>
      <c r="B39" s="4" t="s">
        <v>38</v>
      </c>
      <c r="C39" s="5" t="s">
        <v>32</v>
      </c>
      <c r="D39" s="6" t="s">
        <v>14</v>
      </c>
      <c r="E39" s="6" t="s">
        <v>39</v>
      </c>
      <c r="F39" s="7"/>
      <c r="G39" s="8" t="s">
        <v>30</v>
      </c>
      <c r="H39" s="8">
        <v>261685</v>
      </c>
      <c r="I39" s="9" t="s">
        <v>40</v>
      </c>
      <c r="J39" s="10">
        <v>42704</v>
      </c>
      <c r="K39" s="11">
        <f>J39</f>
        <v>42704</v>
      </c>
      <c r="L39" s="3">
        <v>45352</v>
      </c>
    </row>
    <row r="40" spans="1:12">
      <c r="A40" s="3">
        <v>45421</v>
      </c>
      <c r="B40" s="4" t="s">
        <v>38</v>
      </c>
      <c r="C40" s="5" t="s">
        <v>32</v>
      </c>
      <c r="D40" s="6" t="s">
        <v>14</v>
      </c>
      <c r="E40" s="6" t="s">
        <v>41</v>
      </c>
      <c r="F40" s="7"/>
      <c r="G40" s="8" t="s">
        <v>30</v>
      </c>
      <c r="H40" s="8">
        <v>261685</v>
      </c>
      <c r="I40" s="9" t="s">
        <v>40</v>
      </c>
      <c r="J40" s="10">
        <v>28756</v>
      </c>
      <c r="K40" s="11">
        <f t="shared" ref="K40:K42" si="2">J40</f>
        <v>28756</v>
      </c>
      <c r="L40" s="3">
        <v>45352</v>
      </c>
    </row>
    <row r="41" spans="1:12">
      <c r="A41" s="3">
        <v>45421</v>
      </c>
      <c r="B41" s="4" t="s">
        <v>38</v>
      </c>
      <c r="C41" s="5" t="s">
        <v>32</v>
      </c>
      <c r="D41" s="6" t="s">
        <v>14</v>
      </c>
      <c r="E41" s="6" t="s">
        <v>42</v>
      </c>
      <c r="F41" s="7"/>
      <c r="G41" s="8" t="s">
        <v>30</v>
      </c>
      <c r="H41" s="8">
        <v>261685</v>
      </c>
      <c r="I41" s="9" t="s">
        <v>40</v>
      </c>
      <c r="J41" s="10">
        <v>14000</v>
      </c>
      <c r="K41" s="11">
        <f t="shared" si="2"/>
        <v>14000</v>
      </c>
      <c r="L41" s="3">
        <v>45352</v>
      </c>
    </row>
    <row r="42" spans="1:12">
      <c r="A42" s="3">
        <v>45421</v>
      </c>
      <c r="B42" s="4" t="s">
        <v>38</v>
      </c>
      <c r="C42" s="5" t="s">
        <v>32</v>
      </c>
      <c r="D42" s="6" t="s">
        <v>14</v>
      </c>
      <c r="E42" s="6" t="s">
        <v>43</v>
      </c>
      <c r="F42" s="7"/>
      <c r="G42" s="8" t="s">
        <v>30</v>
      </c>
      <c r="H42" s="8">
        <v>261685</v>
      </c>
      <c r="I42" s="9" t="s">
        <v>40</v>
      </c>
      <c r="J42" s="10">
        <v>14000</v>
      </c>
      <c r="K42" s="11">
        <f t="shared" si="2"/>
        <v>14000</v>
      </c>
      <c r="L42" s="3">
        <v>45352</v>
      </c>
    </row>
    <row r="43" spans="1:12">
      <c r="A43" s="3">
        <v>45421</v>
      </c>
      <c r="B43" s="4" t="s">
        <v>38</v>
      </c>
      <c r="C43" s="5" t="s">
        <v>32</v>
      </c>
      <c r="D43" s="6" t="s">
        <v>14</v>
      </c>
      <c r="E43" s="6" t="s">
        <v>44</v>
      </c>
      <c r="F43" s="7"/>
      <c r="G43" s="8" t="s">
        <v>30</v>
      </c>
      <c r="H43" s="8">
        <v>261685</v>
      </c>
      <c r="I43" s="9" t="s">
        <v>40</v>
      </c>
      <c r="J43" s="10">
        <v>12000</v>
      </c>
      <c r="K43" s="11">
        <f>J43</f>
        <v>12000</v>
      </c>
      <c r="L43" s="3">
        <v>45352</v>
      </c>
    </row>
    <row r="44" spans="1:12">
      <c r="A44" s="3">
        <v>45421</v>
      </c>
      <c r="B44" s="4" t="s">
        <v>38</v>
      </c>
      <c r="C44" s="5" t="s">
        <v>32</v>
      </c>
      <c r="D44" s="6" t="s">
        <v>14</v>
      </c>
      <c r="E44" s="6" t="s">
        <v>45</v>
      </c>
      <c r="F44" s="7"/>
      <c r="G44" s="8" t="s">
        <v>30</v>
      </c>
      <c r="H44" s="8">
        <v>261685</v>
      </c>
      <c r="I44" s="9" t="s">
        <v>40</v>
      </c>
      <c r="J44" s="10">
        <v>42704</v>
      </c>
      <c r="K44" s="11">
        <f>J44</f>
        <v>42704</v>
      </c>
      <c r="L44" s="3">
        <v>45352</v>
      </c>
    </row>
    <row r="45" spans="1:12">
      <c r="F45" s="12">
        <f>SUM(F36:F44)</f>
        <v>0</v>
      </c>
      <c r="G45" s="1"/>
      <c r="H45" s="1"/>
      <c r="I45" s="1"/>
      <c r="J45" s="12">
        <f>SUM(J39:J44)</f>
        <v>154164</v>
      </c>
      <c r="K45" s="12">
        <f>SUM(K39:K44)</f>
        <v>154164</v>
      </c>
    </row>
    <row r="46" spans="1:12">
      <c r="I46" s="2" t="s">
        <v>12</v>
      </c>
    </row>
    <row r="47" spans="1:12">
      <c r="H47" s="1" t="s">
        <v>15</v>
      </c>
      <c r="J47" s="13" t="s">
        <v>16</v>
      </c>
      <c r="K47" s="13" t="s">
        <v>17</v>
      </c>
    </row>
    <row r="48" spans="1:12">
      <c r="K48" s="1"/>
    </row>
    <row r="49" spans="1:11">
      <c r="A49" s="1" t="s">
        <v>18</v>
      </c>
      <c r="D49" s="1" t="s">
        <v>19</v>
      </c>
      <c r="G49" s="1" t="s">
        <v>20</v>
      </c>
      <c r="I49" s="14">
        <v>1000</v>
      </c>
      <c r="J49" s="15"/>
      <c r="K49" s="16">
        <f t="shared" ref="K49:K59" si="3">J49*I49</f>
        <v>0</v>
      </c>
    </row>
    <row r="50" spans="1:11">
      <c r="A50" s="1"/>
      <c r="G50" s="1"/>
      <c r="I50" s="14">
        <v>500</v>
      </c>
      <c r="J50" s="15"/>
      <c r="K50" s="16">
        <f t="shared" si="3"/>
        <v>0</v>
      </c>
    </row>
    <row r="51" spans="1:11">
      <c r="A51" s="1"/>
      <c r="G51" s="1"/>
      <c r="I51" s="14">
        <v>200</v>
      </c>
      <c r="J51" s="15"/>
      <c r="K51" s="16">
        <f t="shared" si="3"/>
        <v>0</v>
      </c>
    </row>
    <row r="52" spans="1:11">
      <c r="A52" s="1" t="s">
        <v>21</v>
      </c>
      <c r="D52" s="1" t="s">
        <v>22</v>
      </c>
      <c r="G52" s="1" t="s">
        <v>23</v>
      </c>
      <c r="I52" s="14">
        <v>100</v>
      </c>
      <c r="J52" s="15"/>
      <c r="K52" s="16">
        <f t="shared" si="3"/>
        <v>0</v>
      </c>
    </row>
    <row r="53" spans="1:11">
      <c r="A53" s="2" t="s">
        <v>24</v>
      </c>
      <c r="D53" s="2" t="s">
        <v>25</v>
      </c>
      <c r="G53" s="2" t="s">
        <v>26</v>
      </c>
      <c r="I53" s="14">
        <v>50</v>
      </c>
      <c r="J53" s="15"/>
      <c r="K53" s="16">
        <f t="shared" si="3"/>
        <v>0</v>
      </c>
    </row>
    <row r="54" spans="1:11">
      <c r="I54" s="14">
        <v>20</v>
      </c>
      <c r="J54" s="15"/>
      <c r="K54" s="16">
        <f t="shared" si="3"/>
        <v>0</v>
      </c>
    </row>
    <row r="55" spans="1:11">
      <c r="I55" s="14">
        <v>10</v>
      </c>
      <c r="J55" s="15"/>
      <c r="K55" s="16">
        <f t="shared" si="3"/>
        <v>0</v>
      </c>
    </row>
    <row r="56" spans="1:11">
      <c r="I56" s="14">
        <v>5</v>
      </c>
      <c r="J56" s="15"/>
      <c r="K56" s="16">
        <f t="shared" si="3"/>
        <v>0</v>
      </c>
    </row>
    <row r="57" spans="1:11">
      <c r="I57" s="14">
        <v>1</v>
      </c>
      <c r="J57" s="15"/>
      <c r="K57" s="16">
        <f t="shared" si="3"/>
        <v>0</v>
      </c>
    </row>
    <row r="58" spans="1:11">
      <c r="I58" s="14">
        <v>0.25</v>
      </c>
      <c r="J58" s="15"/>
      <c r="K58" s="16">
        <f t="shared" si="3"/>
        <v>0</v>
      </c>
    </row>
    <row r="59" spans="1:11">
      <c r="I59" s="17">
        <v>0.1</v>
      </c>
      <c r="J59" s="15"/>
      <c r="K59" s="16">
        <f t="shared" si="3"/>
        <v>0</v>
      </c>
    </row>
    <row r="60" spans="1:11">
      <c r="I60" s="1" t="s">
        <v>27</v>
      </c>
      <c r="K60" s="18">
        <f>SUM(K49:K59)</f>
        <v>0</v>
      </c>
    </row>
    <row r="61" spans="1:11">
      <c r="I61" s="1" t="s">
        <v>28</v>
      </c>
      <c r="K61" s="19">
        <f>J45</f>
        <v>154164</v>
      </c>
    </row>
    <row r="62" spans="1:11" ht="9.75" thickBot="1">
      <c r="K62" s="20">
        <f>SUM(K60:K61)</f>
        <v>154164</v>
      </c>
    </row>
    <row r="63" spans="1:11" ht="9.75" thickTop="1"/>
  </sheetData>
  <mergeCells count="26">
    <mergeCell ref="A36:A38"/>
    <mergeCell ref="B36:B38"/>
    <mergeCell ref="C36:C38"/>
    <mergeCell ref="D36:D38"/>
    <mergeCell ref="E36:E38"/>
    <mergeCell ref="F36:F38"/>
    <mergeCell ref="G5:J5"/>
    <mergeCell ref="K5:K7"/>
    <mergeCell ref="L5:L7"/>
    <mergeCell ref="G6:G7"/>
    <mergeCell ref="H6:H7"/>
    <mergeCell ref="I6:I7"/>
    <mergeCell ref="J6:J7"/>
    <mergeCell ref="F5:F7"/>
    <mergeCell ref="G36:J36"/>
    <mergeCell ref="K36:K38"/>
    <mergeCell ref="L36:L38"/>
    <mergeCell ref="G37:G38"/>
    <mergeCell ref="H37:H38"/>
    <mergeCell ref="I37:I38"/>
    <mergeCell ref="J37:J38"/>
    <mergeCell ref="A5:A7"/>
    <mergeCell ref="B5:B7"/>
    <mergeCell ref="C5:C7"/>
    <mergeCell ref="D5:D7"/>
    <mergeCell ref="E5:E7"/>
  </mergeCells>
  <pageMargins left="0.25" right="0.25" top="0.75" bottom="0.75" header="0.3" footer="0.3"/>
  <pageSetup scale="90" orientation="landscape" verticalDpi="7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2:M87"/>
  <sheetViews>
    <sheetView topLeftCell="A60" zoomScale="120" zoomScaleNormal="120" workbookViewId="0">
      <selection activeCell="A71" sqref="A71:M92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3">
      <c r="A2" s="1" t="s">
        <v>0</v>
      </c>
    </row>
    <row r="3" spans="1:13">
      <c r="A3" s="1" t="s">
        <v>95</v>
      </c>
    </row>
    <row r="5" spans="1:13" ht="8.4499999999999993" customHeight="1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7" t="s">
        <v>7</v>
      </c>
      <c r="H5" s="68"/>
      <c r="I5" s="68"/>
      <c r="J5" s="69"/>
      <c r="K5" s="64" t="s">
        <v>8</v>
      </c>
      <c r="L5" s="64" t="s">
        <v>9</v>
      </c>
    </row>
    <row r="6" spans="1:13">
      <c r="A6" s="65"/>
      <c r="B6" s="65"/>
      <c r="C6" s="65"/>
      <c r="D6" s="65"/>
      <c r="E6" s="65"/>
      <c r="F6" s="65"/>
      <c r="G6" s="64" t="s">
        <v>10</v>
      </c>
      <c r="H6" s="64" t="s">
        <v>11</v>
      </c>
      <c r="I6" s="64" t="s">
        <v>12</v>
      </c>
      <c r="J6" s="64" t="s">
        <v>13</v>
      </c>
      <c r="K6" s="65"/>
      <c r="L6" s="65"/>
    </row>
    <row r="7" spans="1:13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>
      <c r="A8" s="3">
        <v>45364</v>
      </c>
      <c r="B8" s="4">
        <v>15783</v>
      </c>
      <c r="C8" s="5" t="s">
        <v>96</v>
      </c>
      <c r="D8" s="6" t="s">
        <v>14</v>
      </c>
      <c r="E8" s="6">
        <v>57215</v>
      </c>
      <c r="F8" s="7"/>
      <c r="G8" s="8" t="s">
        <v>53</v>
      </c>
      <c r="H8" s="8">
        <v>1900878572</v>
      </c>
      <c r="I8" s="9">
        <v>45507</v>
      </c>
      <c r="J8" s="10">
        <v>31220.83</v>
      </c>
      <c r="K8" s="11">
        <f>J8+F8</f>
        <v>31220.83</v>
      </c>
      <c r="L8" s="3">
        <v>45366</v>
      </c>
      <c r="M8" s="21">
        <v>281.27</v>
      </c>
    </row>
    <row r="9" spans="1:13">
      <c r="A9" s="3">
        <v>45364</v>
      </c>
      <c r="B9" s="4">
        <v>15783</v>
      </c>
      <c r="C9" s="5" t="s">
        <v>96</v>
      </c>
      <c r="D9" s="6" t="s">
        <v>33</v>
      </c>
      <c r="E9" s="6">
        <v>57215</v>
      </c>
      <c r="F9" s="7"/>
      <c r="G9" s="8" t="s">
        <v>53</v>
      </c>
      <c r="H9" s="8">
        <v>1900878572</v>
      </c>
      <c r="I9" s="9">
        <v>45507</v>
      </c>
      <c r="J9" s="10">
        <v>589.26</v>
      </c>
      <c r="K9" s="11">
        <f>J9+F9</f>
        <v>589.26</v>
      </c>
      <c r="L9" s="3">
        <v>45366</v>
      </c>
      <c r="M9" s="21">
        <v>10.71</v>
      </c>
    </row>
    <row r="10" spans="1:13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>J10+F10</f>
        <v>0</v>
      </c>
      <c r="L10" s="3"/>
    </row>
    <row r="11" spans="1:13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ref="K11:K12" si="0">J11+F11</f>
        <v>0</v>
      </c>
      <c r="L11" s="3"/>
    </row>
    <row r="12" spans="1:13">
      <c r="A12" s="3"/>
      <c r="B12" s="4"/>
      <c r="C12" s="5"/>
      <c r="D12" s="6"/>
      <c r="E12" s="6"/>
      <c r="F12" s="7"/>
      <c r="G12" s="8"/>
      <c r="H12" s="8"/>
      <c r="I12" s="9"/>
      <c r="J12" s="10"/>
      <c r="K12" s="11">
        <f t="shared" si="0"/>
        <v>0</v>
      </c>
      <c r="L12" s="3"/>
    </row>
    <row r="13" spans="1:13">
      <c r="F13" s="12">
        <f>SUM(F5:F12)</f>
        <v>0</v>
      </c>
      <c r="G13" s="1"/>
      <c r="H13" s="1"/>
      <c r="I13" s="1"/>
      <c r="J13" s="12">
        <f>SUM(J8:J12)</f>
        <v>31810.09</v>
      </c>
      <c r="K13" s="12">
        <f>SUM(K8:K12)</f>
        <v>31810.09</v>
      </c>
    </row>
    <row r="14" spans="1:13">
      <c r="I14" s="2" t="s">
        <v>12</v>
      </c>
    </row>
    <row r="15" spans="1:13">
      <c r="H15" s="1" t="s">
        <v>15</v>
      </c>
      <c r="J15" s="13" t="s">
        <v>16</v>
      </c>
      <c r="K15" s="13" t="s">
        <v>17</v>
      </c>
    </row>
    <row r="16" spans="1:13">
      <c r="K16" s="1"/>
    </row>
    <row r="17" spans="1:11">
      <c r="A17" s="1" t="s">
        <v>18</v>
      </c>
      <c r="D17" s="1" t="s">
        <v>19</v>
      </c>
      <c r="G17" s="1" t="s">
        <v>20</v>
      </c>
      <c r="I17" s="14">
        <v>1000</v>
      </c>
      <c r="J17" s="15"/>
      <c r="K17" s="16">
        <f t="shared" ref="K17:K27" si="1">J17*I17</f>
        <v>0</v>
      </c>
    </row>
    <row r="18" spans="1:11">
      <c r="A18" s="1"/>
      <c r="G18" s="1"/>
      <c r="I18" s="14">
        <v>500</v>
      </c>
      <c r="J18" s="15">
        <v>1</v>
      </c>
      <c r="K18" s="16">
        <f t="shared" si="1"/>
        <v>500</v>
      </c>
    </row>
    <row r="19" spans="1:11">
      <c r="A19" s="1"/>
      <c r="G19" s="1"/>
      <c r="I19" s="14">
        <v>200</v>
      </c>
      <c r="J19" s="15"/>
      <c r="K19" s="16">
        <f t="shared" si="1"/>
        <v>0</v>
      </c>
    </row>
    <row r="20" spans="1:11">
      <c r="A20" s="1" t="s">
        <v>21</v>
      </c>
      <c r="D20" s="1" t="s">
        <v>22</v>
      </c>
      <c r="G20" s="1" t="s">
        <v>23</v>
      </c>
      <c r="I20" s="14">
        <v>100</v>
      </c>
      <c r="J20" s="15">
        <v>1</v>
      </c>
      <c r="K20" s="16">
        <f t="shared" si="1"/>
        <v>100</v>
      </c>
    </row>
    <row r="21" spans="1:11">
      <c r="A21" s="2" t="s">
        <v>24</v>
      </c>
      <c r="D21" s="2" t="s">
        <v>25</v>
      </c>
      <c r="G21" s="2" t="s">
        <v>26</v>
      </c>
      <c r="I21" s="14">
        <v>50</v>
      </c>
      <c r="J21" s="15">
        <v>1</v>
      </c>
      <c r="K21" s="16">
        <f t="shared" si="1"/>
        <v>50</v>
      </c>
    </row>
    <row r="22" spans="1:11">
      <c r="I22" s="14">
        <v>20</v>
      </c>
      <c r="J22" s="15"/>
      <c r="K22" s="16">
        <f t="shared" si="1"/>
        <v>0</v>
      </c>
    </row>
    <row r="23" spans="1:11">
      <c r="I23" s="14">
        <v>10</v>
      </c>
      <c r="J23" s="15"/>
      <c r="K23" s="16">
        <f t="shared" si="1"/>
        <v>0</v>
      </c>
    </row>
    <row r="24" spans="1:11">
      <c r="I24" s="14">
        <v>5</v>
      </c>
      <c r="J24" s="15"/>
      <c r="K24" s="16">
        <f t="shared" si="1"/>
        <v>0</v>
      </c>
    </row>
    <row r="25" spans="1:11">
      <c r="I25" s="14">
        <v>1</v>
      </c>
      <c r="J25" s="15"/>
      <c r="K25" s="16">
        <f t="shared" si="1"/>
        <v>0</v>
      </c>
    </row>
    <row r="26" spans="1:11">
      <c r="I26" s="14">
        <v>0.25</v>
      </c>
      <c r="J26" s="15"/>
      <c r="K26" s="16">
        <f t="shared" si="1"/>
        <v>0</v>
      </c>
    </row>
    <row r="27" spans="1:11">
      <c r="I27" s="17">
        <v>0.1</v>
      </c>
      <c r="J27" s="15"/>
      <c r="K27" s="16">
        <f t="shared" si="1"/>
        <v>0</v>
      </c>
    </row>
    <row r="28" spans="1:11">
      <c r="I28" s="1" t="s">
        <v>27</v>
      </c>
      <c r="K28" s="18">
        <f>SUM(K17:K27)</f>
        <v>650</v>
      </c>
    </row>
    <row r="29" spans="1:11">
      <c r="I29" s="1" t="s">
        <v>28</v>
      </c>
      <c r="K29" s="19">
        <f>J13</f>
        <v>31810.09</v>
      </c>
    </row>
    <row r="30" spans="1:11" ht="9.75" thickBot="1">
      <c r="K30" s="20">
        <f>SUM(K28:K29)</f>
        <v>32460.09</v>
      </c>
    </row>
    <row r="31" spans="1:11" ht="9.75" thickTop="1"/>
    <row r="35" spans="1:13">
      <c r="A35" s="1" t="s">
        <v>0</v>
      </c>
    </row>
    <row r="36" spans="1:13">
      <c r="A36" s="1" t="s">
        <v>46</v>
      </c>
    </row>
    <row r="38" spans="1:13">
      <c r="A38" s="64" t="s">
        <v>1</v>
      </c>
      <c r="B38" s="64" t="s">
        <v>2</v>
      </c>
      <c r="C38" s="64" t="s">
        <v>3</v>
      </c>
      <c r="D38" s="64" t="s">
        <v>4</v>
      </c>
      <c r="E38" s="64" t="s">
        <v>5</v>
      </c>
      <c r="F38" s="64" t="s">
        <v>6</v>
      </c>
      <c r="G38" s="67" t="s">
        <v>7</v>
      </c>
      <c r="H38" s="68"/>
      <c r="I38" s="68"/>
      <c r="J38" s="69"/>
      <c r="K38" s="64" t="s">
        <v>8</v>
      </c>
      <c r="L38" s="64" t="s">
        <v>9</v>
      </c>
    </row>
    <row r="39" spans="1:13">
      <c r="A39" s="65"/>
      <c r="B39" s="65"/>
      <c r="C39" s="65"/>
      <c r="D39" s="65"/>
      <c r="E39" s="65"/>
      <c r="F39" s="65"/>
      <c r="G39" s="64" t="s">
        <v>10</v>
      </c>
      <c r="H39" s="64" t="s">
        <v>11</v>
      </c>
      <c r="I39" s="64" t="s">
        <v>12</v>
      </c>
      <c r="J39" s="64" t="s">
        <v>13</v>
      </c>
      <c r="K39" s="65"/>
      <c r="L39" s="65"/>
    </row>
    <row r="40" spans="1:13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</row>
    <row r="41" spans="1:13">
      <c r="A41" s="3">
        <v>45365</v>
      </c>
      <c r="B41" s="4">
        <v>18126</v>
      </c>
      <c r="C41" s="5" t="s">
        <v>135</v>
      </c>
      <c r="D41" s="6" t="s">
        <v>14</v>
      </c>
      <c r="E41" s="6">
        <v>57187</v>
      </c>
      <c r="F41" s="7"/>
      <c r="G41" s="8" t="s">
        <v>49</v>
      </c>
      <c r="H41" s="8">
        <v>27717</v>
      </c>
      <c r="I41" s="9">
        <v>45507</v>
      </c>
      <c r="J41" s="10">
        <v>23676.799999999999</v>
      </c>
      <c r="K41" s="11">
        <f>J41+F41</f>
        <v>23676.799999999999</v>
      </c>
      <c r="L41" s="3">
        <v>45366</v>
      </c>
      <c r="M41" s="21" t="s">
        <v>136</v>
      </c>
    </row>
    <row r="42" spans="1:13">
      <c r="A42" s="3">
        <v>45365</v>
      </c>
      <c r="B42" s="4">
        <v>18127</v>
      </c>
      <c r="C42" s="5" t="s">
        <v>137</v>
      </c>
      <c r="D42" s="6" t="s">
        <v>14</v>
      </c>
      <c r="E42" s="6">
        <v>57168</v>
      </c>
      <c r="F42" s="7"/>
      <c r="G42" s="8" t="s">
        <v>30</v>
      </c>
      <c r="H42" s="8">
        <v>2500573</v>
      </c>
      <c r="I42" s="9" t="s">
        <v>139</v>
      </c>
      <c r="J42" s="10">
        <v>28522.1</v>
      </c>
      <c r="K42" s="11">
        <f>J42+F42</f>
        <v>28522.1</v>
      </c>
      <c r="L42" s="3">
        <v>45366</v>
      </c>
      <c r="M42" s="21"/>
    </row>
    <row r="43" spans="1:13">
      <c r="A43" s="3">
        <v>45365</v>
      </c>
      <c r="B43" s="4">
        <v>18127</v>
      </c>
      <c r="C43" s="5" t="s">
        <v>137</v>
      </c>
      <c r="D43" s="6" t="s">
        <v>33</v>
      </c>
      <c r="E43" s="6">
        <v>57168</v>
      </c>
      <c r="F43" s="7"/>
      <c r="G43" s="8" t="s">
        <v>30</v>
      </c>
      <c r="H43" s="8">
        <v>2500573</v>
      </c>
      <c r="I43" s="9" t="s">
        <v>139</v>
      </c>
      <c r="J43" s="10">
        <v>600</v>
      </c>
      <c r="K43" s="11">
        <f>J43+F43</f>
        <v>600</v>
      </c>
      <c r="L43" s="3">
        <v>45366</v>
      </c>
    </row>
    <row r="44" spans="1:13">
      <c r="A44" s="3">
        <v>45365</v>
      </c>
      <c r="B44" s="4">
        <v>18127</v>
      </c>
      <c r="C44" s="5" t="s">
        <v>137</v>
      </c>
      <c r="D44" s="6" t="s">
        <v>138</v>
      </c>
      <c r="E44" s="6">
        <v>57168</v>
      </c>
      <c r="F44" s="7"/>
      <c r="G44" s="8" t="s">
        <v>30</v>
      </c>
      <c r="H44" s="8">
        <v>2500573</v>
      </c>
      <c r="I44" s="9" t="s">
        <v>139</v>
      </c>
      <c r="J44" s="10">
        <v>7920</v>
      </c>
      <c r="K44" s="11">
        <f t="shared" ref="K44:K45" si="2">J44+F44</f>
        <v>7920</v>
      </c>
      <c r="L44" s="3">
        <v>45366</v>
      </c>
    </row>
    <row r="45" spans="1:13">
      <c r="A45" s="3"/>
      <c r="B45" s="4"/>
      <c r="C45" s="5"/>
      <c r="D45" s="6"/>
      <c r="E45" s="6"/>
      <c r="F45" s="7"/>
      <c r="G45" s="8"/>
      <c r="H45" s="8"/>
      <c r="I45" s="9"/>
      <c r="J45" s="10"/>
      <c r="K45" s="11">
        <f t="shared" si="2"/>
        <v>0</v>
      </c>
      <c r="L45" s="3"/>
    </row>
    <row r="46" spans="1:13">
      <c r="F46" s="12">
        <f>SUM(F38:F45)</f>
        <v>0</v>
      </c>
      <c r="G46" s="1"/>
      <c r="H46" s="1"/>
      <c r="I46" s="1"/>
      <c r="J46" s="12">
        <f>SUM(J41:J45)</f>
        <v>60718.899999999994</v>
      </c>
      <c r="K46" s="12">
        <f>SUM(K41:K45)</f>
        <v>60718.899999999994</v>
      </c>
    </row>
    <row r="47" spans="1:13">
      <c r="I47" s="2" t="s">
        <v>12</v>
      </c>
    </row>
    <row r="48" spans="1:13">
      <c r="H48" s="1" t="s">
        <v>15</v>
      </c>
      <c r="J48" s="13" t="s">
        <v>16</v>
      </c>
      <c r="K48" s="13" t="s">
        <v>17</v>
      </c>
    </row>
    <row r="49" spans="1:11">
      <c r="K49" s="1"/>
    </row>
    <row r="50" spans="1:11">
      <c r="A50" s="1" t="s">
        <v>18</v>
      </c>
      <c r="D50" s="1" t="s">
        <v>19</v>
      </c>
      <c r="G50" s="1" t="s">
        <v>20</v>
      </c>
      <c r="I50" s="14">
        <v>1000</v>
      </c>
      <c r="J50" s="15"/>
      <c r="K50" s="16">
        <f t="shared" ref="K50:K60" si="3">J50*I50</f>
        <v>0</v>
      </c>
    </row>
    <row r="51" spans="1:11">
      <c r="A51" s="1"/>
      <c r="G51" s="1"/>
      <c r="I51" s="14">
        <v>500</v>
      </c>
      <c r="J51" s="15"/>
      <c r="K51" s="16">
        <f t="shared" si="3"/>
        <v>0</v>
      </c>
    </row>
    <row r="52" spans="1:11">
      <c r="A52" s="1"/>
      <c r="G52" s="1"/>
      <c r="I52" s="14">
        <v>200</v>
      </c>
      <c r="J52" s="15"/>
      <c r="K52" s="16">
        <f t="shared" si="3"/>
        <v>0</v>
      </c>
    </row>
    <row r="53" spans="1:11">
      <c r="A53" s="1" t="s">
        <v>21</v>
      </c>
      <c r="D53" s="1" t="s">
        <v>22</v>
      </c>
      <c r="G53" s="1" t="s">
        <v>23</v>
      </c>
      <c r="I53" s="14">
        <v>100</v>
      </c>
      <c r="J53" s="15"/>
      <c r="K53" s="16">
        <f t="shared" si="3"/>
        <v>0</v>
      </c>
    </row>
    <row r="54" spans="1:11">
      <c r="A54" s="2" t="s">
        <v>24</v>
      </c>
      <c r="D54" s="2" t="s">
        <v>25</v>
      </c>
      <c r="G54" s="2" t="s">
        <v>26</v>
      </c>
      <c r="I54" s="14">
        <v>50</v>
      </c>
      <c r="J54" s="15"/>
      <c r="K54" s="16">
        <f t="shared" si="3"/>
        <v>0</v>
      </c>
    </row>
    <row r="55" spans="1:11">
      <c r="I55" s="14">
        <v>20</v>
      </c>
      <c r="J55" s="15"/>
      <c r="K55" s="16">
        <f t="shared" si="3"/>
        <v>0</v>
      </c>
    </row>
    <row r="56" spans="1:11">
      <c r="I56" s="14">
        <v>10</v>
      </c>
      <c r="J56" s="15"/>
      <c r="K56" s="16">
        <f t="shared" si="3"/>
        <v>0</v>
      </c>
    </row>
    <row r="57" spans="1:11">
      <c r="I57" s="14">
        <v>5</v>
      </c>
      <c r="J57" s="15"/>
      <c r="K57" s="16">
        <f t="shared" si="3"/>
        <v>0</v>
      </c>
    </row>
    <row r="58" spans="1:11">
      <c r="I58" s="14">
        <v>1</v>
      </c>
      <c r="J58" s="15"/>
      <c r="K58" s="16">
        <f t="shared" si="3"/>
        <v>0</v>
      </c>
    </row>
    <row r="59" spans="1:11">
      <c r="I59" s="14">
        <v>0.25</v>
      </c>
      <c r="J59" s="15"/>
      <c r="K59" s="16">
        <f t="shared" si="3"/>
        <v>0</v>
      </c>
    </row>
    <row r="60" spans="1:11">
      <c r="I60" s="17">
        <v>0.1</v>
      </c>
      <c r="J60" s="15"/>
      <c r="K60" s="16">
        <f t="shared" si="3"/>
        <v>0</v>
      </c>
    </row>
    <row r="61" spans="1:11">
      <c r="I61" s="1" t="s">
        <v>27</v>
      </c>
      <c r="K61" s="18">
        <f>SUM(K50:K60)</f>
        <v>0</v>
      </c>
    </row>
    <row r="62" spans="1:11">
      <c r="I62" s="1" t="s">
        <v>28</v>
      </c>
      <c r="K62" s="19">
        <f>J46</f>
        <v>60718.899999999994</v>
      </c>
    </row>
    <row r="63" spans="1:11" ht="9.75" thickBot="1">
      <c r="K63" s="20">
        <f>SUM(K61:K62)</f>
        <v>60718.899999999994</v>
      </c>
    </row>
    <row r="64" spans="1:11" ht="9.75" thickTop="1"/>
    <row r="71" spans="1:13">
      <c r="A71" s="1" t="s">
        <v>0</v>
      </c>
    </row>
    <row r="72" spans="1:13">
      <c r="A72" s="1" t="s">
        <v>31</v>
      </c>
    </row>
    <row r="74" spans="1:13">
      <c r="A74" s="64" t="s">
        <v>1</v>
      </c>
      <c r="B74" s="64" t="s">
        <v>2</v>
      </c>
      <c r="C74" s="64" t="s">
        <v>3</v>
      </c>
      <c r="D74" s="64" t="s">
        <v>4</v>
      </c>
      <c r="E74" s="64" t="s">
        <v>5</v>
      </c>
      <c r="F74" s="64" t="s">
        <v>6</v>
      </c>
      <c r="G74" s="67" t="s">
        <v>7</v>
      </c>
      <c r="H74" s="68"/>
      <c r="I74" s="68"/>
      <c r="J74" s="69"/>
      <c r="K74" s="64" t="s">
        <v>8</v>
      </c>
      <c r="L74" s="64" t="s">
        <v>9</v>
      </c>
    </row>
    <row r="75" spans="1:13">
      <c r="A75" s="65"/>
      <c r="B75" s="65"/>
      <c r="C75" s="65"/>
      <c r="D75" s="65"/>
      <c r="E75" s="65"/>
      <c r="F75" s="65"/>
      <c r="G75" s="64" t="s">
        <v>10</v>
      </c>
      <c r="H75" s="64" t="s">
        <v>11</v>
      </c>
      <c r="I75" s="64" t="s">
        <v>12</v>
      </c>
      <c r="J75" s="64" t="s">
        <v>13</v>
      </c>
      <c r="K75" s="65"/>
      <c r="L75" s="65"/>
    </row>
    <row r="76" spans="1:13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</row>
    <row r="77" spans="1:13">
      <c r="A77" s="3">
        <v>45366</v>
      </c>
      <c r="B77" s="4">
        <v>18477</v>
      </c>
      <c r="C77" s="5" t="s">
        <v>160</v>
      </c>
      <c r="D77" s="6" t="s">
        <v>14</v>
      </c>
      <c r="E77" s="6">
        <v>57224</v>
      </c>
      <c r="F77" s="7"/>
      <c r="G77" s="8" t="s">
        <v>72</v>
      </c>
      <c r="H77" s="8"/>
      <c r="I77" s="9"/>
      <c r="J77" s="10">
        <v>5800</v>
      </c>
      <c r="K77" s="11">
        <f>J77+F77</f>
        <v>5800</v>
      </c>
      <c r="L77" s="3">
        <v>45363</v>
      </c>
    </row>
    <row r="78" spans="1:13">
      <c r="A78" s="3">
        <v>45366</v>
      </c>
      <c r="B78" s="4">
        <v>18479</v>
      </c>
      <c r="C78" s="5" t="s">
        <v>161</v>
      </c>
      <c r="D78" s="6" t="s">
        <v>14</v>
      </c>
      <c r="E78" s="6">
        <v>57163</v>
      </c>
      <c r="F78" s="7"/>
      <c r="G78" s="8" t="s">
        <v>162</v>
      </c>
      <c r="H78" s="8">
        <v>238759</v>
      </c>
      <c r="I78" s="9"/>
      <c r="J78" s="10">
        <v>8981.58</v>
      </c>
      <c r="K78" s="11">
        <f t="shared" ref="K78" si="4">J78+F78</f>
        <v>8981.58</v>
      </c>
      <c r="L78" s="3">
        <v>45364</v>
      </c>
      <c r="M78" s="2" t="s">
        <v>163</v>
      </c>
    </row>
    <row r="79" spans="1:13">
      <c r="F79" s="12">
        <f>SUM(F74:F78)</f>
        <v>0</v>
      </c>
      <c r="G79" s="1"/>
      <c r="H79" s="1"/>
      <c r="I79" s="1"/>
      <c r="J79" s="12">
        <f>SUM(J77:J78)</f>
        <v>14781.58</v>
      </c>
      <c r="K79" s="12">
        <f>SUM(K77:K78)</f>
        <v>14781.58</v>
      </c>
    </row>
    <row r="80" spans="1:13">
      <c r="I80" s="2" t="s">
        <v>12</v>
      </c>
    </row>
    <row r="83" spans="1:4">
      <c r="A83" s="1" t="s">
        <v>18</v>
      </c>
      <c r="D83" s="1" t="s">
        <v>19</v>
      </c>
    </row>
    <row r="84" spans="1:4">
      <c r="A84" s="1"/>
    </row>
    <row r="85" spans="1:4">
      <c r="A85" s="1"/>
    </row>
    <row r="86" spans="1:4">
      <c r="A86" s="1" t="s">
        <v>21</v>
      </c>
      <c r="D86" s="1" t="s">
        <v>22</v>
      </c>
    </row>
    <row r="87" spans="1:4">
      <c r="A87" s="2" t="s">
        <v>24</v>
      </c>
      <c r="D87" s="2" t="s">
        <v>25</v>
      </c>
    </row>
  </sheetData>
  <mergeCells count="39">
    <mergeCell ref="F74:F76"/>
    <mergeCell ref="G74:J74"/>
    <mergeCell ref="K74:K76"/>
    <mergeCell ref="L74:L76"/>
    <mergeCell ref="G75:G76"/>
    <mergeCell ref="H75:H76"/>
    <mergeCell ref="I75:I76"/>
    <mergeCell ref="J75:J76"/>
    <mergeCell ref="A74:A76"/>
    <mergeCell ref="B74:B76"/>
    <mergeCell ref="C74:C76"/>
    <mergeCell ref="D74:D76"/>
    <mergeCell ref="E74:E76"/>
    <mergeCell ref="G5:J5"/>
    <mergeCell ref="K5:K7"/>
    <mergeCell ref="L5:L7"/>
    <mergeCell ref="G6:G7"/>
    <mergeCell ref="H6:H7"/>
    <mergeCell ref="I6:I7"/>
    <mergeCell ref="J6:J7"/>
    <mergeCell ref="F5:F7"/>
    <mergeCell ref="A38:A40"/>
    <mergeCell ref="B38:B40"/>
    <mergeCell ref="C38:C40"/>
    <mergeCell ref="D38:D40"/>
    <mergeCell ref="E38:E40"/>
    <mergeCell ref="F38:F40"/>
    <mergeCell ref="A5:A7"/>
    <mergeCell ref="B5:B7"/>
    <mergeCell ref="C5:C7"/>
    <mergeCell ref="D5:D7"/>
    <mergeCell ref="E5:E7"/>
    <mergeCell ref="G38:J38"/>
    <mergeCell ref="K38:K40"/>
    <mergeCell ref="L38:L40"/>
    <mergeCell ref="G39:G40"/>
    <mergeCell ref="H39:H40"/>
    <mergeCell ref="I39:I40"/>
    <mergeCell ref="J39:J40"/>
  </mergeCells>
  <pageMargins left="0.25" right="0.25" top="0.75" bottom="0.75" header="0.3" footer="0.3"/>
  <pageSetup scale="85" orientation="landscape" verticalDpi="7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117"/>
  <sheetViews>
    <sheetView topLeftCell="A140" zoomScale="120" zoomScaleNormal="120" workbookViewId="0">
      <selection activeCell="A101" sqref="A101:L119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3">
      <c r="A2" s="1" t="s">
        <v>0</v>
      </c>
    </row>
    <row r="3" spans="1:13">
      <c r="A3" s="1" t="s">
        <v>31</v>
      </c>
    </row>
    <row r="5" spans="1:13" ht="8.4499999999999993" customHeight="1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7" t="s">
        <v>7</v>
      </c>
      <c r="H5" s="68"/>
      <c r="I5" s="68"/>
      <c r="J5" s="69"/>
      <c r="K5" s="64" t="s">
        <v>8</v>
      </c>
      <c r="L5" s="64" t="s">
        <v>9</v>
      </c>
    </row>
    <row r="6" spans="1:13">
      <c r="A6" s="65"/>
      <c r="B6" s="65"/>
      <c r="C6" s="65"/>
      <c r="D6" s="65"/>
      <c r="E6" s="65"/>
      <c r="F6" s="65"/>
      <c r="G6" s="64" t="s">
        <v>10</v>
      </c>
      <c r="H6" s="64" t="s">
        <v>11</v>
      </c>
      <c r="I6" s="64" t="s">
        <v>12</v>
      </c>
      <c r="J6" s="64" t="s">
        <v>13</v>
      </c>
      <c r="K6" s="65"/>
      <c r="L6" s="65"/>
    </row>
    <row r="7" spans="1:13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>
      <c r="A8" s="3">
        <v>45366</v>
      </c>
      <c r="B8" s="4">
        <v>18475</v>
      </c>
      <c r="C8" s="5" t="s">
        <v>140</v>
      </c>
      <c r="D8" s="6" t="s">
        <v>14</v>
      </c>
      <c r="E8" s="6">
        <v>57240</v>
      </c>
      <c r="F8" s="7">
        <v>28366.1</v>
      </c>
      <c r="G8" s="8"/>
      <c r="H8" s="8"/>
      <c r="I8" s="9"/>
      <c r="J8" s="10"/>
      <c r="K8" s="11">
        <f>J8+F8</f>
        <v>28366.1</v>
      </c>
      <c r="L8" s="3">
        <v>45369</v>
      </c>
      <c r="M8" s="21"/>
    </row>
    <row r="9" spans="1:13">
      <c r="A9" s="3">
        <v>45366</v>
      </c>
      <c r="B9" s="4">
        <v>18476</v>
      </c>
      <c r="C9" s="5" t="s">
        <v>140</v>
      </c>
      <c r="D9" s="6" t="s">
        <v>14</v>
      </c>
      <c r="E9" s="6">
        <v>57241</v>
      </c>
      <c r="F9" s="7">
        <v>14800</v>
      </c>
      <c r="G9" s="8"/>
      <c r="H9" s="8"/>
      <c r="I9" s="9"/>
      <c r="J9" s="10"/>
      <c r="K9" s="11">
        <f>J9+F9</f>
        <v>14800</v>
      </c>
      <c r="L9" s="3">
        <v>45369</v>
      </c>
      <c r="M9" s="21"/>
    </row>
    <row r="10" spans="1:13">
      <c r="A10" s="3">
        <v>45366</v>
      </c>
      <c r="B10" s="4">
        <v>18476</v>
      </c>
      <c r="C10" s="5" t="s">
        <v>140</v>
      </c>
      <c r="D10" s="6" t="s">
        <v>14</v>
      </c>
      <c r="E10" s="6">
        <v>57354</v>
      </c>
      <c r="F10" s="7">
        <v>14800</v>
      </c>
      <c r="G10" s="8"/>
      <c r="H10" s="8"/>
      <c r="I10" s="9"/>
      <c r="J10" s="10"/>
      <c r="K10" s="11">
        <f>J10+F10</f>
        <v>14800</v>
      </c>
      <c r="L10" s="3">
        <v>45369</v>
      </c>
    </row>
    <row r="11" spans="1:13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ref="K11:K12" si="0">J11+F11</f>
        <v>0</v>
      </c>
      <c r="L11" s="3"/>
    </row>
    <row r="12" spans="1:13">
      <c r="A12" s="3"/>
      <c r="B12" s="4"/>
      <c r="C12" s="5"/>
      <c r="D12" s="6"/>
      <c r="E12" s="6"/>
      <c r="F12" s="7"/>
      <c r="G12" s="8"/>
      <c r="H12" s="8"/>
      <c r="I12" s="9"/>
      <c r="J12" s="10"/>
      <c r="K12" s="11">
        <f t="shared" si="0"/>
        <v>0</v>
      </c>
      <c r="L12" s="3"/>
    </row>
    <row r="13" spans="1:13">
      <c r="F13" s="12">
        <f>SUM(F5:F12)</f>
        <v>57966.1</v>
      </c>
      <c r="G13" s="1"/>
      <c r="H13" s="1"/>
      <c r="I13" s="1"/>
      <c r="J13" s="12">
        <f>SUM(J8:J12)</f>
        <v>0</v>
      </c>
      <c r="K13" s="12">
        <f>SUM(K8:K12)</f>
        <v>57966.1</v>
      </c>
    </row>
    <row r="14" spans="1:13">
      <c r="I14" s="2" t="s">
        <v>12</v>
      </c>
    </row>
    <row r="15" spans="1:13">
      <c r="H15" s="1" t="s">
        <v>15</v>
      </c>
      <c r="J15" s="13" t="s">
        <v>16</v>
      </c>
      <c r="K15" s="13" t="s">
        <v>17</v>
      </c>
    </row>
    <row r="16" spans="1:13">
      <c r="K16" s="1"/>
    </row>
    <row r="17" spans="1:11">
      <c r="A17" s="1" t="s">
        <v>18</v>
      </c>
      <c r="D17" s="1" t="s">
        <v>19</v>
      </c>
      <c r="G17" s="1" t="s">
        <v>20</v>
      </c>
      <c r="I17" s="14">
        <v>1000</v>
      </c>
      <c r="J17" s="15">
        <v>57</v>
      </c>
      <c r="K17" s="16">
        <f t="shared" ref="K17:K27" si="1">J17*I17</f>
        <v>57000</v>
      </c>
    </row>
    <row r="18" spans="1:11">
      <c r="A18" s="1"/>
      <c r="G18" s="1"/>
      <c r="I18" s="14">
        <v>500</v>
      </c>
      <c r="J18" s="15">
        <v>1</v>
      </c>
      <c r="K18" s="16">
        <f t="shared" si="1"/>
        <v>500</v>
      </c>
    </row>
    <row r="19" spans="1:11">
      <c r="A19" s="1"/>
      <c r="G19" s="1"/>
      <c r="I19" s="14">
        <v>200</v>
      </c>
      <c r="J19" s="15"/>
      <c r="K19" s="16">
        <f t="shared" si="1"/>
        <v>0</v>
      </c>
    </row>
    <row r="20" spans="1:11">
      <c r="A20" s="1" t="s">
        <v>21</v>
      </c>
      <c r="D20" s="1" t="s">
        <v>22</v>
      </c>
      <c r="G20" s="1" t="s">
        <v>23</v>
      </c>
      <c r="I20" s="14">
        <v>100</v>
      </c>
      <c r="J20" s="15">
        <v>4</v>
      </c>
      <c r="K20" s="16">
        <f t="shared" si="1"/>
        <v>400</v>
      </c>
    </row>
    <row r="21" spans="1:11">
      <c r="A21" s="2" t="s">
        <v>24</v>
      </c>
      <c r="D21" s="2" t="s">
        <v>25</v>
      </c>
      <c r="G21" s="2" t="s">
        <v>26</v>
      </c>
      <c r="I21" s="14">
        <v>50</v>
      </c>
      <c r="J21" s="15">
        <v>1</v>
      </c>
      <c r="K21" s="16">
        <f t="shared" si="1"/>
        <v>50</v>
      </c>
    </row>
    <row r="22" spans="1:11">
      <c r="I22" s="14">
        <v>20</v>
      </c>
      <c r="J22" s="15"/>
      <c r="K22" s="16">
        <f t="shared" si="1"/>
        <v>0</v>
      </c>
    </row>
    <row r="23" spans="1:11">
      <c r="I23" s="14">
        <v>10</v>
      </c>
      <c r="J23" s="15">
        <v>1</v>
      </c>
      <c r="K23" s="16">
        <f t="shared" si="1"/>
        <v>10</v>
      </c>
    </row>
    <row r="24" spans="1:11">
      <c r="I24" s="14">
        <v>5</v>
      </c>
      <c r="J24" s="15">
        <v>1</v>
      </c>
      <c r="K24" s="16">
        <f t="shared" si="1"/>
        <v>5</v>
      </c>
    </row>
    <row r="25" spans="1:11">
      <c r="I25" s="14">
        <v>1</v>
      </c>
      <c r="J25" s="15">
        <v>1</v>
      </c>
      <c r="K25" s="16">
        <f t="shared" si="1"/>
        <v>1</v>
      </c>
    </row>
    <row r="26" spans="1:11">
      <c r="I26" s="14">
        <v>0.25</v>
      </c>
      <c r="J26" s="15"/>
      <c r="K26" s="16">
        <f t="shared" si="1"/>
        <v>0</v>
      </c>
    </row>
    <row r="27" spans="1:11">
      <c r="I27" s="17">
        <v>0.1</v>
      </c>
      <c r="J27" s="15">
        <v>1</v>
      </c>
      <c r="K27" s="16">
        <f t="shared" si="1"/>
        <v>0.1</v>
      </c>
    </row>
    <row r="28" spans="1:11">
      <c r="I28" s="1" t="s">
        <v>27</v>
      </c>
      <c r="K28" s="18">
        <f>SUM(K17:K27)</f>
        <v>57966.1</v>
      </c>
    </row>
    <row r="29" spans="1:11">
      <c r="I29" s="1" t="s">
        <v>28</v>
      </c>
      <c r="K29" s="19">
        <f>J13</f>
        <v>0</v>
      </c>
    </row>
    <row r="30" spans="1:11" ht="9.75" thickBot="1">
      <c r="K30" s="20">
        <f>SUM(K28:K29)</f>
        <v>57966.1</v>
      </c>
    </row>
    <row r="31" spans="1:11" ht="9.75" thickTop="1"/>
    <row r="34" spans="1:13">
      <c r="A34" s="1" t="s">
        <v>0</v>
      </c>
    </row>
    <row r="35" spans="1:13">
      <c r="A35" s="1" t="s">
        <v>95</v>
      </c>
    </row>
    <row r="37" spans="1:13">
      <c r="A37" s="64" t="s">
        <v>1</v>
      </c>
      <c r="B37" s="64" t="s">
        <v>2</v>
      </c>
      <c r="C37" s="64" t="s">
        <v>3</v>
      </c>
      <c r="D37" s="64" t="s">
        <v>4</v>
      </c>
      <c r="E37" s="64" t="s">
        <v>5</v>
      </c>
      <c r="F37" s="64" t="s">
        <v>6</v>
      </c>
      <c r="G37" s="67" t="s">
        <v>7</v>
      </c>
      <c r="H37" s="68"/>
      <c r="I37" s="68"/>
      <c r="J37" s="69"/>
      <c r="K37" s="64" t="s">
        <v>8</v>
      </c>
      <c r="L37" s="64" t="s">
        <v>9</v>
      </c>
    </row>
    <row r="38" spans="1:13">
      <c r="A38" s="65"/>
      <c r="B38" s="65"/>
      <c r="C38" s="65"/>
      <c r="D38" s="65"/>
      <c r="E38" s="65"/>
      <c r="F38" s="65"/>
      <c r="G38" s="64" t="s">
        <v>10</v>
      </c>
      <c r="H38" s="64" t="s">
        <v>11</v>
      </c>
      <c r="I38" s="64" t="s">
        <v>12</v>
      </c>
      <c r="J38" s="64" t="s">
        <v>13</v>
      </c>
      <c r="K38" s="65"/>
      <c r="L38" s="65"/>
    </row>
    <row r="39" spans="1:13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</row>
    <row r="40" spans="1:13">
      <c r="A40" s="3">
        <v>45366</v>
      </c>
      <c r="B40" s="4">
        <v>15784</v>
      </c>
      <c r="C40" s="5" t="s">
        <v>141</v>
      </c>
      <c r="D40" s="6" t="s">
        <v>14</v>
      </c>
      <c r="E40" s="6">
        <v>57223</v>
      </c>
      <c r="F40" s="7"/>
      <c r="G40" s="8" t="s">
        <v>49</v>
      </c>
      <c r="H40" s="8">
        <v>1320961</v>
      </c>
      <c r="I40" s="9">
        <v>45629</v>
      </c>
      <c r="J40" s="10">
        <v>413317.4</v>
      </c>
      <c r="K40" s="11">
        <f>J40+F40</f>
        <v>413317.4</v>
      </c>
      <c r="L40" s="3">
        <v>45369</v>
      </c>
      <c r="M40" s="2" t="s">
        <v>142</v>
      </c>
    </row>
    <row r="41" spans="1:13">
      <c r="A41" s="3"/>
      <c r="B41" s="4"/>
      <c r="C41" s="5"/>
      <c r="D41" s="6"/>
      <c r="E41" s="6"/>
      <c r="F41" s="7"/>
      <c r="G41" s="8"/>
      <c r="H41" s="8"/>
      <c r="I41" s="9"/>
      <c r="J41" s="10"/>
      <c r="K41" s="11">
        <f>J41+F41</f>
        <v>0</v>
      </c>
      <c r="L41" s="3"/>
    </row>
    <row r="42" spans="1:13">
      <c r="A42" s="3"/>
      <c r="B42" s="4"/>
      <c r="C42" s="5"/>
      <c r="D42" s="6"/>
      <c r="E42" s="6"/>
      <c r="F42" s="7"/>
      <c r="G42" s="8"/>
      <c r="H42" s="8"/>
      <c r="I42" s="9"/>
      <c r="J42" s="10"/>
      <c r="K42" s="11">
        <f>J42+F42</f>
        <v>0</v>
      </c>
      <c r="L42" s="3"/>
    </row>
    <row r="43" spans="1:13">
      <c r="A43" s="3"/>
      <c r="B43" s="4"/>
      <c r="C43" s="5"/>
      <c r="D43" s="6"/>
      <c r="E43" s="6"/>
      <c r="F43" s="7"/>
      <c r="G43" s="8"/>
      <c r="H43" s="8"/>
      <c r="I43" s="9"/>
      <c r="J43" s="10"/>
      <c r="K43" s="11">
        <f t="shared" ref="K43:K44" si="2">J43+F43</f>
        <v>0</v>
      </c>
      <c r="L43" s="3"/>
    </row>
    <row r="44" spans="1:13">
      <c r="A44" s="3"/>
      <c r="B44" s="4"/>
      <c r="C44" s="5"/>
      <c r="D44" s="6"/>
      <c r="E44" s="6"/>
      <c r="F44" s="7"/>
      <c r="G44" s="8"/>
      <c r="H44" s="8"/>
      <c r="I44" s="9"/>
      <c r="J44" s="10"/>
      <c r="K44" s="11">
        <f t="shared" si="2"/>
        <v>0</v>
      </c>
      <c r="L44" s="3"/>
    </row>
    <row r="45" spans="1:13">
      <c r="F45" s="12">
        <f>SUM(F37:F44)</f>
        <v>0</v>
      </c>
      <c r="G45" s="1"/>
      <c r="H45" s="1"/>
      <c r="I45" s="1"/>
      <c r="J45" s="12">
        <f>SUM(J40:J44)</f>
        <v>413317.4</v>
      </c>
      <c r="K45" s="12">
        <f>SUM(K40:K44)</f>
        <v>413317.4</v>
      </c>
    </row>
    <row r="46" spans="1:13">
      <c r="I46" s="2" t="s">
        <v>12</v>
      </c>
    </row>
    <row r="47" spans="1:13">
      <c r="H47" s="1" t="s">
        <v>15</v>
      </c>
      <c r="J47" s="13" t="s">
        <v>16</v>
      </c>
      <c r="K47" s="13" t="s">
        <v>17</v>
      </c>
    </row>
    <row r="48" spans="1:13">
      <c r="K48" s="1"/>
    </row>
    <row r="49" spans="1:11">
      <c r="A49" s="1" t="s">
        <v>18</v>
      </c>
      <c r="D49" s="1" t="s">
        <v>19</v>
      </c>
      <c r="G49" s="1" t="s">
        <v>20</v>
      </c>
      <c r="I49" s="14">
        <v>1000</v>
      </c>
      <c r="J49" s="15"/>
      <c r="K49" s="16">
        <f t="shared" ref="K49:K59" si="3">J49*I49</f>
        <v>0</v>
      </c>
    </row>
    <row r="50" spans="1:11">
      <c r="A50" s="1"/>
      <c r="G50" s="1"/>
      <c r="I50" s="14">
        <v>500</v>
      </c>
      <c r="J50" s="15"/>
      <c r="K50" s="16">
        <f t="shared" si="3"/>
        <v>0</v>
      </c>
    </row>
    <row r="51" spans="1:11">
      <c r="A51" s="1"/>
      <c r="G51" s="1"/>
      <c r="I51" s="14">
        <v>200</v>
      </c>
      <c r="J51" s="15"/>
      <c r="K51" s="16">
        <f t="shared" si="3"/>
        <v>0</v>
      </c>
    </row>
    <row r="52" spans="1:11">
      <c r="A52" s="1" t="s">
        <v>21</v>
      </c>
      <c r="D52" s="1" t="s">
        <v>22</v>
      </c>
      <c r="G52" s="1" t="s">
        <v>23</v>
      </c>
      <c r="I52" s="14">
        <v>100</v>
      </c>
      <c r="J52" s="15"/>
      <c r="K52" s="16">
        <f t="shared" si="3"/>
        <v>0</v>
      </c>
    </row>
    <row r="53" spans="1:11">
      <c r="A53" s="2" t="s">
        <v>24</v>
      </c>
      <c r="D53" s="2" t="s">
        <v>25</v>
      </c>
      <c r="G53" s="2" t="s">
        <v>26</v>
      </c>
      <c r="I53" s="14">
        <v>50</v>
      </c>
      <c r="J53" s="15"/>
      <c r="K53" s="16">
        <f t="shared" si="3"/>
        <v>0</v>
      </c>
    </row>
    <row r="54" spans="1:11">
      <c r="I54" s="14">
        <v>20</v>
      </c>
      <c r="J54" s="15"/>
      <c r="K54" s="16">
        <f t="shared" si="3"/>
        <v>0</v>
      </c>
    </row>
    <row r="55" spans="1:11">
      <c r="I55" s="14">
        <v>10</v>
      </c>
      <c r="J55" s="15"/>
      <c r="K55" s="16">
        <f t="shared" si="3"/>
        <v>0</v>
      </c>
    </row>
    <row r="56" spans="1:11">
      <c r="I56" s="14">
        <v>5</v>
      </c>
      <c r="J56" s="15"/>
      <c r="K56" s="16">
        <f t="shared" si="3"/>
        <v>0</v>
      </c>
    </row>
    <row r="57" spans="1:11">
      <c r="I57" s="14">
        <v>1</v>
      </c>
      <c r="J57" s="15"/>
      <c r="K57" s="16">
        <f t="shared" si="3"/>
        <v>0</v>
      </c>
    </row>
    <row r="58" spans="1:11">
      <c r="I58" s="14">
        <v>0.25</v>
      </c>
      <c r="J58" s="15"/>
      <c r="K58" s="16">
        <f t="shared" si="3"/>
        <v>0</v>
      </c>
    </row>
    <row r="59" spans="1:11">
      <c r="I59" s="17">
        <v>0.1</v>
      </c>
      <c r="J59" s="15"/>
      <c r="K59" s="16">
        <f t="shared" si="3"/>
        <v>0</v>
      </c>
    </row>
    <row r="60" spans="1:11">
      <c r="I60" s="1" t="s">
        <v>27</v>
      </c>
      <c r="K60" s="18">
        <f>SUM(K49:K59)</f>
        <v>0</v>
      </c>
    </row>
    <row r="61" spans="1:11">
      <c r="I61" s="1" t="s">
        <v>28</v>
      </c>
      <c r="K61" s="19">
        <f>J45</f>
        <v>413317.4</v>
      </c>
    </row>
    <row r="62" spans="1:11" ht="9.75" thickBot="1">
      <c r="K62" s="20">
        <f>SUM(K60:K61)</f>
        <v>413317.4</v>
      </c>
    </row>
    <row r="63" spans="1:11" ht="9.75" thickTop="1"/>
    <row r="66" spans="1:12">
      <c r="A66" s="1" t="s">
        <v>0</v>
      </c>
    </row>
    <row r="67" spans="1:12">
      <c r="A67" s="1" t="s">
        <v>95</v>
      </c>
    </row>
    <row r="69" spans="1:12">
      <c r="A69" s="64" t="s">
        <v>1</v>
      </c>
      <c r="B69" s="64" t="s">
        <v>2</v>
      </c>
      <c r="C69" s="64" t="s">
        <v>3</v>
      </c>
      <c r="D69" s="64" t="s">
        <v>4</v>
      </c>
      <c r="E69" s="64" t="s">
        <v>5</v>
      </c>
      <c r="F69" s="64" t="s">
        <v>6</v>
      </c>
      <c r="G69" s="67" t="s">
        <v>7</v>
      </c>
      <c r="H69" s="68"/>
      <c r="I69" s="68"/>
      <c r="J69" s="69"/>
      <c r="K69" s="64" t="s">
        <v>8</v>
      </c>
      <c r="L69" s="64" t="s">
        <v>9</v>
      </c>
    </row>
    <row r="70" spans="1:12">
      <c r="A70" s="65"/>
      <c r="B70" s="65"/>
      <c r="C70" s="65"/>
      <c r="D70" s="65"/>
      <c r="E70" s="65"/>
      <c r="F70" s="65"/>
      <c r="G70" s="64" t="s">
        <v>10</v>
      </c>
      <c r="H70" s="64" t="s">
        <v>11</v>
      </c>
      <c r="I70" s="64" t="s">
        <v>12</v>
      </c>
      <c r="J70" s="64" t="s">
        <v>13</v>
      </c>
      <c r="K70" s="65"/>
      <c r="L70" s="65"/>
    </row>
    <row r="71" spans="1:12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</row>
    <row r="72" spans="1:12">
      <c r="A72" s="3">
        <v>45369</v>
      </c>
      <c r="B72" s="4">
        <v>18480</v>
      </c>
      <c r="C72" s="5" t="s">
        <v>143</v>
      </c>
      <c r="D72" s="6" t="s">
        <v>14</v>
      </c>
      <c r="E72" s="6">
        <v>57243</v>
      </c>
      <c r="F72" s="7">
        <v>14000</v>
      </c>
      <c r="G72" s="8"/>
      <c r="H72" s="8"/>
      <c r="I72" s="9"/>
      <c r="J72" s="10"/>
      <c r="K72" s="11">
        <f>J72+F72</f>
        <v>14000</v>
      </c>
      <c r="L72" s="3">
        <v>45369</v>
      </c>
    </row>
    <row r="73" spans="1:12">
      <c r="A73" s="3"/>
      <c r="B73" s="4"/>
      <c r="C73" s="5"/>
      <c r="D73" s="6"/>
      <c r="E73" s="6"/>
      <c r="F73" s="7"/>
      <c r="G73" s="8"/>
      <c r="H73" s="8"/>
      <c r="I73" s="9"/>
      <c r="J73" s="10"/>
      <c r="K73" s="11">
        <f>J73+F73</f>
        <v>0</v>
      </c>
      <c r="L73" s="3"/>
    </row>
    <row r="74" spans="1:12">
      <c r="A74" s="3"/>
      <c r="B74" s="4"/>
      <c r="C74" s="5"/>
      <c r="D74" s="6"/>
      <c r="E74" s="6"/>
      <c r="F74" s="7"/>
      <c r="G74" s="8"/>
      <c r="H74" s="8"/>
      <c r="I74" s="9"/>
      <c r="J74" s="10"/>
      <c r="K74" s="11">
        <f>J74+F74</f>
        <v>0</v>
      </c>
      <c r="L74" s="3"/>
    </row>
    <row r="75" spans="1:12">
      <c r="A75" s="3"/>
      <c r="B75" s="4"/>
      <c r="C75" s="5"/>
      <c r="D75" s="6"/>
      <c r="E75" s="6"/>
      <c r="F75" s="7"/>
      <c r="G75" s="8"/>
      <c r="H75" s="8"/>
      <c r="I75" s="9"/>
      <c r="J75" s="10"/>
      <c r="K75" s="11">
        <f t="shared" ref="K75:K76" si="4">J75+F75</f>
        <v>0</v>
      </c>
      <c r="L75" s="3"/>
    </row>
    <row r="76" spans="1:12">
      <c r="A76" s="3"/>
      <c r="B76" s="4"/>
      <c r="C76" s="5"/>
      <c r="D76" s="6"/>
      <c r="E76" s="6"/>
      <c r="F76" s="7"/>
      <c r="G76" s="8"/>
      <c r="H76" s="8"/>
      <c r="I76" s="9"/>
      <c r="J76" s="10"/>
      <c r="K76" s="11">
        <f t="shared" si="4"/>
        <v>0</v>
      </c>
      <c r="L76" s="3"/>
    </row>
    <row r="77" spans="1:12">
      <c r="F77" s="12">
        <f>SUM(F69:F76)</f>
        <v>14000</v>
      </c>
      <c r="G77" s="1"/>
      <c r="H77" s="1"/>
      <c r="I77" s="1"/>
      <c r="J77" s="12">
        <f>SUM(J72:J76)</f>
        <v>0</v>
      </c>
      <c r="K77" s="12">
        <f>SUM(K72:K76)</f>
        <v>14000</v>
      </c>
    </row>
    <row r="78" spans="1:12">
      <c r="I78" s="2" t="s">
        <v>12</v>
      </c>
    </row>
    <row r="79" spans="1:12">
      <c r="H79" s="1" t="s">
        <v>15</v>
      </c>
      <c r="J79" s="13" t="s">
        <v>16</v>
      </c>
      <c r="K79" s="13" t="s">
        <v>17</v>
      </c>
    </row>
    <row r="80" spans="1:12">
      <c r="K80" s="1"/>
    </row>
    <row r="81" spans="1:11">
      <c r="A81" s="1" t="s">
        <v>18</v>
      </c>
      <c r="D81" s="1" t="s">
        <v>19</v>
      </c>
      <c r="G81" s="1" t="s">
        <v>20</v>
      </c>
      <c r="I81" s="14">
        <v>1000</v>
      </c>
      <c r="J81" s="15">
        <v>14</v>
      </c>
      <c r="K81" s="16">
        <f t="shared" ref="K81:K91" si="5">J81*I81</f>
        <v>14000</v>
      </c>
    </row>
    <row r="82" spans="1:11">
      <c r="A82" s="1"/>
      <c r="G82" s="1"/>
      <c r="I82" s="14">
        <v>500</v>
      </c>
      <c r="J82" s="15"/>
      <c r="K82" s="16">
        <f t="shared" si="5"/>
        <v>0</v>
      </c>
    </row>
    <row r="83" spans="1:11">
      <c r="A83" s="1"/>
      <c r="G83" s="1"/>
      <c r="I83" s="14">
        <v>200</v>
      </c>
      <c r="J83" s="15"/>
      <c r="K83" s="16">
        <f t="shared" si="5"/>
        <v>0</v>
      </c>
    </row>
    <row r="84" spans="1:11">
      <c r="A84" s="1" t="s">
        <v>21</v>
      </c>
      <c r="D84" s="1" t="s">
        <v>22</v>
      </c>
      <c r="G84" s="1" t="s">
        <v>23</v>
      </c>
      <c r="I84" s="14">
        <v>100</v>
      </c>
      <c r="J84" s="15"/>
      <c r="K84" s="16">
        <f t="shared" si="5"/>
        <v>0</v>
      </c>
    </row>
    <row r="85" spans="1:11">
      <c r="A85" s="2" t="s">
        <v>24</v>
      </c>
      <c r="D85" s="2" t="s">
        <v>25</v>
      </c>
      <c r="G85" s="2" t="s">
        <v>26</v>
      </c>
      <c r="I85" s="14">
        <v>50</v>
      </c>
      <c r="J85" s="15"/>
      <c r="K85" s="16">
        <f t="shared" si="5"/>
        <v>0</v>
      </c>
    </row>
    <row r="86" spans="1:11">
      <c r="I86" s="14">
        <v>20</v>
      </c>
      <c r="J86" s="15"/>
      <c r="K86" s="16">
        <f t="shared" si="5"/>
        <v>0</v>
      </c>
    </row>
    <row r="87" spans="1:11">
      <c r="I87" s="14">
        <v>10</v>
      </c>
      <c r="J87" s="15"/>
      <c r="K87" s="16">
        <f t="shared" si="5"/>
        <v>0</v>
      </c>
    </row>
    <row r="88" spans="1:11">
      <c r="I88" s="14">
        <v>5</v>
      </c>
      <c r="J88" s="15"/>
      <c r="K88" s="16">
        <f t="shared" si="5"/>
        <v>0</v>
      </c>
    </row>
    <row r="89" spans="1:11">
      <c r="I89" s="14">
        <v>1</v>
      </c>
      <c r="J89" s="15"/>
      <c r="K89" s="16">
        <f t="shared" si="5"/>
        <v>0</v>
      </c>
    </row>
    <row r="90" spans="1:11">
      <c r="I90" s="14">
        <v>0.25</v>
      </c>
      <c r="J90" s="15"/>
      <c r="K90" s="16">
        <f t="shared" si="5"/>
        <v>0</v>
      </c>
    </row>
    <row r="91" spans="1:11">
      <c r="I91" s="17">
        <v>0.1</v>
      </c>
      <c r="J91" s="15"/>
      <c r="K91" s="16">
        <f t="shared" si="5"/>
        <v>0</v>
      </c>
    </row>
    <row r="92" spans="1:11">
      <c r="I92" s="1" t="s">
        <v>27</v>
      </c>
      <c r="K92" s="18">
        <f>SUM(K81:K91)</f>
        <v>14000</v>
      </c>
    </row>
    <row r="93" spans="1:11">
      <c r="I93" s="1" t="s">
        <v>28</v>
      </c>
      <c r="K93" s="19">
        <f>J77</f>
        <v>0</v>
      </c>
    </row>
    <row r="94" spans="1:11" ht="9.75" thickBot="1">
      <c r="K94" s="20">
        <f>SUM(K92:K93)</f>
        <v>14000</v>
      </c>
    </row>
    <row r="95" spans="1:11" ht="9.75" thickTop="1"/>
    <row r="101" spans="1:12">
      <c r="A101" s="1" t="s">
        <v>0</v>
      </c>
    </row>
    <row r="102" spans="1:12">
      <c r="A102" s="1" t="s">
        <v>31</v>
      </c>
    </row>
    <row r="104" spans="1:12">
      <c r="A104" s="64" t="s">
        <v>1</v>
      </c>
      <c r="B104" s="64" t="s">
        <v>2</v>
      </c>
      <c r="C104" s="64" t="s">
        <v>3</v>
      </c>
      <c r="D104" s="64" t="s">
        <v>4</v>
      </c>
      <c r="E104" s="64" t="s">
        <v>5</v>
      </c>
      <c r="F104" s="64" t="s">
        <v>6</v>
      </c>
      <c r="G104" s="67" t="s">
        <v>7</v>
      </c>
      <c r="H104" s="68"/>
      <c r="I104" s="68"/>
      <c r="J104" s="69"/>
      <c r="K104" s="64" t="s">
        <v>8</v>
      </c>
      <c r="L104" s="64" t="s">
        <v>9</v>
      </c>
    </row>
    <row r="105" spans="1:12">
      <c r="A105" s="65"/>
      <c r="B105" s="65"/>
      <c r="C105" s="65"/>
      <c r="D105" s="65"/>
      <c r="E105" s="65"/>
      <c r="F105" s="65"/>
      <c r="G105" s="64" t="s">
        <v>10</v>
      </c>
      <c r="H105" s="64" t="s">
        <v>11</v>
      </c>
      <c r="I105" s="64" t="s">
        <v>12</v>
      </c>
      <c r="J105" s="64" t="s">
        <v>13</v>
      </c>
      <c r="K105" s="65"/>
      <c r="L105" s="65"/>
    </row>
    <row r="106" spans="1:12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</row>
    <row r="107" spans="1:12">
      <c r="A107" s="3">
        <v>45369</v>
      </c>
      <c r="B107" s="4">
        <v>18482</v>
      </c>
      <c r="C107" s="5" t="s">
        <v>164</v>
      </c>
      <c r="D107" s="6" t="s">
        <v>14</v>
      </c>
      <c r="E107" s="6">
        <v>57351</v>
      </c>
      <c r="F107" s="7"/>
      <c r="G107" s="8" t="s">
        <v>72</v>
      </c>
      <c r="H107" s="8"/>
      <c r="I107" s="9"/>
      <c r="J107" s="10">
        <v>19006.099999999999</v>
      </c>
      <c r="K107" s="11">
        <f>J107+F107</f>
        <v>19006.099999999999</v>
      </c>
      <c r="L107" s="3">
        <v>45369</v>
      </c>
    </row>
    <row r="108" spans="1:12">
      <c r="A108" s="3"/>
      <c r="B108" s="4"/>
      <c r="C108" s="5"/>
      <c r="D108" s="6"/>
      <c r="E108" s="6"/>
      <c r="F108" s="7"/>
      <c r="G108" s="8"/>
      <c r="H108" s="8"/>
      <c r="I108" s="9"/>
      <c r="J108" s="10"/>
      <c r="K108" s="11">
        <f t="shared" ref="K108" si="6">J108+F108</f>
        <v>0</v>
      </c>
      <c r="L108" s="3"/>
    </row>
    <row r="109" spans="1:12">
      <c r="F109" s="12">
        <f>SUM(F104:F108)</f>
        <v>0</v>
      </c>
      <c r="G109" s="1"/>
      <c r="H109" s="1"/>
      <c r="I109" s="1"/>
      <c r="J109" s="12">
        <f>SUM(J107:J108)</f>
        <v>19006.099999999999</v>
      </c>
      <c r="K109" s="12">
        <f>SUM(K107:K108)</f>
        <v>19006.099999999999</v>
      </c>
    </row>
    <row r="110" spans="1:12">
      <c r="I110" s="2" t="s">
        <v>12</v>
      </c>
    </row>
    <row r="113" spans="1:4">
      <c r="A113" s="1" t="s">
        <v>18</v>
      </c>
      <c r="D113" s="1" t="s">
        <v>19</v>
      </c>
    </row>
    <row r="114" spans="1:4">
      <c r="A114" s="1"/>
    </row>
    <row r="115" spans="1:4">
      <c r="A115" s="1"/>
    </row>
    <row r="116" spans="1:4">
      <c r="A116" s="1" t="s">
        <v>21</v>
      </c>
      <c r="D116" s="1" t="s">
        <v>22</v>
      </c>
    </row>
    <row r="117" spans="1:4">
      <c r="A117" s="2" t="s">
        <v>24</v>
      </c>
      <c r="D117" s="2" t="s">
        <v>25</v>
      </c>
    </row>
  </sheetData>
  <mergeCells count="52">
    <mergeCell ref="F104:F106"/>
    <mergeCell ref="G104:J104"/>
    <mergeCell ref="K104:K106"/>
    <mergeCell ref="L104:L106"/>
    <mergeCell ref="G105:G106"/>
    <mergeCell ref="H105:H106"/>
    <mergeCell ref="I105:I106"/>
    <mergeCell ref="J105:J106"/>
    <mergeCell ref="A104:A106"/>
    <mergeCell ref="B104:B106"/>
    <mergeCell ref="C104:C106"/>
    <mergeCell ref="D104:D106"/>
    <mergeCell ref="E104:E106"/>
    <mergeCell ref="L69:L71"/>
    <mergeCell ref="G70:G71"/>
    <mergeCell ref="H70:H71"/>
    <mergeCell ref="I70:I71"/>
    <mergeCell ref="J70:J71"/>
    <mergeCell ref="A69:A71"/>
    <mergeCell ref="B69:B71"/>
    <mergeCell ref="C69:C71"/>
    <mergeCell ref="D69:D71"/>
    <mergeCell ref="E69:E71"/>
    <mergeCell ref="F69:F71"/>
    <mergeCell ref="E37:E39"/>
    <mergeCell ref="F37:F39"/>
    <mergeCell ref="G37:J37"/>
    <mergeCell ref="K37:K39"/>
    <mergeCell ref="G69:J69"/>
    <mergeCell ref="K69:K71"/>
    <mergeCell ref="L37:L39"/>
    <mergeCell ref="G38:G39"/>
    <mergeCell ref="H38:H39"/>
    <mergeCell ref="I38:I39"/>
    <mergeCell ref="J38:J39"/>
    <mergeCell ref="A37:A39"/>
    <mergeCell ref="B37:B39"/>
    <mergeCell ref="C37:C39"/>
    <mergeCell ref="D37:D39"/>
    <mergeCell ref="G5:J5"/>
    <mergeCell ref="A5:A7"/>
    <mergeCell ref="B5:B7"/>
    <mergeCell ref="C5:C7"/>
    <mergeCell ref="D5:D7"/>
    <mergeCell ref="E5:E7"/>
    <mergeCell ref="F5:F7"/>
    <mergeCell ref="K5:K7"/>
    <mergeCell ref="L5:L7"/>
    <mergeCell ref="G6:G7"/>
    <mergeCell ref="H6:H7"/>
    <mergeCell ref="I6:I7"/>
    <mergeCell ref="J6:J7"/>
  </mergeCells>
  <pageMargins left="0.25" right="0.25" top="0.75" bottom="0.75" header="0.3" footer="0.3"/>
  <pageSetup scale="90" orientation="landscape" verticalDpi="7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9"/>
  <sheetViews>
    <sheetView zoomScale="120" zoomScaleNormal="120" workbookViewId="0">
      <selection activeCell="A37" sqref="A37:L59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3">
      <c r="A2" s="1" t="s">
        <v>0</v>
      </c>
    </row>
    <row r="3" spans="1:13">
      <c r="A3" s="1" t="s">
        <v>46</v>
      </c>
    </row>
    <row r="5" spans="1:13" ht="8.4499999999999993" customHeight="1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7" t="s">
        <v>7</v>
      </c>
      <c r="H5" s="68"/>
      <c r="I5" s="68"/>
      <c r="J5" s="69"/>
      <c r="K5" s="64" t="s">
        <v>8</v>
      </c>
      <c r="L5" s="64" t="s">
        <v>9</v>
      </c>
    </row>
    <row r="6" spans="1:13">
      <c r="A6" s="65"/>
      <c r="B6" s="65"/>
      <c r="C6" s="65"/>
      <c r="D6" s="65"/>
      <c r="E6" s="65"/>
      <c r="F6" s="65"/>
      <c r="G6" s="64" t="s">
        <v>10</v>
      </c>
      <c r="H6" s="64" t="s">
        <v>11</v>
      </c>
      <c r="I6" s="64" t="s">
        <v>12</v>
      </c>
      <c r="J6" s="64" t="s">
        <v>13</v>
      </c>
      <c r="K6" s="65"/>
      <c r="L6" s="65"/>
    </row>
    <row r="7" spans="1:13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>
      <c r="A8" s="3">
        <v>45369</v>
      </c>
      <c r="B8" s="4">
        <v>18128</v>
      </c>
      <c r="C8" s="5" t="s">
        <v>144</v>
      </c>
      <c r="D8" s="6" t="s">
        <v>14</v>
      </c>
      <c r="E8" s="6">
        <v>57204</v>
      </c>
      <c r="F8" s="7"/>
      <c r="G8" s="8" t="s">
        <v>30</v>
      </c>
      <c r="H8" s="8">
        <v>1552960</v>
      </c>
      <c r="I8" s="9" t="s">
        <v>145</v>
      </c>
      <c r="J8" s="10">
        <v>31220.83</v>
      </c>
      <c r="K8" s="11">
        <f>J8+F8</f>
        <v>31220.83</v>
      </c>
      <c r="L8" s="3">
        <v>45370</v>
      </c>
      <c r="M8" s="21" t="s">
        <v>146</v>
      </c>
    </row>
    <row r="9" spans="1:13">
      <c r="A9" s="3">
        <v>45369</v>
      </c>
      <c r="B9" s="4">
        <v>18130</v>
      </c>
      <c r="C9" s="5" t="s">
        <v>147</v>
      </c>
      <c r="D9" s="6" t="s">
        <v>14</v>
      </c>
      <c r="E9" s="6">
        <v>57229</v>
      </c>
      <c r="F9" s="7"/>
      <c r="G9" s="8" t="s">
        <v>72</v>
      </c>
      <c r="H9" s="8">
        <v>894265</v>
      </c>
      <c r="I9" s="9" t="s">
        <v>145</v>
      </c>
      <c r="J9" s="10">
        <v>176566.39999999999</v>
      </c>
      <c r="K9" s="11">
        <f>J9+F9</f>
        <v>176566.39999999999</v>
      </c>
      <c r="L9" s="3">
        <v>45370</v>
      </c>
      <c r="M9" s="21"/>
    </row>
    <row r="10" spans="1:13">
      <c r="A10" s="3">
        <v>45369</v>
      </c>
      <c r="B10" s="4">
        <v>18130</v>
      </c>
      <c r="C10" s="5" t="s">
        <v>147</v>
      </c>
      <c r="D10" s="6" t="s">
        <v>33</v>
      </c>
      <c r="E10" s="6">
        <v>57229</v>
      </c>
      <c r="F10" s="7"/>
      <c r="G10" s="8" t="s">
        <v>72</v>
      </c>
      <c r="H10" s="8">
        <v>894265</v>
      </c>
      <c r="I10" s="9" t="s">
        <v>145</v>
      </c>
      <c r="J10" s="10">
        <v>1000</v>
      </c>
      <c r="K10" s="11">
        <f>J10+F10</f>
        <v>1000</v>
      </c>
      <c r="L10" s="3">
        <v>45370</v>
      </c>
    </row>
    <row r="11" spans="1:13">
      <c r="A11" s="3">
        <v>45369</v>
      </c>
      <c r="B11" s="4">
        <v>18130</v>
      </c>
      <c r="C11" s="5" t="s">
        <v>147</v>
      </c>
      <c r="D11" s="6" t="s">
        <v>138</v>
      </c>
      <c r="E11" s="6">
        <v>57229</v>
      </c>
      <c r="F11" s="7"/>
      <c r="G11" s="8" t="s">
        <v>72</v>
      </c>
      <c r="H11" s="8">
        <v>894265</v>
      </c>
      <c r="I11" s="9" t="s">
        <v>145</v>
      </c>
      <c r="J11" s="10">
        <v>36650</v>
      </c>
      <c r="K11" s="11">
        <f t="shared" ref="K11:K12" si="0">J11+F11</f>
        <v>36650</v>
      </c>
      <c r="L11" s="3">
        <v>45370</v>
      </c>
    </row>
    <row r="12" spans="1:13">
      <c r="A12" s="3"/>
      <c r="B12" s="4"/>
      <c r="C12" s="5"/>
      <c r="D12" s="6"/>
      <c r="E12" s="6"/>
      <c r="F12" s="7"/>
      <c r="G12" s="8"/>
      <c r="H12" s="8"/>
      <c r="I12" s="9"/>
      <c r="J12" s="10"/>
      <c r="K12" s="11">
        <f t="shared" si="0"/>
        <v>0</v>
      </c>
      <c r="L12" s="3"/>
    </row>
    <row r="13" spans="1:13">
      <c r="F13" s="12">
        <f>SUM(F5:F12)</f>
        <v>0</v>
      </c>
      <c r="G13" s="1"/>
      <c r="H13" s="1"/>
      <c r="I13" s="1"/>
      <c r="J13" s="12">
        <f>SUM(J8:J12)</f>
        <v>245437.22999999998</v>
      </c>
      <c r="K13" s="12">
        <f>SUM(K8:K12)</f>
        <v>245437.22999999998</v>
      </c>
    </row>
    <row r="14" spans="1:13">
      <c r="I14" s="2" t="s">
        <v>12</v>
      </c>
    </row>
    <row r="15" spans="1:13">
      <c r="H15" s="1" t="s">
        <v>15</v>
      </c>
      <c r="J15" s="13" t="s">
        <v>16</v>
      </c>
      <c r="K15" s="13" t="s">
        <v>17</v>
      </c>
    </row>
    <row r="16" spans="1:13">
      <c r="K16" s="1"/>
    </row>
    <row r="17" spans="1:11">
      <c r="A17" s="1" t="s">
        <v>18</v>
      </c>
      <c r="D17" s="1" t="s">
        <v>19</v>
      </c>
      <c r="G17" s="1" t="s">
        <v>20</v>
      </c>
      <c r="I17" s="14">
        <v>1000</v>
      </c>
      <c r="J17" s="15"/>
      <c r="K17" s="16">
        <f t="shared" ref="K17:K27" si="1">J17*I17</f>
        <v>0</v>
      </c>
    </row>
    <row r="18" spans="1:11">
      <c r="A18" s="1"/>
      <c r="G18" s="1"/>
      <c r="I18" s="14">
        <v>500</v>
      </c>
      <c r="J18" s="15"/>
      <c r="K18" s="16">
        <f t="shared" si="1"/>
        <v>0</v>
      </c>
    </row>
    <row r="19" spans="1:11">
      <c r="A19" s="1"/>
      <c r="G19" s="1"/>
      <c r="I19" s="14">
        <v>200</v>
      </c>
      <c r="J19" s="15"/>
      <c r="K19" s="16">
        <f t="shared" si="1"/>
        <v>0</v>
      </c>
    </row>
    <row r="20" spans="1:11">
      <c r="A20" s="1" t="s">
        <v>21</v>
      </c>
      <c r="D20" s="1" t="s">
        <v>22</v>
      </c>
      <c r="G20" s="1" t="s">
        <v>23</v>
      </c>
      <c r="I20" s="14">
        <v>100</v>
      </c>
      <c r="J20" s="15"/>
      <c r="K20" s="16">
        <f t="shared" si="1"/>
        <v>0</v>
      </c>
    </row>
    <row r="21" spans="1:11">
      <c r="A21" s="2" t="s">
        <v>24</v>
      </c>
      <c r="D21" s="2" t="s">
        <v>25</v>
      </c>
      <c r="G21" s="2" t="s">
        <v>26</v>
      </c>
      <c r="I21" s="14">
        <v>50</v>
      </c>
      <c r="J21" s="15"/>
      <c r="K21" s="16">
        <f t="shared" si="1"/>
        <v>0</v>
      </c>
    </row>
    <row r="22" spans="1:11">
      <c r="I22" s="14">
        <v>20</v>
      </c>
      <c r="J22" s="15"/>
      <c r="K22" s="16">
        <f t="shared" si="1"/>
        <v>0</v>
      </c>
    </row>
    <row r="23" spans="1:11">
      <c r="I23" s="14">
        <v>10</v>
      </c>
      <c r="J23" s="15"/>
      <c r="K23" s="16">
        <f t="shared" si="1"/>
        <v>0</v>
      </c>
    </row>
    <row r="24" spans="1:11">
      <c r="I24" s="14">
        <v>5</v>
      </c>
      <c r="J24" s="15"/>
      <c r="K24" s="16">
        <f t="shared" si="1"/>
        <v>0</v>
      </c>
    </row>
    <row r="25" spans="1:11">
      <c r="I25" s="14">
        <v>1</v>
      </c>
      <c r="J25" s="15"/>
      <c r="K25" s="16">
        <f t="shared" si="1"/>
        <v>0</v>
      </c>
    </row>
    <row r="26" spans="1:11">
      <c r="I26" s="14">
        <v>0.25</v>
      </c>
      <c r="J26" s="15"/>
      <c r="K26" s="16">
        <f t="shared" si="1"/>
        <v>0</v>
      </c>
    </row>
    <row r="27" spans="1:11">
      <c r="I27" s="17">
        <v>0.1</v>
      </c>
      <c r="J27" s="15"/>
      <c r="K27" s="16">
        <f t="shared" si="1"/>
        <v>0</v>
      </c>
    </row>
    <row r="28" spans="1:11">
      <c r="I28" s="1" t="s">
        <v>27</v>
      </c>
      <c r="K28" s="18">
        <f>SUM(K17:K27)</f>
        <v>0</v>
      </c>
    </row>
    <row r="29" spans="1:11">
      <c r="I29" s="1" t="s">
        <v>28</v>
      </c>
      <c r="K29" s="19">
        <f>J13</f>
        <v>245437.22999999998</v>
      </c>
    </row>
    <row r="30" spans="1:11" ht="9.75" thickBot="1">
      <c r="K30" s="20">
        <f>SUM(K28:K29)</f>
        <v>245437.22999999998</v>
      </c>
    </row>
    <row r="31" spans="1:11" ht="9.75" thickTop="1"/>
    <row r="37" spans="1:12">
      <c r="A37" s="1" t="s">
        <v>0</v>
      </c>
    </row>
    <row r="38" spans="1:12">
      <c r="A38" s="1" t="s">
        <v>31</v>
      </c>
    </row>
    <row r="40" spans="1:12">
      <c r="A40" s="64" t="s">
        <v>1</v>
      </c>
      <c r="B40" s="64" t="s">
        <v>2</v>
      </c>
      <c r="C40" s="64" t="s">
        <v>3</v>
      </c>
      <c r="D40" s="64" t="s">
        <v>4</v>
      </c>
      <c r="E40" s="64" t="s">
        <v>5</v>
      </c>
      <c r="F40" s="64" t="s">
        <v>6</v>
      </c>
      <c r="G40" s="67" t="s">
        <v>7</v>
      </c>
      <c r="H40" s="68"/>
      <c r="I40" s="68"/>
      <c r="J40" s="69"/>
      <c r="K40" s="64" t="s">
        <v>8</v>
      </c>
      <c r="L40" s="64" t="s">
        <v>9</v>
      </c>
    </row>
    <row r="41" spans="1:12">
      <c r="A41" s="65"/>
      <c r="B41" s="65"/>
      <c r="C41" s="65"/>
      <c r="D41" s="65"/>
      <c r="E41" s="65"/>
      <c r="F41" s="65"/>
      <c r="G41" s="64" t="s">
        <v>10</v>
      </c>
      <c r="H41" s="64" t="s">
        <v>11</v>
      </c>
      <c r="I41" s="64" t="s">
        <v>12</v>
      </c>
      <c r="J41" s="64" t="s">
        <v>13</v>
      </c>
      <c r="K41" s="65"/>
      <c r="L41" s="65"/>
    </row>
    <row r="42" spans="1:12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>
      <c r="A43" s="3">
        <v>45370</v>
      </c>
      <c r="B43" s="4">
        <v>18483</v>
      </c>
      <c r="C43" s="5" t="s">
        <v>165</v>
      </c>
      <c r="D43" s="6" t="s">
        <v>14</v>
      </c>
      <c r="E43" s="6">
        <v>57362</v>
      </c>
      <c r="F43" s="7"/>
      <c r="G43" s="8" t="s">
        <v>72</v>
      </c>
      <c r="H43" s="8"/>
      <c r="I43" s="9"/>
      <c r="J43" s="10">
        <v>28366.1</v>
      </c>
      <c r="K43" s="11">
        <f>J43+F43</f>
        <v>28366.1</v>
      </c>
      <c r="L43" s="3">
        <v>45369</v>
      </c>
    </row>
    <row r="44" spans="1:12">
      <c r="A44" s="3">
        <v>45370</v>
      </c>
      <c r="B44" s="4">
        <v>18483</v>
      </c>
      <c r="C44" s="5" t="s">
        <v>165</v>
      </c>
      <c r="D44" s="6" t="s">
        <v>33</v>
      </c>
      <c r="E44" s="6">
        <v>57362</v>
      </c>
      <c r="F44" s="7"/>
      <c r="G44" s="8" t="s">
        <v>72</v>
      </c>
      <c r="H44" s="8"/>
      <c r="I44" s="9"/>
      <c r="J44" s="10">
        <v>600</v>
      </c>
      <c r="K44" s="11">
        <f t="shared" ref="K44:K49" si="2">J44+F44</f>
        <v>600</v>
      </c>
      <c r="L44" s="3">
        <v>45369</v>
      </c>
    </row>
    <row r="45" spans="1:12">
      <c r="A45" s="3">
        <v>45370</v>
      </c>
      <c r="B45" s="4">
        <v>18483</v>
      </c>
      <c r="C45" s="5" t="s">
        <v>165</v>
      </c>
      <c r="D45" s="6" t="s">
        <v>166</v>
      </c>
      <c r="E45" s="6">
        <v>57362</v>
      </c>
      <c r="F45" s="7"/>
      <c r="G45" s="8" t="s">
        <v>72</v>
      </c>
      <c r="H45" s="8"/>
      <c r="I45" s="9"/>
      <c r="J45" s="10">
        <v>8722.5</v>
      </c>
      <c r="K45" s="11">
        <f t="shared" si="2"/>
        <v>8722.5</v>
      </c>
      <c r="L45" s="3">
        <v>45369</v>
      </c>
    </row>
    <row r="46" spans="1:12">
      <c r="A46" s="3">
        <v>45370</v>
      </c>
      <c r="B46" s="4">
        <v>18484</v>
      </c>
      <c r="C46" s="5" t="s">
        <v>167</v>
      </c>
      <c r="D46" s="6" t="s">
        <v>14</v>
      </c>
      <c r="E46" s="6">
        <v>57360</v>
      </c>
      <c r="F46" s="7">
        <v>23890.1</v>
      </c>
      <c r="G46" s="8"/>
      <c r="H46" s="8"/>
      <c r="I46" s="9"/>
      <c r="J46" s="10"/>
      <c r="K46" s="11">
        <f t="shared" si="2"/>
        <v>23890.1</v>
      </c>
      <c r="L46" s="3">
        <v>45369</v>
      </c>
    </row>
    <row r="47" spans="1:12">
      <c r="A47" s="3">
        <v>45370</v>
      </c>
      <c r="B47" s="4">
        <v>18484</v>
      </c>
      <c r="C47" s="5" t="s">
        <v>167</v>
      </c>
      <c r="D47" s="6" t="s">
        <v>33</v>
      </c>
      <c r="E47" s="6">
        <v>57360</v>
      </c>
      <c r="F47" s="7">
        <v>600</v>
      </c>
      <c r="G47" s="8"/>
      <c r="H47" s="8"/>
      <c r="I47" s="9"/>
      <c r="J47" s="10"/>
      <c r="K47" s="11">
        <f t="shared" si="2"/>
        <v>600</v>
      </c>
      <c r="L47" s="3">
        <v>45369</v>
      </c>
    </row>
    <row r="48" spans="1:12">
      <c r="A48" s="3">
        <v>45370</v>
      </c>
      <c r="B48" s="4">
        <v>18484</v>
      </c>
      <c r="C48" s="5" t="s">
        <v>167</v>
      </c>
      <c r="D48" s="6" t="s">
        <v>166</v>
      </c>
      <c r="E48" s="6">
        <v>57360</v>
      </c>
      <c r="F48" s="7">
        <v>1200</v>
      </c>
      <c r="G48" s="8"/>
      <c r="H48" s="8"/>
      <c r="I48" s="9"/>
      <c r="J48" s="10"/>
      <c r="K48" s="11">
        <f t="shared" si="2"/>
        <v>1200</v>
      </c>
      <c r="L48" s="3">
        <v>45369</v>
      </c>
    </row>
    <row r="49" spans="1:12">
      <c r="A49" s="3">
        <v>45370</v>
      </c>
      <c r="B49" s="4">
        <v>18485</v>
      </c>
      <c r="C49" s="5" t="s">
        <v>168</v>
      </c>
      <c r="D49" s="6" t="s">
        <v>14</v>
      </c>
      <c r="E49" s="6">
        <v>57358</v>
      </c>
      <c r="F49" s="7"/>
      <c r="G49" s="8" t="s">
        <v>72</v>
      </c>
      <c r="H49" s="8"/>
      <c r="I49" s="9"/>
      <c r="J49" s="10">
        <v>14248.3</v>
      </c>
      <c r="K49" s="11">
        <f t="shared" si="2"/>
        <v>14248.3</v>
      </c>
      <c r="L49" s="3">
        <v>45367</v>
      </c>
    </row>
    <row r="50" spans="1:12">
      <c r="A50" s="3">
        <v>45370</v>
      </c>
      <c r="B50" s="4">
        <v>18486</v>
      </c>
      <c r="C50" s="5" t="s">
        <v>169</v>
      </c>
      <c r="D50" s="6" t="s">
        <v>14</v>
      </c>
      <c r="E50" s="6">
        <v>57363</v>
      </c>
      <c r="F50" s="7">
        <v>650</v>
      </c>
      <c r="G50" s="8"/>
      <c r="H50" s="8"/>
      <c r="I50" s="9"/>
      <c r="J50" s="10"/>
      <c r="K50" s="11">
        <f>J50+F50</f>
        <v>650</v>
      </c>
      <c r="L50" s="3">
        <v>45370</v>
      </c>
    </row>
    <row r="51" spans="1:12">
      <c r="F51" s="12">
        <f>SUM(F40:F50)</f>
        <v>26340.1</v>
      </c>
      <c r="G51" s="1"/>
      <c r="H51" s="1"/>
      <c r="I51" s="1"/>
      <c r="J51" s="12">
        <f>SUM(J43:J50)</f>
        <v>51936.899999999994</v>
      </c>
      <c r="K51" s="12">
        <f>SUM(K43:K50)</f>
        <v>78277</v>
      </c>
    </row>
    <row r="52" spans="1:12">
      <c r="I52" s="2" t="s">
        <v>12</v>
      </c>
    </row>
    <row r="55" spans="1:12">
      <c r="A55" s="1" t="s">
        <v>18</v>
      </c>
      <c r="D55" s="1" t="s">
        <v>19</v>
      </c>
    </row>
    <row r="56" spans="1:12">
      <c r="A56" s="1"/>
    </row>
    <row r="57" spans="1:12">
      <c r="A57" s="1"/>
    </row>
    <row r="58" spans="1:12">
      <c r="A58" s="1" t="s">
        <v>21</v>
      </c>
      <c r="D58" s="1" t="s">
        <v>22</v>
      </c>
    </row>
    <row r="59" spans="1:12">
      <c r="A59" s="2" t="s">
        <v>24</v>
      </c>
      <c r="D59" s="2" t="s">
        <v>25</v>
      </c>
    </row>
  </sheetData>
  <mergeCells count="26">
    <mergeCell ref="F40:F42"/>
    <mergeCell ref="G40:J40"/>
    <mergeCell ref="K40:K42"/>
    <mergeCell ref="L40:L42"/>
    <mergeCell ref="G41:G42"/>
    <mergeCell ref="H41:H42"/>
    <mergeCell ref="I41:I42"/>
    <mergeCell ref="J41:J42"/>
    <mergeCell ref="A40:A42"/>
    <mergeCell ref="B40:B42"/>
    <mergeCell ref="C40:C42"/>
    <mergeCell ref="D40:D42"/>
    <mergeCell ref="E40:E42"/>
    <mergeCell ref="F5:F7"/>
    <mergeCell ref="A5:A7"/>
    <mergeCell ref="B5:B7"/>
    <mergeCell ref="C5:C7"/>
    <mergeCell ref="D5:D7"/>
    <mergeCell ref="E5:E7"/>
    <mergeCell ref="G5:J5"/>
    <mergeCell ref="K5:K7"/>
    <mergeCell ref="L5:L7"/>
    <mergeCell ref="G6:G7"/>
    <mergeCell ref="H6:H7"/>
    <mergeCell ref="I6:I7"/>
    <mergeCell ref="J6:J7"/>
  </mergeCells>
  <pageMargins left="0.25" right="0.25" top="0.75" bottom="0.75" header="0.3" footer="0.3"/>
  <pageSetup scale="90" orientation="landscape" verticalDpi="7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4"/>
  <sheetViews>
    <sheetView zoomScale="120" zoomScaleNormal="120" workbookViewId="0">
      <selection activeCell="A36" sqref="A36:M66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3">
      <c r="A2" s="1" t="s">
        <v>0</v>
      </c>
    </row>
    <row r="3" spans="1:13">
      <c r="A3" s="1" t="s">
        <v>46</v>
      </c>
    </row>
    <row r="5" spans="1:13" ht="8.4499999999999993" customHeight="1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7" t="s">
        <v>7</v>
      </c>
      <c r="H5" s="68"/>
      <c r="I5" s="68"/>
      <c r="J5" s="69"/>
      <c r="K5" s="64" t="s">
        <v>8</v>
      </c>
      <c r="L5" s="64" t="s">
        <v>9</v>
      </c>
    </row>
    <row r="6" spans="1:13">
      <c r="A6" s="65"/>
      <c r="B6" s="65"/>
      <c r="C6" s="65"/>
      <c r="D6" s="65"/>
      <c r="E6" s="65"/>
      <c r="F6" s="65"/>
      <c r="G6" s="64" t="s">
        <v>10</v>
      </c>
      <c r="H6" s="64" t="s">
        <v>11</v>
      </c>
      <c r="I6" s="64" t="s">
        <v>12</v>
      </c>
      <c r="J6" s="64" t="s">
        <v>13</v>
      </c>
      <c r="K6" s="65"/>
      <c r="L6" s="65"/>
    </row>
    <row r="7" spans="1:13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>
      <c r="A8" s="3">
        <v>45370</v>
      </c>
      <c r="B8" s="4">
        <v>18131</v>
      </c>
      <c r="C8" s="5" t="s">
        <v>148</v>
      </c>
      <c r="D8" s="6" t="s">
        <v>14</v>
      </c>
      <c r="E8" s="6">
        <v>57157</v>
      </c>
      <c r="F8" s="7"/>
      <c r="G8" s="8" t="s">
        <v>53</v>
      </c>
      <c r="H8" s="8">
        <v>6082803914</v>
      </c>
      <c r="I8" s="9" t="s">
        <v>149</v>
      </c>
      <c r="J8" s="10">
        <v>23676.799999999999</v>
      </c>
      <c r="K8" s="11">
        <f>J8+F8</f>
        <v>23676.799999999999</v>
      </c>
      <c r="L8" s="3">
        <v>45371</v>
      </c>
      <c r="M8" s="84" t="s">
        <v>150</v>
      </c>
    </row>
    <row r="9" spans="1:13">
      <c r="A9" s="3">
        <v>45370</v>
      </c>
      <c r="B9" s="4">
        <v>18131</v>
      </c>
      <c r="C9" s="5" t="s">
        <v>148</v>
      </c>
      <c r="D9" s="6" t="s">
        <v>33</v>
      </c>
      <c r="E9" s="6">
        <v>57157</v>
      </c>
      <c r="F9" s="7"/>
      <c r="G9" s="8" t="s">
        <v>53</v>
      </c>
      <c r="H9" s="8">
        <v>6082803914</v>
      </c>
      <c r="I9" s="9" t="s">
        <v>149</v>
      </c>
      <c r="J9" s="10">
        <v>297.32</v>
      </c>
      <c r="K9" s="11">
        <f>J9+F9</f>
        <v>297.32</v>
      </c>
      <c r="L9" s="3">
        <v>45371</v>
      </c>
      <c r="M9" s="84"/>
    </row>
    <row r="10" spans="1:13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>J10+F10</f>
        <v>0</v>
      </c>
      <c r="L10" s="3"/>
    </row>
    <row r="11" spans="1:13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ref="K11:K12" si="0">J11+F11</f>
        <v>0</v>
      </c>
      <c r="L11" s="3"/>
    </row>
    <row r="12" spans="1:13">
      <c r="A12" s="3"/>
      <c r="B12" s="4"/>
      <c r="C12" s="5"/>
      <c r="D12" s="6"/>
      <c r="E12" s="6"/>
      <c r="F12" s="7"/>
      <c r="G12" s="8"/>
      <c r="H12" s="8"/>
      <c r="I12" s="9"/>
      <c r="J12" s="10"/>
      <c r="K12" s="11">
        <f t="shared" si="0"/>
        <v>0</v>
      </c>
      <c r="L12" s="3"/>
    </row>
    <row r="13" spans="1:13">
      <c r="F13" s="12">
        <f>SUM(F5:F12)</f>
        <v>0</v>
      </c>
      <c r="G13" s="1"/>
      <c r="H13" s="1"/>
      <c r="I13" s="1"/>
      <c r="J13" s="12">
        <f>SUM(J8:J12)</f>
        <v>23974.12</v>
      </c>
      <c r="K13" s="12">
        <f>SUM(K8:K12)</f>
        <v>23974.12</v>
      </c>
    </row>
    <row r="14" spans="1:13">
      <c r="I14" s="2" t="s">
        <v>12</v>
      </c>
    </row>
    <row r="15" spans="1:13">
      <c r="H15" s="1" t="s">
        <v>15</v>
      </c>
      <c r="J15" s="13" t="s">
        <v>16</v>
      </c>
      <c r="K15" s="13" t="s">
        <v>17</v>
      </c>
    </row>
    <row r="16" spans="1:13">
      <c r="K16" s="1"/>
    </row>
    <row r="17" spans="1:11">
      <c r="A17" s="1" t="s">
        <v>18</v>
      </c>
      <c r="D17" s="1" t="s">
        <v>19</v>
      </c>
      <c r="G17" s="1" t="s">
        <v>20</v>
      </c>
      <c r="I17" s="14">
        <v>1000</v>
      </c>
      <c r="J17" s="15"/>
      <c r="K17" s="16">
        <f t="shared" ref="K17:K27" si="1">J17*I17</f>
        <v>0</v>
      </c>
    </row>
    <row r="18" spans="1:11">
      <c r="A18" s="1"/>
      <c r="G18" s="1"/>
      <c r="I18" s="14">
        <v>500</v>
      </c>
      <c r="J18" s="15"/>
      <c r="K18" s="16">
        <f t="shared" si="1"/>
        <v>0</v>
      </c>
    </row>
    <row r="19" spans="1:11">
      <c r="A19" s="1"/>
      <c r="G19" s="1"/>
      <c r="I19" s="14">
        <v>200</v>
      </c>
      <c r="J19" s="15"/>
      <c r="K19" s="16">
        <f t="shared" si="1"/>
        <v>0</v>
      </c>
    </row>
    <row r="20" spans="1:11">
      <c r="A20" s="1" t="s">
        <v>21</v>
      </c>
      <c r="D20" s="1" t="s">
        <v>22</v>
      </c>
      <c r="G20" s="1" t="s">
        <v>23</v>
      </c>
      <c r="I20" s="14">
        <v>100</v>
      </c>
      <c r="J20" s="15"/>
      <c r="K20" s="16">
        <f t="shared" si="1"/>
        <v>0</v>
      </c>
    </row>
    <row r="21" spans="1:11">
      <c r="A21" s="2" t="s">
        <v>24</v>
      </c>
      <c r="D21" s="2" t="s">
        <v>25</v>
      </c>
      <c r="G21" s="2" t="s">
        <v>26</v>
      </c>
      <c r="I21" s="14">
        <v>50</v>
      </c>
      <c r="J21" s="15"/>
      <c r="K21" s="16">
        <f t="shared" si="1"/>
        <v>0</v>
      </c>
    </row>
    <row r="22" spans="1:11">
      <c r="I22" s="14">
        <v>20</v>
      </c>
      <c r="J22" s="15"/>
      <c r="K22" s="16">
        <f t="shared" si="1"/>
        <v>0</v>
      </c>
    </row>
    <row r="23" spans="1:11">
      <c r="I23" s="14">
        <v>10</v>
      </c>
      <c r="J23" s="15"/>
      <c r="K23" s="16">
        <f t="shared" si="1"/>
        <v>0</v>
      </c>
    </row>
    <row r="24" spans="1:11">
      <c r="I24" s="14">
        <v>5</v>
      </c>
      <c r="J24" s="15"/>
      <c r="K24" s="16">
        <f t="shared" si="1"/>
        <v>0</v>
      </c>
    </row>
    <row r="25" spans="1:11">
      <c r="I25" s="14">
        <v>1</v>
      </c>
      <c r="J25" s="15"/>
      <c r="K25" s="16">
        <f t="shared" si="1"/>
        <v>0</v>
      </c>
    </row>
    <row r="26" spans="1:11">
      <c r="I26" s="14">
        <v>0.25</v>
      </c>
      <c r="J26" s="15"/>
      <c r="K26" s="16">
        <f t="shared" si="1"/>
        <v>0</v>
      </c>
    </row>
    <row r="27" spans="1:11">
      <c r="I27" s="17">
        <v>0.1</v>
      </c>
      <c r="J27" s="15"/>
      <c r="K27" s="16">
        <f t="shared" si="1"/>
        <v>0</v>
      </c>
    </row>
    <row r="28" spans="1:11">
      <c r="I28" s="1" t="s">
        <v>27</v>
      </c>
      <c r="K28" s="18">
        <f>SUM(K17:K27)</f>
        <v>0</v>
      </c>
    </row>
    <row r="29" spans="1:11">
      <c r="I29" s="1" t="s">
        <v>28</v>
      </c>
      <c r="K29" s="19">
        <f>J13</f>
        <v>23974.12</v>
      </c>
    </row>
    <row r="30" spans="1:11" ht="9.75" thickBot="1">
      <c r="K30" s="20">
        <f>SUM(K28:K29)</f>
        <v>23974.12</v>
      </c>
    </row>
    <row r="31" spans="1:11" ht="9.75" thickTop="1"/>
    <row r="36" spans="1:12">
      <c r="A36" s="1" t="s">
        <v>0</v>
      </c>
    </row>
    <row r="37" spans="1:12">
      <c r="A37" s="1" t="s">
        <v>31</v>
      </c>
    </row>
    <row r="39" spans="1:12">
      <c r="A39" s="64" t="s">
        <v>1</v>
      </c>
      <c r="B39" s="64" t="s">
        <v>2</v>
      </c>
      <c r="C39" s="64" t="s">
        <v>3</v>
      </c>
      <c r="D39" s="64" t="s">
        <v>4</v>
      </c>
      <c r="E39" s="64" t="s">
        <v>5</v>
      </c>
      <c r="F39" s="64" t="s">
        <v>6</v>
      </c>
      <c r="G39" s="67" t="s">
        <v>7</v>
      </c>
      <c r="H39" s="68"/>
      <c r="I39" s="68"/>
      <c r="J39" s="69"/>
      <c r="K39" s="64" t="s">
        <v>8</v>
      </c>
      <c r="L39" s="64" t="s">
        <v>9</v>
      </c>
    </row>
    <row r="40" spans="1:12">
      <c r="A40" s="65"/>
      <c r="B40" s="65"/>
      <c r="C40" s="65"/>
      <c r="D40" s="65"/>
      <c r="E40" s="65"/>
      <c r="F40" s="65"/>
      <c r="G40" s="64" t="s">
        <v>10</v>
      </c>
      <c r="H40" s="64" t="s">
        <v>11</v>
      </c>
      <c r="I40" s="64" t="s">
        <v>12</v>
      </c>
      <c r="J40" s="64" t="s">
        <v>13</v>
      </c>
      <c r="K40" s="65"/>
      <c r="L40" s="65"/>
    </row>
    <row r="41" spans="1:12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1:12">
      <c r="A42" s="3">
        <v>45371</v>
      </c>
      <c r="B42" s="4">
        <v>18487</v>
      </c>
      <c r="C42" s="5" t="s">
        <v>170</v>
      </c>
      <c r="D42" s="6" t="s">
        <v>14</v>
      </c>
      <c r="E42" s="6">
        <v>57366</v>
      </c>
      <c r="F42" s="7">
        <v>37172.199999999997</v>
      </c>
      <c r="G42" s="8"/>
      <c r="H42" s="8"/>
      <c r="I42" s="9"/>
      <c r="J42" s="10"/>
      <c r="K42" s="11">
        <f>J42+F42</f>
        <v>37172.199999999997</v>
      </c>
      <c r="L42" s="3">
        <v>45370</v>
      </c>
    </row>
    <row r="43" spans="1:12">
      <c r="A43" s="3">
        <v>45371</v>
      </c>
      <c r="B43" s="4">
        <v>18488</v>
      </c>
      <c r="C43" s="5" t="s">
        <v>171</v>
      </c>
      <c r="D43" s="6" t="s">
        <v>14</v>
      </c>
      <c r="E43" s="6">
        <v>57370</v>
      </c>
      <c r="F43" s="7"/>
      <c r="G43" s="8" t="s">
        <v>49</v>
      </c>
      <c r="H43" s="8"/>
      <c r="I43" s="9"/>
      <c r="J43" s="7">
        <v>205778.3</v>
      </c>
      <c r="K43" s="11">
        <f t="shared" ref="K43:K51" si="2">J43+F43</f>
        <v>205778.3</v>
      </c>
      <c r="L43" s="3">
        <v>45370</v>
      </c>
    </row>
    <row r="44" spans="1:12">
      <c r="A44" s="3">
        <v>45371</v>
      </c>
      <c r="B44" s="4">
        <v>18488</v>
      </c>
      <c r="C44" s="5" t="s">
        <v>171</v>
      </c>
      <c r="D44" s="6" t="s">
        <v>33</v>
      </c>
      <c r="E44" s="6">
        <v>57370</v>
      </c>
      <c r="F44" s="7"/>
      <c r="G44" s="8" t="s">
        <v>49</v>
      </c>
      <c r="H44" s="8"/>
      <c r="I44" s="9"/>
      <c r="J44" s="7">
        <v>600</v>
      </c>
      <c r="K44" s="11">
        <f t="shared" si="2"/>
        <v>600</v>
      </c>
      <c r="L44" s="3">
        <v>45370</v>
      </c>
    </row>
    <row r="45" spans="1:12">
      <c r="A45" s="3">
        <v>45371</v>
      </c>
      <c r="B45" s="4">
        <v>18489</v>
      </c>
      <c r="C45" s="5" t="s">
        <v>172</v>
      </c>
      <c r="D45" s="6" t="s">
        <v>14</v>
      </c>
      <c r="E45" s="6">
        <v>57371</v>
      </c>
      <c r="F45" s="7"/>
      <c r="G45" s="8" t="s">
        <v>72</v>
      </c>
      <c r="H45" s="8"/>
      <c r="I45" s="9"/>
      <c r="J45" s="10">
        <v>66904.2</v>
      </c>
      <c r="K45" s="11">
        <f t="shared" si="2"/>
        <v>66904.2</v>
      </c>
      <c r="L45" s="3">
        <v>45369</v>
      </c>
    </row>
    <row r="46" spans="1:12">
      <c r="A46" s="3">
        <v>45371</v>
      </c>
      <c r="B46" s="4">
        <v>18489</v>
      </c>
      <c r="C46" s="5" t="s">
        <v>172</v>
      </c>
      <c r="D46" s="6" t="s">
        <v>33</v>
      </c>
      <c r="E46" s="6">
        <v>57371</v>
      </c>
      <c r="F46" s="7"/>
      <c r="G46" s="8" t="s">
        <v>72</v>
      </c>
      <c r="H46" s="8"/>
      <c r="I46" s="9"/>
      <c r="J46" s="10">
        <v>600</v>
      </c>
      <c r="K46" s="11">
        <f t="shared" si="2"/>
        <v>600</v>
      </c>
      <c r="L46" s="3">
        <v>45369</v>
      </c>
    </row>
    <row r="47" spans="1:12">
      <c r="A47" s="3">
        <v>45371</v>
      </c>
      <c r="B47" s="4">
        <v>18490</v>
      </c>
      <c r="C47" s="5" t="s">
        <v>173</v>
      </c>
      <c r="D47" s="6" t="s">
        <v>14</v>
      </c>
      <c r="E47" s="6">
        <v>57372</v>
      </c>
      <c r="F47" s="7"/>
      <c r="G47" s="8" t="s">
        <v>72</v>
      </c>
      <c r="H47" s="8"/>
      <c r="I47" s="9"/>
      <c r="J47" s="10">
        <v>2650</v>
      </c>
      <c r="K47" s="11">
        <f t="shared" si="2"/>
        <v>2650</v>
      </c>
      <c r="L47" s="3">
        <v>45369</v>
      </c>
    </row>
    <row r="48" spans="1:12">
      <c r="A48" s="3">
        <v>45371</v>
      </c>
      <c r="B48" s="4">
        <v>18491</v>
      </c>
      <c r="C48" s="5" t="s">
        <v>174</v>
      </c>
      <c r="D48" s="6" t="s">
        <v>14</v>
      </c>
      <c r="E48" s="6">
        <v>57373</v>
      </c>
      <c r="F48" s="7">
        <v>195600.6</v>
      </c>
      <c r="G48" s="8"/>
      <c r="H48" s="8"/>
      <c r="I48" s="9"/>
      <c r="J48" s="10"/>
      <c r="K48" s="11">
        <f t="shared" si="2"/>
        <v>195600.6</v>
      </c>
      <c r="L48" s="3">
        <v>45370</v>
      </c>
    </row>
    <row r="49" spans="1:13">
      <c r="A49" s="3">
        <v>45371</v>
      </c>
      <c r="B49" s="4">
        <v>18492</v>
      </c>
      <c r="C49" s="5" t="s">
        <v>175</v>
      </c>
      <c r="D49" s="6" t="s">
        <v>14</v>
      </c>
      <c r="E49" s="6"/>
      <c r="F49" s="7"/>
      <c r="G49" s="8" t="s">
        <v>49</v>
      </c>
      <c r="H49" s="8"/>
      <c r="I49" s="9"/>
      <c r="J49" s="10">
        <v>347364.55</v>
      </c>
      <c r="K49" s="11">
        <f t="shared" si="2"/>
        <v>347364.55</v>
      </c>
      <c r="L49" s="3">
        <v>45369</v>
      </c>
    </row>
    <row r="50" spans="1:13">
      <c r="A50" s="3">
        <v>45371</v>
      </c>
      <c r="B50" s="4">
        <v>18492</v>
      </c>
      <c r="C50" s="5" t="s">
        <v>175</v>
      </c>
      <c r="D50" s="6" t="s">
        <v>138</v>
      </c>
      <c r="E50" s="6"/>
      <c r="F50" s="7"/>
      <c r="G50" s="8" t="s">
        <v>49</v>
      </c>
      <c r="H50" s="8"/>
      <c r="I50" s="9"/>
      <c r="J50" s="10">
        <v>269087.5</v>
      </c>
      <c r="K50" s="11">
        <f t="shared" si="2"/>
        <v>269087.5</v>
      </c>
      <c r="L50" s="3">
        <v>45369</v>
      </c>
    </row>
    <row r="51" spans="1:13">
      <c r="A51" s="3">
        <v>45371</v>
      </c>
      <c r="B51" s="4">
        <v>18492</v>
      </c>
      <c r="C51" s="5" t="s">
        <v>175</v>
      </c>
      <c r="D51" s="6" t="s">
        <v>33</v>
      </c>
      <c r="E51" s="6"/>
      <c r="F51" s="7"/>
      <c r="G51" s="8" t="s">
        <v>49</v>
      </c>
      <c r="H51" s="8"/>
      <c r="I51" s="9"/>
      <c r="J51" s="10">
        <v>500</v>
      </c>
      <c r="K51" s="11">
        <f t="shared" si="2"/>
        <v>500</v>
      </c>
      <c r="L51" s="3">
        <v>45369</v>
      </c>
    </row>
    <row r="52" spans="1:13">
      <c r="A52" s="3">
        <v>45371</v>
      </c>
      <c r="B52" s="4">
        <v>18493</v>
      </c>
      <c r="C52" s="5" t="s">
        <v>176</v>
      </c>
      <c r="D52" s="6" t="s">
        <v>14</v>
      </c>
      <c r="E52" s="6">
        <v>57181</v>
      </c>
      <c r="F52" s="7"/>
      <c r="G52" s="8" t="s">
        <v>49</v>
      </c>
      <c r="H52" s="8">
        <v>287424</v>
      </c>
      <c r="I52" s="9"/>
      <c r="J52" s="10">
        <v>51480.2</v>
      </c>
      <c r="K52" s="11">
        <f t="shared" ref="K52:K55" si="3">J52+F52</f>
        <v>51480.2</v>
      </c>
      <c r="L52" s="3">
        <v>45370</v>
      </c>
      <c r="M52" s="2" t="s">
        <v>177</v>
      </c>
    </row>
    <row r="53" spans="1:13">
      <c r="A53" s="3">
        <v>45371</v>
      </c>
      <c r="B53" s="4">
        <v>18494</v>
      </c>
      <c r="C53" s="5" t="s">
        <v>178</v>
      </c>
      <c r="D53" s="6" t="s">
        <v>14</v>
      </c>
      <c r="E53" s="6">
        <v>57357</v>
      </c>
      <c r="F53" s="7">
        <v>650</v>
      </c>
      <c r="G53" s="8"/>
      <c r="H53" s="8"/>
      <c r="I53" s="9"/>
      <c r="J53" s="10"/>
      <c r="K53" s="11">
        <f t="shared" si="3"/>
        <v>650</v>
      </c>
      <c r="L53" s="3">
        <v>45370</v>
      </c>
    </row>
    <row r="54" spans="1:13">
      <c r="A54" s="3">
        <v>45371</v>
      </c>
      <c r="B54" s="4">
        <v>18495</v>
      </c>
      <c r="C54" s="5" t="s">
        <v>32</v>
      </c>
      <c r="D54" s="6" t="s">
        <v>14</v>
      </c>
      <c r="E54" s="6">
        <v>56697</v>
      </c>
      <c r="F54" s="7">
        <v>5000</v>
      </c>
      <c r="G54" s="8"/>
      <c r="H54" s="8"/>
      <c r="I54" s="9"/>
      <c r="J54" s="10"/>
      <c r="K54" s="11">
        <f t="shared" si="3"/>
        <v>5000</v>
      </c>
      <c r="L54" s="3">
        <v>45369</v>
      </c>
    </row>
    <row r="55" spans="1:13">
      <c r="A55" s="3">
        <v>45371</v>
      </c>
      <c r="B55" s="4">
        <v>18496</v>
      </c>
      <c r="C55" s="5" t="s">
        <v>179</v>
      </c>
      <c r="D55" s="6" t="s">
        <v>14</v>
      </c>
      <c r="E55" s="6">
        <v>57225</v>
      </c>
      <c r="F55" s="7"/>
      <c r="G55" s="8" t="s">
        <v>72</v>
      </c>
      <c r="H55" s="8"/>
      <c r="I55" s="9"/>
      <c r="J55" s="10">
        <v>1750</v>
      </c>
      <c r="K55" s="11">
        <f t="shared" si="3"/>
        <v>1750</v>
      </c>
      <c r="L55" s="3">
        <v>45369</v>
      </c>
    </row>
    <row r="56" spans="1:13">
      <c r="F56" s="12">
        <f>SUM(F39:F55)</f>
        <v>238422.8</v>
      </c>
      <c r="G56" s="1"/>
      <c r="H56" s="1"/>
      <c r="I56" s="1"/>
      <c r="J56" s="12">
        <f>SUM(J42:J55)</f>
        <v>946714.75</v>
      </c>
      <c r="K56" s="12">
        <f>SUM(K42:K55)</f>
        <v>1185137.55</v>
      </c>
    </row>
    <row r="57" spans="1:13">
      <c r="I57" s="2" t="s">
        <v>12</v>
      </c>
    </row>
    <row r="60" spans="1:13">
      <c r="A60" s="1" t="s">
        <v>18</v>
      </c>
      <c r="D60" s="1" t="s">
        <v>19</v>
      </c>
    </row>
    <row r="61" spans="1:13">
      <c r="A61" s="1"/>
    </row>
    <row r="62" spans="1:13">
      <c r="A62" s="1"/>
    </row>
    <row r="63" spans="1:13">
      <c r="A63" s="1" t="s">
        <v>21</v>
      </c>
      <c r="D63" s="1" t="s">
        <v>22</v>
      </c>
    </row>
    <row r="64" spans="1:13">
      <c r="A64" s="2" t="s">
        <v>24</v>
      </c>
      <c r="D64" s="2" t="s">
        <v>25</v>
      </c>
    </row>
  </sheetData>
  <mergeCells count="27">
    <mergeCell ref="F39:F41"/>
    <mergeCell ref="G39:J39"/>
    <mergeCell ref="K39:K41"/>
    <mergeCell ref="L39:L41"/>
    <mergeCell ref="G40:G41"/>
    <mergeCell ref="H40:H41"/>
    <mergeCell ref="I40:I41"/>
    <mergeCell ref="J40:J41"/>
    <mergeCell ref="A39:A41"/>
    <mergeCell ref="B39:B41"/>
    <mergeCell ref="C39:C41"/>
    <mergeCell ref="D39:D41"/>
    <mergeCell ref="E39:E41"/>
    <mergeCell ref="M8:M9"/>
    <mergeCell ref="G5:J5"/>
    <mergeCell ref="K5:K7"/>
    <mergeCell ref="L5:L7"/>
    <mergeCell ref="G6:G7"/>
    <mergeCell ref="H6:H7"/>
    <mergeCell ref="I6:I7"/>
    <mergeCell ref="J6:J7"/>
    <mergeCell ref="F5:F7"/>
    <mergeCell ref="A5:A7"/>
    <mergeCell ref="B5:B7"/>
    <mergeCell ref="C5:C7"/>
    <mergeCell ref="D5:D7"/>
    <mergeCell ref="E5:E7"/>
  </mergeCells>
  <pageMargins left="0.25" right="0.25" top="0.75" bottom="0.75" header="0.3" footer="0.3"/>
  <pageSetup scale="85" orientation="landscape" verticalDpi="7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149"/>
  <sheetViews>
    <sheetView topLeftCell="A118" workbookViewId="0">
      <selection activeCell="A56" sqref="A56:L150"/>
    </sheetView>
  </sheetViews>
  <sheetFormatPr defaultColWidth="8.5703125" defaultRowHeight="9"/>
  <cols>
    <col min="1" max="1" width="10.85546875" style="2" customWidth="1"/>
    <col min="2" max="2" width="5.8554687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3">
      <c r="A2" s="1" t="s">
        <v>0</v>
      </c>
    </row>
    <row r="3" spans="1:13">
      <c r="A3" s="1" t="s">
        <v>31</v>
      </c>
    </row>
    <row r="5" spans="1:13" ht="8.4499999999999993" customHeight="1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7" t="s">
        <v>7</v>
      </c>
      <c r="H5" s="68"/>
      <c r="I5" s="68"/>
      <c r="J5" s="69"/>
      <c r="K5" s="64" t="s">
        <v>8</v>
      </c>
      <c r="L5" s="64" t="s">
        <v>9</v>
      </c>
    </row>
    <row r="6" spans="1:13">
      <c r="A6" s="65"/>
      <c r="B6" s="65"/>
      <c r="C6" s="65"/>
      <c r="D6" s="65"/>
      <c r="E6" s="65"/>
      <c r="F6" s="65"/>
      <c r="G6" s="64" t="s">
        <v>10</v>
      </c>
      <c r="H6" s="64" t="s">
        <v>11</v>
      </c>
      <c r="I6" s="64" t="s">
        <v>12</v>
      </c>
      <c r="J6" s="64" t="s">
        <v>13</v>
      </c>
      <c r="K6" s="65"/>
      <c r="L6" s="65"/>
    </row>
    <row r="7" spans="1:13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>
      <c r="A8" s="3">
        <v>45371</v>
      </c>
      <c r="B8" s="4">
        <v>18497</v>
      </c>
      <c r="C8" s="5" t="s">
        <v>151</v>
      </c>
      <c r="D8" s="6" t="s">
        <v>14</v>
      </c>
      <c r="E8" s="6">
        <v>57242</v>
      </c>
      <c r="F8" s="7">
        <v>31502.1</v>
      </c>
      <c r="G8" s="8"/>
      <c r="H8" s="8"/>
      <c r="I8" s="9"/>
      <c r="J8" s="10"/>
      <c r="K8" s="11">
        <f>J8+F8</f>
        <v>31502.1</v>
      </c>
      <c r="L8" s="3">
        <v>45372</v>
      </c>
      <c r="M8" s="84"/>
    </row>
    <row r="9" spans="1:13">
      <c r="A9" s="3"/>
      <c r="B9" s="4"/>
      <c r="C9" s="5"/>
      <c r="D9" s="6"/>
      <c r="E9" s="6"/>
      <c r="F9" s="7"/>
      <c r="G9" s="8"/>
      <c r="H9" s="8"/>
      <c r="I9" s="9"/>
      <c r="J9" s="10"/>
      <c r="K9" s="11">
        <f>J9+F9</f>
        <v>0</v>
      </c>
      <c r="L9" s="3"/>
      <c r="M9" s="84"/>
    </row>
    <row r="10" spans="1:13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>J10+F10</f>
        <v>0</v>
      </c>
      <c r="L10" s="3"/>
    </row>
    <row r="11" spans="1:13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ref="K11:K12" si="0">J11+F11</f>
        <v>0</v>
      </c>
      <c r="L11" s="3"/>
    </row>
    <row r="12" spans="1:13">
      <c r="A12" s="3"/>
      <c r="B12" s="4"/>
      <c r="C12" s="5"/>
      <c r="D12" s="6"/>
      <c r="E12" s="6"/>
      <c r="F12" s="7"/>
      <c r="G12" s="8"/>
      <c r="H12" s="8"/>
      <c r="I12" s="9"/>
      <c r="J12" s="10"/>
      <c r="K12" s="11">
        <f t="shared" si="0"/>
        <v>0</v>
      </c>
      <c r="L12" s="3"/>
    </row>
    <row r="13" spans="1:13">
      <c r="F13" s="12">
        <f>SUM(F5:F12)</f>
        <v>31502.1</v>
      </c>
      <c r="G13" s="1"/>
      <c r="H13" s="1"/>
      <c r="I13" s="1"/>
      <c r="J13" s="12">
        <f>SUM(J8:J12)</f>
        <v>0</v>
      </c>
      <c r="K13" s="12">
        <f>SUM(K8:K12)</f>
        <v>31502.1</v>
      </c>
    </row>
    <row r="14" spans="1:13">
      <c r="I14" s="2" t="s">
        <v>12</v>
      </c>
    </row>
    <row r="15" spans="1:13">
      <c r="H15" s="1" t="s">
        <v>15</v>
      </c>
      <c r="J15" s="13" t="s">
        <v>16</v>
      </c>
      <c r="K15" s="13" t="s">
        <v>17</v>
      </c>
    </row>
    <row r="16" spans="1:13">
      <c r="K16" s="1"/>
    </row>
    <row r="17" spans="1:11">
      <c r="A17" s="1" t="s">
        <v>18</v>
      </c>
      <c r="D17" s="1" t="s">
        <v>19</v>
      </c>
      <c r="G17" s="1" t="s">
        <v>20</v>
      </c>
      <c r="I17" s="14">
        <v>1000</v>
      </c>
      <c r="J17" s="15">
        <v>31</v>
      </c>
      <c r="K17" s="16">
        <f t="shared" ref="K17:K27" si="1">J17*I17</f>
        <v>31000</v>
      </c>
    </row>
    <row r="18" spans="1:11">
      <c r="A18" s="1"/>
      <c r="G18" s="1"/>
      <c r="I18" s="14">
        <v>500</v>
      </c>
      <c r="J18" s="15">
        <v>1</v>
      </c>
      <c r="K18" s="16">
        <f t="shared" si="1"/>
        <v>500</v>
      </c>
    </row>
    <row r="19" spans="1:11">
      <c r="A19" s="1"/>
      <c r="G19" s="1"/>
      <c r="I19" s="14">
        <v>200</v>
      </c>
      <c r="J19" s="15"/>
      <c r="K19" s="16">
        <f t="shared" si="1"/>
        <v>0</v>
      </c>
    </row>
    <row r="20" spans="1:11">
      <c r="A20" s="1" t="s">
        <v>21</v>
      </c>
      <c r="D20" s="1" t="s">
        <v>22</v>
      </c>
      <c r="G20" s="1" t="s">
        <v>23</v>
      </c>
      <c r="I20" s="14">
        <v>100</v>
      </c>
      <c r="J20" s="15"/>
      <c r="K20" s="16">
        <f t="shared" si="1"/>
        <v>0</v>
      </c>
    </row>
    <row r="21" spans="1:11">
      <c r="A21" s="2" t="s">
        <v>24</v>
      </c>
      <c r="D21" s="2" t="s">
        <v>25</v>
      </c>
      <c r="G21" s="2" t="s">
        <v>26</v>
      </c>
      <c r="I21" s="14">
        <v>50</v>
      </c>
      <c r="J21" s="15"/>
      <c r="K21" s="16">
        <f t="shared" si="1"/>
        <v>0</v>
      </c>
    </row>
    <row r="22" spans="1:11">
      <c r="I22" s="14">
        <v>20</v>
      </c>
      <c r="J22" s="15"/>
      <c r="K22" s="16">
        <f t="shared" si="1"/>
        <v>0</v>
      </c>
    </row>
    <row r="23" spans="1:11">
      <c r="I23" s="14">
        <v>10</v>
      </c>
      <c r="J23" s="15"/>
      <c r="K23" s="16">
        <f t="shared" si="1"/>
        <v>0</v>
      </c>
    </row>
    <row r="24" spans="1:11">
      <c r="I24" s="14">
        <v>5</v>
      </c>
      <c r="J24" s="15"/>
      <c r="K24" s="16">
        <f t="shared" si="1"/>
        <v>0</v>
      </c>
    </row>
    <row r="25" spans="1:11">
      <c r="I25" s="14">
        <v>1</v>
      </c>
      <c r="J25" s="15">
        <v>2</v>
      </c>
      <c r="K25" s="16">
        <f t="shared" si="1"/>
        <v>2</v>
      </c>
    </row>
    <row r="26" spans="1:11">
      <c r="I26" s="14">
        <v>0.25</v>
      </c>
      <c r="J26" s="15"/>
      <c r="K26" s="16">
        <f t="shared" si="1"/>
        <v>0</v>
      </c>
    </row>
    <row r="27" spans="1:11">
      <c r="I27" s="17">
        <v>0.1</v>
      </c>
      <c r="J27" s="15">
        <v>1</v>
      </c>
      <c r="K27" s="16">
        <f t="shared" si="1"/>
        <v>0.1</v>
      </c>
    </row>
    <row r="28" spans="1:11">
      <c r="I28" s="1" t="s">
        <v>27</v>
      </c>
      <c r="K28" s="18">
        <f>SUM(K17:K27)</f>
        <v>31502.1</v>
      </c>
    </row>
    <row r="29" spans="1:11">
      <c r="I29" s="1" t="s">
        <v>28</v>
      </c>
      <c r="K29" s="19">
        <f>J13</f>
        <v>0</v>
      </c>
    </row>
    <row r="30" spans="1:11" ht="9.75" thickBot="1">
      <c r="K30" s="20">
        <f>SUM(K28:K29)</f>
        <v>31502.1</v>
      </c>
    </row>
    <row r="31" spans="1:11" ht="9.75" thickTop="1"/>
    <row r="35" spans="1:12">
      <c r="A35" s="1" t="s">
        <v>0</v>
      </c>
    </row>
    <row r="36" spans="1:12">
      <c r="A36" s="1" t="s">
        <v>31</v>
      </c>
    </row>
    <row r="38" spans="1:12">
      <c r="A38" s="64" t="s">
        <v>1</v>
      </c>
      <c r="B38" s="64" t="s">
        <v>2</v>
      </c>
      <c r="C38" s="64" t="s">
        <v>3</v>
      </c>
      <c r="D38" s="64" t="s">
        <v>4</v>
      </c>
      <c r="E38" s="64" t="s">
        <v>5</v>
      </c>
      <c r="F38" s="64" t="s">
        <v>6</v>
      </c>
      <c r="G38" s="67" t="s">
        <v>7</v>
      </c>
      <c r="H38" s="68"/>
      <c r="I38" s="68"/>
      <c r="J38" s="69"/>
      <c r="K38" s="64" t="s">
        <v>8</v>
      </c>
      <c r="L38" s="64" t="s">
        <v>9</v>
      </c>
    </row>
    <row r="39" spans="1:12">
      <c r="A39" s="65"/>
      <c r="B39" s="65"/>
      <c r="C39" s="65"/>
      <c r="D39" s="65"/>
      <c r="E39" s="65"/>
      <c r="F39" s="65"/>
      <c r="G39" s="64" t="s">
        <v>10</v>
      </c>
      <c r="H39" s="64" t="s">
        <v>11</v>
      </c>
      <c r="I39" s="64" t="s">
        <v>12</v>
      </c>
      <c r="J39" s="64" t="s">
        <v>13</v>
      </c>
      <c r="K39" s="65"/>
      <c r="L39" s="65"/>
    </row>
    <row r="40" spans="1:12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</row>
    <row r="41" spans="1:12">
      <c r="A41" s="3">
        <v>45372</v>
      </c>
      <c r="B41" s="4">
        <v>18498</v>
      </c>
      <c r="C41" s="5" t="s">
        <v>180</v>
      </c>
      <c r="D41" s="6" t="s">
        <v>14</v>
      </c>
      <c r="E41" s="6">
        <v>57381</v>
      </c>
      <c r="F41" s="7"/>
      <c r="G41" s="8" t="s">
        <v>49</v>
      </c>
      <c r="H41" s="8"/>
      <c r="I41" s="9"/>
      <c r="J41" s="10">
        <v>58726.1</v>
      </c>
      <c r="K41" s="11">
        <f>J41+F41</f>
        <v>58726.1</v>
      </c>
      <c r="L41" s="3">
        <v>45371</v>
      </c>
    </row>
    <row r="42" spans="1:12">
      <c r="A42" s="3">
        <v>45372</v>
      </c>
      <c r="B42" s="4">
        <v>18499</v>
      </c>
      <c r="C42" s="5" t="s">
        <v>181</v>
      </c>
      <c r="D42" s="6" t="s">
        <v>14</v>
      </c>
      <c r="E42" s="6">
        <v>57361</v>
      </c>
      <c r="F42" s="7">
        <v>28000</v>
      </c>
      <c r="G42" s="8"/>
      <c r="H42" s="8"/>
      <c r="I42" s="9"/>
      <c r="J42" s="7"/>
      <c r="K42" s="11">
        <f t="shared" ref="K42:K44" si="2">J42+F42</f>
        <v>28000</v>
      </c>
      <c r="L42" s="3">
        <v>45371</v>
      </c>
    </row>
    <row r="43" spans="1:12">
      <c r="A43" s="3">
        <v>45372</v>
      </c>
      <c r="B43" s="4">
        <v>18502</v>
      </c>
      <c r="C43" s="5" t="s">
        <v>67</v>
      </c>
      <c r="D43" s="6" t="s">
        <v>14</v>
      </c>
      <c r="E43" s="6">
        <v>57355</v>
      </c>
      <c r="F43" s="7">
        <v>35300</v>
      </c>
      <c r="G43" s="8"/>
      <c r="H43" s="8"/>
      <c r="I43" s="9"/>
      <c r="J43" s="7"/>
      <c r="K43" s="11">
        <f t="shared" si="2"/>
        <v>35300</v>
      </c>
      <c r="L43" s="3">
        <v>45372</v>
      </c>
    </row>
    <row r="44" spans="1:12">
      <c r="A44" s="3">
        <v>45372</v>
      </c>
      <c r="B44" s="4">
        <v>18503</v>
      </c>
      <c r="C44" s="5" t="s">
        <v>182</v>
      </c>
      <c r="D44" s="6" t="s">
        <v>14</v>
      </c>
      <c r="E44" s="6">
        <v>57367</v>
      </c>
      <c r="F44" s="7">
        <v>650</v>
      </c>
      <c r="G44" s="8"/>
      <c r="H44" s="8"/>
      <c r="I44" s="9"/>
      <c r="J44" s="10"/>
      <c r="K44" s="11">
        <f t="shared" si="2"/>
        <v>650</v>
      </c>
      <c r="L44" s="3">
        <v>45372</v>
      </c>
    </row>
    <row r="45" spans="1:12">
      <c r="F45" s="12">
        <f>SUM(F38:F44)</f>
        <v>63950</v>
      </c>
      <c r="G45" s="1"/>
      <c r="H45" s="1"/>
      <c r="I45" s="1"/>
      <c r="J45" s="12">
        <f>SUM(J41:J44)</f>
        <v>58726.1</v>
      </c>
      <c r="K45" s="12">
        <f>SUM(K41:K44)</f>
        <v>122676.1</v>
      </c>
    </row>
    <row r="46" spans="1:12">
      <c r="I46" s="2" t="s">
        <v>12</v>
      </c>
    </row>
    <row r="49" spans="1:12">
      <c r="A49" s="1" t="s">
        <v>18</v>
      </c>
      <c r="D49" s="1" t="s">
        <v>19</v>
      </c>
    </row>
    <row r="50" spans="1:12">
      <c r="A50" s="1"/>
    </row>
    <row r="51" spans="1:12">
      <c r="A51" s="1"/>
    </row>
    <row r="52" spans="1:12">
      <c r="A52" s="1" t="s">
        <v>21</v>
      </c>
      <c r="D52" s="1" t="s">
        <v>22</v>
      </c>
    </row>
    <row r="53" spans="1:12">
      <c r="A53" s="2" t="s">
        <v>24</v>
      </c>
      <c r="D53" s="2" t="s">
        <v>25</v>
      </c>
    </row>
    <row r="56" spans="1:12">
      <c r="A56" s="22" t="s">
        <v>0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>
      <c r="A57" s="22" t="s">
        <v>31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2">
      <c r="A59" s="70" t="s">
        <v>1</v>
      </c>
      <c r="B59" s="70" t="s">
        <v>2</v>
      </c>
      <c r="C59" s="70" t="s">
        <v>3</v>
      </c>
      <c r="D59" s="70" t="s">
        <v>4</v>
      </c>
      <c r="E59" s="70" t="s">
        <v>97</v>
      </c>
      <c r="F59" s="70" t="s">
        <v>6</v>
      </c>
      <c r="G59" s="73" t="s">
        <v>7</v>
      </c>
      <c r="H59" s="74"/>
      <c r="I59" s="74"/>
      <c r="J59" s="75"/>
      <c r="K59" s="70" t="s">
        <v>8</v>
      </c>
      <c r="L59" s="70" t="s">
        <v>9</v>
      </c>
    </row>
    <row r="60" spans="1:12">
      <c r="A60" s="71"/>
      <c r="B60" s="71"/>
      <c r="C60" s="71"/>
      <c r="D60" s="71"/>
      <c r="E60" s="71"/>
      <c r="F60" s="71"/>
      <c r="G60" s="70" t="s">
        <v>10</v>
      </c>
      <c r="H60" s="70" t="s">
        <v>11</v>
      </c>
      <c r="I60" s="70" t="s">
        <v>12</v>
      </c>
      <c r="J60" s="70" t="s">
        <v>13</v>
      </c>
      <c r="K60" s="71"/>
      <c r="L60" s="71"/>
    </row>
    <row r="61" spans="1:12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</row>
    <row r="62" spans="1:12">
      <c r="A62" s="24">
        <v>45372</v>
      </c>
      <c r="B62" s="25">
        <v>18500</v>
      </c>
      <c r="C62" s="26" t="s">
        <v>227</v>
      </c>
      <c r="D62" s="27" t="s">
        <v>98</v>
      </c>
      <c r="E62" s="70">
        <v>191813</v>
      </c>
      <c r="F62" s="28"/>
      <c r="G62" s="29" t="s">
        <v>72</v>
      </c>
      <c r="H62" s="29"/>
      <c r="I62" s="30"/>
      <c r="J62" s="31">
        <v>1050</v>
      </c>
      <c r="K62" s="32">
        <f t="shared" ref="K62:K78" si="3">J62+F62</f>
        <v>1050</v>
      </c>
      <c r="L62" s="24">
        <v>45369</v>
      </c>
    </row>
    <row r="63" spans="1:12">
      <c r="A63" s="33"/>
      <c r="B63" s="34"/>
      <c r="C63" s="35"/>
      <c r="D63" s="36" t="s">
        <v>99</v>
      </c>
      <c r="E63" s="72"/>
      <c r="F63" s="37"/>
      <c r="G63" s="38" t="s">
        <v>72</v>
      </c>
      <c r="H63" s="38"/>
      <c r="I63" s="39"/>
      <c r="J63" s="31">
        <v>-131.72999999999999</v>
      </c>
      <c r="K63" s="32">
        <f t="shared" si="3"/>
        <v>-131.72999999999999</v>
      </c>
      <c r="L63" s="33"/>
    </row>
    <row r="64" spans="1:12">
      <c r="A64" s="33"/>
      <c r="B64" s="79" t="s">
        <v>100</v>
      </c>
      <c r="C64" s="80"/>
      <c r="D64" s="80"/>
      <c r="E64" s="80"/>
      <c r="F64" s="80"/>
      <c r="G64" s="80"/>
      <c r="H64" s="80"/>
      <c r="I64" s="81"/>
      <c r="J64" s="40">
        <f>SUM(J62:J63)</f>
        <v>918.27</v>
      </c>
      <c r="K64" s="41">
        <f t="shared" si="3"/>
        <v>918.27</v>
      </c>
      <c r="L64" s="42"/>
    </row>
    <row r="65" spans="1:12">
      <c r="A65" s="24">
        <v>45372</v>
      </c>
      <c r="B65" s="25">
        <v>18500</v>
      </c>
      <c r="C65" s="26" t="s">
        <v>228</v>
      </c>
      <c r="D65" s="27" t="s">
        <v>98</v>
      </c>
      <c r="E65" s="70">
        <v>191804</v>
      </c>
      <c r="F65" s="28"/>
      <c r="G65" s="29" t="s">
        <v>72</v>
      </c>
      <c r="H65" s="29"/>
      <c r="I65" s="30"/>
      <c r="J65" s="31">
        <v>600</v>
      </c>
      <c r="K65" s="32">
        <f t="shared" si="3"/>
        <v>600</v>
      </c>
      <c r="L65" s="24">
        <v>45369</v>
      </c>
    </row>
    <row r="66" spans="1:12">
      <c r="A66" s="33"/>
      <c r="B66" s="34"/>
      <c r="C66" s="35"/>
      <c r="D66" s="36" t="s">
        <v>99</v>
      </c>
      <c r="E66" s="72"/>
      <c r="F66" s="37"/>
      <c r="G66" s="38" t="s">
        <v>72</v>
      </c>
      <c r="H66" s="38"/>
      <c r="I66" s="39"/>
      <c r="J66" s="31">
        <v>-91.89</v>
      </c>
      <c r="K66" s="32">
        <f t="shared" si="3"/>
        <v>-91.89</v>
      </c>
      <c r="L66" s="33"/>
    </row>
    <row r="67" spans="1:12">
      <c r="A67" s="76" t="s">
        <v>100</v>
      </c>
      <c r="B67" s="77"/>
      <c r="C67" s="77"/>
      <c r="D67" s="77"/>
      <c r="E67" s="77"/>
      <c r="F67" s="77"/>
      <c r="G67" s="77"/>
      <c r="H67" s="77"/>
      <c r="I67" s="78"/>
      <c r="J67" s="43">
        <f>SUM(J65:J66)</f>
        <v>508.11</v>
      </c>
      <c r="K67" s="44">
        <f t="shared" si="3"/>
        <v>508.11</v>
      </c>
      <c r="L67" s="33"/>
    </row>
    <row r="68" spans="1:12">
      <c r="A68" s="24">
        <v>45372</v>
      </c>
      <c r="B68" s="25">
        <v>18500</v>
      </c>
      <c r="C68" s="26" t="s">
        <v>229</v>
      </c>
      <c r="D68" s="27" t="s">
        <v>98</v>
      </c>
      <c r="E68" s="70">
        <v>191314</v>
      </c>
      <c r="F68" s="28"/>
      <c r="G68" s="29" t="s">
        <v>72</v>
      </c>
      <c r="H68" s="29"/>
      <c r="I68" s="30"/>
      <c r="J68" s="31">
        <v>600</v>
      </c>
      <c r="K68" s="32">
        <f t="shared" si="3"/>
        <v>600</v>
      </c>
      <c r="L68" s="24">
        <v>45369</v>
      </c>
    </row>
    <row r="69" spans="1:12">
      <c r="A69" s="24"/>
      <c r="B69" s="25"/>
      <c r="C69" s="26"/>
      <c r="D69" s="36" t="s">
        <v>99</v>
      </c>
      <c r="E69" s="72"/>
      <c r="F69" s="37"/>
      <c r="G69" s="38" t="s">
        <v>72</v>
      </c>
      <c r="H69" s="38"/>
      <c r="I69" s="39"/>
      <c r="J69" s="31">
        <v>-83.09</v>
      </c>
      <c r="K69" s="32">
        <f t="shared" si="3"/>
        <v>-83.09</v>
      </c>
      <c r="L69" s="24"/>
    </row>
    <row r="70" spans="1:12">
      <c r="A70" s="76" t="s">
        <v>100</v>
      </c>
      <c r="B70" s="77"/>
      <c r="C70" s="77"/>
      <c r="D70" s="77"/>
      <c r="E70" s="77"/>
      <c r="F70" s="77"/>
      <c r="G70" s="77"/>
      <c r="H70" s="77"/>
      <c r="I70" s="78"/>
      <c r="J70" s="43">
        <f>SUM(J68:J69)</f>
        <v>516.91</v>
      </c>
      <c r="K70" s="44">
        <f t="shared" si="3"/>
        <v>516.91</v>
      </c>
      <c r="L70" s="33"/>
    </row>
    <row r="71" spans="1:12">
      <c r="A71" s="24">
        <v>45372</v>
      </c>
      <c r="B71" s="25">
        <v>18500</v>
      </c>
      <c r="C71" s="26" t="s">
        <v>230</v>
      </c>
      <c r="D71" s="27" t="s">
        <v>98</v>
      </c>
      <c r="E71" s="70">
        <v>191631</v>
      </c>
      <c r="F71" s="28"/>
      <c r="G71" s="29" t="s">
        <v>72</v>
      </c>
      <c r="H71" s="29"/>
      <c r="I71" s="30"/>
      <c r="J71" s="31">
        <v>200</v>
      </c>
      <c r="K71" s="32">
        <f t="shared" si="3"/>
        <v>200</v>
      </c>
      <c r="L71" s="24">
        <v>45369</v>
      </c>
    </row>
    <row r="72" spans="1:12">
      <c r="A72" s="24"/>
      <c r="B72" s="25"/>
      <c r="C72" s="26"/>
      <c r="D72" s="36" t="s">
        <v>99</v>
      </c>
      <c r="E72" s="72"/>
      <c r="F72" s="37"/>
      <c r="G72" s="38" t="s">
        <v>72</v>
      </c>
      <c r="H72" s="38"/>
      <c r="I72" s="39"/>
      <c r="J72" s="31">
        <v>-25.08</v>
      </c>
      <c r="K72" s="32">
        <f t="shared" si="3"/>
        <v>-25.08</v>
      </c>
      <c r="L72" s="33"/>
    </row>
    <row r="73" spans="1:12">
      <c r="A73" s="76" t="s">
        <v>100</v>
      </c>
      <c r="B73" s="77"/>
      <c r="C73" s="77"/>
      <c r="D73" s="77"/>
      <c r="E73" s="77"/>
      <c r="F73" s="77"/>
      <c r="G73" s="77"/>
      <c r="H73" s="77"/>
      <c r="I73" s="78"/>
      <c r="J73" s="43">
        <f>SUM(J71:J72)</f>
        <v>174.92000000000002</v>
      </c>
      <c r="K73" s="44">
        <f t="shared" si="3"/>
        <v>174.92000000000002</v>
      </c>
      <c r="L73" s="42"/>
    </row>
    <row r="74" spans="1:12">
      <c r="A74" s="24">
        <v>45372</v>
      </c>
      <c r="B74" s="25">
        <v>18500</v>
      </c>
      <c r="C74" s="26" t="s">
        <v>231</v>
      </c>
      <c r="D74" s="27" t="s">
        <v>98</v>
      </c>
      <c r="E74" s="70">
        <v>191510</v>
      </c>
      <c r="F74" s="28"/>
      <c r="G74" s="29" t="s">
        <v>72</v>
      </c>
      <c r="H74" s="29"/>
      <c r="I74" s="30"/>
      <c r="J74" s="31">
        <v>200</v>
      </c>
      <c r="K74" s="32">
        <f t="shared" si="3"/>
        <v>200</v>
      </c>
      <c r="L74" s="24">
        <v>45369</v>
      </c>
    </row>
    <row r="75" spans="1:12">
      <c r="A75" s="24"/>
      <c r="B75" s="25"/>
      <c r="C75" s="26"/>
      <c r="D75" s="36" t="s">
        <v>99</v>
      </c>
      <c r="E75" s="72"/>
      <c r="F75" s="37"/>
      <c r="G75" s="38" t="s">
        <v>72</v>
      </c>
      <c r="H75" s="38"/>
      <c r="I75" s="39"/>
      <c r="J75" s="31">
        <v>-31.2</v>
      </c>
      <c r="K75" s="32">
        <f t="shared" si="3"/>
        <v>-31.2</v>
      </c>
      <c r="L75" s="33"/>
    </row>
    <row r="76" spans="1:12">
      <c r="A76" s="76" t="s">
        <v>100</v>
      </c>
      <c r="B76" s="77"/>
      <c r="C76" s="77"/>
      <c r="D76" s="77"/>
      <c r="E76" s="77"/>
      <c r="F76" s="77"/>
      <c r="G76" s="77"/>
      <c r="H76" s="77"/>
      <c r="I76" s="78"/>
      <c r="J76" s="43">
        <f>SUM(J74:J75)</f>
        <v>168.8</v>
      </c>
      <c r="K76" s="44">
        <f t="shared" si="3"/>
        <v>168.8</v>
      </c>
      <c r="L76" s="33"/>
    </row>
    <row r="77" spans="1:12">
      <c r="A77" s="24">
        <v>45372</v>
      </c>
      <c r="B77" s="25">
        <v>18500</v>
      </c>
      <c r="C77" s="26" t="s">
        <v>242</v>
      </c>
      <c r="D77" s="27" t="s">
        <v>98</v>
      </c>
      <c r="E77" s="70">
        <v>191282</v>
      </c>
      <c r="F77" s="28"/>
      <c r="G77" s="29" t="s">
        <v>72</v>
      </c>
      <c r="H77" s="29"/>
      <c r="I77" s="30"/>
      <c r="J77" s="31">
        <v>1100</v>
      </c>
      <c r="K77" s="32">
        <f t="shared" si="3"/>
        <v>1100</v>
      </c>
      <c r="L77" s="24">
        <v>45369</v>
      </c>
    </row>
    <row r="78" spans="1:12">
      <c r="A78" s="24"/>
      <c r="B78" s="25"/>
      <c r="C78" s="26"/>
      <c r="D78" s="36" t="s">
        <v>99</v>
      </c>
      <c r="E78" s="72"/>
      <c r="F78" s="37"/>
      <c r="G78" s="38" t="s">
        <v>72</v>
      </c>
      <c r="H78" s="38"/>
      <c r="I78" s="39"/>
      <c r="J78" s="31">
        <v>-138.84</v>
      </c>
      <c r="K78" s="32">
        <f t="shared" si="3"/>
        <v>-138.84</v>
      </c>
      <c r="L78" s="33"/>
    </row>
    <row r="79" spans="1:12">
      <c r="A79" s="56"/>
      <c r="B79" s="57"/>
      <c r="C79" s="57"/>
      <c r="D79" s="59"/>
      <c r="E79" s="60"/>
      <c r="F79" s="59"/>
      <c r="G79" s="57"/>
      <c r="H79" s="57"/>
      <c r="I79" s="58"/>
      <c r="J79" s="43">
        <f>SUM(J77:J78)</f>
        <v>961.16</v>
      </c>
      <c r="K79" s="43">
        <f>SUM(K77:K78)</f>
        <v>961.16</v>
      </c>
      <c r="L79" s="33"/>
    </row>
    <row r="80" spans="1:12">
      <c r="A80" s="24">
        <v>45372</v>
      </c>
      <c r="B80" s="25">
        <v>18500</v>
      </c>
      <c r="C80" s="26" t="s">
        <v>232</v>
      </c>
      <c r="D80" s="27" t="s">
        <v>98</v>
      </c>
      <c r="E80" s="70">
        <v>191303</v>
      </c>
      <c r="F80" s="28"/>
      <c r="G80" s="29" t="s">
        <v>72</v>
      </c>
      <c r="H80" s="29"/>
      <c r="I80" s="30"/>
      <c r="J80" s="31">
        <v>1100</v>
      </c>
      <c r="K80" s="32">
        <f t="shared" ref="K80:K111" si="4">J80+F80</f>
        <v>1100</v>
      </c>
      <c r="L80" s="24">
        <v>45369</v>
      </c>
    </row>
    <row r="81" spans="1:12">
      <c r="A81" s="24"/>
      <c r="B81" s="25"/>
      <c r="C81" s="26"/>
      <c r="D81" s="36" t="s">
        <v>99</v>
      </c>
      <c r="E81" s="72"/>
      <c r="F81" s="37"/>
      <c r="G81" s="38" t="s">
        <v>72</v>
      </c>
      <c r="H81" s="38"/>
      <c r="I81" s="39"/>
      <c r="J81" s="31">
        <v>-137.99</v>
      </c>
      <c r="K81" s="32">
        <f t="shared" si="4"/>
        <v>-137.99</v>
      </c>
      <c r="L81" s="24"/>
    </row>
    <row r="82" spans="1:12">
      <c r="A82" s="76" t="s">
        <v>100</v>
      </c>
      <c r="B82" s="77"/>
      <c r="C82" s="77"/>
      <c r="D82" s="77"/>
      <c r="E82" s="77"/>
      <c r="F82" s="77"/>
      <c r="G82" s="77"/>
      <c r="H82" s="77"/>
      <c r="I82" s="78"/>
      <c r="J82" s="43">
        <f>SUM(J80:J81)</f>
        <v>962.01</v>
      </c>
      <c r="K82" s="44">
        <f t="shared" si="4"/>
        <v>962.01</v>
      </c>
      <c r="L82" s="33"/>
    </row>
    <row r="83" spans="1:12">
      <c r="A83" s="24">
        <v>45372</v>
      </c>
      <c r="B83" s="25">
        <v>18500</v>
      </c>
      <c r="C83" s="45" t="s">
        <v>233</v>
      </c>
      <c r="D83" s="46" t="s">
        <v>14</v>
      </c>
      <c r="E83" s="82">
        <v>191083</v>
      </c>
      <c r="F83" s="28">
        <v>0</v>
      </c>
      <c r="G83" s="47" t="s">
        <v>72</v>
      </c>
      <c r="H83" s="47"/>
      <c r="I83" s="48"/>
      <c r="J83" s="31">
        <v>400</v>
      </c>
      <c r="K83" s="32">
        <f t="shared" si="4"/>
        <v>400</v>
      </c>
      <c r="L83" s="24">
        <v>45369</v>
      </c>
    </row>
    <row r="84" spans="1:12">
      <c r="A84" s="49"/>
      <c r="B84" s="50"/>
      <c r="C84" s="45"/>
      <c r="D84" s="51" t="s">
        <v>99</v>
      </c>
      <c r="E84" s="83"/>
      <c r="F84" s="37"/>
      <c r="G84" s="52" t="s">
        <v>72</v>
      </c>
      <c r="H84" s="52"/>
      <c r="I84" s="53"/>
      <c r="J84" s="31">
        <v>-50.16</v>
      </c>
      <c r="K84" s="32">
        <f t="shared" si="4"/>
        <v>-50.16</v>
      </c>
      <c r="L84" s="33"/>
    </row>
    <row r="85" spans="1:12">
      <c r="A85" s="76" t="s">
        <v>100</v>
      </c>
      <c r="B85" s="77"/>
      <c r="C85" s="77"/>
      <c r="D85" s="77"/>
      <c r="E85" s="77"/>
      <c r="F85" s="77"/>
      <c r="G85" s="77"/>
      <c r="H85" s="77"/>
      <c r="I85" s="78"/>
      <c r="J85" s="43">
        <f>SUM(J83:J84)</f>
        <v>349.84000000000003</v>
      </c>
      <c r="K85" s="44">
        <f t="shared" si="4"/>
        <v>349.84000000000003</v>
      </c>
      <c r="L85" s="42"/>
    </row>
    <row r="86" spans="1:12">
      <c r="A86" s="24">
        <v>45372</v>
      </c>
      <c r="B86" s="25">
        <v>18500</v>
      </c>
      <c r="C86" s="26" t="s">
        <v>234</v>
      </c>
      <c r="D86" s="27" t="s">
        <v>98</v>
      </c>
      <c r="E86" s="70">
        <v>191087</v>
      </c>
      <c r="F86" s="28"/>
      <c r="G86" s="29" t="s">
        <v>72</v>
      </c>
      <c r="H86" s="29"/>
      <c r="I86" s="30"/>
      <c r="J86" s="31">
        <v>1100</v>
      </c>
      <c r="K86" s="32">
        <f t="shared" si="4"/>
        <v>1100</v>
      </c>
      <c r="L86" s="24">
        <v>45369</v>
      </c>
    </row>
    <row r="87" spans="1:12">
      <c r="A87" s="24"/>
      <c r="B87" s="25"/>
      <c r="C87" s="26"/>
      <c r="D87" s="36" t="s">
        <v>99</v>
      </c>
      <c r="E87" s="72"/>
      <c r="F87" s="37"/>
      <c r="G87" s="38" t="s">
        <v>72</v>
      </c>
      <c r="H87" s="38"/>
      <c r="I87" s="39"/>
      <c r="J87" s="31">
        <v>-138.86000000000001</v>
      </c>
      <c r="K87" s="32">
        <f t="shared" si="4"/>
        <v>-138.86000000000001</v>
      </c>
      <c r="L87" s="33"/>
    </row>
    <row r="88" spans="1:12">
      <c r="A88" s="76" t="s">
        <v>100</v>
      </c>
      <c r="B88" s="77"/>
      <c r="C88" s="77"/>
      <c r="D88" s="77"/>
      <c r="E88" s="77"/>
      <c r="F88" s="77"/>
      <c r="G88" s="77"/>
      <c r="H88" s="77"/>
      <c r="I88" s="78"/>
      <c r="J88" s="43">
        <f>SUM(J86:J87)</f>
        <v>961.14</v>
      </c>
      <c r="K88" s="44">
        <f t="shared" si="4"/>
        <v>961.14</v>
      </c>
      <c r="L88" s="33"/>
    </row>
    <row r="89" spans="1:12">
      <c r="A89" s="24">
        <v>45372</v>
      </c>
      <c r="B89" s="25">
        <v>18500</v>
      </c>
      <c r="C89" s="26" t="s">
        <v>235</v>
      </c>
      <c r="D89" s="27" t="s">
        <v>98</v>
      </c>
      <c r="E89" s="70">
        <v>191084</v>
      </c>
      <c r="F89" s="28"/>
      <c r="G89" s="29" t="s">
        <v>72</v>
      </c>
      <c r="H89" s="29"/>
      <c r="I89" s="30"/>
      <c r="J89" s="31">
        <v>1100</v>
      </c>
      <c r="K89" s="32">
        <f t="shared" si="4"/>
        <v>1100</v>
      </c>
      <c r="L89" s="24">
        <v>45369</v>
      </c>
    </row>
    <row r="90" spans="1:12">
      <c r="A90" s="24"/>
      <c r="B90" s="25"/>
      <c r="C90" s="26"/>
      <c r="D90" s="36" t="s">
        <v>99</v>
      </c>
      <c r="E90" s="72"/>
      <c r="F90" s="37"/>
      <c r="G90" s="38" t="s">
        <v>72</v>
      </c>
      <c r="H90" s="38"/>
      <c r="I90" s="39"/>
      <c r="J90" s="31">
        <v>-138.84</v>
      </c>
      <c r="K90" s="32">
        <f t="shared" si="4"/>
        <v>-138.84</v>
      </c>
      <c r="L90" s="24"/>
    </row>
    <row r="91" spans="1:12">
      <c r="A91" s="76" t="s">
        <v>100</v>
      </c>
      <c r="B91" s="77"/>
      <c r="C91" s="77"/>
      <c r="D91" s="77"/>
      <c r="E91" s="77"/>
      <c r="F91" s="77"/>
      <c r="G91" s="77"/>
      <c r="H91" s="77"/>
      <c r="I91" s="78"/>
      <c r="J91" s="43">
        <f>SUM(J89:J90)</f>
        <v>961.16</v>
      </c>
      <c r="K91" s="44">
        <f t="shared" si="4"/>
        <v>961.16</v>
      </c>
      <c r="L91" s="33"/>
    </row>
    <row r="92" spans="1:12">
      <c r="A92" s="24">
        <v>45372</v>
      </c>
      <c r="B92" s="25">
        <v>18500</v>
      </c>
      <c r="C92" s="26" t="s">
        <v>236</v>
      </c>
      <c r="D92" s="27" t="s">
        <v>98</v>
      </c>
      <c r="E92" s="70">
        <v>191636</v>
      </c>
      <c r="F92" s="28"/>
      <c r="G92" s="29" t="s">
        <v>72</v>
      </c>
      <c r="H92" s="29"/>
      <c r="I92" s="30"/>
      <c r="J92" s="31">
        <v>1100</v>
      </c>
      <c r="K92" s="32">
        <f t="shared" si="4"/>
        <v>1100</v>
      </c>
      <c r="L92" s="24">
        <v>45369</v>
      </c>
    </row>
    <row r="93" spans="1:12">
      <c r="A93" s="24"/>
      <c r="B93" s="25"/>
      <c r="C93" s="26"/>
      <c r="D93" s="36" t="s">
        <v>99</v>
      </c>
      <c r="E93" s="72"/>
      <c r="F93" s="37"/>
      <c r="G93" s="38" t="s">
        <v>72</v>
      </c>
      <c r="H93" s="38"/>
      <c r="I93" s="39"/>
      <c r="J93" s="31">
        <v>-162.01</v>
      </c>
      <c r="K93" s="32">
        <f t="shared" si="4"/>
        <v>-162.01</v>
      </c>
      <c r="L93" s="33"/>
    </row>
    <row r="94" spans="1:12">
      <c r="A94" s="76" t="s">
        <v>100</v>
      </c>
      <c r="B94" s="77"/>
      <c r="C94" s="77"/>
      <c r="D94" s="77"/>
      <c r="E94" s="77"/>
      <c r="F94" s="77"/>
      <c r="G94" s="77"/>
      <c r="H94" s="77"/>
      <c r="I94" s="78"/>
      <c r="J94" s="43">
        <f>SUM(J92:J93)</f>
        <v>937.99</v>
      </c>
      <c r="K94" s="44">
        <f t="shared" si="4"/>
        <v>937.99</v>
      </c>
      <c r="L94" s="42"/>
    </row>
    <row r="95" spans="1:12">
      <c r="A95" s="24">
        <v>45372</v>
      </c>
      <c r="B95" s="25">
        <v>18500</v>
      </c>
      <c r="C95" s="26" t="s">
        <v>237</v>
      </c>
      <c r="D95" s="27" t="s">
        <v>98</v>
      </c>
      <c r="E95" s="70">
        <v>191081</v>
      </c>
      <c r="F95" s="28"/>
      <c r="G95" s="29" t="s">
        <v>72</v>
      </c>
      <c r="H95" s="29"/>
      <c r="I95" s="30"/>
      <c r="J95" s="31">
        <v>200</v>
      </c>
      <c r="K95" s="32">
        <f t="shared" si="4"/>
        <v>200</v>
      </c>
      <c r="L95" s="24">
        <v>45369</v>
      </c>
    </row>
    <row r="96" spans="1:12">
      <c r="A96" s="24"/>
      <c r="B96" s="25"/>
      <c r="C96" s="26"/>
      <c r="D96" s="36" t="s">
        <v>99</v>
      </c>
      <c r="E96" s="72"/>
      <c r="F96" s="37"/>
      <c r="G96" s="38" t="s">
        <v>72</v>
      </c>
      <c r="H96" s="38"/>
      <c r="I96" s="39"/>
      <c r="J96" s="31">
        <v>-30.35</v>
      </c>
      <c r="K96" s="32">
        <f t="shared" si="4"/>
        <v>-30.35</v>
      </c>
      <c r="L96" s="33"/>
    </row>
    <row r="97" spans="1:12">
      <c r="A97" s="76" t="s">
        <v>100</v>
      </c>
      <c r="B97" s="77"/>
      <c r="C97" s="77"/>
      <c r="D97" s="77"/>
      <c r="E97" s="77"/>
      <c r="F97" s="77"/>
      <c r="G97" s="77"/>
      <c r="H97" s="77"/>
      <c r="I97" s="78"/>
      <c r="J97" s="43">
        <f>SUM(J95:J96)</f>
        <v>169.65</v>
      </c>
      <c r="K97" s="44">
        <f t="shared" si="4"/>
        <v>169.65</v>
      </c>
      <c r="L97" s="33"/>
    </row>
    <row r="98" spans="1:12">
      <c r="A98" s="24">
        <v>45372</v>
      </c>
      <c r="B98" s="25">
        <v>18500</v>
      </c>
      <c r="C98" s="26" t="s">
        <v>238</v>
      </c>
      <c r="D98" s="27" t="s">
        <v>98</v>
      </c>
      <c r="E98" s="70">
        <v>191280</v>
      </c>
      <c r="F98" s="28"/>
      <c r="G98" s="29" t="s">
        <v>72</v>
      </c>
      <c r="H98" s="29"/>
      <c r="I98" s="30"/>
      <c r="J98" s="31">
        <v>1100</v>
      </c>
      <c r="K98" s="32">
        <f t="shared" si="4"/>
        <v>1100</v>
      </c>
      <c r="L98" s="24">
        <v>45369</v>
      </c>
    </row>
    <row r="99" spans="1:12">
      <c r="A99" s="24"/>
      <c r="B99" s="25"/>
      <c r="C99" s="26"/>
      <c r="D99" s="36" t="s">
        <v>99</v>
      </c>
      <c r="E99" s="72"/>
      <c r="F99" s="37"/>
      <c r="G99" s="38" t="s">
        <v>72</v>
      </c>
      <c r="H99" s="38"/>
      <c r="I99" s="39"/>
      <c r="J99" s="31">
        <v>-137.99</v>
      </c>
      <c r="K99" s="32">
        <f t="shared" si="4"/>
        <v>-137.99</v>
      </c>
      <c r="L99" s="24"/>
    </row>
    <row r="100" spans="1:12">
      <c r="A100" s="76" t="s">
        <v>100</v>
      </c>
      <c r="B100" s="77"/>
      <c r="C100" s="77"/>
      <c r="D100" s="77"/>
      <c r="E100" s="77"/>
      <c r="F100" s="77"/>
      <c r="G100" s="77"/>
      <c r="H100" s="77"/>
      <c r="I100" s="78"/>
      <c r="J100" s="43">
        <f>SUM(J98:J99)</f>
        <v>962.01</v>
      </c>
      <c r="K100" s="44">
        <f t="shared" si="4"/>
        <v>962.01</v>
      </c>
      <c r="L100" s="33"/>
    </row>
    <row r="101" spans="1:12">
      <c r="A101" s="24">
        <v>45372</v>
      </c>
      <c r="B101" s="25">
        <v>18500</v>
      </c>
      <c r="C101" s="26" t="s">
        <v>239</v>
      </c>
      <c r="D101" s="27" t="s">
        <v>98</v>
      </c>
      <c r="E101" s="70">
        <v>191278</v>
      </c>
      <c r="F101" s="28"/>
      <c r="G101" s="29" t="s">
        <v>72</v>
      </c>
      <c r="H101" s="29"/>
      <c r="I101" s="30"/>
      <c r="J101" s="31">
        <v>200</v>
      </c>
      <c r="K101" s="32">
        <f t="shared" si="4"/>
        <v>200</v>
      </c>
      <c r="L101" s="24">
        <v>45369</v>
      </c>
    </row>
    <row r="102" spans="1:12">
      <c r="A102" s="24"/>
      <c r="B102" s="25"/>
      <c r="C102" s="26"/>
      <c r="D102" s="36" t="s">
        <v>99</v>
      </c>
      <c r="E102" s="72"/>
      <c r="F102" s="37"/>
      <c r="G102" s="38" t="s">
        <v>72</v>
      </c>
      <c r="H102" s="38"/>
      <c r="I102" s="39"/>
      <c r="J102" s="31">
        <v>-30.35</v>
      </c>
      <c r="K102" s="32">
        <f t="shared" si="4"/>
        <v>-30.35</v>
      </c>
      <c r="L102" s="33"/>
    </row>
    <row r="103" spans="1:12">
      <c r="A103" s="76" t="s">
        <v>100</v>
      </c>
      <c r="B103" s="77"/>
      <c r="C103" s="77"/>
      <c r="D103" s="77"/>
      <c r="E103" s="77"/>
      <c r="F103" s="77"/>
      <c r="G103" s="77"/>
      <c r="H103" s="77"/>
      <c r="I103" s="78"/>
      <c r="J103" s="43">
        <f>SUM(J101:J102)</f>
        <v>169.65</v>
      </c>
      <c r="K103" s="44">
        <f t="shared" si="4"/>
        <v>169.65</v>
      </c>
      <c r="L103" s="42"/>
    </row>
    <row r="104" spans="1:12">
      <c r="A104" s="24">
        <v>45372</v>
      </c>
      <c r="B104" s="25">
        <v>18500</v>
      </c>
      <c r="C104" s="26" t="s">
        <v>240</v>
      </c>
      <c r="D104" s="27" t="s">
        <v>98</v>
      </c>
      <c r="E104" s="70">
        <v>191095</v>
      </c>
      <c r="F104" s="28"/>
      <c r="G104" s="29" t="s">
        <v>72</v>
      </c>
      <c r="H104" s="29"/>
      <c r="I104" s="30"/>
      <c r="J104" s="31">
        <v>200</v>
      </c>
      <c r="K104" s="32">
        <f t="shared" si="4"/>
        <v>200</v>
      </c>
      <c r="L104" s="24">
        <v>45369</v>
      </c>
    </row>
    <row r="105" spans="1:12">
      <c r="A105" s="24"/>
      <c r="B105" s="25"/>
      <c r="C105" s="26"/>
      <c r="D105" s="36" t="s">
        <v>99</v>
      </c>
      <c r="E105" s="72"/>
      <c r="F105" s="37"/>
      <c r="G105" s="38" t="s">
        <v>72</v>
      </c>
      <c r="H105" s="38"/>
      <c r="I105" s="39"/>
      <c r="J105" s="31">
        <v>-25.93</v>
      </c>
      <c r="K105" s="32">
        <f t="shared" si="4"/>
        <v>-25.93</v>
      </c>
      <c r="L105" s="33"/>
    </row>
    <row r="106" spans="1:12">
      <c r="A106" s="76" t="s">
        <v>100</v>
      </c>
      <c r="B106" s="77"/>
      <c r="C106" s="77"/>
      <c r="D106" s="77"/>
      <c r="E106" s="77"/>
      <c r="F106" s="77"/>
      <c r="G106" s="77"/>
      <c r="H106" s="77"/>
      <c r="I106" s="78"/>
      <c r="J106" s="43">
        <f>SUM(J104:J105)</f>
        <v>174.07</v>
      </c>
      <c r="K106" s="44">
        <f t="shared" si="4"/>
        <v>174.07</v>
      </c>
      <c r="L106" s="33"/>
    </row>
    <row r="107" spans="1:12">
      <c r="A107" s="24">
        <v>45372</v>
      </c>
      <c r="B107" s="25">
        <v>18500</v>
      </c>
      <c r="C107" s="26" t="s">
        <v>241</v>
      </c>
      <c r="D107" s="27" t="s">
        <v>98</v>
      </c>
      <c r="E107" s="70">
        <v>191089</v>
      </c>
      <c r="F107" s="28"/>
      <c r="G107" s="29" t="s">
        <v>72</v>
      </c>
      <c r="H107" s="29"/>
      <c r="I107" s="30"/>
      <c r="J107" s="31">
        <v>200</v>
      </c>
      <c r="K107" s="32">
        <f t="shared" si="4"/>
        <v>200</v>
      </c>
      <c r="L107" s="24">
        <v>45369</v>
      </c>
    </row>
    <row r="108" spans="1:12">
      <c r="A108" s="24"/>
      <c r="B108" s="25"/>
      <c r="C108" s="26"/>
      <c r="D108" s="36" t="s">
        <v>99</v>
      </c>
      <c r="E108" s="72"/>
      <c r="F108" s="37"/>
      <c r="G108" s="38" t="s">
        <v>72</v>
      </c>
      <c r="H108" s="38"/>
      <c r="I108" s="39"/>
      <c r="J108" s="31">
        <v>-31.2</v>
      </c>
      <c r="K108" s="32">
        <f t="shared" si="4"/>
        <v>-31.2</v>
      </c>
      <c r="L108" s="24"/>
    </row>
    <row r="109" spans="1:12">
      <c r="A109" s="76" t="s">
        <v>100</v>
      </c>
      <c r="B109" s="77"/>
      <c r="C109" s="77"/>
      <c r="D109" s="77"/>
      <c r="E109" s="77"/>
      <c r="F109" s="77"/>
      <c r="G109" s="77"/>
      <c r="H109" s="77"/>
      <c r="I109" s="78"/>
      <c r="J109" s="43">
        <f>SUM(J107:J108)</f>
        <v>168.8</v>
      </c>
      <c r="K109" s="44">
        <f t="shared" si="4"/>
        <v>168.8</v>
      </c>
      <c r="L109" s="33"/>
    </row>
    <row r="110" spans="1:12">
      <c r="A110" s="24">
        <v>45372</v>
      </c>
      <c r="B110" s="25">
        <v>18500</v>
      </c>
      <c r="C110" s="26" t="s">
        <v>239</v>
      </c>
      <c r="D110" s="27" t="s">
        <v>98</v>
      </c>
      <c r="E110" s="70">
        <v>191278</v>
      </c>
      <c r="F110" s="28"/>
      <c r="G110" s="29" t="s">
        <v>72</v>
      </c>
      <c r="H110" s="29"/>
      <c r="I110" s="30"/>
      <c r="J110" s="31">
        <v>350</v>
      </c>
      <c r="K110" s="32">
        <f t="shared" si="4"/>
        <v>350</v>
      </c>
      <c r="L110" s="24">
        <v>45369</v>
      </c>
    </row>
    <row r="111" spans="1:12">
      <c r="A111" s="24"/>
      <c r="B111" s="25"/>
      <c r="C111" s="26"/>
      <c r="D111" s="36" t="s">
        <v>99</v>
      </c>
      <c r="E111" s="72"/>
      <c r="F111" s="37"/>
      <c r="G111" s="38" t="s">
        <v>72</v>
      </c>
      <c r="H111" s="38"/>
      <c r="I111" s="39"/>
      <c r="J111" s="31">
        <v>-53.09</v>
      </c>
      <c r="K111" s="32">
        <f t="shared" si="4"/>
        <v>-53.09</v>
      </c>
      <c r="L111" s="33"/>
    </row>
    <row r="112" spans="1:12">
      <c r="A112" s="76" t="s">
        <v>100</v>
      </c>
      <c r="B112" s="77"/>
      <c r="C112" s="77"/>
      <c r="D112" s="77"/>
      <c r="E112" s="77"/>
      <c r="F112" s="77"/>
      <c r="G112" s="77"/>
      <c r="H112" s="77"/>
      <c r="I112" s="78"/>
      <c r="J112" s="43">
        <f>SUM(J110:J111)</f>
        <v>296.90999999999997</v>
      </c>
      <c r="K112" s="44">
        <f t="shared" ref="K112:K142" si="5">J112+F112</f>
        <v>296.90999999999997</v>
      </c>
      <c r="L112" s="42"/>
    </row>
    <row r="113" spans="1:12">
      <c r="A113" s="24">
        <v>45372</v>
      </c>
      <c r="B113" s="25">
        <v>18500</v>
      </c>
      <c r="C113" s="26" t="s">
        <v>242</v>
      </c>
      <c r="D113" s="27" t="s">
        <v>98</v>
      </c>
      <c r="E113" s="70">
        <v>191532</v>
      </c>
      <c r="F113" s="28"/>
      <c r="G113" s="29" t="s">
        <v>72</v>
      </c>
      <c r="H113" s="29"/>
      <c r="I113" s="30"/>
      <c r="J113" s="31">
        <v>1100</v>
      </c>
      <c r="K113" s="32">
        <f t="shared" si="5"/>
        <v>1100</v>
      </c>
      <c r="L113" s="24">
        <v>45369</v>
      </c>
    </row>
    <row r="114" spans="1:12">
      <c r="A114" s="24"/>
      <c r="B114" s="25"/>
      <c r="C114" s="26"/>
      <c r="D114" s="36" t="s">
        <v>99</v>
      </c>
      <c r="E114" s="72"/>
      <c r="F114" s="37"/>
      <c r="G114" s="38" t="s">
        <v>72</v>
      </c>
      <c r="H114" s="38"/>
      <c r="I114" s="39"/>
      <c r="J114" s="31">
        <v>-157.21</v>
      </c>
      <c r="K114" s="32">
        <f t="shared" si="5"/>
        <v>-157.21</v>
      </c>
      <c r="L114" s="33"/>
    </row>
    <row r="115" spans="1:12">
      <c r="A115" s="76" t="s">
        <v>100</v>
      </c>
      <c r="B115" s="77"/>
      <c r="C115" s="77"/>
      <c r="D115" s="77"/>
      <c r="E115" s="77"/>
      <c r="F115" s="77"/>
      <c r="G115" s="77"/>
      <c r="H115" s="77"/>
      <c r="I115" s="78"/>
      <c r="J115" s="43">
        <f>SUM(J113:J114)</f>
        <v>942.79</v>
      </c>
      <c r="K115" s="44">
        <f t="shared" si="5"/>
        <v>942.79</v>
      </c>
      <c r="L115" s="33"/>
    </row>
    <row r="116" spans="1:12">
      <c r="A116" s="24">
        <v>45372</v>
      </c>
      <c r="B116" s="25">
        <v>18500</v>
      </c>
      <c r="C116" s="26" t="s">
        <v>243</v>
      </c>
      <c r="D116" s="27" t="s">
        <v>98</v>
      </c>
      <c r="E116" s="70">
        <v>191079</v>
      </c>
      <c r="F116" s="28"/>
      <c r="G116" s="29" t="s">
        <v>72</v>
      </c>
      <c r="H116" s="29"/>
      <c r="I116" s="30"/>
      <c r="J116" s="31">
        <v>200</v>
      </c>
      <c r="K116" s="32">
        <f t="shared" si="5"/>
        <v>200</v>
      </c>
      <c r="L116" s="24">
        <v>45369</v>
      </c>
    </row>
    <row r="117" spans="1:12">
      <c r="A117" s="24"/>
      <c r="B117" s="25"/>
      <c r="C117" s="26"/>
      <c r="D117" s="36" t="s">
        <v>99</v>
      </c>
      <c r="E117" s="72"/>
      <c r="F117" s="37"/>
      <c r="G117" s="38" t="s">
        <v>72</v>
      </c>
      <c r="H117" s="38"/>
      <c r="I117" s="39"/>
      <c r="J117" s="31">
        <v>-31.2</v>
      </c>
      <c r="K117" s="32">
        <f t="shared" si="5"/>
        <v>-31.2</v>
      </c>
      <c r="L117" s="24"/>
    </row>
    <row r="118" spans="1:12">
      <c r="A118" s="76" t="s">
        <v>100</v>
      </c>
      <c r="B118" s="77"/>
      <c r="C118" s="77"/>
      <c r="D118" s="77"/>
      <c r="E118" s="77"/>
      <c r="F118" s="77"/>
      <c r="G118" s="77"/>
      <c r="H118" s="77"/>
      <c r="I118" s="78"/>
      <c r="J118" s="43">
        <f>SUM(J116:J117)</f>
        <v>168.8</v>
      </c>
      <c r="K118" s="44">
        <f t="shared" si="5"/>
        <v>168.8</v>
      </c>
      <c r="L118" s="33"/>
    </row>
    <row r="119" spans="1:12">
      <c r="A119" s="24">
        <v>45372</v>
      </c>
      <c r="B119" s="25">
        <v>18500</v>
      </c>
      <c r="C119" s="26" t="s">
        <v>244</v>
      </c>
      <c r="D119" s="27" t="s">
        <v>98</v>
      </c>
      <c r="E119" s="70">
        <v>190844</v>
      </c>
      <c r="F119" s="28"/>
      <c r="G119" s="29" t="s">
        <v>72</v>
      </c>
      <c r="H119" s="29"/>
      <c r="I119" s="30"/>
      <c r="J119" s="31">
        <v>1100</v>
      </c>
      <c r="K119" s="32">
        <f t="shared" si="5"/>
        <v>1100</v>
      </c>
      <c r="L119" s="24">
        <v>45369</v>
      </c>
    </row>
    <row r="120" spans="1:12">
      <c r="A120" s="24"/>
      <c r="B120" s="25"/>
      <c r="C120" s="26"/>
      <c r="D120" s="36" t="s">
        <v>99</v>
      </c>
      <c r="E120" s="72"/>
      <c r="F120" s="37"/>
      <c r="G120" s="38" t="s">
        <v>72</v>
      </c>
      <c r="H120" s="38"/>
      <c r="I120" s="39"/>
      <c r="J120" s="31">
        <v>-151.09</v>
      </c>
      <c r="K120" s="32">
        <f t="shared" si="5"/>
        <v>-151.09</v>
      </c>
      <c r="L120" s="33"/>
    </row>
    <row r="121" spans="1:12">
      <c r="A121" s="76" t="s">
        <v>100</v>
      </c>
      <c r="B121" s="77"/>
      <c r="C121" s="77"/>
      <c r="D121" s="77"/>
      <c r="E121" s="77"/>
      <c r="F121" s="77"/>
      <c r="G121" s="77"/>
      <c r="H121" s="77"/>
      <c r="I121" s="78"/>
      <c r="J121" s="43">
        <f>SUM(J119:J120)</f>
        <v>948.91</v>
      </c>
      <c r="K121" s="44">
        <f t="shared" si="5"/>
        <v>948.91</v>
      </c>
      <c r="L121" s="33"/>
    </row>
    <row r="122" spans="1:12">
      <c r="A122" s="24">
        <v>45372</v>
      </c>
      <c r="B122" s="25">
        <v>18500</v>
      </c>
      <c r="C122" s="26" t="s">
        <v>245</v>
      </c>
      <c r="D122" s="27" t="s">
        <v>98</v>
      </c>
      <c r="E122" s="70">
        <v>190493</v>
      </c>
      <c r="F122" s="28"/>
      <c r="G122" s="29" t="s">
        <v>72</v>
      </c>
      <c r="H122" s="29"/>
      <c r="I122" s="30"/>
      <c r="J122" s="31">
        <v>400</v>
      </c>
      <c r="K122" s="32">
        <f t="shared" si="5"/>
        <v>400</v>
      </c>
      <c r="L122" s="24">
        <v>45369</v>
      </c>
    </row>
    <row r="123" spans="1:12">
      <c r="A123" s="24"/>
      <c r="B123" s="25"/>
      <c r="C123" s="26"/>
      <c r="D123" s="36" t="s">
        <v>99</v>
      </c>
      <c r="E123" s="72"/>
      <c r="F123" s="37"/>
      <c r="G123" s="38" t="s">
        <v>72</v>
      </c>
      <c r="H123" s="38"/>
      <c r="I123" s="39"/>
      <c r="J123" s="31">
        <v>-86.08</v>
      </c>
      <c r="K123" s="32">
        <f t="shared" si="5"/>
        <v>-86.08</v>
      </c>
      <c r="L123" s="24"/>
    </row>
    <row r="124" spans="1:12">
      <c r="A124" s="76" t="s">
        <v>100</v>
      </c>
      <c r="B124" s="77"/>
      <c r="C124" s="77"/>
      <c r="D124" s="77"/>
      <c r="E124" s="77"/>
      <c r="F124" s="77"/>
      <c r="G124" s="77"/>
      <c r="H124" s="77"/>
      <c r="I124" s="78"/>
      <c r="J124" s="43">
        <f>SUM(J122:J123)</f>
        <v>313.92</v>
      </c>
      <c r="K124" s="44">
        <f t="shared" si="5"/>
        <v>313.92</v>
      </c>
      <c r="L124" s="33"/>
    </row>
    <row r="125" spans="1:12">
      <c r="A125" s="24">
        <v>45372</v>
      </c>
      <c r="B125" s="25">
        <v>18500</v>
      </c>
      <c r="C125" s="26" t="s">
        <v>246</v>
      </c>
      <c r="D125" s="27" t="s">
        <v>98</v>
      </c>
      <c r="E125" s="70">
        <v>190126</v>
      </c>
      <c r="F125" s="28"/>
      <c r="G125" s="29" t="s">
        <v>72</v>
      </c>
      <c r="H125" s="29"/>
      <c r="I125" s="30"/>
      <c r="J125" s="31">
        <v>1100</v>
      </c>
      <c r="K125" s="32">
        <f t="shared" si="5"/>
        <v>1100</v>
      </c>
      <c r="L125" s="24">
        <v>45369</v>
      </c>
    </row>
    <row r="126" spans="1:12">
      <c r="A126" s="24"/>
      <c r="B126" s="25"/>
      <c r="C126" s="26"/>
      <c r="D126" s="36" t="s">
        <v>99</v>
      </c>
      <c r="E126" s="72"/>
      <c r="F126" s="37"/>
      <c r="G126" s="38" t="s">
        <v>72</v>
      </c>
      <c r="H126" s="38"/>
      <c r="I126" s="39"/>
      <c r="J126" s="31">
        <v>-193.27</v>
      </c>
      <c r="K126" s="32">
        <f t="shared" si="5"/>
        <v>-193.27</v>
      </c>
      <c r="L126" s="33"/>
    </row>
    <row r="127" spans="1:12">
      <c r="A127" s="76" t="s">
        <v>100</v>
      </c>
      <c r="B127" s="77"/>
      <c r="C127" s="77"/>
      <c r="D127" s="77"/>
      <c r="E127" s="77"/>
      <c r="F127" s="77"/>
      <c r="G127" s="77"/>
      <c r="H127" s="77"/>
      <c r="I127" s="78"/>
      <c r="J127" s="43">
        <f>SUM(J125:J126)</f>
        <v>906.73</v>
      </c>
      <c r="K127" s="44">
        <f t="shared" si="5"/>
        <v>906.73</v>
      </c>
      <c r="L127" s="33"/>
    </row>
    <row r="128" spans="1:12">
      <c r="A128" s="24">
        <v>45372</v>
      </c>
      <c r="B128" s="25">
        <v>18500</v>
      </c>
      <c r="C128" s="26" t="s">
        <v>247</v>
      </c>
      <c r="D128" s="27" t="s">
        <v>98</v>
      </c>
      <c r="E128" s="70">
        <v>190492</v>
      </c>
      <c r="F128" s="28"/>
      <c r="G128" s="29" t="s">
        <v>72</v>
      </c>
      <c r="H128" s="29"/>
      <c r="I128" s="30"/>
      <c r="J128" s="31">
        <v>1100</v>
      </c>
      <c r="K128" s="32">
        <f t="shared" si="5"/>
        <v>1100</v>
      </c>
      <c r="L128" s="24">
        <v>45369</v>
      </c>
    </row>
    <row r="129" spans="1:12">
      <c r="A129" s="24"/>
      <c r="B129" s="25"/>
      <c r="C129" s="26"/>
      <c r="D129" s="36" t="s">
        <v>99</v>
      </c>
      <c r="E129" s="72"/>
      <c r="F129" s="37"/>
      <c r="G129" s="38" t="s">
        <v>72</v>
      </c>
      <c r="H129" s="38"/>
      <c r="I129" s="39"/>
      <c r="J129" s="31">
        <v>-220.47</v>
      </c>
      <c r="K129" s="32">
        <f t="shared" si="5"/>
        <v>-220.47</v>
      </c>
      <c r="L129" s="24"/>
    </row>
    <row r="130" spans="1:12">
      <c r="A130" s="76" t="s">
        <v>100</v>
      </c>
      <c r="B130" s="77"/>
      <c r="C130" s="77"/>
      <c r="D130" s="77"/>
      <c r="E130" s="77"/>
      <c r="F130" s="77"/>
      <c r="G130" s="77"/>
      <c r="H130" s="77"/>
      <c r="I130" s="78"/>
      <c r="J130" s="43">
        <f>SUM(J128:J129)</f>
        <v>879.53</v>
      </c>
      <c r="K130" s="44">
        <f t="shared" si="5"/>
        <v>879.53</v>
      </c>
      <c r="L130" s="33"/>
    </row>
    <row r="131" spans="1:12">
      <c r="A131" s="24">
        <v>45372</v>
      </c>
      <c r="B131" s="25">
        <v>18500</v>
      </c>
      <c r="C131" s="26" t="s">
        <v>238</v>
      </c>
      <c r="D131" s="27" t="s">
        <v>98</v>
      </c>
      <c r="E131" s="70">
        <v>190674</v>
      </c>
      <c r="F131" s="28"/>
      <c r="G131" s="29" t="s">
        <v>72</v>
      </c>
      <c r="H131" s="29"/>
      <c r="I131" s="30"/>
      <c r="J131" s="31">
        <v>2200</v>
      </c>
      <c r="K131" s="32">
        <f t="shared" si="5"/>
        <v>2200</v>
      </c>
      <c r="L131" s="24">
        <v>45369</v>
      </c>
    </row>
    <row r="132" spans="1:12">
      <c r="A132" s="24"/>
      <c r="B132" s="25"/>
      <c r="C132" s="26"/>
      <c r="D132" s="36" t="s">
        <v>99</v>
      </c>
      <c r="E132" s="72"/>
      <c r="F132" s="37"/>
      <c r="G132" s="38" t="s">
        <v>72</v>
      </c>
      <c r="H132" s="38"/>
      <c r="I132" s="39"/>
      <c r="J132" s="31">
        <v>-386.54</v>
      </c>
      <c r="K132" s="32">
        <f t="shared" si="5"/>
        <v>-386.54</v>
      </c>
      <c r="L132" s="33"/>
    </row>
    <row r="133" spans="1:12">
      <c r="A133" s="76" t="s">
        <v>100</v>
      </c>
      <c r="B133" s="77"/>
      <c r="C133" s="77"/>
      <c r="D133" s="77"/>
      <c r="E133" s="77"/>
      <c r="F133" s="77"/>
      <c r="G133" s="77"/>
      <c r="H133" s="77"/>
      <c r="I133" s="78"/>
      <c r="J133" s="43">
        <f>SUM(J131:J132)</f>
        <v>1813.46</v>
      </c>
      <c r="K133" s="44">
        <f t="shared" si="5"/>
        <v>1813.46</v>
      </c>
      <c r="L133" s="33"/>
    </row>
    <row r="134" spans="1:12">
      <c r="A134" s="24">
        <v>45372</v>
      </c>
      <c r="B134" s="25">
        <v>18500</v>
      </c>
      <c r="C134" s="26" t="s">
        <v>113</v>
      </c>
      <c r="D134" s="27" t="s">
        <v>98</v>
      </c>
      <c r="E134" s="70">
        <v>190672</v>
      </c>
      <c r="F134" s="28"/>
      <c r="G134" s="29" t="s">
        <v>72</v>
      </c>
      <c r="H134" s="29"/>
      <c r="I134" s="30"/>
      <c r="J134" s="31">
        <v>1100</v>
      </c>
      <c r="K134" s="32">
        <f t="shared" si="5"/>
        <v>1100</v>
      </c>
      <c r="L134" s="24">
        <v>45369</v>
      </c>
    </row>
    <row r="135" spans="1:12">
      <c r="A135" s="24"/>
      <c r="B135" s="25"/>
      <c r="C135" s="26"/>
      <c r="D135" s="36" t="s">
        <v>99</v>
      </c>
      <c r="E135" s="72"/>
      <c r="F135" s="37"/>
      <c r="G135" s="38" t="s">
        <v>72</v>
      </c>
      <c r="H135" s="38"/>
      <c r="I135" s="39"/>
      <c r="J135" s="31">
        <v>-225.53</v>
      </c>
      <c r="K135" s="32">
        <f t="shared" si="5"/>
        <v>-225.53</v>
      </c>
      <c r="L135" s="24"/>
    </row>
    <row r="136" spans="1:12">
      <c r="A136" s="76" t="s">
        <v>100</v>
      </c>
      <c r="B136" s="77"/>
      <c r="C136" s="77"/>
      <c r="D136" s="77"/>
      <c r="E136" s="77"/>
      <c r="F136" s="77"/>
      <c r="G136" s="77"/>
      <c r="H136" s="77"/>
      <c r="I136" s="78"/>
      <c r="J136" s="43">
        <f>SUM(J134:J135)</f>
        <v>874.47</v>
      </c>
      <c r="K136" s="44">
        <f t="shared" si="5"/>
        <v>874.47</v>
      </c>
      <c r="L136" s="33"/>
    </row>
    <row r="137" spans="1:12">
      <c r="A137" s="24">
        <v>45372</v>
      </c>
      <c r="B137" s="25">
        <v>18500</v>
      </c>
      <c r="C137" s="26" t="s">
        <v>248</v>
      </c>
      <c r="D137" s="27" t="s">
        <v>98</v>
      </c>
      <c r="E137" s="70">
        <v>190638</v>
      </c>
      <c r="F137" s="28"/>
      <c r="G137" s="29" t="s">
        <v>72</v>
      </c>
      <c r="H137" s="29"/>
      <c r="I137" s="30"/>
      <c r="J137" s="31">
        <v>1100</v>
      </c>
      <c r="K137" s="32">
        <f t="shared" si="5"/>
        <v>1100</v>
      </c>
      <c r="L137" s="24">
        <v>45369</v>
      </c>
    </row>
    <row r="138" spans="1:12">
      <c r="A138" s="24"/>
      <c r="B138" s="25"/>
      <c r="C138" s="26"/>
      <c r="D138" s="36" t="s">
        <v>99</v>
      </c>
      <c r="E138" s="72"/>
      <c r="F138" s="37"/>
      <c r="G138" s="38" t="s">
        <v>72</v>
      </c>
      <c r="H138" s="38"/>
      <c r="I138" s="39"/>
      <c r="J138" s="31">
        <v>-212.59</v>
      </c>
      <c r="K138" s="32">
        <f t="shared" si="5"/>
        <v>-212.59</v>
      </c>
      <c r="L138" s="24"/>
    </row>
    <row r="139" spans="1:12">
      <c r="A139" s="76" t="s">
        <v>100</v>
      </c>
      <c r="B139" s="77"/>
      <c r="C139" s="77"/>
      <c r="D139" s="77"/>
      <c r="E139" s="77"/>
      <c r="F139" s="77"/>
      <c r="G139" s="77"/>
      <c r="H139" s="77"/>
      <c r="I139" s="78"/>
      <c r="J139" s="43">
        <f>SUM(J137:J138)</f>
        <v>887.41</v>
      </c>
      <c r="K139" s="44">
        <f t="shared" si="5"/>
        <v>887.41</v>
      </c>
      <c r="L139" s="33"/>
    </row>
    <row r="140" spans="1:12">
      <c r="A140" s="24">
        <v>45372</v>
      </c>
      <c r="B140" s="25">
        <v>18500</v>
      </c>
      <c r="C140" s="26" t="s">
        <v>249</v>
      </c>
      <c r="D140" s="27" t="s">
        <v>98</v>
      </c>
      <c r="E140" s="70">
        <v>190639</v>
      </c>
      <c r="F140" s="28"/>
      <c r="G140" s="29" t="s">
        <v>72</v>
      </c>
      <c r="H140" s="29"/>
      <c r="I140" s="30"/>
      <c r="J140" s="31">
        <v>1100</v>
      </c>
      <c r="K140" s="32">
        <f t="shared" si="5"/>
        <v>1100</v>
      </c>
      <c r="L140" s="24">
        <v>45369</v>
      </c>
    </row>
    <row r="141" spans="1:12">
      <c r="A141" s="24"/>
      <c r="B141" s="25"/>
      <c r="C141" s="26"/>
      <c r="D141" s="36" t="s">
        <v>99</v>
      </c>
      <c r="E141" s="72"/>
      <c r="F141" s="37"/>
      <c r="G141" s="38" t="s">
        <v>72</v>
      </c>
      <c r="H141" s="38"/>
      <c r="I141" s="39"/>
      <c r="J141" s="31">
        <v>-193.27</v>
      </c>
      <c r="K141" s="32">
        <f t="shared" si="5"/>
        <v>-193.27</v>
      </c>
      <c r="L141" s="24"/>
    </row>
    <row r="142" spans="1:12">
      <c r="A142" s="76" t="s">
        <v>100</v>
      </c>
      <c r="B142" s="77"/>
      <c r="C142" s="77"/>
      <c r="D142" s="77"/>
      <c r="E142" s="77"/>
      <c r="F142" s="77"/>
      <c r="G142" s="77"/>
      <c r="H142" s="77"/>
      <c r="I142" s="78"/>
      <c r="J142" s="43">
        <f>SUM(J140:J141)</f>
        <v>906.73</v>
      </c>
      <c r="K142" s="44">
        <f t="shared" si="5"/>
        <v>906.73</v>
      </c>
      <c r="L142" s="33"/>
    </row>
    <row r="143" spans="1:12">
      <c r="A143" s="22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</row>
    <row r="144" spans="1:12">
      <c r="A144" s="23"/>
      <c r="B144" s="23"/>
      <c r="C144" s="23"/>
      <c r="D144" s="23"/>
      <c r="E144" s="23"/>
      <c r="F144" s="23"/>
      <c r="G144" s="23"/>
      <c r="H144" s="23"/>
      <c r="I144" s="54" t="s">
        <v>101</v>
      </c>
      <c r="J144" s="61">
        <f>SUM(J91,J88,J85,J82,J76,J73,J70,J67,J64,J94,J97,J100,J103,J106,J109,J112,J115,J118,J121,J124,J127,J130,J133,J136,J139,J142:J142,J79)</f>
        <v>18004.149999999998</v>
      </c>
      <c r="K144" s="23"/>
      <c r="L144" s="23"/>
    </row>
    <row r="145" spans="1:12">
      <c r="A145" s="22" t="s">
        <v>18</v>
      </c>
      <c r="B145" s="23"/>
      <c r="C145" s="23"/>
      <c r="D145" s="22" t="s">
        <v>19</v>
      </c>
      <c r="E145" s="23"/>
      <c r="F145" s="23"/>
      <c r="G145" s="23"/>
      <c r="H145" s="23"/>
      <c r="J145" s="23">
        <v>-0.01</v>
      </c>
      <c r="K145" s="23"/>
      <c r="L145" s="23"/>
    </row>
    <row r="146" spans="1:12" ht="10.5">
      <c r="A146" s="22"/>
      <c r="B146" s="23"/>
      <c r="C146" s="23"/>
      <c r="D146" s="23"/>
      <c r="E146" s="23"/>
      <c r="F146" s="23"/>
      <c r="G146" s="23"/>
      <c r="H146" s="23"/>
      <c r="I146" s="62" t="s">
        <v>250</v>
      </c>
      <c r="J146" s="63">
        <f>SUM(J144:J145)</f>
        <v>18004.14</v>
      </c>
      <c r="K146" s="23"/>
      <c r="L146" s="23"/>
    </row>
    <row r="147" spans="1:12">
      <c r="A147" s="2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</row>
    <row r="148" spans="1:12">
      <c r="A148" s="22" t="s">
        <v>21</v>
      </c>
      <c r="B148" s="23"/>
      <c r="C148" s="23"/>
      <c r="D148" s="22" t="s">
        <v>22</v>
      </c>
      <c r="E148" s="23"/>
      <c r="F148" s="23"/>
      <c r="G148" s="23"/>
      <c r="H148" s="23"/>
      <c r="I148" s="23"/>
      <c r="J148" s="23"/>
      <c r="K148" s="23"/>
      <c r="L148" s="23"/>
    </row>
    <row r="149" spans="1:12">
      <c r="A149" s="23" t="s">
        <v>24</v>
      </c>
      <c r="B149" s="23"/>
      <c r="C149" s="23"/>
      <c r="D149" s="23" t="s">
        <v>25</v>
      </c>
      <c r="E149" s="23"/>
      <c r="F149" s="23"/>
      <c r="G149" s="23"/>
      <c r="H149" s="23"/>
      <c r="I149" s="23"/>
      <c r="J149" s="23"/>
      <c r="K149" s="23"/>
      <c r="L149" s="23"/>
    </row>
  </sheetData>
  <mergeCells count="93">
    <mergeCell ref="A139:I139"/>
    <mergeCell ref="E140:E141"/>
    <mergeCell ref="A142:I142"/>
    <mergeCell ref="E77:E78"/>
    <mergeCell ref="E131:E132"/>
    <mergeCell ref="A133:I133"/>
    <mergeCell ref="E134:E135"/>
    <mergeCell ref="A136:I136"/>
    <mergeCell ref="E137:E138"/>
    <mergeCell ref="A124:I124"/>
    <mergeCell ref="E125:E126"/>
    <mergeCell ref="A127:I127"/>
    <mergeCell ref="E128:E129"/>
    <mergeCell ref="A130:I130"/>
    <mergeCell ref="A82:I82"/>
    <mergeCell ref="E83:E84"/>
    <mergeCell ref="F59:F61"/>
    <mergeCell ref="G59:J59"/>
    <mergeCell ref="E119:E120"/>
    <mergeCell ref="A121:I121"/>
    <mergeCell ref="E122:E123"/>
    <mergeCell ref="A59:A61"/>
    <mergeCell ref="B59:B61"/>
    <mergeCell ref="C59:C61"/>
    <mergeCell ref="D59:D61"/>
    <mergeCell ref="E59:E61"/>
    <mergeCell ref="E62:E63"/>
    <mergeCell ref="B64:I64"/>
    <mergeCell ref="E65:E66"/>
    <mergeCell ref="A67:I67"/>
    <mergeCell ref="E68:E69"/>
    <mergeCell ref="A70:I70"/>
    <mergeCell ref="K59:K61"/>
    <mergeCell ref="L59:L61"/>
    <mergeCell ref="G60:G61"/>
    <mergeCell ref="H60:H61"/>
    <mergeCell ref="I60:I61"/>
    <mergeCell ref="J60:J61"/>
    <mergeCell ref="E71:E72"/>
    <mergeCell ref="A73:I73"/>
    <mergeCell ref="E74:E75"/>
    <mergeCell ref="A76:I76"/>
    <mergeCell ref="E80:E81"/>
    <mergeCell ref="A85:I85"/>
    <mergeCell ref="E86:E87"/>
    <mergeCell ref="A88:I88"/>
    <mergeCell ref="E89:E90"/>
    <mergeCell ref="A91:I91"/>
    <mergeCell ref="E92:E93"/>
    <mergeCell ref="A94:I94"/>
    <mergeCell ref="E95:E96"/>
    <mergeCell ref="A97:I97"/>
    <mergeCell ref="E98:E99"/>
    <mergeCell ref="A100:I100"/>
    <mergeCell ref="E101:E102"/>
    <mergeCell ref="A103:I103"/>
    <mergeCell ref="E104:E105"/>
    <mergeCell ref="A106:I106"/>
    <mergeCell ref="E107:E108"/>
    <mergeCell ref="A109:I109"/>
    <mergeCell ref="A118:I118"/>
    <mergeCell ref="E110:E111"/>
    <mergeCell ref="A112:I112"/>
    <mergeCell ref="E113:E114"/>
    <mergeCell ref="A115:I115"/>
    <mergeCell ref="E116:E117"/>
    <mergeCell ref="G38:J38"/>
    <mergeCell ref="K38:K40"/>
    <mergeCell ref="L38:L40"/>
    <mergeCell ref="G39:G40"/>
    <mergeCell ref="H39:H40"/>
    <mergeCell ref="I39:I40"/>
    <mergeCell ref="J39:J40"/>
    <mergeCell ref="F5:F7"/>
    <mergeCell ref="A38:A40"/>
    <mergeCell ref="B38:B40"/>
    <mergeCell ref="C38:C40"/>
    <mergeCell ref="D38:D40"/>
    <mergeCell ref="E38:E40"/>
    <mergeCell ref="F38:F40"/>
    <mergeCell ref="A5:A7"/>
    <mergeCell ref="B5:B7"/>
    <mergeCell ref="C5:C7"/>
    <mergeCell ref="D5:D7"/>
    <mergeCell ref="E5:E7"/>
    <mergeCell ref="M8:M9"/>
    <mergeCell ref="G5:J5"/>
    <mergeCell ref="K5:K7"/>
    <mergeCell ref="L5:L7"/>
    <mergeCell ref="G6:G7"/>
    <mergeCell ref="H6:H7"/>
    <mergeCell ref="I6:I7"/>
    <mergeCell ref="J6:J7"/>
  </mergeCells>
  <pageMargins left="0.25" right="0.25" top="0.75" bottom="0.75" header="0.3" footer="0.3"/>
  <pageSetup scale="89" orientation="landscape" verticalDpi="72" r:id="rId1"/>
  <headerFooter alignWithMargins="0"/>
  <ignoredErrors>
    <ignoredError sqref="K79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5:M23"/>
  <sheetViews>
    <sheetView zoomScale="120" zoomScaleNormal="120" workbookViewId="0">
      <selection activeCell="D48" sqref="D48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5" spans="1:13">
      <c r="A5" s="1" t="s">
        <v>0</v>
      </c>
    </row>
    <row r="6" spans="1:13">
      <c r="A6" s="1" t="s">
        <v>31</v>
      </c>
    </row>
    <row r="8" spans="1:13">
      <c r="A8" s="64" t="s">
        <v>1</v>
      </c>
      <c r="B8" s="64" t="s">
        <v>2</v>
      </c>
      <c r="C8" s="64" t="s">
        <v>3</v>
      </c>
      <c r="D8" s="64" t="s">
        <v>4</v>
      </c>
      <c r="E8" s="64" t="s">
        <v>5</v>
      </c>
      <c r="F8" s="64" t="s">
        <v>6</v>
      </c>
      <c r="G8" s="67" t="s">
        <v>7</v>
      </c>
      <c r="H8" s="68"/>
      <c r="I8" s="68"/>
      <c r="J8" s="69"/>
      <c r="K8" s="64" t="s">
        <v>8</v>
      </c>
      <c r="L8" s="64" t="s">
        <v>9</v>
      </c>
    </row>
    <row r="9" spans="1:13">
      <c r="A9" s="65"/>
      <c r="B9" s="65"/>
      <c r="C9" s="65"/>
      <c r="D9" s="65"/>
      <c r="E9" s="65"/>
      <c r="F9" s="65"/>
      <c r="G9" s="64" t="s">
        <v>10</v>
      </c>
      <c r="H9" s="64" t="s">
        <v>11</v>
      </c>
      <c r="I9" s="64" t="s">
        <v>12</v>
      </c>
      <c r="J9" s="64" t="s">
        <v>13</v>
      </c>
      <c r="K9" s="65"/>
      <c r="L9" s="65"/>
    </row>
    <row r="10" spans="1:13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</row>
    <row r="11" spans="1:13">
      <c r="A11" s="3">
        <v>45373</v>
      </c>
      <c r="B11" s="4">
        <v>18504</v>
      </c>
      <c r="C11" s="5" t="s">
        <v>183</v>
      </c>
      <c r="D11" s="6" t="s">
        <v>184</v>
      </c>
      <c r="E11" s="6"/>
      <c r="F11" s="7"/>
      <c r="G11" s="8" t="s">
        <v>49</v>
      </c>
      <c r="H11" s="8"/>
      <c r="I11" s="9"/>
      <c r="J11" s="10">
        <v>500</v>
      </c>
      <c r="K11" s="11">
        <f>J11+F11</f>
        <v>500</v>
      </c>
      <c r="L11" s="3">
        <v>45372</v>
      </c>
    </row>
    <row r="12" spans="1:13">
      <c r="A12" s="3">
        <v>45373</v>
      </c>
      <c r="B12" s="4">
        <v>18505</v>
      </c>
      <c r="C12" s="5" t="s">
        <v>185</v>
      </c>
      <c r="D12" s="6" t="s">
        <v>14</v>
      </c>
      <c r="E12" s="6">
        <v>57385</v>
      </c>
      <c r="F12" s="7"/>
      <c r="G12" s="8" t="s">
        <v>49</v>
      </c>
      <c r="H12" s="8"/>
      <c r="I12" s="9"/>
      <c r="J12" s="7">
        <v>20507.349999999999</v>
      </c>
      <c r="K12" s="11">
        <f t="shared" ref="K12:K14" si="0">J12+F12</f>
        <v>20507.349999999999</v>
      </c>
      <c r="L12" s="3">
        <v>45370</v>
      </c>
      <c r="M12" s="2" t="s">
        <v>186</v>
      </c>
    </row>
    <row r="13" spans="1:13">
      <c r="A13" s="3">
        <v>45373</v>
      </c>
      <c r="B13" s="4">
        <v>18506</v>
      </c>
      <c r="C13" s="5" t="s">
        <v>187</v>
      </c>
      <c r="D13" s="6" t="s">
        <v>14</v>
      </c>
      <c r="E13" s="6">
        <v>57379</v>
      </c>
      <c r="F13" s="7"/>
      <c r="G13" s="8" t="s">
        <v>49</v>
      </c>
      <c r="H13" s="8"/>
      <c r="I13" s="9"/>
      <c r="J13" s="7">
        <v>48366.37</v>
      </c>
      <c r="K13" s="11">
        <f t="shared" si="0"/>
        <v>48366.37</v>
      </c>
      <c r="L13" s="3">
        <v>45373</v>
      </c>
      <c r="M13" s="2" t="s">
        <v>188</v>
      </c>
    </row>
    <row r="14" spans="1:13">
      <c r="A14" s="3">
        <v>45373</v>
      </c>
      <c r="B14" s="4">
        <v>18506</v>
      </c>
      <c r="C14" s="5" t="s">
        <v>187</v>
      </c>
      <c r="D14" s="6" t="s">
        <v>33</v>
      </c>
      <c r="E14" s="6">
        <v>57379</v>
      </c>
      <c r="F14" s="7"/>
      <c r="G14" s="8" t="s">
        <v>49</v>
      </c>
      <c r="H14" s="8"/>
      <c r="I14" s="9"/>
      <c r="J14" s="10">
        <v>600</v>
      </c>
      <c r="K14" s="11">
        <f t="shared" si="0"/>
        <v>600</v>
      </c>
      <c r="L14" s="3">
        <v>45373</v>
      </c>
    </row>
    <row r="15" spans="1:13">
      <c r="F15" s="12">
        <f>SUM(F8:F14)</f>
        <v>0</v>
      </c>
      <c r="G15" s="1"/>
      <c r="H15" s="1"/>
      <c r="I15" s="1"/>
      <c r="J15" s="12">
        <f>SUM(J11:J14)</f>
        <v>69973.72</v>
      </c>
      <c r="K15" s="12">
        <f>SUM(K11:K14)</f>
        <v>69973.72</v>
      </c>
    </row>
    <row r="16" spans="1:13">
      <c r="I16" s="2" t="s">
        <v>12</v>
      </c>
    </row>
    <row r="19" spans="1:4">
      <c r="A19" s="1" t="s">
        <v>18</v>
      </c>
      <c r="D19" s="1" t="s">
        <v>19</v>
      </c>
    </row>
    <row r="20" spans="1:4">
      <c r="A20" s="1"/>
    </row>
    <row r="21" spans="1:4">
      <c r="A21" s="1"/>
    </row>
    <row r="22" spans="1:4">
      <c r="A22" s="1" t="s">
        <v>21</v>
      </c>
      <c r="D22" s="1" t="s">
        <v>22</v>
      </c>
    </row>
    <row r="23" spans="1:4">
      <c r="A23" s="2" t="s">
        <v>24</v>
      </c>
      <c r="D23" s="2" t="s">
        <v>25</v>
      </c>
    </row>
  </sheetData>
  <mergeCells count="13">
    <mergeCell ref="F8:F10"/>
    <mergeCell ref="G8:J8"/>
    <mergeCell ref="A8:A10"/>
    <mergeCell ref="B8:B10"/>
    <mergeCell ref="C8:C10"/>
    <mergeCell ref="D8:D10"/>
    <mergeCell ref="E8:E10"/>
    <mergeCell ref="K8:K10"/>
    <mergeCell ref="L8:L10"/>
    <mergeCell ref="G9:G10"/>
    <mergeCell ref="H9:H10"/>
    <mergeCell ref="I9:I10"/>
    <mergeCell ref="J9:J10"/>
  </mergeCells>
  <pageMargins left="0.25" right="0.25" top="0.75" bottom="0.75" header="0.3" footer="0.3"/>
  <pageSetup scale="85" orientation="landscape" verticalDpi="7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7"/>
  <sheetViews>
    <sheetView topLeftCell="A94" zoomScale="120" zoomScaleNormal="120" workbookViewId="0">
      <selection activeCell="A107" sqref="A107:M129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1" spans="1:12">
      <c r="A1" s="1" t="s">
        <v>0</v>
      </c>
    </row>
    <row r="2" spans="1:12">
      <c r="A2" s="1" t="s">
        <v>31</v>
      </c>
    </row>
    <row r="4" spans="1:12">
      <c r="A4" s="64" t="s">
        <v>1</v>
      </c>
      <c r="B4" s="64" t="s">
        <v>2</v>
      </c>
      <c r="C4" s="64" t="s">
        <v>3</v>
      </c>
      <c r="D4" s="64" t="s">
        <v>4</v>
      </c>
      <c r="E4" s="64" t="s">
        <v>5</v>
      </c>
      <c r="F4" s="64" t="s">
        <v>6</v>
      </c>
      <c r="G4" s="67" t="s">
        <v>7</v>
      </c>
      <c r="H4" s="68"/>
      <c r="I4" s="68"/>
      <c r="J4" s="69"/>
      <c r="K4" s="64" t="s">
        <v>8</v>
      </c>
      <c r="L4" s="64" t="s">
        <v>9</v>
      </c>
    </row>
    <row r="5" spans="1:12">
      <c r="A5" s="65"/>
      <c r="B5" s="65"/>
      <c r="C5" s="65"/>
      <c r="D5" s="65"/>
      <c r="E5" s="65"/>
      <c r="F5" s="65"/>
      <c r="G5" s="64" t="s">
        <v>10</v>
      </c>
      <c r="H5" s="64" t="s">
        <v>11</v>
      </c>
      <c r="I5" s="64" t="s">
        <v>12</v>
      </c>
      <c r="J5" s="64" t="s">
        <v>13</v>
      </c>
      <c r="K5" s="65"/>
      <c r="L5" s="65"/>
    </row>
    <row r="6" spans="1:1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>
      <c r="A7" s="3">
        <v>45373</v>
      </c>
      <c r="B7" s="4">
        <v>18507</v>
      </c>
      <c r="C7" s="5" t="s">
        <v>140</v>
      </c>
      <c r="D7" s="6" t="s">
        <v>14</v>
      </c>
      <c r="E7" s="6">
        <v>57380</v>
      </c>
      <c r="F7" s="7">
        <v>21346.1</v>
      </c>
      <c r="G7" s="8"/>
      <c r="H7" s="8"/>
      <c r="I7" s="9"/>
      <c r="J7" s="10"/>
      <c r="K7" s="11">
        <f>J7+F7</f>
        <v>21346.1</v>
      </c>
      <c r="L7" s="3">
        <v>45376</v>
      </c>
    </row>
    <row r="8" spans="1:12">
      <c r="A8" s="3"/>
      <c r="B8" s="4"/>
      <c r="C8" s="5"/>
      <c r="D8" s="6"/>
      <c r="E8" s="6"/>
      <c r="F8" s="7"/>
      <c r="G8" s="8"/>
      <c r="H8" s="8"/>
      <c r="I8" s="9"/>
      <c r="J8" s="10"/>
      <c r="K8" s="11">
        <f>J8+F8</f>
        <v>0</v>
      </c>
      <c r="L8" s="3"/>
    </row>
    <row r="9" spans="1:12">
      <c r="A9" s="3"/>
      <c r="B9" s="4"/>
      <c r="C9" s="5"/>
      <c r="D9" s="6"/>
      <c r="E9" s="6"/>
      <c r="F9" s="7"/>
      <c r="G9" s="8"/>
      <c r="H9" s="8"/>
      <c r="I9" s="9"/>
      <c r="J9" s="10"/>
      <c r="K9" s="11">
        <f>J9+F9</f>
        <v>0</v>
      </c>
      <c r="L9" s="3"/>
    </row>
    <row r="10" spans="1:12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 t="shared" ref="K10:K11" si="0">J10+F10</f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si="0"/>
        <v>0</v>
      </c>
      <c r="L11" s="3"/>
    </row>
    <row r="12" spans="1:12">
      <c r="F12" s="12">
        <f>SUM(F4:F11)</f>
        <v>21346.1</v>
      </c>
      <c r="G12" s="1"/>
      <c r="H12" s="1"/>
      <c r="I12" s="1"/>
      <c r="J12" s="12">
        <f>SUM(J7:J11)</f>
        <v>0</v>
      </c>
      <c r="K12" s="12">
        <f>SUM(K7:K11)</f>
        <v>21346.1</v>
      </c>
    </row>
    <row r="13" spans="1:12">
      <c r="I13" s="2" t="s">
        <v>12</v>
      </c>
    </row>
    <row r="14" spans="1:12">
      <c r="H14" s="1" t="s">
        <v>15</v>
      </c>
      <c r="J14" s="13" t="s">
        <v>16</v>
      </c>
      <c r="K14" s="13" t="s">
        <v>17</v>
      </c>
    </row>
    <row r="15" spans="1:12">
      <c r="K15" s="1"/>
    </row>
    <row r="16" spans="1:12">
      <c r="A16" s="1" t="s">
        <v>18</v>
      </c>
      <c r="D16" s="1" t="s">
        <v>19</v>
      </c>
      <c r="G16" s="1" t="s">
        <v>20</v>
      </c>
      <c r="I16" s="14">
        <v>1000</v>
      </c>
      <c r="J16" s="15">
        <v>21</v>
      </c>
      <c r="K16" s="16">
        <f t="shared" ref="K16:K26" si="1">J16*I16</f>
        <v>21000</v>
      </c>
    </row>
    <row r="17" spans="1:11">
      <c r="A17" s="1"/>
      <c r="G17" s="1"/>
      <c r="I17" s="14">
        <v>500</v>
      </c>
      <c r="J17" s="15"/>
      <c r="K17" s="16">
        <f t="shared" si="1"/>
        <v>0</v>
      </c>
    </row>
    <row r="18" spans="1:11">
      <c r="A18" s="1"/>
      <c r="G18" s="1"/>
      <c r="I18" s="14">
        <v>200</v>
      </c>
      <c r="J18" s="15">
        <v>1</v>
      </c>
      <c r="K18" s="16">
        <f t="shared" si="1"/>
        <v>200</v>
      </c>
    </row>
    <row r="19" spans="1:11">
      <c r="A19" s="1" t="s">
        <v>21</v>
      </c>
      <c r="D19" s="1" t="s">
        <v>22</v>
      </c>
      <c r="G19" s="1" t="s">
        <v>23</v>
      </c>
      <c r="I19" s="14">
        <v>100</v>
      </c>
      <c r="J19" s="15">
        <v>1</v>
      </c>
      <c r="K19" s="16">
        <f t="shared" si="1"/>
        <v>100</v>
      </c>
    </row>
    <row r="20" spans="1:11">
      <c r="A20" s="2" t="s">
        <v>24</v>
      </c>
      <c r="D20" s="2" t="s">
        <v>25</v>
      </c>
      <c r="G20" s="2" t="s">
        <v>26</v>
      </c>
      <c r="I20" s="14">
        <v>50</v>
      </c>
      <c r="J20" s="15"/>
      <c r="K20" s="16">
        <f t="shared" si="1"/>
        <v>0</v>
      </c>
    </row>
    <row r="21" spans="1:11">
      <c r="I21" s="14">
        <v>20</v>
      </c>
      <c r="J21" s="15">
        <v>2</v>
      </c>
      <c r="K21" s="16">
        <f t="shared" si="1"/>
        <v>40</v>
      </c>
    </row>
    <row r="22" spans="1:11">
      <c r="I22" s="14">
        <v>10</v>
      </c>
      <c r="J22" s="15"/>
      <c r="K22" s="16">
        <f t="shared" si="1"/>
        <v>0</v>
      </c>
    </row>
    <row r="23" spans="1:11">
      <c r="I23" s="14">
        <v>5</v>
      </c>
      <c r="J23" s="15">
        <v>1</v>
      </c>
      <c r="K23" s="16">
        <f t="shared" si="1"/>
        <v>5</v>
      </c>
    </row>
    <row r="24" spans="1:11">
      <c r="I24" s="14">
        <v>1</v>
      </c>
      <c r="J24" s="15">
        <v>1</v>
      </c>
      <c r="K24" s="16">
        <f t="shared" si="1"/>
        <v>1</v>
      </c>
    </row>
    <row r="25" spans="1:11">
      <c r="I25" s="14">
        <v>0.25</v>
      </c>
      <c r="J25" s="15"/>
      <c r="K25" s="16">
        <f t="shared" si="1"/>
        <v>0</v>
      </c>
    </row>
    <row r="26" spans="1:11">
      <c r="I26" s="17">
        <v>0.1</v>
      </c>
      <c r="J26" s="15">
        <v>1</v>
      </c>
      <c r="K26" s="16">
        <f t="shared" si="1"/>
        <v>0.1</v>
      </c>
    </row>
    <row r="27" spans="1:11">
      <c r="I27" s="1" t="s">
        <v>27</v>
      </c>
      <c r="K27" s="18">
        <f>SUM(K16:K26)</f>
        <v>21346.1</v>
      </c>
    </row>
    <row r="28" spans="1:11">
      <c r="I28" s="1" t="s">
        <v>28</v>
      </c>
      <c r="K28" s="19">
        <f>J12</f>
        <v>0</v>
      </c>
    </row>
    <row r="29" spans="1:11" ht="9.75" thickBot="1">
      <c r="K29" s="20">
        <f>SUM(K27:K28)</f>
        <v>21346.1</v>
      </c>
    </row>
    <row r="30" spans="1:11" ht="9.75" thickTop="1"/>
    <row r="34" spans="1:13">
      <c r="A34" s="1" t="s">
        <v>0</v>
      </c>
    </row>
    <row r="35" spans="1:13">
      <c r="A35" s="1" t="s">
        <v>46</v>
      </c>
    </row>
    <row r="37" spans="1:13">
      <c r="A37" s="64" t="s">
        <v>1</v>
      </c>
      <c r="B37" s="64" t="s">
        <v>2</v>
      </c>
      <c r="C37" s="64" t="s">
        <v>3</v>
      </c>
      <c r="D37" s="64" t="s">
        <v>4</v>
      </c>
      <c r="E37" s="64" t="s">
        <v>5</v>
      </c>
      <c r="F37" s="64" t="s">
        <v>6</v>
      </c>
      <c r="G37" s="67" t="s">
        <v>7</v>
      </c>
      <c r="H37" s="68"/>
      <c r="I37" s="68"/>
      <c r="J37" s="69"/>
      <c r="K37" s="64" t="s">
        <v>8</v>
      </c>
      <c r="L37" s="64" t="s">
        <v>9</v>
      </c>
    </row>
    <row r="38" spans="1:13">
      <c r="A38" s="65"/>
      <c r="B38" s="65"/>
      <c r="C38" s="65"/>
      <c r="D38" s="65"/>
      <c r="E38" s="65"/>
      <c r="F38" s="65"/>
      <c r="G38" s="64" t="s">
        <v>10</v>
      </c>
      <c r="H38" s="64" t="s">
        <v>11</v>
      </c>
      <c r="I38" s="64" t="s">
        <v>12</v>
      </c>
      <c r="J38" s="64" t="s">
        <v>13</v>
      </c>
      <c r="K38" s="65"/>
      <c r="L38" s="65"/>
    </row>
    <row r="39" spans="1:13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</row>
    <row r="40" spans="1:13">
      <c r="A40" s="3">
        <v>45372</v>
      </c>
      <c r="B40" s="4">
        <v>18132</v>
      </c>
      <c r="C40" s="5" t="s">
        <v>189</v>
      </c>
      <c r="D40" s="6" t="s">
        <v>14</v>
      </c>
      <c r="E40" s="6">
        <v>57073</v>
      </c>
      <c r="F40" s="7"/>
      <c r="G40" s="8" t="s">
        <v>72</v>
      </c>
      <c r="H40" s="8">
        <v>1000048150</v>
      </c>
      <c r="I40" s="9" t="s">
        <v>190</v>
      </c>
      <c r="J40" s="10">
        <v>34297.120000000003</v>
      </c>
      <c r="K40" s="11">
        <f>J40+F40</f>
        <v>34297.120000000003</v>
      </c>
      <c r="L40" s="3">
        <v>45376</v>
      </c>
      <c r="M40" s="2" t="s">
        <v>191</v>
      </c>
    </row>
    <row r="41" spans="1:13">
      <c r="A41" s="3"/>
      <c r="B41" s="4"/>
      <c r="C41" s="5"/>
      <c r="D41" s="6"/>
      <c r="E41" s="6"/>
      <c r="F41" s="7"/>
      <c r="G41" s="8"/>
      <c r="H41" s="8"/>
      <c r="I41" s="9"/>
      <c r="J41" s="10"/>
      <c r="K41" s="11">
        <f>J41+F41</f>
        <v>0</v>
      </c>
      <c r="L41" s="3"/>
    </row>
    <row r="42" spans="1:13">
      <c r="A42" s="3"/>
      <c r="B42" s="4"/>
      <c r="C42" s="5"/>
      <c r="D42" s="6"/>
      <c r="E42" s="6"/>
      <c r="F42" s="7"/>
      <c r="G42" s="8"/>
      <c r="H42" s="8"/>
      <c r="I42" s="9"/>
      <c r="J42" s="10"/>
      <c r="K42" s="11">
        <f>J42+F42</f>
        <v>0</v>
      </c>
      <c r="L42" s="3"/>
    </row>
    <row r="43" spans="1:13">
      <c r="A43" s="3"/>
      <c r="B43" s="4"/>
      <c r="C43" s="5"/>
      <c r="D43" s="6"/>
      <c r="E43" s="6"/>
      <c r="F43" s="7"/>
      <c r="G43" s="8"/>
      <c r="H43" s="8"/>
      <c r="I43" s="9"/>
      <c r="J43" s="10"/>
      <c r="K43" s="11">
        <f t="shared" ref="K43:K44" si="2">J43+F43</f>
        <v>0</v>
      </c>
      <c r="L43" s="3"/>
    </row>
    <row r="44" spans="1:13">
      <c r="A44" s="3"/>
      <c r="B44" s="4"/>
      <c r="C44" s="5"/>
      <c r="D44" s="6"/>
      <c r="E44" s="6"/>
      <c r="F44" s="7"/>
      <c r="G44" s="8"/>
      <c r="H44" s="8"/>
      <c r="I44" s="9"/>
      <c r="J44" s="10"/>
      <c r="K44" s="11">
        <f t="shared" si="2"/>
        <v>0</v>
      </c>
      <c r="L44" s="3"/>
    </row>
    <row r="45" spans="1:13">
      <c r="F45" s="12">
        <f>SUM(F37:F44)</f>
        <v>0</v>
      </c>
      <c r="G45" s="1"/>
      <c r="H45" s="1"/>
      <c r="I45" s="1"/>
      <c r="J45" s="12">
        <f>SUM(J40:J44)</f>
        <v>34297.120000000003</v>
      </c>
      <c r="K45" s="12">
        <f>SUM(K40:K44)</f>
        <v>34297.120000000003</v>
      </c>
    </row>
    <row r="46" spans="1:13">
      <c r="I46" s="2" t="s">
        <v>12</v>
      </c>
    </row>
    <row r="47" spans="1:13">
      <c r="H47" s="1" t="s">
        <v>15</v>
      </c>
      <c r="J47" s="13" t="s">
        <v>16</v>
      </c>
      <c r="K47" s="13" t="s">
        <v>17</v>
      </c>
    </row>
    <row r="48" spans="1:13">
      <c r="K48" s="1"/>
    </row>
    <row r="49" spans="1:11">
      <c r="A49" s="1" t="s">
        <v>18</v>
      </c>
      <c r="D49" s="1" t="s">
        <v>19</v>
      </c>
      <c r="G49" s="1" t="s">
        <v>20</v>
      </c>
      <c r="I49" s="14">
        <v>1000</v>
      </c>
      <c r="J49" s="15"/>
      <c r="K49" s="16">
        <f t="shared" ref="K49:K59" si="3">J49*I49</f>
        <v>0</v>
      </c>
    </row>
    <row r="50" spans="1:11">
      <c r="A50" s="1"/>
      <c r="G50" s="1"/>
      <c r="I50" s="14">
        <v>500</v>
      </c>
      <c r="J50" s="15"/>
      <c r="K50" s="16">
        <f t="shared" si="3"/>
        <v>0</v>
      </c>
    </row>
    <row r="51" spans="1:11">
      <c r="A51" s="1"/>
      <c r="G51" s="1"/>
      <c r="I51" s="14">
        <v>200</v>
      </c>
      <c r="J51" s="15"/>
      <c r="K51" s="16">
        <f t="shared" si="3"/>
        <v>0</v>
      </c>
    </row>
    <row r="52" spans="1:11">
      <c r="A52" s="1" t="s">
        <v>21</v>
      </c>
      <c r="D52" s="1" t="s">
        <v>22</v>
      </c>
      <c r="G52" s="1" t="s">
        <v>23</v>
      </c>
      <c r="I52" s="14">
        <v>100</v>
      </c>
      <c r="J52" s="15"/>
      <c r="K52" s="16">
        <f t="shared" si="3"/>
        <v>0</v>
      </c>
    </row>
    <row r="53" spans="1:11">
      <c r="A53" s="2" t="s">
        <v>24</v>
      </c>
      <c r="D53" s="2" t="s">
        <v>25</v>
      </c>
      <c r="G53" s="2" t="s">
        <v>26</v>
      </c>
      <c r="I53" s="14">
        <v>50</v>
      </c>
      <c r="J53" s="15"/>
      <c r="K53" s="16">
        <f t="shared" si="3"/>
        <v>0</v>
      </c>
    </row>
    <row r="54" spans="1:11">
      <c r="I54" s="14">
        <v>20</v>
      </c>
      <c r="J54" s="15"/>
      <c r="K54" s="16">
        <f t="shared" si="3"/>
        <v>0</v>
      </c>
    </row>
    <row r="55" spans="1:11">
      <c r="I55" s="14">
        <v>10</v>
      </c>
      <c r="J55" s="15"/>
      <c r="K55" s="16">
        <f t="shared" si="3"/>
        <v>0</v>
      </c>
    </row>
    <row r="56" spans="1:11">
      <c r="I56" s="14">
        <v>5</v>
      </c>
      <c r="J56" s="15"/>
      <c r="K56" s="16">
        <f t="shared" si="3"/>
        <v>0</v>
      </c>
    </row>
    <row r="57" spans="1:11">
      <c r="I57" s="14">
        <v>1</v>
      </c>
      <c r="J57" s="15"/>
      <c r="K57" s="16">
        <f t="shared" si="3"/>
        <v>0</v>
      </c>
    </row>
    <row r="58" spans="1:11">
      <c r="I58" s="14">
        <v>0.25</v>
      </c>
      <c r="J58" s="15"/>
      <c r="K58" s="16">
        <f t="shared" si="3"/>
        <v>0</v>
      </c>
    </row>
    <row r="59" spans="1:11">
      <c r="I59" s="17">
        <v>0.1</v>
      </c>
      <c r="J59" s="15"/>
      <c r="K59" s="16">
        <f t="shared" si="3"/>
        <v>0</v>
      </c>
    </row>
    <row r="60" spans="1:11">
      <c r="I60" s="1" t="s">
        <v>27</v>
      </c>
      <c r="K60" s="18">
        <f>SUM(K49:K59)</f>
        <v>0</v>
      </c>
    </row>
    <row r="61" spans="1:11">
      <c r="I61" s="1" t="s">
        <v>28</v>
      </c>
      <c r="K61" s="19">
        <f>J45</f>
        <v>34297.120000000003</v>
      </c>
    </row>
    <row r="62" spans="1:11" ht="9.75" thickBot="1">
      <c r="K62" s="20">
        <f>SUM(K60:K61)</f>
        <v>34297.120000000003</v>
      </c>
    </row>
    <row r="63" spans="1:11" ht="9.75" thickTop="1"/>
    <row r="67" spans="1:12">
      <c r="A67" s="1" t="s">
        <v>0</v>
      </c>
    </row>
    <row r="68" spans="1:12">
      <c r="A68" s="1" t="s">
        <v>95</v>
      </c>
    </row>
    <row r="70" spans="1:12">
      <c r="A70" s="64" t="s">
        <v>1</v>
      </c>
      <c r="B70" s="64" t="s">
        <v>2</v>
      </c>
      <c r="C70" s="64" t="s">
        <v>3</v>
      </c>
      <c r="D70" s="64" t="s">
        <v>4</v>
      </c>
      <c r="E70" s="64" t="s">
        <v>5</v>
      </c>
      <c r="F70" s="64" t="s">
        <v>6</v>
      </c>
      <c r="G70" s="67" t="s">
        <v>7</v>
      </c>
      <c r="H70" s="68"/>
      <c r="I70" s="68"/>
      <c r="J70" s="69"/>
      <c r="K70" s="64" t="s">
        <v>8</v>
      </c>
      <c r="L70" s="64" t="s">
        <v>9</v>
      </c>
    </row>
    <row r="71" spans="1:12">
      <c r="A71" s="65"/>
      <c r="B71" s="65"/>
      <c r="C71" s="65"/>
      <c r="D71" s="65"/>
      <c r="E71" s="65"/>
      <c r="F71" s="65"/>
      <c r="G71" s="64" t="s">
        <v>10</v>
      </c>
      <c r="H71" s="64" t="s">
        <v>11</v>
      </c>
      <c r="I71" s="64" t="s">
        <v>12</v>
      </c>
      <c r="J71" s="64" t="s">
        <v>13</v>
      </c>
      <c r="K71" s="65"/>
      <c r="L71" s="65"/>
    </row>
    <row r="72" spans="1:12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</row>
    <row r="73" spans="1:12">
      <c r="A73" s="3">
        <v>45373</v>
      </c>
      <c r="B73" s="4">
        <v>18785</v>
      </c>
      <c r="C73" s="5" t="s">
        <v>193</v>
      </c>
      <c r="D73" s="6" t="s">
        <v>14</v>
      </c>
      <c r="E73" s="6">
        <v>57017</v>
      </c>
      <c r="F73" s="7"/>
      <c r="G73" s="8" t="s">
        <v>49</v>
      </c>
      <c r="H73" s="8">
        <v>650029</v>
      </c>
      <c r="I73" s="9" t="s">
        <v>194</v>
      </c>
      <c r="J73" s="10">
        <v>215208.3</v>
      </c>
      <c r="K73" s="11">
        <f>J73+F73</f>
        <v>215208.3</v>
      </c>
      <c r="L73" s="3">
        <v>45376</v>
      </c>
    </row>
    <row r="74" spans="1:12">
      <c r="A74" s="3">
        <v>45373</v>
      </c>
      <c r="B74" s="4">
        <v>18785</v>
      </c>
      <c r="C74" s="5" t="s">
        <v>193</v>
      </c>
      <c r="D74" s="6" t="s">
        <v>14</v>
      </c>
      <c r="E74" s="6">
        <v>57023</v>
      </c>
      <c r="F74" s="7"/>
      <c r="G74" s="8" t="s">
        <v>49</v>
      </c>
      <c r="H74" s="8">
        <v>650029</v>
      </c>
      <c r="I74" s="9" t="s">
        <v>194</v>
      </c>
      <c r="J74" s="10">
        <v>97604.2</v>
      </c>
      <c r="K74" s="11">
        <f t="shared" ref="K74:K77" si="4">J74+F74</f>
        <v>97604.2</v>
      </c>
      <c r="L74" s="3">
        <v>45376</v>
      </c>
    </row>
    <row r="75" spans="1:12">
      <c r="A75" s="3">
        <v>45373</v>
      </c>
      <c r="B75" s="4">
        <v>18785</v>
      </c>
      <c r="C75" s="5" t="s">
        <v>193</v>
      </c>
      <c r="D75" s="6" t="s">
        <v>14</v>
      </c>
      <c r="E75" s="6">
        <v>57037</v>
      </c>
      <c r="F75" s="7"/>
      <c r="G75" s="8" t="s">
        <v>49</v>
      </c>
      <c r="H75" s="8">
        <v>650029</v>
      </c>
      <c r="I75" s="9" t="s">
        <v>194</v>
      </c>
      <c r="J75" s="10">
        <v>48802.1</v>
      </c>
      <c r="K75" s="11">
        <f t="shared" si="4"/>
        <v>48802.1</v>
      </c>
      <c r="L75" s="3">
        <v>45376</v>
      </c>
    </row>
    <row r="76" spans="1:12">
      <c r="A76" s="3">
        <v>45373</v>
      </c>
      <c r="B76" s="4">
        <v>18785</v>
      </c>
      <c r="C76" s="5" t="s">
        <v>193</v>
      </c>
      <c r="D76" s="6" t="s">
        <v>14</v>
      </c>
      <c r="E76" s="6">
        <v>57048</v>
      </c>
      <c r="F76" s="7"/>
      <c r="G76" s="8" t="s">
        <v>49</v>
      </c>
      <c r="H76" s="8">
        <v>650029</v>
      </c>
      <c r="I76" s="9" t="s">
        <v>194</v>
      </c>
      <c r="J76" s="10">
        <v>244010.5</v>
      </c>
      <c r="K76" s="11">
        <f t="shared" si="4"/>
        <v>244010.5</v>
      </c>
      <c r="L76" s="3">
        <v>45376</v>
      </c>
    </row>
    <row r="77" spans="1:12">
      <c r="A77" s="3">
        <v>45373</v>
      </c>
      <c r="B77" s="4">
        <v>18785</v>
      </c>
      <c r="C77" s="5" t="s">
        <v>193</v>
      </c>
      <c r="D77" s="6" t="s">
        <v>14</v>
      </c>
      <c r="E77" s="6">
        <v>57255</v>
      </c>
      <c r="F77" s="7"/>
      <c r="G77" s="8" t="s">
        <v>49</v>
      </c>
      <c r="H77" s="8">
        <v>650029</v>
      </c>
      <c r="I77" s="9" t="s">
        <v>194</v>
      </c>
      <c r="J77" s="10">
        <v>80522.2</v>
      </c>
      <c r="K77" s="11">
        <f t="shared" si="4"/>
        <v>80522.2</v>
      </c>
      <c r="L77" s="3">
        <v>45376</v>
      </c>
    </row>
    <row r="78" spans="1:12">
      <c r="A78" s="3">
        <v>45373</v>
      </c>
      <c r="B78" s="4">
        <v>18785</v>
      </c>
      <c r="C78" s="5" t="s">
        <v>193</v>
      </c>
      <c r="D78" s="6" t="s">
        <v>14</v>
      </c>
      <c r="E78" s="6">
        <v>57284</v>
      </c>
      <c r="F78" s="7"/>
      <c r="G78" s="8" t="s">
        <v>49</v>
      </c>
      <c r="H78" s="8">
        <v>650029</v>
      </c>
      <c r="I78" s="9" t="s">
        <v>194</v>
      </c>
      <c r="J78" s="10">
        <v>48802.1</v>
      </c>
      <c r="K78" s="11">
        <f>J78+F78</f>
        <v>48802.1</v>
      </c>
      <c r="L78" s="3">
        <v>45376</v>
      </c>
    </row>
    <row r="79" spans="1:12">
      <c r="A79" s="3">
        <v>45373</v>
      </c>
      <c r="B79" s="4">
        <v>18785</v>
      </c>
      <c r="C79" s="5" t="s">
        <v>193</v>
      </c>
      <c r="D79" s="6" t="s">
        <v>33</v>
      </c>
      <c r="E79" s="6"/>
      <c r="F79" s="7"/>
      <c r="G79" s="8" t="s">
        <v>49</v>
      </c>
      <c r="H79" s="8">
        <v>650029</v>
      </c>
      <c r="I79" s="9" t="s">
        <v>194</v>
      </c>
      <c r="J79" s="10">
        <v>600</v>
      </c>
      <c r="K79" s="11">
        <f>J79+F79</f>
        <v>600</v>
      </c>
      <c r="L79" s="3">
        <v>45376</v>
      </c>
    </row>
    <row r="80" spans="1:12">
      <c r="A80" s="3">
        <v>45373</v>
      </c>
      <c r="B80" s="4">
        <v>18785</v>
      </c>
      <c r="C80" s="5" t="s">
        <v>193</v>
      </c>
      <c r="D80" s="6" t="s">
        <v>195</v>
      </c>
      <c r="E80" s="6"/>
      <c r="F80" s="7"/>
      <c r="G80" s="8" t="s">
        <v>49</v>
      </c>
      <c r="H80" s="8">
        <v>650029</v>
      </c>
      <c r="I80" s="9" t="s">
        <v>194</v>
      </c>
      <c r="J80" s="10">
        <v>164452</v>
      </c>
      <c r="K80" s="11">
        <f t="shared" ref="K80:K83" si="5">J80+F80</f>
        <v>164452</v>
      </c>
      <c r="L80" s="3">
        <v>45376</v>
      </c>
    </row>
    <row r="81" spans="1:13">
      <c r="A81" s="3">
        <v>45373</v>
      </c>
      <c r="B81" s="4">
        <v>15786</v>
      </c>
      <c r="C81" s="5" t="s">
        <v>196</v>
      </c>
      <c r="D81" s="6" t="s">
        <v>14</v>
      </c>
      <c r="E81" s="6">
        <v>55936</v>
      </c>
      <c r="F81" s="7"/>
      <c r="G81" s="8" t="s">
        <v>197</v>
      </c>
      <c r="H81" s="8">
        <v>153484409</v>
      </c>
      <c r="I81" s="9" t="s">
        <v>198</v>
      </c>
      <c r="J81" s="10">
        <v>113160.54</v>
      </c>
      <c r="K81" s="11">
        <f t="shared" si="5"/>
        <v>113160.54</v>
      </c>
      <c r="L81" s="3">
        <v>45376</v>
      </c>
      <c r="M81" s="2" t="s">
        <v>199</v>
      </c>
    </row>
    <row r="82" spans="1:13">
      <c r="A82" s="3">
        <v>45373</v>
      </c>
      <c r="B82" s="4">
        <v>55936</v>
      </c>
      <c r="C82" s="5" t="s">
        <v>196</v>
      </c>
      <c r="D82" s="6" t="s">
        <v>33</v>
      </c>
      <c r="E82" s="6">
        <v>55936</v>
      </c>
      <c r="F82" s="7"/>
      <c r="G82" s="8" t="s">
        <v>197</v>
      </c>
      <c r="H82" s="8">
        <v>153484409</v>
      </c>
      <c r="I82" s="9" t="s">
        <v>198</v>
      </c>
      <c r="J82" s="10">
        <v>991.07</v>
      </c>
      <c r="K82" s="11">
        <f t="shared" si="5"/>
        <v>991.07</v>
      </c>
      <c r="L82" s="3">
        <v>45376</v>
      </c>
      <c r="M82" s="2" t="s">
        <v>200</v>
      </c>
    </row>
    <row r="83" spans="1:13">
      <c r="A83" s="3"/>
      <c r="B83" s="4"/>
      <c r="C83" s="5"/>
      <c r="D83" s="6"/>
      <c r="E83" s="6"/>
      <c r="F83" s="7"/>
      <c r="G83" s="8"/>
      <c r="H83" s="8"/>
      <c r="I83" s="9"/>
      <c r="J83" s="10"/>
      <c r="K83" s="11">
        <f t="shared" si="5"/>
        <v>0</v>
      </c>
      <c r="L83" s="3"/>
    </row>
    <row r="84" spans="1:13">
      <c r="F84" s="12">
        <f>SUM(F70:F83)</f>
        <v>0</v>
      </c>
      <c r="G84" s="1"/>
      <c r="H84" s="1"/>
      <c r="I84" s="1"/>
      <c r="J84" s="12">
        <f>SUM(J73:J83)</f>
        <v>1014153.0099999999</v>
      </c>
      <c r="K84" s="12">
        <f>SUM(K73:K83)</f>
        <v>1014153.0099999999</v>
      </c>
    </row>
    <row r="85" spans="1:13">
      <c r="I85" s="2" t="s">
        <v>12</v>
      </c>
    </row>
    <row r="86" spans="1:13">
      <c r="H86" s="1" t="s">
        <v>15</v>
      </c>
      <c r="J86" s="13" t="s">
        <v>16</v>
      </c>
      <c r="K86" s="13" t="s">
        <v>17</v>
      </c>
    </row>
    <row r="87" spans="1:13">
      <c r="K87" s="1"/>
    </row>
    <row r="88" spans="1:13">
      <c r="A88" s="1" t="s">
        <v>18</v>
      </c>
      <c r="D88" s="1" t="s">
        <v>19</v>
      </c>
      <c r="G88" s="1" t="s">
        <v>20</v>
      </c>
      <c r="I88" s="14">
        <v>1000</v>
      </c>
      <c r="J88" s="15"/>
      <c r="K88" s="16">
        <f t="shared" ref="K88:K98" si="6">J88*I88</f>
        <v>0</v>
      </c>
    </row>
    <row r="89" spans="1:13">
      <c r="A89" s="1"/>
      <c r="G89" s="1"/>
      <c r="I89" s="14">
        <v>500</v>
      </c>
      <c r="J89" s="15"/>
      <c r="K89" s="16">
        <f t="shared" si="6"/>
        <v>0</v>
      </c>
    </row>
    <row r="90" spans="1:13">
      <c r="A90" s="1"/>
      <c r="G90" s="1"/>
      <c r="I90" s="14">
        <v>200</v>
      </c>
      <c r="J90" s="15"/>
      <c r="K90" s="16">
        <f t="shared" si="6"/>
        <v>0</v>
      </c>
    </row>
    <row r="91" spans="1:13">
      <c r="A91" s="1" t="s">
        <v>21</v>
      </c>
      <c r="D91" s="1" t="s">
        <v>22</v>
      </c>
      <c r="G91" s="1" t="s">
        <v>23</v>
      </c>
      <c r="I91" s="14">
        <v>100</v>
      </c>
      <c r="J91" s="15"/>
      <c r="K91" s="16">
        <f t="shared" si="6"/>
        <v>0</v>
      </c>
    </row>
    <row r="92" spans="1:13">
      <c r="A92" s="2" t="s">
        <v>24</v>
      </c>
      <c r="D92" s="2" t="s">
        <v>25</v>
      </c>
      <c r="G92" s="2" t="s">
        <v>26</v>
      </c>
      <c r="I92" s="14">
        <v>50</v>
      </c>
      <c r="J92" s="15"/>
      <c r="K92" s="16">
        <f t="shared" si="6"/>
        <v>0</v>
      </c>
    </row>
    <row r="93" spans="1:13">
      <c r="I93" s="14">
        <v>20</v>
      </c>
      <c r="J93" s="15"/>
      <c r="K93" s="16">
        <f t="shared" si="6"/>
        <v>0</v>
      </c>
    </row>
    <row r="94" spans="1:13">
      <c r="I94" s="14">
        <v>10</v>
      </c>
      <c r="J94" s="15"/>
      <c r="K94" s="16">
        <f t="shared" si="6"/>
        <v>0</v>
      </c>
    </row>
    <row r="95" spans="1:13">
      <c r="I95" s="14">
        <v>5</v>
      </c>
      <c r="J95" s="15"/>
      <c r="K95" s="16">
        <f t="shared" si="6"/>
        <v>0</v>
      </c>
    </row>
    <row r="96" spans="1:13">
      <c r="I96" s="14">
        <v>1</v>
      </c>
      <c r="J96" s="15"/>
      <c r="K96" s="16">
        <f t="shared" si="6"/>
        <v>0</v>
      </c>
    </row>
    <row r="97" spans="1:12">
      <c r="I97" s="14">
        <v>0.25</v>
      </c>
      <c r="J97" s="15"/>
      <c r="K97" s="16">
        <f t="shared" si="6"/>
        <v>0</v>
      </c>
    </row>
    <row r="98" spans="1:12">
      <c r="I98" s="17">
        <v>0.1</v>
      </c>
      <c r="J98" s="15"/>
      <c r="K98" s="16">
        <f t="shared" si="6"/>
        <v>0</v>
      </c>
    </row>
    <row r="99" spans="1:12">
      <c r="I99" s="1" t="s">
        <v>27</v>
      </c>
      <c r="K99" s="18">
        <f>SUM(K88:K98)</f>
        <v>0</v>
      </c>
    </row>
    <row r="100" spans="1:12">
      <c r="I100" s="1" t="s">
        <v>28</v>
      </c>
      <c r="K100" s="19">
        <f>J84</f>
        <v>1014153.0099999999</v>
      </c>
    </row>
    <row r="101" spans="1:12" ht="9.75" thickBot="1">
      <c r="K101" s="20">
        <f>SUM(K99:K100)</f>
        <v>1014153.0099999999</v>
      </c>
    </row>
    <row r="102" spans="1:12" ht="9.75" thickTop="1"/>
    <row r="107" spans="1:12">
      <c r="A107" s="1" t="s">
        <v>0</v>
      </c>
    </row>
    <row r="108" spans="1:12">
      <c r="A108" s="1" t="s">
        <v>210</v>
      </c>
    </row>
    <row r="110" spans="1:12">
      <c r="A110" s="64" t="s">
        <v>1</v>
      </c>
      <c r="B110" s="64" t="s">
        <v>2</v>
      </c>
      <c r="C110" s="64" t="s">
        <v>3</v>
      </c>
      <c r="D110" s="64" t="s">
        <v>4</v>
      </c>
      <c r="E110" s="64" t="s">
        <v>5</v>
      </c>
      <c r="F110" s="64" t="s">
        <v>6</v>
      </c>
      <c r="G110" s="67" t="s">
        <v>7</v>
      </c>
      <c r="H110" s="68"/>
      <c r="I110" s="68"/>
      <c r="J110" s="69"/>
      <c r="K110" s="64" t="s">
        <v>8</v>
      </c>
      <c r="L110" s="64" t="s">
        <v>9</v>
      </c>
    </row>
    <row r="111" spans="1:12">
      <c r="A111" s="65"/>
      <c r="B111" s="65"/>
      <c r="C111" s="65"/>
      <c r="D111" s="65"/>
      <c r="E111" s="65"/>
      <c r="F111" s="65"/>
      <c r="G111" s="64" t="s">
        <v>10</v>
      </c>
      <c r="H111" s="64" t="s">
        <v>11</v>
      </c>
      <c r="I111" s="64" t="s">
        <v>12</v>
      </c>
      <c r="J111" s="64" t="s">
        <v>13</v>
      </c>
      <c r="K111" s="65"/>
      <c r="L111" s="65"/>
    </row>
    <row r="112" spans="1:12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</row>
    <row r="113" spans="1:13">
      <c r="A113" s="3">
        <v>45376</v>
      </c>
      <c r="B113" s="4">
        <v>18508</v>
      </c>
      <c r="C113" s="5" t="s">
        <v>211</v>
      </c>
      <c r="D113" s="6" t="s">
        <v>14</v>
      </c>
      <c r="E113" s="6">
        <v>57322</v>
      </c>
      <c r="F113" s="7"/>
      <c r="G113" s="8" t="s">
        <v>72</v>
      </c>
      <c r="H113" s="8"/>
      <c r="I113" s="9"/>
      <c r="J113" s="10">
        <v>30939.56</v>
      </c>
      <c r="K113" s="11">
        <f>J113+F113</f>
        <v>30939.56</v>
      </c>
      <c r="L113" s="3">
        <v>45329</v>
      </c>
      <c r="M113" s="2" t="s">
        <v>212</v>
      </c>
    </row>
    <row r="114" spans="1:13">
      <c r="A114" s="3">
        <v>45376</v>
      </c>
      <c r="B114" s="4">
        <v>18508</v>
      </c>
      <c r="C114" s="5" t="s">
        <v>211</v>
      </c>
      <c r="D114" s="6" t="s">
        <v>33</v>
      </c>
      <c r="E114" s="6">
        <v>57322</v>
      </c>
      <c r="F114" s="7"/>
      <c r="G114" s="8" t="s">
        <v>72</v>
      </c>
      <c r="H114" s="8"/>
      <c r="I114" s="9"/>
      <c r="J114" s="10">
        <v>589.29</v>
      </c>
      <c r="K114" s="11">
        <f t="shared" ref="K114:K117" si="7">J114+F114</f>
        <v>589.29</v>
      </c>
      <c r="L114" s="3">
        <v>45329</v>
      </c>
      <c r="M114" s="2" t="s">
        <v>213</v>
      </c>
    </row>
    <row r="115" spans="1:13">
      <c r="A115" s="3">
        <v>45376</v>
      </c>
      <c r="B115" s="4">
        <v>18509</v>
      </c>
      <c r="C115" s="5" t="s">
        <v>214</v>
      </c>
      <c r="D115" s="6" t="s">
        <v>14</v>
      </c>
      <c r="E115" s="6">
        <v>57386</v>
      </c>
      <c r="F115" s="7">
        <v>140000</v>
      </c>
      <c r="G115" s="8"/>
      <c r="H115" s="8"/>
      <c r="I115" s="9"/>
      <c r="J115" s="10"/>
      <c r="K115" s="11">
        <f t="shared" si="7"/>
        <v>140000</v>
      </c>
      <c r="L115" s="3">
        <v>45372</v>
      </c>
    </row>
    <row r="116" spans="1:13">
      <c r="A116" s="3">
        <v>45376</v>
      </c>
      <c r="B116" s="4">
        <v>18510</v>
      </c>
      <c r="C116" s="5" t="s">
        <v>215</v>
      </c>
      <c r="D116" s="6" t="s">
        <v>14</v>
      </c>
      <c r="E116" s="6">
        <v>57390</v>
      </c>
      <c r="F116" s="7">
        <v>20692.099999999999</v>
      </c>
      <c r="G116" s="8"/>
      <c r="H116" s="8"/>
      <c r="I116" s="9"/>
      <c r="J116" s="10"/>
      <c r="K116" s="11">
        <f t="shared" si="7"/>
        <v>20692.099999999999</v>
      </c>
      <c r="L116" s="3">
        <v>45373</v>
      </c>
    </row>
    <row r="117" spans="1:13">
      <c r="A117" s="3">
        <v>45376</v>
      </c>
      <c r="B117" s="4">
        <v>18511</v>
      </c>
      <c r="C117" s="5" t="s">
        <v>216</v>
      </c>
      <c r="D117" s="6" t="s">
        <v>14</v>
      </c>
      <c r="E117" s="6">
        <v>57397</v>
      </c>
      <c r="F117" s="7"/>
      <c r="G117" s="8" t="s">
        <v>49</v>
      </c>
      <c r="H117" s="8"/>
      <c r="I117" s="9"/>
      <c r="J117" s="10">
        <v>20692.099999999999</v>
      </c>
      <c r="K117" s="11">
        <f t="shared" si="7"/>
        <v>20692.099999999999</v>
      </c>
      <c r="L117" s="3">
        <v>45376</v>
      </c>
    </row>
    <row r="118" spans="1:13">
      <c r="A118" s="3">
        <v>45376</v>
      </c>
      <c r="B118" s="4">
        <v>18511</v>
      </c>
      <c r="C118" s="5" t="s">
        <v>216</v>
      </c>
      <c r="D118" s="6" t="s">
        <v>217</v>
      </c>
      <c r="E118" s="6">
        <v>57397</v>
      </c>
      <c r="F118" s="7"/>
      <c r="G118" s="8" t="s">
        <v>49</v>
      </c>
      <c r="H118" s="8"/>
      <c r="I118" s="9"/>
      <c r="J118" s="10">
        <v>0.9</v>
      </c>
      <c r="K118" s="11">
        <f>J118+F118</f>
        <v>0.9</v>
      </c>
      <c r="L118" s="3">
        <v>45376</v>
      </c>
    </row>
    <row r="119" spans="1:13">
      <c r="F119" s="12">
        <f>SUM(F110:F118)</f>
        <v>160692.1</v>
      </c>
      <c r="G119" s="1"/>
      <c r="H119" s="1"/>
      <c r="I119" s="1"/>
      <c r="J119" s="12">
        <f>SUM(J113:J118)</f>
        <v>52221.85</v>
      </c>
      <c r="K119" s="12">
        <f>SUM(K113:K118)</f>
        <v>212913.95</v>
      </c>
    </row>
    <row r="123" spans="1:13">
      <c r="A123" s="1" t="s">
        <v>18</v>
      </c>
      <c r="D123" s="1" t="s">
        <v>19</v>
      </c>
    </row>
    <row r="124" spans="1:13">
      <c r="A124" s="1"/>
    </row>
    <row r="125" spans="1:13">
      <c r="A125" s="1"/>
    </row>
    <row r="126" spans="1:13">
      <c r="A126" s="1" t="s">
        <v>21</v>
      </c>
      <c r="D126" s="1" t="s">
        <v>22</v>
      </c>
    </row>
    <row r="127" spans="1:13">
      <c r="A127" s="2" t="s">
        <v>24</v>
      </c>
      <c r="D127" s="2" t="s">
        <v>25</v>
      </c>
    </row>
  </sheetData>
  <mergeCells count="52">
    <mergeCell ref="F110:F112"/>
    <mergeCell ref="G110:J110"/>
    <mergeCell ref="K110:K112"/>
    <mergeCell ref="L110:L112"/>
    <mergeCell ref="G111:G112"/>
    <mergeCell ref="H111:H112"/>
    <mergeCell ref="I111:I112"/>
    <mergeCell ref="J111:J112"/>
    <mergeCell ref="A110:A112"/>
    <mergeCell ref="B110:B112"/>
    <mergeCell ref="C110:C112"/>
    <mergeCell ref="D110:D112"/>
    <mergeCell ref="E110:E112"/>
    <mergeCell ref="F4:F6"/>
    <mergeCell ref="A4:A6"/>
    <mergeCell ref="B4:B6"/>
    <mergeCell ref="C4:C6"/>
    <mergeCell ref="D4:D6"/>
    <mergeCell ref="E4:E6"/>
    <mergeCell ref="G4:J4"/>
    <mergeCell ref="K4:K6"/>
    <mergeCell ref="L4:L6"/>
    <mergeCell ref="G5:G6"/>
    <mergeCell ref="H5:H6"/>
    <mergeCell ref="I5:I6"/>
    <mergeCell ref="J5:J6"/>
    <mergeCell ref="A37:A39"/>
    <mergeCell ref="B37:B39"/>
    <mergeCell ref="C37:C39"/>
    <mergeCell ref="D37:D39"/>
    <mergeCell ref="E37:E39"/>
    <mergeCell ref="F70:F72"/>
    <mergeCell ref="G37:J37"/>
    <mergeCell ref="K37:K39"/>
    <mergeCell ref="L37:L39"/>
    <mergeCell ref="G38:G39"/>
    <mergeCell ref="H38:H39"/>
    <mergeCell ref="I38:I39"/>
    <mergeCell ref="J38:J39"/>
    <mergeCell ref="F37:F39"/>
    <mergeCell ref="G70:J70"/>
    <mergeCell ref="K70:K72"/>
    <mergeCell ref="L70:L72"/>
    <mergeCell ref="G71:G72"/>
    <mergeCell ref="H71:H72"/>
    <mergeCell ref="I71:I72"/>
    <mergeCell ref="J71:J72"/>
    <mergeCell ref="A70:A72"/>
    <mergeCell ref="B70:B72"/>
    <mergeCell ref="C70:C72"/>
    <mergeCell ref="D70:D72"/>
    <mergeCell ref="E70:E72"/>
  </mergeCells>
  <pageMargins left="0.25" right="0.25" top="0.75" bottom="0.75" header="0.3" footer="0.3"/>
  <pageSetup scale="85" orientation="landscape" verticalDpi="7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topLeftCell="A37" zoomScale="120" zoomScaleNormal="120" workbookViewId="0">
      <selection activeCell="A32" sqref="A32:L52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1" spans="1:13">
      <c r="A1" s="1" t="s">
        <v>0</v>
      </c>
    </row>
    <row r="2" spans="1:13">
      <c r="A2" s="1" t="s">
        <v>46</v>
      </c>
    </row>
    <row r="4" spans="1:13">
      <c r="A4" s="64" t="s">
        <v>1</v>
      </c>
      <c r="B4" s="64" t="s">
        <v>2</v>
      </c>
      <c r="C4" s="64" t="s">
        <v>3</v>
      </c>
      <c r="D4" s="64" t="s">
        <v>4</v>
      </c>
      <c r="E4" s="64" t="s">
        <v>5</v>
      </c>
      <c r="F4" s="64" t="s">
        <v>6</v>
      </c>
      <c r="G4" s="67" t="s">
        <v>7</v>
      </c>
      <c r="H4" s="68"/>
      <c r="I4" s="68"/>
      <c r="J4" s="69"/>
      <c r="K4" s="64" t="s">
        <v>8</v>
      </c>
      <c r="L4" s="64" t="s">
        <v>9</v>
      </c>
    </row>
    <row r="5" spans="1:13">
      <c r="A5" s="65"/>
      <c r="B5" s="65"/>
      <c r="C5" s="65"/>
      <c r="D5" s="65"/>
      <c r="E5" s="65"/>
      <c r="F5" s="65"/>
      <c r="G5" s="64" t="s">
        <v>10</v>
      </c>
      <c r="H5" s="64" t="s">
        <v>11</v>
      </c>
      <c r="I5" s="64" t="s">
        <v>12</v>
      </c>
      <c r="J5" s="64" t="s">
        <v>13</v>
      </c>
      <c r="K5" s="65"/>
      <c r="L5" s="65"/>
    </row>
    <row r="6" spans="1:13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3">
      <c r="A7" s="3">
        <v>45376</v>
      </c>
      <c r="B7" s="4">
        <v>18134</v>
      </c>
      <c r="C7" s="5" t="s">
        <v>201</v>
      </c>
      <c r="D7" s="6" t="s">
        <v>14</v>
      </c>
      <c r="E7" s="6">
        <v>56883</v>
      </c>
      <c r="F7" s="7"/>
      <c r="G7" s="8" t="s">
        <v>202</v>
      </c>
      <c r="H7" s="8">
        <v>408489</v>
      </c>
      <c r="I7" s="9">
        <v>44938</v>
      </c>
      <c r="J7" s="10">
        <v>54496.1</v>
      </c>
      <c r="K7" s="11">
        <f>J7+F7</f>
        <v>54496.1</v>
      </c>
      <c r="L7" s="3">
        <v>45377</v>
      </c>
    </row>
    <row r="8" spans="1:13">
      <c r="A8" s="3">
        <v>45376</v>
      </c>
      <c r="B8" s="4">
        <v>18134</v>
      </c>
      <c r="C8" s="5" t="s">
        <v>201</v>
      </c>
      <c r="D8" s="6" t="s">
        <v>33</v>
      </c>
      <c r="E8" s="6">
        <v>56883</v>
      </c>
      <c r="F8" s="7"/>
      <c r="G8" s="8" t="s">
        <v>202</v>
      </c>
      <c r="H8" s="8">
        <v>408489</v>
      </c>
      <c r="I8" s="9">
        <v>44938</v>
      </c>
      <c r="J8" s="10">
        <v>600</v>
      </c>
      <c r="K8" s="11">
        <f>J8+F8</f>
        <v>600</v>
      </c>
      <c r="L8" s="3">
        <v>45377</v>
      </c>
    </row>
    <row r="9" spans="1:13">
      <c r="A9" s="3">
        <v>45376</v>
      </c>
      <c r="B9" s="4">
        <v>18134</v>
      </c>
      <c r="C9" s="5" t="s">
        <v>201</v>
      </c>
      <c r="D9" s="6" t="s">
        <v>138</v>
      </c>
      <c r="E9" s="6">
        <v>56883</v>
      </c>
      <c r="F9" s="7"/>
      <c r="G9" s="8" t="s">
        <v>202</v>
      </c>
      <c r="H9" s="8">
        <v>408489</v>
      </c>
      <c r="I9" s="9">
        <v>44938</v>
      </c>
      <c r="J9" s="10">
        <v>14120</v>
      </c>
      <c r="K9" s="11">
        <f>J9+F9</f>
        <v>14120</v>
      </c>
      <c r="L9" s="3">
        <v>45377</v>
      </c>
    </row>
    <row r="10" spans="1:13">
      <c r="A10" s="3">
        <v>45376</v>
      </c>
      <c r="B10" s="4">
        <v>18133</v>
      </c>
      <c r="C10" s="5" t="s">
        <v>203</v>
      </c>
      <c r="D10" s="6" t="s">
        <v>14</v>
      </c>
      <c r="E10" s="6">
        <v>56873</v>
      </c>
      <c r="F10" s="7"/>
      <c r="G10" s="8" t="s">
        <v>204</v>
      </c>
      <c r="H10" s="8">
        <v>146060</v>
      </c>
      <c r="I10" s="9" t="s">
        <v>205</v>
      </c>
      <c r="J10" s="10">
        <v>9236.7900000000009</v>
      </c>
      <c r="K10" s="11">
        <f t="shared" ref="K10:K11" si="0">J10+F10</f>
        <v>9236.7900000000009</v>
      </c>
      <c r="L10" s="3">
        <v>45377</v>
      </c>
      <c r="M10" s="2" t="s">
        <v>206</v>
      </c>
    </row>
    <row r="11" spans="1:13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si="0"/>
        <v>0</v>
      </c>
      <c r="L11" s="3"/>
    </row>
    <row r="12" spans="1:13">
      <c r="F12" s="12">
        <f>SUM(F4:F11)</f>
        <v>0</v>
      </c>
      <c r="G12" s="1"/>
      <c r="H12" s="1"/>
      <c r="I12" s="1"/>
      <c r="J12" s="12">
        <f>SUM(J7:J11)</f>
        <v>78452.890000000014</v>
      </c>
      <c r="K12" s="12">
        <f>SUM(K7:K11)</f>
        <v>78452.890000000014</v>
      </c>
    </row>
    <row r="13" spans="1:13">
      <c r="I13" s="2" t="s">
        <v>12</v>
      </c>
    </row>
    <row r="14" spans="1:13">
      <c r="H14" s="1" t="s">
        <v>15</v>
      </c>
      <c r="J14" s="13" t="s">
        <v>16</v>
      </c>
      <c r="K14" s="13" t="s">
        <v>17</v>
      </c>
    </row>
    <row r="15" spans="1:13">
      <c r="K15" s="1"/>
    </row>
    <row r="16" spans="1:13">
      <c r="A16" s="1" t="s">
        <v>18</v>
      </c>
      <c r="D16" s="1" t="s">
        <v>19</v>
      </c>
      <c r="G16" s="1" t="s">
        <v>20</v>
      </c>
      <c r="I16" s="14">
        <v>1000</v>
      </c>
      <c r="J16" s="15"/>
      <c r="K16" s="16">
        <f t="shared" ref="K16:K26" si="1">J16*I16</f>
        <v>0</v>
      </c>
    </row>
    <row r="17" spans="1:11">
      <c r="A17" s="1"/>
      <c r="G17" s="1"/>
      <c r="I17" s="14">
        <v>500</v>
      </c>
      <c r="J17" s="15"/>
      <c r="K17" s="16">
        <f t="shared" si="1"/>
        <v>0</v>
      </c>
    </row>
    <row r="18" spans="1:11">
      <c r="A18" s="1"/>
      <c r="G18" s="1"/>
      <c r="I18" s="14">
        <v>200</v>
      </c>
      <c r="J18" s="15"/>
      <c r="K18" s="16">
        <f t="shared" si="1"/>
        <v>0</v>
      </c>
    </row>
    <row r="19" spans="1:11">
      <c r="A19" s="1" t="s">
        <v>21</v>
      </c>
      <c r="D19" s="1" t="s">
        <v>22</v>
      </c>
      <c r="G19" s="1" t="s">
        <v>23</v>
      </c>
      <c r="I19" s="14">
        <v>100</v>
      </c>
      <c r="J19" s="15"/>
      <c r="K19" s="16">
        <f t="shared" si="1"/>
        <v>0</v>
      </c>
    </row>
    <row r="20" spans="1:11">
      <c r="A20" s="2" t="s">
        <v>24</v>
      </c>
      <c r="D20" s="2" t="s">
        <v>25</v>
      </c>
      <c r="G20" s="2" t="s">
        <v>26</v>
      </c>
      <c r="I20" s="14">
        <v>50</v>
      </c>
      <c r="J20" s="15"/>
      <c r="K20" s="16">
        <f t="shared" si="1"/>
        <v>0</v>
      </c>
    </row>
    <row r="21" spans="1:11">
      <c r="I21" s="14">
        <v>20</v>
      </c>
      <c r="J21" s="15"/>
      <c r="K21" s="16">
        <f t="shared" si="1"/>
        <v>0</v>
      </c>
    </row>
    <row r="22" spans="1:11">
      <c r="I22" s="14">
        <v>10</v>
      </c>
      <c r="J22" s="15"/>
      <c r="K22" s="16">
        <f t="shared" si="1"/>
        <v>0</v>
      </c>
    </row>
    <row r="23" spans="1:11">
      <c r="I23" s="14">
        <v>5</v>
      </c>
      <c r="J23" s="15"/>
      <c r="K23" s="16">
        <f t="shared" si="1"/>
        <v>0</v>
      </c>
    </row>
    <row r="24" spans="1:11">
      <c r="I24" s="14">
        <v>1</v>
      </c>
      <c r="J24" s="15"/>
      <c r="K24" s="16">
        <f t="shared" si="1"/>
        <v>0</v>
      </c>
    </row>
    <row r="25" spans="1:11">
      <c r="I25" s="14">
        <v>0.25</v>
      </c>
      <c r="J25" s="15"/>
      <c r="K25" s="16">
        <f t="shared" si="1"/>
        <v>0</v>
      </c>
    </row>
    <row r="26" spans="1:11">
      <c r="I26" s="17">
        <v>0.1</v>
      </c>
      <c r="J26" s="15"/>
      <c r="K26" s="16">
        <f t="shared" si="1"/>
        <v>0</v>
      </c>
    </row>
    <row r="27" spans="1:11">
      <c r="I27" s="1" t="s">
        <v>27</v>
      </c>
      <c r="K27" s="18">
        <f>SUM(K16:K26)</f>
        <v>0</v>
      </c>
    </row>
    <row r="28" spans="1:11">
      <c r="I28" s="1" t="s">
        <v>28</v>
      </c>
      <c r="K28" s="19">
        <f>J12</f>
        <v>78452.890000000014</v>
      </c>
    </row>
    <row r="29" spans="1:11" ht="9.75" thickBot="1">
      <c r="K29" s="20">
        <f>SUM(K27:K28)</f>
        <v>78452.890000000014</v>
      </c>
    </row>
    <row r="30" spans="1:11" ht="9.75" thickTop="1"/>
    <row r="32" spans="1:11">
      <c r="A32" s="1" t="s">
        <v>0</v>
      </c>
    </row>
    <row r="33" spans="1:12">
      <c r="A33" s="1" t="s">
        <v>210</v>
      </c>
    </row>
    <row r="35" spans="1:12">
      <c r="A35" s="64" t="s">
        <v>1</v>
      </c>
      <c r="B35" s="64" t="s">
        <v>2</v>
      </c>
      <c r="C35" s="64" t="s">
        <v>3</v>
      </c>
      <c r="D35" s="64" t="s">
        <v>4</v>
      </c>
      <c r="E35" s="64" t="s">
        <v>5</v>
      </c>
      <c r="F35" s="64" t="s">
        <v>6</v>
      </c>
      <c r="G35" s="67" t="s">
        <v>7</v>
      </c>
      <c r="H35" s="68"/>
      <c r="I35" s="68"/>
      <c r="J35" s="69"/>
      <c r="K35" s="64" t="s">
        <v>8</v>
      </c>
      <c r="L35" s="64" t="s">
        <v>9</v>
      </c>
    </row>
    <row r="36" spans="1:12">
      <c r="A36" s="65"/>
      <c r="B36" s="65"/>
      <c r="C36" s="65"/>
      <c r="D36" s="65"/>
      <c r="E36" s="65"/>
      <c r="F36" s="65"/>
      <c r="G36" s="64" t="s">
        <v>10</v>
      </c>
      <c r="H36" s="64" t="s">
        <v>11</v>
      </c>
      <c r="I36" s="64" t="s">
        <v>12</v>
      </c>
      <c r="J36" s="64" t="s">
        <v>13</v>
      </c>
      <c r="K36" s="65"/>
      <c r="L36" s="65"/>
    </row>
    <row r="37" spans="1:12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</row>
    <row r="38" spans="1:12">
      <c r="A38" s="3">
        <v>45377</v>
      </c>
      <c r="B38" s="4">
        <v>18512</v>
      </c>
      <c r="C38" s="5" t="s">
        <v>32</v>
      </c>
      <c r="D38" s="6" t="s">
        <v>14</v>
      </c>
      <c r="E38" s="6">
        <v>57391</v>
      </c>
      <c r="F38" s="7">
        <v>73268.2</v>
      </c>
      <c r="G38" s="8"/>
      <c r="H38" s="8"/>
      <c r="I38" s="9"/>
      <c r="J38" s="10"/>
      <c r="K38" s="11">
        <f>J38+F38</f>
        <v>73268.2</v>
      </c>
      <c r="L38" s="3">
        <v>45376</v>
      </c>
    </row>
    <row r="39" spans="1:12">
      <c r="A39" s="3">
        <v>45377</v>
      </c>
      <c r="B39" s="4">
        <v>18513</v>
      </c>
      <c r="C39" s="5" t="s">
        <v>218</v>
      </c>
      <c r="D39" s="6" t="s">
        <v>14</v>
      </c>
      <c r="E39" s="6">
        <v>57406</v>
      </c>
      <c r="F39" s="7"/>
      <c r="G39" s="8" t="s">
        <v>72</v>
      </c>
      <c r="H39" s="8"/>
      <c r="I39" s="9"/>
      <c r="J39" s="10">
        <v>28366.1</v>
      </c>
      <c r="K39" s="11">
        <f t="shared" ref="K39:K42" si="2">J39+F39</f>
        <v>28366.1</v>
      </c>
      <c r="L39" s="3">
        <v>45376</v>
      </c>
    </row>
    <row r="40" spans="1:12">
      <c r="A40" s="3">
        <v>45377</v>
      </c>
      <c r="B40" s="4">
        <v>18513</v>
      </c>
      <c r="C40" s="5" t="s">
        <v>218</v>
      </c>
      <c r="D40" s="6" t="s">
        <v>33</v>
      </c>
      <c r="E40" s="6">
        <v>57406</v>
      </c>
      <c r="F40" s="7"/>
      <c r="G40" s="8" t="s">
        <v>72</v>
      </c>
      <c r="H40" s="8"/>
      <c r="I40" s="9"/>
      <c r="J40" s="10">
        <v>600</v>
      </c>
      <c r="K40" s="11">
        <f t="shared" si="2"/>
        <v>600</v>
      </c>
      <c r="L40" s="3">
        <v>45376</v>
      </c>
    </row>
    <row r="41" spans="1:12">
      <c r="A41" s="3"/>
      <c r="B41" s="4"/>
      <c r="C41" s="5"/>
      <c r="D41" s="6"/>
      <c r="E41" s="6"/>
      <c r="F41" s="7"/>
      <c r="G41" s="8"/>
      <c r="H41" s="8"/>
      <c r="I41" s="9"/>
      <c r="J41" s="10"/>
      <c r="K41" s="11">
        <f t="shared" si="2"/>
        <v>0</v>
      </c>
      <c r="L41" s="3"/>
    </row>
    <row r="42" spans="1:12">
      <c r="A42" s="3"/>
      <c r="B42" s="4"/>
      <c r="C42" s="5"/>
      <c r="D42" s="6"/>
      <c r="E42" s="6"/>
      <c r="F42" s="7"/>
      <c r="G42" s="8"/>
      <c r="H42" s="8"/>
      <c r="I42" s="9"/>
      <c r="J42" s="10"/>
      <c r="K42" s="11">
        <f t="shared" si="2"/>
        <v>0</v>
      </c>
      <c r="L42" s="3"/>
    </row>
    <row r="43" spans="1:12">
      <c r="A43" s="3"/>
      <c r="B43" s="4"/>
      <c r="C43" s="5"/>
      <c r="D43" s="6"/>
      <c r="E43" s="6"/>
      <c r="F43" s="7"/>
      <c r="G43" s="8"/>
      <c r="H43" s="8"/>
      <c r="I43" s="9"/>
      <c r="J43" s="10"/>
      <c r="K43" s="11">
        <f>J43+F43</f>
        <v>0</v>
      </c>
      <c r="L43" s="3"/>
    </row>
    <row r="44" spans="1:12">
      <c r="F44" s="12">
        <f>SUM(F35:F43)</f>
        <v>73268.2</v>
      </c>
      <c r="G44" s="1"/>
      <c r="H44" s="1"/>
      <c r="I44" s="1"/>
      <c r="J44" s="12">
        <f>SUM(J38:J43)</f>
        <v>28966.1</v>
      </c>
      <c r="K44" s="12">
        <f>SUM(K38:K43)</f>
        <v>102234.29999999999</v>
      </c>
    </row>
    <row r="48" spans="1:12">
      <c r="A48" s="1" t="s">
        <v>18</v>
      </c>
      <c r="D48" s="1" t="s">
        <v>19</v>
      </c>
    </row>
    <row r="49" spans="1:4">
      <c r="A49" s="1"/>
    </row>
    <row r="50" spans="1:4">
      <c r="A50" s="1"/>
    </row>
    <row r="51" spans="1:4">
      <c r="A51" s="1" t="s">
        <v>21</v>
      </c>
      <c r="D51" s="1" t="s">
        <v>22</v>
      </c>
    </row>
    <row r="52" spans="1:4">
      <c r="A52" s="2" t="s">
        <v>24</v>
      </c>
      <c r="D52" s="2" t="s">
        <v>25</v>
      </c>
    </row>
  </sheetData>
  <mergeCells count="26">
    <mergeCell ref="G35:J35"/>
    <mergeCell ref="K35:K37"/>
    <mergeCell ref="L35:L37"/>
    <mergeCell ref="G36:G37"/>
    <mergeCell ref="H36:H37"/>
    <mergeCell ref="I36:I37"/>
    <mergeCell ref="J36:J37"/>
    <mergeCell ref="F4:F6"/>
    <mergeCell ref="A35:A37"/>
    <mergeCell ref="B35:B37"/>
    <mergeCell ref="C35:C37"/>
    <mergeCell ref="D35:D37"/>
    <mergeCell ref="E35:E37"/>
    <mergeCell ref="F35:F37"/>
    <mergeCell ref="A4:A6"/>
    <mergeCell ref="B4:B6"/>
    <mergeCell ref="C4:C6"/>
    <mergeCell ref="D4:D6"/>
    <mergeCell ref="E4:E6"/>
    <mergeCell ref="G4:J4"/>
    <mergeCell ref="K4:K6"/>
    <mergeCell ref="L4:L6"/>
    <mergeCell ref="G5:G6"/>
    <mergeCell ref="H5:H6"/>
    <mergeCell ref="I5:I6"/>
    <mergeCell ref="J5:J6"/>
  </mergeCells>
  <pageMargins left="0.25" right="0.25" top="0.75" bottom="0.75" header="0.3" footer="0.3"/>
  <pageSetup scale="90" orientation="landscape" verticalDpi="7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1"/>
  <sheetViews>
    <sheetView tabSelected="1" topLeftCell="A102" zoomScale="120" zoomScaleNormal="120" workbookViewId="0">
      <selection activeCell="A119" sqref="A119:L191"/>
    </sheetView>
  </sheetViews>
  <sheetFormatPr defaultColWidth="8.5703125" defaultRowHeight="9"/>
  <cols>
    <col min="1" max="1" width="9.710937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1" spans="1:12">
      <c r="A1" s="1" t="s">
        <v>0</v>
      </c>
    </row>
    <row r="2" spans="1:12">
      <c r="A2" s="1" t="s">
        <v>31</v>
      </c>
    </row>
    <row r="4" spans="1:12">
      <c r="A4" s="64" t="s">
        <v>1</v>
      </c>
      <c r="B4" s="64" t="s">
        <v>2</v>
      </c>
      <c r="C4" s="64" t="s">
        <v>3</v>
      </c>
      <c r="D4" s="64" t="s">
        <v>4</v>
      </c>
      <c r="E4" s="64" t="s">
        <v>5</v>
      </c>
      <c r="F4" s="64" t="s">
        <v>6</v>
      </c>
      <c r="G4" s="67" t="s">
        <v>7</v>
      </c>
      <c r="H4" s="68"/>
      <c r="I4" s="68"/>
      <c r="J4" s="69"/>
      <c r="K4" s="64" t="s">
        <v>8</v>
      </c>
      <c r="L4" s="64" t="s">
        <v>9</v>
      </c>
    </row>
    <row r="5" spans="1:12">
      <c r="A5" s="65"/>
      <c r="B5" s="65"/>
      <c r="C5" s="65"/>
      <c r="D5" s="65"/>
      <c r="E5" s="65"/>
      <c r="F5" s="65"/>
      <c r="G5" s="64" t="s">
        <v>10</v>
      </c>
      <c r="H5" s="64" t="s">
        <v>11</v>
      </c>
      <c r="I5" s="64" t="s">
        <v>12</v>
      </c>
      <c r="J5" s="64" t="s">
        <v>13</v>
      </c>
      <c r="K5" s="65"/>
      <c r="L5" s="65"/>
    </row>
    <row r="6" spans="1:1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>
      <c r="A7" s="3">
        <v>45377</v>
      </c>
      <c r="B7" s="4">
        <v>18514</v>
      </c>
      <c r="C7" s="5" t="s">
        <v>207</v>
      </c>
      <c r="D7" s="6" t="s">
        <v>14</v>
      </c>
      <c r="E7" s="6">
        <v>57409</v>
      </c>
      <c r="F7" s="7">
        <v>2650</v>
      </c>
      <c r="G7" s="8"/>
      <c r="H7" s="8"/>
      <c r="I7" s="9"/>
      <c r="J7" s="10"/>
      <c r="K7" s="11">
        <f>J7+F7</f>
        <v>2650</v>
      </c>
      <c r="L7" s="3">
        <v>45378</v>
      </c>
    </row>
    <row r="8" spans="1:12">
      <c r="A8" s="3"/>
      <c r="B8" s="4"/>
      <c r="C8" s="5"/>
      <c r="D8" s="6"/>
      <c r="E8" s="6"/>
      <c r="F8" s="7"/>
      <c r="G8" s="8"/>
      <c r="H8" s="8"/>
      <c r="I8" s="9"/>
      <c r="J8" s="10"/>
      <c r="K8" s="11">
        <f>J8+F8</f>
        <v>0</v>
      </c>
      <c r="L8" s="3"/>
    </row>
    <row r="9" spans="1:12">
      <c r="A9" s="3"/>
      <c r="B9" s="4"/>
      <c r="C9" s="5"/>
      <c r="D9" s="6"/>
      <c r="E9" s="6"/>
      <c r="F9" s="7"/>
      <c r="G9" s="8"/>
      <c r="H9" s="8"/>
      <c r="I9" s="9"/>
      <c r="J9" s="10"/>
      <c r="K9" s="11">
        <f>J9+F9</f>
        <v>0</v>
      </c>
      <c r="L9" s="3"/>
    </row>
    <row r="10" spans="1:12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>J10+F10</f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>J11+F11</f>
        <v>0</v>
      </c>
      <c r="L11" s="3"/>
    </row>
    <row r="12" spans="1:12">
      <c r="F12" s="12">
        <f>SUM(F4:F11)</f>
        <v>2650</v>
      </c>
      <c r="G12" s="1"/>
      <c r="H12" s="1"/>
      <c r="I12" s="1"/>
      <c r="J12" s="12">
        <f>SUM(J7:J11)</f>
        <v>0</v>
      </c>
      <c r="K12" s="12">
        <f>SUM(K7:K11)</f>
        <v>2650</v>
      </c>
    </row>
    <row r="13" spans="1:12">
      <c r="I13" s="2" t="s">
        <v>12</v>
      </c>
    </row>
    <row r="14" spans="1:12">
      <c r="H14" s="1" t="s">
        <v>15</v>
      </c>
      <c r="J14" s="13" t="s">
        <v>16</v>
      </c>
      <c r="K14" s="13" t="s">
        <v>17</v>
      </c>
    </row>
    <row r="15" spans="1:12">
      <c r="K15" s="1"/>
    </row>
    <row r="16" spans="1:12">
      <c r="A16" s="1" t="s">
        <v>18</v>
      </c>
      <c r="D16" s="1" t="s">
        <v>19</v>
      </c>
      <c r="G16" s="1" t="s">
        <v>20</v>
      </c>
      <c r="I16" s="14">
        <v>1000</v>
      </c>
      <c r="J16" s="15">
        <v>2</v>
      </c>
      <c r="K16" s="16">
        <f>J16*I16</f>
        <v>2000</v>
      </c>
    </row>
    <row r="17" spans="1:11">
      <c r="A17" s="1"/>
      <c r="G17" s="1"/>
      <c r="I17" s="14">
        <v>500</v>
      </c>
      <c r="J17" s="15">
        <v>1</v>
      </c>
      <c r="K17" s="16">
        <f>J17*I17</f>
        <v>500</v>
      </c>
    </row>
    <row r="18" spans="1:11">
      <c r="A18" s="1"/>
      <c r="G18" s="1"/>
      <c r="I18" s="14">
        <v>200</v>
      </c>
      <c r="J18" s="15"/>
      <c r="K18" s="16">
        <f>J18*I18</f>
        <v>0</v>
      </c>
    </row>
    <row r="19" spans="1:11">
      <c r="A19" s="1" t="s">
        <v>21</v>
      </c>
      <c r="D19" s="1" t="s">
        <v>22</v>
      </c>
      <c r="G19" s="1" t="s">
        <v>23</v>
      </c>
      <c r="I19" s="14">
        <v>100</v>
      </c>
      <c r="J19" s="15">
        <v>1</v>
      </c>
      <c r="K19" s="16">
        <f>J19*I19</f>
        <v>100</v>
      </c>
    </row>
    <row r="20" spans="1:11">
      <c r="A20" s="2" t="s">
        <v>24</v>
      </c>
      <c r="D20" s="2" t="s">
        <v>25</v>
      </c>
      <c r="G20" s="2" t="s">
        <v>26</v>
      </c>
      <c r="I20" s="14">
        <v>50</v>
      </c>
      <c r="J20" s="15">
        <v>1</v>
      </c>
      <c r="K20" s="16">
        <f>J20*I20</f>
        <v>50</v>
      </c>
    </row>
    <row r="21" spans="1:11">
      <c r="I21" s="14">
        <v>20</v>
      </c>
      <c r="J21" s="15"/>
      <c r="K21" s="16">
        <f>J21*I21</f>
        <v>0</v>
      </c>
    </row>
    <row r="22" spans="1:11">
      <c r="I22" s="14">
        <v>10</v>
      </c>
      <c r="J22" s="15"/>
      <c r="K22" s="16">
        <f>J22*I22</f>
        <v>0</v>
      </c>
    </row>
    <row r="23" spans="1:11">
      <c r="I23" s="14">
        <v>5</v>
      </c>
      <c r="J23" s="15"/>
      <c r="K23" s="16">
        <f>J23*I23</f>
        <v>0</v>
      </c>
    </row>
    <row r="24" spans="1:11">
      <c r="I24" s="14">
        <v>1</v>
      </c>
      <c r="J24" s="15"/>
      <c r="K24" s="16">
        <f>J24*I24</f>
        <v>0</v>
      </c>
    </row>
    <row r="25" spans="1:11">
      <c r="I25" s="14">
        <v>0.25</v>
      </c>
      <c r="J25" s="15"/>
      <c r="K25" s="16">
        <f>J25*I25</f>
        <v>0</v>
      </c>
    </row>
    <row r="26" spans="1:11">
      <c r="I26" s="17">
        <v>0.1</v>
      </c>
      <c r="J26" s="15"/>
      <c r="K26" s="16">
        <f>J26*I26</f>
        <v>0</v>
      </c>
    </row>
    <row r="27" spans="1:11">
      <c r="I27" s="1" t="s">
        <v>27</v>
      </c>
      <c r="K27" s="18">
        <f>SUM(K16:K26)</f>
        <v>2650</v>
      </c>
    </row>
    <row r="28" spans="1:11">
      <c r="I28" s="1" t="s">
        <v>28</v>
      </c>
      <c r="K28" s="19">
        <f>J12</f>
        <v>0</v>
      </c>
    </row>
    <row r="29" spans="1:11" ht="9.75" thickBot="1">
      <c r="K29" s="20">
        <f>SUM(K27:K28)</f>
        <v>2650</v>
      </c>
    </row>
    <row r="30" spans="1:11" ht="9.75" thickTop="1"/>
    <row r="34" spans="1:12">
      <c r="A34" s="1" t="s">
        <v>0</v>
      </c>
    </row>
    <row r="35" spans="1:12">
      <c r="A35" s="1" t="s">
        <v>46</v>
      </c>
    </row>
    <row r="37" spans="1:12">
      <c r="A37" s="64" t="s">
        <v>1</v>
      </c>
      <c r="B37" s="64" t="s">
        <v>2</v>
      </c>
      <c r="C37" s="64" t="s">
        <v>3</v>
      </c>
      <c r="D37" s="64" t="s">
        <v>4</v>
      </c>
      <c r="E37" s="64" t="s">
        <v>5</v>
      </c>
      <c r="F37" s="64" t="s">
        <v>6</v>
      </c>
      <c r="G37" s="67" t="s">
        <v>7</v>
      </c>
      <c r="H37" s="68"/>
      <c r="I37" s="68"/>
      <c r="J37" s="69"/>
      <c r="K37" s="64" t="s">
        <v>8</v>
      </c>
      <c r="L37" s="64" t="s">
        <v>9</v>
      </c>
    </row>
    <row r="38" spans="1:12">
      <c r="A38" s="65"/>
      <c r="B38" s="65"/>
      <c r="C38" s="65"/>
      <c r="D38" s="65"/>
      <c r="E38" s="65"/>
      <c r="F38" s="65"/>
      <c r="G38" s="64" t="s">
        <v>10</v>
      </c>
      <c r="H38" s="64" t="s">
        <v>11</v>
      </c>
      <c r="I38" s="64" t="s">
        <v>12</v>
      </c>
      <c r="J38" s="64" t="s">
        <v>13</v>
      </c>
      <c r="K38" s="65"/>
      <c r="L38" s="65"/>
    </row>
    <row r="39" spans="1:12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</row>
    <row r="40" spans="1:12">
      <c r="A40" s="3">
        <v>45377</v>
      </c>
      <c r="B40" s="4">
        <v>18135</v>
      </c>
      <c r="C40" s="5" t="s">
        <v>209</v>
      </c>
      <c r="D40" s="6" t="s">
        <v>14</v>
      </c>
      <c r="E40" s="6">
        <v>57213</v>
      </c>
      <c r="F40" s="7"/>
      <c r="G40" s="8" t="s">
        <v>202</v>
      </c>
      <c r="H40" s="8">
        <v>252797</v>
      </c>
      <c r="I40" s="9" t="s">
        <v>208</v>
      </c>
      <c r="J40" s="10">
        <v>90350.2</v>
      </c>
      <c r="K40" s="11">
        <f>J40+F40</f>
        <v>90350.2</v>
      </c>
      <c r="L40" s="3">
        <v>45378</v>
      </c>
    </row>
    <row r="41" spans="1:12">
      <c r="A41" s="3"/>
      <c r="B41" s="4"/>
      <c r="C41" s="5"/>
      <c r="D41" s="6"/>
      <c r="E41" s="6"/>
      <c r="F41" s="7"/>
      <c r="G41" s="8"/>
      <c r="H41" s="8"/>
      <c r="I41" s="9"/>
      <c r="J41" s="10"/>
      <c r="K41" s="11">
        <f>J41+F41</f>
        <v>0</v>
      </c>
      <c r="L41" s="3"/>
    </row>
    <row r="42" spans="1:12">
      <c r="A42" s="3"/>
      <c r="B42" s="4"/>
      <c r="C42" s="5"/>
      <c r="D42" s="6"/>
      <c r="E42" s="6"/>
      <c r="F42" s="7"/>
      <c r="G42" s="8"/>
      <c r="H42" s="8"/>
      <c r="I42" s="9"/>
      <c r="J42" s="10"/>
      <c r="K42" s="11">
        <f>J42+F42</f>
        <v>0</v>
      </c>
      <c r="L42" s="3"/>
    </row>
    <row r="43" spans="1:12">
      <c r="A43" s="3"/>
      <c r="B43" s="4"/>
      <c r="C43" s="5"/>
      <c r="D43" s="6"/>
      <c r="E43" s="6"/>
      <c r="F43" s="7"/>
      <c r="G43" s="8"/>
      <c r="H43" s="8"/>
      <c r="I43" s="9"/>
      <c r="J43" s="10"/>
      <c r="K43" s="11">
        <f>J43+F43</f>
        <v>0</v>
      </c>
      <c r="L43" s="3"/>
    </row>
    <row r="44" spans="1:12">
      <c r="A44" s="3"/>
      <c r="B44" s="4"/>
      <c r="C44" s="5"/>
      <c r="D44" s="6"/>
      <c r="E44" s="6"/>
      <c r="F44" s="7"/>
      <c r="G44" s="8"/>
      <c r="H44" s="8"/>
      <c r="I44" s="9"/>
      <c r="J44" s="10"/>
      <c r="K44" s="11">
        <f>J44+F44</f>
        <v>0</v>
      </c>
      <c r="L44" s="3"/>
    </row>
    <row r="45" spans="1:12">
      <c r="F45" s="12">
        <f>SUM(F37:F44)</f>
        <v>0</v>
      </c>
      <c r="G45" s="1"/>
      <c r="H45" s="1"/>
      <c r="I45" s="1"/>
      <c r="J45" s="12">
        <f>SUM(J40:J44)</f>
        <v>90350.2</v>
      </c>
      <c r="K45" s="12">
        <f>SUM(K40:K44)</f>
        <v>90350.2</v>
      </c>
    </row>
    <row r="46" spans="1:12">
      <c r="I46" s="2" t="s">
        <v>12</v>
      </c>
    </row>
    <row r="47" spans="1:12">
      <c r="H47" s="1" t="s">
        <v>15</v>
      </c>
      <c r="J47" s="13" t="s">
        <v>16</v>
      </c>
      <c r="K47" s="13" t="s">
        <v>17</v>
      </c>
    </row>
    <row r="48" spans="1:12">
      <c r="K48" s="1"/>
    </row>
    <row r="49" spans="1:11">
      <c r="A49" s="1" t="s">
        <v>18</v>
      </c>
      <c r="D49" s="1" t="s">
        <v>19</v>
      </c>
      <c r="G49" s="1" t="s">
        <v>20</v>
      </c>
      <c r="I49" s="14">
        <v>1000</v>
      </c>
      <c r="J49" s="15"/>
      <c r="K49" s="16">
        <f>J49*I49</f>
        <v>0</v>
      </c>
    </row>
    <row r="50" spans="1:11">
      <c r="A50" s="1"/>
      <c r="G50" s="1"/>
      <c r="I50" s="14">
        <v>500</v>
      </c>
      <c r="J50" s="15"/>
      <c r="K50" s="16">
        <f>J50*I50</f>
        <v>0</v>
      </c>
    </row>
    <row r="51" spans="1:11">
      <c r="A51" s="1"/>
      <c r="G51" s="1"/>
      <c r="I51" s="14">
        <v>200</v>
      </c>
      <c r="J51" s="15"/>
      <c r="K51" s="16">
        <f>J51*I51</f>
        <v>0</v>
      </c>
    </row>
    <row r="52" spans="1:11">
      <c r="A52" s="1" t="s">
        <v>21</v>
      </c>
      <c r="D52" s="1" t="s">
        <v>22</v>
      </c>
      <c r="G52" s="1" t="s">
        <v>23</v>
      </c>
      <c r="I52" s="14">
        <v>100</v>
      </c>
      <c r="J52" s="15"/>
      <c r="K52" s="16">
        <f>J52*I52</f>
        <v>0</v>
      </c>
    </row>
    <row r="53" spans="1:11">
      <c r="A53" s="2" t="s">
        <v>24</v>
      </c>
      <c r="D53" s="2" t="s">
        <v>25</v>
      </c>
      <c r="G53" s="2" t="s">
        <v>26</v>
      </c>
      <c r="I53" s="14">
        <v>50</v>
      </c>
      <c r="J53" s="15"/>
      <c r="K53" s="16">
        <f>J53*I53</f>
        <v>0</v>
      </c>
    </row>
    <row r="54" spans="1:11">
      <c r="I54" s="14">
        <v>20</v>
      </c>
      <c r="J54" s="15"/>
      <c r="K54" s="16">
        <f>J54*I54</f>
        <v>0</v>
      </c>
    </row>
    <row r="55" spans="1:11">
      <c r="I55" s="14">
        <v>10</v>
      </c>
      <c r="J55" s="15"/>
      <c r="K55" s="16">
        <f>J55*I55</f>
        <v>0</v>
      </c>
    </row>
    <row r="56" spans="1:11">
      <c r="I56" s="14">
        <v>5</v>
      </c>
      <c r="J56" s="15"/>
      <c r="K56" s="16">
        <f>J56*I56</f>
        <v>0</v>
      </c>
    </row>
    <row r="57" spans="1:11">
      <c r="I57" s="14">
        <v>1</v>
      </c>
      <c r="J57" s="15"/>
      <c r="K57" s="16">
        <f>J57*I57</f>
        <v>0</v>
      </c>
    </row>
    <row r="58" spans="1:11">
      <c r="I58" s="14">
        <v>0.25</v>
      </c>
      <c r="J58" s="15"/>
      <c r="K58" s="16">
        <f>J58*I58</f>
        <v>0</v>
      </c>
    </row>
    <row r="59" spans="1:11">
      <c r="I59" s="17">
        <v>0.1</v>
      </c>
      <c r="J59" s="15"/>
      <c r="K59" s="16">
        <f>J59*I59</f>
        <v>0</v>
      </c>
    </row>
    <row r="60" spans="1:11">
      <c r="I60" s="1" t="s">
        <v>27</v>
      </c>
      <c r="K60" s="18">
        <f>SUM(K49:K59)</f>
        <v>0</v>
      </c>
    </row>
    <row r="61" spans="1:11">
      <c r="I61" s="1" t="s">
        <v>28</v>
      </c>
      <c r="K61" s="19">
        <f>J45</f>
        <v>90350.2</v>
      </c>
    </row>
    <row r="62" spans="1:11" ht="9.75" thickBot="1">
      <c r="K62" s="20">
        <f>SUM(K60:K61)</f>
        <v>90350.2</v>
      </c>
    </row>
    <row r="63" spans="1:11" ht="9.75" thickTop="1"/>
    <row r="68" spans="1:12">
      <c r="A68" s="1" t="s">
        <v>0</v>
      </c>
    </row>
    <row r="69" spans="1:12">
      <c r="A69" s="1" t="s">
        <v>210</v>
      </c>
    </row>
    <row r="71" spans="1:12">
      <c r="A71" s="64" t="s">
        <v>1</v>
      </c>
      <c r="B71" s="64" t="s">
        <v>2</v>
      </c>
      <c r="C71" s="64" t="s">
        <v>3</v>
      </c>
      <c r="D71" s="64" t="s">
        <v>4</v>
      </c>
      <c r="E71" s="64" t="s">
        <v>5</v>
      </c>
      <c r="F71" s="64" t="s">
        <v>6</v>
      </c>
      <c r="G71" s="67" t="s">
        <v>7</v>
      </c>
      <c r="H71" s="68"/>
      <c r="I71" s="68"/>
      <c r="J71" s="69"/>
      <c r="K71" s="64" t="s">
        <v>8</v>
      </c>
      <c r="L71" s="64" t="s">
        <v>9</v>
      </c>
    </row>
    <row r="72" spans="1:12">
      <c r="A72" s="65"/>
      <c r="B72" s="65"/>
      <c r="C72" s="65"/>
      <c r="D72" s="65"/>
      <c r="E72" s="65"/>
      <c r="F72" s="65"/>
      <c r="G72" s="64" t="s">
        <v>10</v>
      </c>
      <c r="H72" s="64" t="s">
        <v>11</v>
      </c>
      <c r="I72" s="64" t="s">
        <v>12</v>
      </c>
      <c r="J72" s="64" t="s">
        <v>13</v>
      </c>
      <c r="K72" s="65"/>
      <c r="L72" s="65"/>
    </row>
    <row r="73" spans="1:12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</row>
    <row r="74" spans="1:12">
      <c r="A74" s="3">
        <v>45378</v>
      </c>
      <c r="B74" s="4">
        <v>18515</v>
      </c>
      <c r="C74" s="5" t="s">
        <v>219</v>
      </c>
      <c r="D74" s="6" t="s">
        <v>14</v>
      </c>
      <c r="E74" s="6">
        <v>57375</v>
      </c>
      <c r="F74" s="7"/>
      <c r="G74" s="8" t="s">
        <v>220</v>
      </c>
      <c r="H74" s="8">
        <v>9000141</v>
      </c>
      <c r="I74" s="9"/>
      <c r="J74" s="10">
        <v>13000</v>
      </c>
      <c r="K74" s="11">
        <f>J74+F74</f>
        <v>13000</v>
      </c>
      <c r="L74" s="3">
        <v>45377</v>
      </c>
    </row>
    <row r="75" spans="1:12">
      <c r="A75" s="3">
        <v>45378</v>
      </c>
      <c r="B75" s="4">
        <v>18516</v>
      </c>
      <c r="C75" s="5" t="s">
        <v>221</v>
      </c>
      <c r="D75" s="6" t="s">
        <v>14</v>
      </c>
      <c r="E75" s="6">
        <v>57405</v>
      </c>
      <c r="F75" s="7"/>
      <c r="G75" s="8" t="s">
        <v>49</v>
      </c>
      <c r="H75" s="8"/>
      <c r="I75" s="9"/>
      <c r="J75" s="10">
        <v>10000</v>
      </c>
      <c r="K75" s="11">
        <f>J75+F75</f>
        <v>10000</v>
      </c>
      <c r="L75" s="3">
        <v>45377</v>
      </c>
    </row>
    <row r="76" spans="1:12">
      <c r="A76" s="3"/>
      <c r="B76" s="4"/>
      <c r="C76" s="5"/>
      <c r="D76" s="6"/>
      <c r="E76" s="6"/>
      <c r="F76" s="7"/>
      <c r="G76" s="8"/>
      <c r="H76" s="8"/>
      <c r="I76" s="9"/>
      <c r="J76" s="10"/>
      <c r="K76" s="11">
        <f>J76+F76</f>
        <v>0</v>
      </c>
      <c r="L76" s="3"/>
    </row>
    <row r="77" spans="1:12">
      <c r="A77" s="3"/>
      <c r="B77" s="4"/>
      <c r="C77" s="5"/>
      <c r="D77" s="6"/>
      <c r="E77" s="6"/>
      <c r="F77" s="7"/>
      <c r="G77" s="8"/>
      <c r="H77" s="8"/>
      <c r="I77" s="9"/>
      <c r="J77" s="10"/>
      <c r="K77" s="11">
        <f>J77+F77</f>
        <v>0</v>
      </c>
      <c r="L77" s="3"/>
    </row>
    <row r="78" spans="1:12">
      <c r="A78" s="3"/>
      <c r="B78" s="4"/>
      <c r="C78" s="5"/>
      <c r="D78" s="6"/>
      <c r="E78" s="6"/>
      <c r="F78" s="7"/>
      <c r="G78" s="8"/>
      <c r="H78" s="8"/>
      <c r="I78" s="9"/>
      <c r="J78" s="10"/>
      <c r="K78" s="11">
        <f>J78+F78</f>
        <v>0</v>
      </c>
      <c r="L78" s="3"/>
    </row>
    <row r="79" spans="1:12">
      <c r="A79" s="3"/>
      <c r="B79" s="4"/>
      <c r="C79" s="5"/>
      <c r="D79" s="6"/>
      <c r="E79" s="6"/>
      <c r="F79" s="7"/>
      <c r="G79" s="8"/>
      <c r="H79" s="8"/>
      <c r="I79" s="9"/>
      <c r="J79" s="10"/>
      <c r="K79" s="11">
        <f>J79+F79</f>
        <v>0</v>
      </c>
      <c r="L79" s="3"/>
    </row>
    <row r="80" spans="1:12">
      <c r="F80" s="12">
        <f>SUM(F71:F79)</f>
        <v>0</v>
      </c>
      <c r="G80" s="1"/>
      <c r="H80" s="1"/>
      <c r="I80" s="1"/>
      <c r="J80" s="12">
        <f>SUM(J74:J79)</f>
        <v>23000</v>
      </c>
      <c r="K80" s="12">
        <f>SUM(K74:K79)</f>
        <v>23000</v>
      </c>
    </row>
    <row r="84" spans="1:12">
      <c r="A84" s="1" t="s">
        <v>18</v>
      </c>
      <c r="D84" s="1" t="s">
        <v>19</v>
      </c>
    </row>
    <row r="85" spans="1:12">
      <c r="A85" s="1"/>
    </row>
    <row r="86" spans="1:12">
      <c r="A86" s="1"/>
    </row>
    <row r="87" spans="1:12">
      <c r="A87" s="1" t="s">
        <v>21</v>
      </c>
      <c r="D87" s="1" t="s">
        <v>22</v>
      </c>
    </row>
    <row r="88" spans="1:12">
      <c r="A88" s="2" t="s">
        <v>24</v>
      </c>
      <c r="D88" s="2" t="s">
        <v>25</v>
      </c>
    </row>
    <row r="93" spans="1:12">
      <c r="A93" s="1" t="s">
        <v>0</v>
      </c>
    </row>
    <row r="94" spans="1:12">
      <c r="A94" s="1" t="s">
        <v>210</v>
      </c>
    </row>
    <row r="96" spans="1:12">
      <c r="A96" s="64" t="s">
        <v>1</v>
      </c>
      <c r="B96" s="64" t="s">
        <v>2</v>
      </c>
      <c r="C96" s="64" t="s">
        <v>3</v>
      </c>
      <c r="D96" s="64" t="s">
        <v>4</v>
      </c>
      <c r="E96" s="64" t="s">
        <v>5</v>
      </c>
      <c r="F96" s="64" t="s">
        <v>6</v>
      </c>
      <c r="G96" s="67" t="s">
        <v>7</v>
      </c>
      <c r="H96" s="68"/>
      <c r="I96" s="68"/>
      <c r="J96" s="69"/>
      <c r="K96" s="64" t="s">
        <v>8</v>
      </c>
      <c r="L96" s="64" t="s">
        <v>9</v>
      </c>
    </row>
    <row r="97" spans="1:13">
      <c r="A97" s="65"/>
      <c r="B97" s="65"/>
      <c r="C97" s="65"/>
      <c r="D97" s="65"/>
      <c r="E97" s="65"/>
      <c r="F97" s="65"/>
      <c r="G97" s="64" t="s">
        <v>10</v>
      </c>
      <c r="H97" s="64" t="s">
        <v>11</v>
      </c>
      <c r="I97" s="64" t="s">
        <v>12</v>
      </c>
      <c r="J97" s="64" t="s">
        <v>13</v>
      </c>
      <c r="K97" s="65"/>
      <c r="L97" s="65"/>
    </row>
    <row r="98" spans="1:13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</row>
    <row r="99" spans="1:13">
      <c r="A99" s="3">
        <v>45378</v>
      </c>
      <c r="B99" s="4">
        <v>18519</v>
      </c>
      <c r="C99" s="5" t="s">
        <v>222</v>
      </c>
      <c r="D99" s="6" t="s">
        <v>14</v>
      </c>
      <c r="E99" s="6">
        <v>57392</v>
      </c>
      <c r="F99" s="7"/>
      <c r="G99" s="8" t="s">
        <v>72</v>
      </c>
      <c r="H99" s="8"/>
      <c r="I99" s="9"/>
      <c r="J99" s="10">
        <v>125962.5</v>
      </c>
      <c r="K99" s="11">
        <f>J99+F99</f>
        <v>125962.5</v>
      </c>
      <c r="L99" s="3">
        <v>45377</v>
      </c>
    </row>
    <row r="100" spans="1:13">
      <c r="A100" s="3">
        <v>45378</v>
      </c>
      <c r="B100" s="4">
        <v>18521</v>
      </c>
      <c r="C100" s="5" t="s">
        <v>32</v>
      </c>
      <c r="D100" s="6" t="s">
        <v>14</v>
      </c>
      <c r="E100" s="6">
        <v>57413</v>
      </c>
      <c r="F100" s="7"/>
      <c r="G100" s="8" t="s">
        <v>49</v>
      </c>
      <c r="H100" s="8"/>
      <c r="I100" s="9"/>
      <c r="J100" s="10">
        <v>56732.2</v>
      </c>
      <c r="K100" s="11">
        <f>J100+F100</f>
        <v>56732.2</v>
      </c>
      <c r="L100" s="3">
        <v>45378</v>
      </c>
    </row>
    <row r="101" spans="1:13">
      <c r="A101" s="3">
        <v>45378</v>
      </c>
      <c r="B101" s="4">
        <v>18522</v>
      </c>
      <c r="C101" s="5" t="s">
        <v>223</v>
      </c>
      <c r="D101" s="6" t="s">
        <v>14</v>
      </c>
      <c r="E101" s="6">
        <v>57414</v>
      </c>
      <c r="F101" s="7"/>
      <c r="G101" s="8" t="s">
        <v>49</v>
      </c>
      <c r="H101" s="8"/>
      <c r="I101" s="9"/>
      <c r="J101" s="10">
        <v>50996.1</v>
      </c>
      <c r="K101" s="11">
        <f>J101+F101</f>
        <v>50996.1</v>
      </c>
      <c r="L101" s="3">
        <v>45377</v>
      </c>
      <c r="M101" s="2" t="s">
        <v>224</v>
      </c>
    </row>
    <row r="102" spans="1:13">
      <c r="A102" s="3">
        <v>45378</v>
      </c>
      <c r="B102" s="4">
        <v>18526</v>
      </c>
      <c r="C102" s="5" t="s">
        <v>225</v>
      </c>
      <c r="D102" s="6" t="s">
        <v>14</v>
      </c>
      <c r="E102" s="6">
        <v>57378</v>
      </c>
      <c r="F102" s="7"/>
      <c r="G102" s="8" t="s">
        <v>72</v>
      </c>
      <c r="H102" s="8"/>
      <c r="I102" s="9"/>
      <c r="J102" s="10">
        <v>14000</v>
      </c>
      <c r="K102" s="11">
        <f>J102+F102</f>
        <v>14000</v>
      </c>
      <c r="L102" s="3">
        <v>45376</v>
      </c>
    </row>
    <row r="103" spans="1:13">
      <c r="A103" s="3">
        <v>45378</v>
      </c>
      <c r="B103" s="4">
        <v>18527</v>
      </c>
      <c r="C103" s="5" t="s">
        <v>226</v>
      </c>
      <c r="D103" s="6" t="s">
        <v>14</v>
      </c>
      <c r="E103" s="6">
        <v>57369</v>
      </c>
      <c r="F103" s="7">
        <v>22900</v>
      </c>
      <c r="G103" s="8"/>
      <c r="H103" s="8"/>
      <c r="I103" s="9"/>
      <c r="J103" s="10"/>
      <c r="K103" s="11">
        <f>J103+F103</f>
        <v>22900</v>
      </c>
      <c r="L103" s="3">
        <v>45377</v>
      </c>
    </row>
    <row r="104" spans="1:13">
      <c r="A104" s="3">
        <v>45378</v>
      </c>
      <c r="B104" s="4">
        <v>18528</v>
      </c>
      <c r="C104" s="5" t="s">
        <v>223</v>
      </c>
      <c r="D104" s="6" t="s">
        <v>14</v>
      </c>
      <c r="E104" s="6">
        <v>57414</v>
      </c>
      <c r="F104" s="7"/>
      <c r="G104" s="8" t="s">
        <v>49</v>
      </c>
      <c r="H104" s="8"/>
      <c r="I104" s="9"/>
      <c r="J104" s="10">
        <v>3500</v>
      </c>
      <c r="K104" s="11">
        <f>J104+F104</f>
        <v>3500</v>
      </c>
      <c r="L104" s="3">
        <v>45378</v>
      </c>
      <c r="M104" s="2" t="s">
        <v>251</v>
      </c>
    </row>
    <row r="105" spans="1:13">
      <c r="F105" s="12">
        <f>SUM(F96:F104)</f>
        <v>22900</v>
      </c>
      <c r="G105" s="1"/>
      <c r="H105" s="1"/>
      <c r="I105" s="1"/>
      <c r="J105" s="12">
        <f>SUM(J99:J104)</f>
        <v>251190.80000000002</v>
      </c>
      <c r="K105" s="12">
        <f>SUM(K99:K104)</f>
        <v>274090.80000000005</v>
      </c>
    </row>
    <row r="109" spans="1:13">
      <c r="A109" s="1" t="s">
        <v>18</v>
      </c>
      <c r="D109" s="1" t="s">
        <v>19</v>
      </c>
    </row>
    <row r="110" spans="1:13">
      <c r="A110" s="1"/>
    </row>
    <row r="111" spans="1:13">
      <c r="A111" s="1"/>
    </row>
    <row r="112" spans="1:13">
      <c r="A112" s="1" t="s">
        <v>21</v>
      </c>
      <c r="D112" s="1" t="s">
        <v>22</v>
      </c>
    </row>
    <row r="113" spans="1:12">
      <c r="A113" s="2" t="s">
        <v>24</v>
      </c>
      <c r="D113" s="2" t="s">
        <v>25</v>
      </c>
    </row>
    <row r="119" spans="1:12">
      <c r="A119" s="22" t="s">
        <v>0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1:12">
      <c r="A120" s="22" t="s">
        <v>31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1:1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1:12">
      <c r="A122" s="70" t="s">
        <v>1</v>
      </c>
      <c r="B122" s="70" t="s">
        <v>2</v>
      </c>
      <c r="C122" s="70" t="s">
        <v>3</v>
      </c>
      <c r="D122" s="70" t="s">
        <v>4</v>
      </c>
      <c r="E122" s="70" t="s">
        <v>97</v>
      </c>
      <c r="F122" s="70" t="s">
        <v>6</v>
      </c>
      <c r="G122" s="73" t="s">
        <v>7</v>
      </c>
      <c r="H122" s="74"/>
      <c r="I122" s="74"/>
      <c r="J122" s="75"/>
      <c r="K122" s="70" t="s">
        <v>8</v>
      </c>
      <c r="L122" s="70" t="s">
        <v>9</v>
      </c>
    </row>
    <row r="123" spans="1:12">
      <c r="A123" s="71"/>
      <c r="B123" s="71"/>
      <c r="C123" s="71"/>
      <c r="D123" s="71"/>
      <c r="E123" s="71"/>
      <c r="F123" s="71"/>
      <c r="G123" s="70" t="s">
        <v>10</v>
      </c>
      <c r="H123" s="70" t="s">
        <v>11</v>
      </c>
      <c r="I123" s="70" t="s">
        <v>12</v>
      </c>
      <c r="J123" s="70" t="s">
        <v>13</v>
      </c>
      <c r="K123" s="71"/>
      <c r="L123" s="71"/>
    </row>
    <row r="124" spans="1:12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</row>
    <row r="125" spans="1:12" ht="18" customHeight="1">
      <c r="A125" s="24">
        <v>45378</v>
      </c>
      <c r="B125" s="25">
        <v>18532</v>
      </c>
      <c r="C125" s="26" t="s">
        <v>252</v>
      </c>
      <c r="D125" s="6" t="s">
        <v>271</v>
      </c>
      <c r="E125" s="70">
        <v>192570</v>
      </c>
      <c r="F125" s="28"/>
      <c r="G125" s="29" t="s">
        <v>72</v>
      </c>
      <c r="H125" s="29"/>
      <c r="I125" s="86" t="s">
        <v>272</v>
      </c>
      <c r="J125" s="31">
        <v>-92.64</v>
      </c>
      <c r="K125" s="85">
        <f>J125+F125</f>
        <v>-92.64</v>
      </c>
      <c r="L125" s="24">
        <v>45376</v>
      </c>
    </row>
    <row r="126" spans="1:12">
      <c r="A126" s="33"/>
      <c r="B126" s="34"/>
      <c r="C126" s="35"/>
      <c r="E126" s="72"/>
      <c r="F126" s="37"/>
      <c r="G126" s="38" t="s">
        <v>72</v>
      </c>
      <c r="H126" s="38"/>
      <c r="I126" s="39"/>
      <c r="J126" s="31"/>
      <c r="K126" s="32">
        <f>J126+F126</f>
        <v>0</v>
      </c>
      <c r="L126" s="33"/>
    </row>
    <row r="127" spans="1:12">
      <c r="A127" s="33"/>
      <c r="B127" s="79" t="s">
        <v>100</v>
      </c>
      <c r="C127" s="80"/>
      <c r="D127" s="80"/>
      <c r="E127" s="80"/>
      <c r="F127" s="80"/>
      <c r="G127" s="80"/>
      <c r="H127" s="80"/>
      <c r="I127" s="81"/>
      <c r="J127" s="40">
        <f>SUM(J125:J126)</f>
        <v>-92.64</v>
      </c>
      <c r="K127" s="41">
        <f>J127+F127</f>
        <v>-92.64</v>
      </c>
      <c r="L127" s="42"/>
    </row>
    <row r="128" spans="1:12">
      <c r="A128" s="24">
        <v>45378</v>
      </c>
      <c r="B128" s="25">
        <v>18532</v>
      </c>
      <c r="C128" s="26" t="s">
        <v>253</v>
      </c>
      <c r="D128" s="27" t="s">
        <v>98</v>
      </c>
      <c r="E128" s="70">
        <v>191807</v>
      </c>
      <c r="F128" s="28"/>
      <c r="G128" s="29" t="s">
        <v>72</v>
      </c>
      <c r="H128" s="29"/>
      <c r="I128" s="30"/>
      <c r="J128" s="31">
        <v>350</v>
      </c>
      <c r="K128" s="32">
        <f>J128+F128</f>
        <v>350</v>
      </c>
      <c r="L128" s="24">
        <v>45376</v>
      </c>
    </row>
    <row r="129" spans="1:12">
      <c r="A129" s="33"/>
      <c r="B129" s="34"/>
      <c r="C129" s="35"/>
      <c r="D129" s="36" t="s">
        <v>99</v>
      </c>
      <c r="E129" s="72"/>
      <c r="F129" s="37"/>
      <c r="G129" s="38" t="s">
        <v>72</v>
      </c>
      <c r="H129" s="38"/>
      <c r="I129" s="39"/>
      <c r="J129" s="31">
        <v>-45.79</v>
      </c>
      <c r="K129" s="32">
        <f>J129+F129</f>
        <v>-45.79</v>
      </c>
      <c r="L129" s="33"/>
    </row>
    <row r="130" spans="1:12">
      <c r="A130" s="76" t="s">
        <v>100</v>
      </c>
      <c r="B130" s="77"/>
      <c r="C130" s="77"/>
      <c r="D130" s="77"/>
      <c r="E130" s="77"/>
      <c r="F130" s="77"/>
      <c r="G130" s="77"/>
      <c r="H130" s="77"/>
      <c r="I130" s="78"/>
      <c r="J130" s="43">
        <f>SUM(J128:J129)</f>
        <v>304.20999999999998</v>
      </c>
      <c r="K130" s="44">
        <f>J130+F130</f>
        <v>304.20999999999998</v>
      </c>
      <c r="L130" s="33"/>
    </row>
    <row r="131" spans="1:12">
      <c r="A131" s="24">
        <v>45378</v>
      </c>
      <c r="B131" s="25">
        <v>18532</v>
      </c>
      <c r="C131" s="26" t="s">
        <v>254</v>
      </c>
      <c r="D131" s="27" t="s">
        <v>98</v>
      </c>
      <c r="E131" s="70">
        <v>192061</v>
      </c>
      <c r="F131" s="28"/>
      <c r="G131" s="29" t="s">
        <v>72</v>
      </c>
      <c r="H131" s="29"/>
      <c r="I131" s="30"/>
      <c r="J131" s="31">
        <v>400</v>
      </c>
      <c r="K131" s="32">
        <f>J131+F131</f>
        <v>400</v>
      </c>
      <c r="L131" s="24">
        <v>45376</v>
      </c>
    </row>
    <row r="132" spans="1:12">
      <c r="A132" s="24"/>
      <c r="B132" s="25"/>
      <c r="C132" s="26"/>
      <c r="D132" s="36" t="s">
        <v>99</v>
      </c>
      <c r="E132" s="72"/>
      <c r="F132" s="37"/>
      <c r="G132" s="38" t="s">
        <v>72</v>
      </c>
      <c r="H132" s="38"/>
      <c r="I132" s="39"/>
      <c r="J132" s="31">
        <v>-55.6</v>
      </c>
      <c r="K132" s="32">
        <f>J132+F132</f>
        <v>-55.6</v>
      </c>
      <c r="L132" s="24"/>
    </row>
    <row r="133" spans="1:12">
      <c r="A133" s="76" t="s">
        <v>100</v>
      </c>
      <c r="B133" s="77"/>
      <c r="C133" s="77"/>
      <c r="D133" s="77"/>
      <c r="E133" s="77"/>
      <c r="F133" s="77"/>
      <c r="G133" s="77"/>
      <c r="H133" s="77"/>
      <c r="I133" s="78"/>
      <c r="J133" s="43">
        <f>SUM(J131:J132)</f>
        <v>344.4</v>
      </c>
      <c r="K133" s="44">
        <f>J133+F133</f>
        <v>344.4</v>
      </c>
      <c r="L133" s="33"/>
    </row>
    <row r="134" spans="1:12">
      <c r="A134" s="24">
        <v>45378</v>
      </c>
      <c r="B134" s="25">
        <v>18532</v>
      </c>
      <c r="C134" s="26" t="s">
        <v>255</v>
      </c>
      <c r="D134" s="27" t="s">
        <v>98</v>
      </c>
      <c r="E134" s="70">
        <v>192764</v>
      </c>
      <c r="F134" s="28"/>
      <c r="G134" s="29" t="s">
        <v>72</v>
      </c>
      <c r="H134" s="29"/>
      <c r="I134" s="30"/>
      <c r="J134" s="31">
        <v>350</v>
      </c>
      <c r="K134" s="32">
        <f>J134+F134</f>
        <v>350</v>
      </c>
      <c r="L134" s="24">
        <v>45376</v>
      </c>
    </row>
    <row r="135" spans="1:12">
      <c r="A135" s="24"/>
      <c r="B135" s="25"/>
      <c r="C135" s="26"/>
      <c r="D135" s="36" t="s">
        <v>99</v>
      </c>
      <c r="E135" s="72"/>
      <c r="F135" s="37"/>
      <c r="G135" s="38" t="s">
        <v>72</v>
      </c>
      <c r="H135" s="38"/>
      <c r="I135" s="39"/>
      <c r="J135" s="31">
        <v>-49.12</v>
      </c>
      <c r="K135" s="32">
        <f>J135+F135</f>
        <v>-49.12</v>
      </c>
      <c r="L135" s="33"/>
    </row>
    <row r="136" spans="1:12">
      <c r="A136" s="76" t="s">
        <v>100</v>
      </c>
      <c r="B136" s="77"/>
      <c r="C136" s="77"/>
      <c r="D136" s="77"/>
      <c r="E136" s="77"/>
      <c r="F136" s="77"/>
      <c r="G136" s="77"/>
      <c r="H136" s="77"/>
      <c r="I136" s="78"/>
      <c r="J136" s="43">
        <f>SUM(J134:J135)</f>
        <v>300.88</v>
      </c>
      <c r="K136" s="44">
        <f>J136+F136</f>
        <v>300.88</v>
      </c>
      <c r="L136" s="42"/>
    </row>
    <row r="137" spans="1:12">
      <c r="A137" s="24">
        <v>45378</v>
      </c>
      <c r="B137" s="25">
        <v>18532</v>
      </c>
      <c r="C137" s="26" t="s">
        <v>256</v>
      </c>
      <c r="D137" s="27" t="s">
        <v>98</v>
      </c>
      <c r="E137" s="70">
        <v>192790</v>
      </c>
      <c r="F137" s="28"/>
      <c r="G137" s="29" t="s">
        <v>72</v>
      </c>
      <c r="H137" s="29"/>
      <c r="I137" s="30"/>
      <c r="J137" s="31">
        <v>200</v>
      </c>
      <c r="K137" s="32">
        <f>J137+F137</f>
        <v>200</v>
      </c>
      <c r="L137" s="24">
        <v>45376</v>
      </c>
    </row>
    <row r="138" spans="1:12">
      <c r="A138" s="24"/>
      <c r="B138" s="25"/>
      <c r="C138" s="26"/>
      <c r="D138" s="36" t="s">
        <v>99</v>
      </c>
      <c r="E138" s="72"/>
      <c r="F138" s="37"/>
      <c r="G138" s="38" t="s">
        <v>72</v>
      </c>
      <c r="H138" s="38"/>
      <c r="I138" s="39"/>
      <c r="J138" s="31">
        <v>-25.08</v>
      </c>
      <c r="K138" s="32">
        <f>J138+F138</f>
        <v>-25.08</v>
      </c>
      <c r="L138" s="33"/>
    </row>
    <row r="139" spans="1:12">
      <c r="A139" s="76" t="s">
        <v>100</v>
      </c>
      <c r="B139" s="77"/>
      <c r="C139" s="77"/>
      <c r="D139" s="77"/>
      <c r="E139" s="77"/>
      <c r="F139" s="77"/>
      <c r="G139" s="77"/>
      <c r="H139" s="77"/>
      <c r="I139" s="78"/>
      <c r="J139" s="43">
        <f>SUM(J137:J138)</f>
        <v>174.92000000000002</v>
      </c>
      <c r="K139" s="44">
        <f>J139+F139</f>
        <v>174.92000000000002</v>
      </c>
      <c r="L139" s="42"/>
    </row>
    <row r="140" spans="1:12">
      <c r="A140" s="24">
        <v>45378</v>
      </c>
      <c r="B140" s="25">
        <v>18532</v>
      </c>
      <c r="C140" s="26" t="s">
        <v>257</v>
      </c>
      <c r="D140" s="27" t="s">
        <v>98</v>
      </c>
      <c r="E140" s="70">
        <v>192066</v>
      </c>
      <c r="F140" s="28"/>
      <c r="G140" s="29" t="s">
        <v>72</v>
      </c>
      <c r="H140" s="29"/>
      <c r="I140" s="30"/>
      <c r="J140" s="31">
        <v>600</v>
      </c>
      <c r="K140" s="32">
        <f>J140+F140</f>
        <v>600</v>
      </c>
      <c r="L140" s="24">
        <v>45376</v>
      </c>
    </row>
    <row r="141" spans="1:12">
      <c r="A141" s="24"/>
      <c r="B141" s="25"/>
      <c r="C141" s="26"/>
      <c r="D141" s="36" t="s">
        <v>99</v>
      </c>
      <c r="E141" s="72"/>
      <c r="F141" s="37"/>
      <c r="G141" s="38" t="s">
        <v>72</v>
      </c>
      <c r="H141" s="38"/>
      <c r="I141" s="39"/>
      <c r="J141" s="31">
        <v>-91.05</v>
      </c>
      <c r="K141" s="32">
        <f>J141+F141</f>
        <v>-91.05</v>
      </c>
      <c r="L141" s="33"/>
    </row>
    <row r="142" spans="1:12">
      <c r="A142" s="76" t="s">
        <v>100</v>
      </c>
      <c r="B142" s="77"/>
      <c r="C142" s="77"/>
      <c r="D142" s="77"/>
      <c r="E142" s="77"/>
      <c r="F142" s="77"/>
      <c r="G142" s="77"/>
      <c r="H142" s="77"/>
      <c r="I142" s="78"/>
      <c r="J142" s="43">
        <f>SUM(J140:J141)</f>
        <v>508.95</v>
      </c>
      <c r="K142" s="43">
        <f>SUM(K140:K141)</f>
        <v>508.95</v>
      </c>
      <c r="L142" s="33"/>
    </row>
    <row r="143" spans="1:12">
      <c r="A143" s="24">
        <v>45378</v>
      </c>
      <c r="B143" s="25">
        <v>18532</v>
      </c>
      <c r="C143" s="26" t="s">
        <v>258</v>
      </c>
      <c r="D143" s="27" t="s">
        <v>98</v>
      </c>
      <c r="E143" s="70">
        <v>192564</v>
      </c>
      <c r="F143" s="28"/>
      <c r="G143" s="29" t="s">
        <v>72</v>
      </c>
      <c r="H143" s="29"/>
      <c r="I143" s="30"/>
      <c r="J143" s="31">
        <v>200</v>
      </c>
      <c r="K143" s="32">
        <f>J143+F143</f>
        <v>200</v>
      </c>
      <c r="L143" s="24">
        <v>45376</v>
      </c>
    </row>
    <row r="144" spans="1:12">
      <c r="A144" s="24"/>
      <c r="B144" s="25"/>
      <c r="C144" s="26"/>
      <c r="D144" s="36" t="s">
        <v>99</v>
      </c>
      <c r="E144" s="72"/>
      <c r="F144" s="37"/>
      <c r="G144" s="38" t="s">
        <v>72</v>
      </c>
      <c r="H144" s="38"/>
      <c r="I144" s="39"/>
      <c r="J144" s="31">
        <v>-30.35</v>
      </c>
      <c r="K144" s="32">
        <f>J144+F144</f>
        <v>-30.35</v>
      </c>
      <c r="L144" s="24"/>
    </row>
    <row r="145" spans="1:12">
      <c r="A145" s="76" t="s">
        <v>100</v>
      </c>
      <c r="B145" s="77"/>
      <c r="C145" s="77"/>
      <c r="D145" s="77"/>
      <c r="E145" s="77"/>
      <c r="F145" s="77"/>
      <c r="G145" s="77"/>
      <c r="H145" s="77"/>
      <c r="I145" s="78"/>
      <c r="J145" s="43">
        <f>SUM(J143:J144)</f>
        <v>169.65</v>
      </c>
      <c r="K145" s="44">
        <f>J145+F145</f>
        <v>169.65</v>
      </c>
      <c r="L145" s="33"/>
    </row>
    <row r="146" spans="1:12">
      <c r="A146" s="24">
        <v>45378</v>
      </c>
      <c r="B146" s="25">
        <v>18532</v>
      </c>
      <c r="C146" s="45" t="s">
        <v>259</v>
      </c>
      <c r="D146" s="46" t="s">
        <v>14</v>
      </c>
      <c r="E146" s="82">
        <v>192328</v>
      </c>
      <c r="F146" s="28">
        <v>0</v>
      </c>
      <c r="G146" s="47" t="s">
        <v>72</v>
      </c>
      <c r="H146" s="47"/>
      <c r="I146" s="48"/>
      <c r="J146" s="31">
        <v>1100</v>
      </c>
      <c r="K146" s="32">
        <f>J146+F146</f>
        <v>1100</v>
      </c>
      <c r="L146" s="24">
        <v>45376</v>
      </c>
    </row>
    <row r="147" spans="1:12">
      <c r="A147" s="49"/>
      <c r="B147" s="50"/>
      <c r="C147" s="45"/>
      <c r="D147" s="51" t="s">
        <v>99</v>
      </c>
      <c r="E147" s="83"/>
      <c r="F147" s="37"/>
      <c r="G147" s="52" t="s">
        <v>72</v>
      </c>
      <c r="H147" s="52"/>
      <c r="I147" s="53"/>
      <c r="J147" s="31">
        <v>-138.84</v>
      </c>
      <c r="K147" s="32">
        <f>J147+F147</f>
        <v>-138.84</v>
      </c>
      <c r="L147" s="33"/>
    </row>
    <row r="148" spans="1:12">
      <c r="A148" s="76" t="s">
        <v>100</v>
      </c>
      <c r="B148" s="77"/>
      <c r="C148" s="77"/>
      <c r="D148" s="77"/>
      <c r="E148" s="77"/>
      <c r="F148" s="77"/>
      <c r="G148" s="77"/>
      <c r="H148" s="77"/>
      <c r="I148" s="78"/>
      <c r="J148" s="43">
        <f>SUM(J146:J147)</f>
        <v>961.16</v>
      </c>
      <c r="K148" s="44">
        <f>J148+F148</f>
        <v>961.16</v>
      </c>
      <c r="L148" s="42"/>
    </row>
    <row r="149" spans="1:12">
      <c r="A149" s="24">
        <v>45378</v>
      </c>
      <c r="B149" s="25">
        <v>18532</v>
      </c>
      <c r="C149" s="26" t="s">
        <v>260</v>
      </c>
      <c r="D149" s="27" t="s">
        <v>98</v>
      </c>
      <c r="E149" s="70">
        <v>192477</v>
      </c>
      <c r="F149" s="28"/>
      <c r="G149" s="29" t="s">
        <v>72</v>
      </c>
      <c r="H149" s="29"/>
      <c r="I149" s="30"/>
      <c r="J149" s="31">
        <v>350</v>
      </c>
      <c r="K149" s="32">
        <f>J149+F149</f>
        <v>350</v>
      </c>
      <c r="L149" s="24">
        <v>45376</v>
      </c>
    </row>
    <row r="150" spans="1:12">
      <c r="A150" s="24"/>
      <c r="B150" s="25"/>
      <c r="C150" s="26"/>
      <c r="D150" s="36" t="s">
        <v>99</v>
      </c>
      <c r="E150" s="72"/>
      <c r="F150" s="37"/>
      <c r="G150" s="38" t="s">
        <v>72</v>
      </c>
      <c r="H150" s="38"/>
      <c r="I150" s="39"/>
      <c r="J150" s="31">
        <v>-45.22</v>
      </c>
      <c r="K150" s="32">
        <f>J150+F150</f>
        <v>-45.22</v>
      </c>
      <c r="L150" s="33"/>
    </row>
    <row r="151" spans="1:12">
      <c r="A151" s="76" t="s">
        <v>100</v>
      </c>
      <c r="B151" s="77"/>
      <c r="C151" s="77"/>
      <c r="D151" s="77"/>
      <c r="E151" s="77"/>
      <c r="F151" s="77"/>
      <c r="G151" s="77"/>
      <c r="H151" s="77"/>
      <c r="I151" s="78"/>
      <c r="J151" s="43">
        <f>SUM(J149:J150)</f>
        <v>304.77999999999997</v>
      </c>
      <c r="K151" s="44">
        <f>J151+F151</f>
        <v>304.77999999999997</v>
      </c>
      <c r="L151" s="42"/>
    </row>
    <row r="152" spans="1:12">
      <c r="A152" s="24">
        <v>45378</v>
      </c>
      <c r="B152" s="25">
        <v>18532</v>
      </c>
      <c r="C152" s="26" t="s">
        <v>261</v>
      </c>
      <c r="D152" s="27" t="s">
        <v>98</v>
      </c>
      <c r="E152" s="70">
        <v>191805</v>
      </c>
      <c r="F152" s="28"/>
      <c r="G152" s="29" t="s">
        <v>72</v>
      </c>
      <c r="H152" s="29"/>
      <c r="I152" s="30"/>
      <c r="J152" s="31">
        <v>1100</v>
      </c>
      <c r="K152" s="32">
        <f>J152+F152</f>
        <v>1100</v>
      </c>
      <c r="L152" s="24">
        <v>45376</v>
      </c>
    </row>
    <row r="153" spans="1:12">
      <c r="A153" s="24"/>
      <c r="B153" s="25"/>
      <c r="C153" s="26"/>
      <c r="D153" s="36" t="s">
        <v>99</v>
      </c>
      <c r="E153" s="72"/>
      <c r="F153" s="37"/>
      <c r="G153" s="38" t="s">
        <v>72</v>
      </c>
      <c r="H153" s="38"/>
      <c r="I153" s="39"/>
      <c r="J153" s="31">
        <v>-139.87</v>
      </c>
      <c r="K153" s="32">
        <f>J153+F153</f>
        <v>-139.87</v>
      </c>
      <c r="L153" s="33"/>
    </row>
    <row r="154" spans="1:12">
      <c r="A154" s="76" t="s">
        <v>100</v>
      </c>
      <c r="B154" s="77"/>
      <c r="C154" s="77"/>
      <c r="D154" s="77"/>
      <c r="E154" s="77"/>
      <c r="F154" s="77"/>
      <c r="G154" s="77"/>
      <c r="H154" s="77"/>
      <c r="I154" s="78"/>
      <c r="J154" s="43">
        <f>SUM(J152:J153)</f>
        <v>960.13</v>
      </c>
      <c r="K154" s="44">
        <f>J154+F154</f>
        <v>960.13</v>
      </c>
      <c r="L154" s="33"/>
    </row>
    <row r="155" spans="1:12">
      <c r="A155" s="24">
        <v>45378</v>
      </c>
      <c r="B155" s="25">
        <v>18532</v>
      </c>
      <c r="C155" s="26" t="s">
        <v>262</v>
      </c>
      <c r="D155" s="27" t="s">
        <v>98</v>
      </c>
      <c r="E155" s="70">
        <v>192506</v>
      </c>
      <c r="F155" s="28"/>
      <c r="G155" s="29" t="s">
        <v>72</v>
      </c>
      <c r="H155" s="29"/>
      <c r="I155" s="30"/>
      <c r="J155" s="31">
        <v>400</v>
      </c>
      <c r="K155" s="32">
        <f>J155+F155</f>
        <v>400</v>
      </c>
      <c r="L155" s="24">
        <v>45376</v>
      </c>
    </row>
    <row r="156" spans="1:12">
      <c r="A156" s="24"/>
      <c r="B156" s="25"/>
      <c r="C156" s="26"/>
      <c r="D156" s="36" t="s">
        <v>99</v>
      </c>
      <c r="E156" s="72"/>
      <c r="F156" s="37"/>
      <c r="G156" s="38" t="s">
        <v>72</v>
      </c>
      <c r="H156" s="38"/>
      <c r="I156" s="39"/>
      <c r="J156" s="31">
        <v>-61.54</v>
      </c>
      <c r="K156" s="32">
        <f>J156+F156</f>
        <v>-61.54</v>
      </c>
      <c r="L156" s="24"/>
    </row>
    <row r="157" spans="1:12">
      <c r="A157" s="76" t="s">
        <v>100</v>
      </c>
      <c r="B157" s="77"/>
      <c r="C157" s="77"/>
      <c r="D157" s="77"/>
      <c r="E157" s="77"/>
      <c r="F157" s="77"/>
      <c r="G157" s="77"/>
      <c r="H157" s="77"/>
      <c r="I157" s="78"/>
      <c r="J157" s="43">
        <f>SUM(J155:J156)</f>
        <v>338.46</v>
      </c>
      <c r="K157" s="44">
        <f>J157+F157</f>
        <v>338.46</v>
      </c>
      <c r="L157" s="33"/>
    </row>
    <row r="158" spans="1:12">
      <c r="A158" s="24">
        <v>45378</v>
      </c>
      <c r="B158" s="25">
        <v>18532</v>
      </c>
      <c r="C158" s="26" t="s">
        <v>230</v>
      </c>
      <c r="D158" s="27" t="s">
        <v>98</v>
      </c>
      <c r="E158" s="70">
        <v>192577</v>
      </c>
      <c r="F158" s="28"/>
      <c r="G158" s="29" t="s">
        <v>72</v>
      </c>
      <c r="H158" s="29"/>
      <c r="I158" s="30"/>
      <c r="J158" s="31">
        <v>200</v>
      </c>
      <c r="K158" s="32">
        <f>J158+F158</f>
        <v>200</v>
      </c>
      <c r="L158" s="24">
        <v>45376</v>
      </c>
    </row>
    <row r="159" spans="1:12">
      <c r="A159" s="24"/>
      <c r="B159" s="25"/>
      <c r="C159" s="26"/>
      <c r="D159" s="36" t="s">
        <v>99</v>
      </c>
      <c r="E159" s="72"/>
      <c r="F159" s="37"/>
      <c r="G159" s="38" t="s">
        <v>72</v>
      </c>
      <c r="H159" s="38"/>
      <c r="I159" s="39"/>
      <c r="J159" s="31">
        <v>-25.08</v>
      </c>
      <c r="K159" s="32">
        <f>J159+F159</f>
        <v>-25.08</v>
      </c>
      <c r="L159" s="33"/>
    </row>
    <row r="160" spans="1:12">
      <c r="A160" s="76" t="s">
        <v>100</v>
      </c>
      <c r="B160" s="77"/>
      <c r="C160" s="77"/>
      <c r="D160" s="77"/>
      <c r="E160" s="77"/>
      <c r="F160" s="77"/>
      <c r="G160" s="77"/>
      <c r="H160" s="77"/>
      <c r="I160" s="78"/>
      <c r="J160" s="43">
        <f>SUM(J158:J159)</f>
        <v>174.92000000000002</v>
      </c>
      <c r="K160" s="44">
        <f>J160+F160</f>
        <v>174.92000000000002</v>
      </c>
      <c r="L160" s="33"/>
    </row>
    <row r="161" spans="1:12">
      <c r="A161" s="24">
        <v>45378</v>
      </c>
      <c r="B161" s="25">
        <v>18532</v>
      </c>
      <c r="C161" s="26" t="s">
        <v>263</v>
      </c>
      <c r="D161" s="27" t="s">
        <v>98</v>
      </c>
      <c r="E161" s="70">
        <v>192063</v>
      </c>
      <c r="F161" s="28"/>
      <c r="G161" s="29" t="s">
        <v>72</v>
      </c>
      <c r="H161" s="29"/>
      <c r="I161" s="30"/>
      <c r="J161" s="31">
        <v>200</v>
      </c>
      <c r="K161" s="32">
        <f>J161+F161</f>
        <v>200</v>
      </c>
      <c r="L161" s="24">
        <v>45376</v>
      </c>
    </row>
    <row r="162" spans="1:12">
      <c r="A162" s="24"/>
      <c r="B162" s="25"/>
      <c r="C162" s="26"/>
      <c r="D162" s="36" t="s">
        <v>99</v>
      </c>
      <c r="E162" s="72"/>
      <c r="F162" s="37"/>
      <c r="G162" s="38" t="s">
        <v>72</v>
      </c>
      <c r="H162" s="38"/>
      <c r="I162" s="39"/>
      <c r="J162" s="31">
        <v>-29.46</v>
      </c>
      <c r="K162" s="32">
        <f>J162+F162</f>
        <v>-29.46</v>
      </c>
      <c r="L162" s="33"/>
    </row>
    <row r="163" spans="1:12">
      <c r="A163" s="76" t="s">
        <v>100</v>
      </c>
      <c r="B163" s="77"/>
      <c r="C163" s="77"/>
      <c r="D163" s="77"/>
      <c r="E163" s="77"/>
      <c r="F163" s="77"/>
      <c r="G163" s="77"/>
      <c r="H163" s="77"/>
      <c r="I163" s="78"/>
      <c r="J163" s="43">
        <f>SUM(J161:J162)</f>
        <v>170.54</v>
      </c>
      <c r="K163" s="44">
        <f>J163+F163</f>
        <v>170.54</v>
      </c>
      <c r="L163" s="42"/>
    </row>
    <row r="164" spans="1:12">
      <c r="A164" s="24">
        <v>45378</v>
      </c>
      <c r="B164" s="25">
        <v>18532</v>
      </c>
      <c r="C164" s="26" t="s">
        <v>264</v>
      </c>
      <c r="D164" s="27" t="s">
        <v>98</v>
      </c>
      <c r="E164" s="70">
        <v>192288</v>
      </c>
      <c r="F164" s="28"/>
      <c r="G164" s="29" t="s">
        <v>72</v>
      </c>
      <c r="H164" s="29"/>
      <c r="I164" s="30"/>
      <c r="J164" s="31">
        <v>200</v>
      </c>
      <c r="K164" s="32">
        <f>J164+F164</f>
        <v>200</v>
      </c>
      <c r="L164" s="24">
        <v>45376</v>
      </c>
    </row>
    <row r="165" spans="1:12">
      <c r="A165" s="24"/>
      <c r="B165" s="25"/>
      <c r="C165" s="26"/>
      <c r="D165" s="36" t="s">
        <v>99</v>
      </c>
      <c r="E165" s="72"/>
      <c r="F165" s="37"/>
      <c r="G165" s="38" t="s">
        <v>72</v>
      </c>
      <c r="H165" s="38"/>
      <c r="I165" s="39"/>
      <c r="J165" s="31">
        <v>-31.2</v>
      </c>
      <c r="K165" s="32">
        <f>J165+F165</f>
        <v>-31.2</v>
      </c>
      <c r="L165" s="33"/>
    </row>
    <row r="166" spans="1:12">
      <c r="A166" s="76" t="s">
        <v>100</v>
      </c>
      <c r="B166" s="77"/>
      <c r="C166" s="77"/>
      <c r="D166" s="77"/>
      <c r="E166" s="77"/>
      <c r="F166" s="77"/>
      <c r="G166" s="77"/>
      <c r="H166" s="77"/>
      <c r="I166" s="78"/>
      <c r="J166" s="43">
        <f>SUM(J164:J165)</f>
        <v>168.8</v>
      </c>
      <c r="K166" s="44">
        <f>J166+F166</f>
        <v>168.8</v>
      </c>
      <c r="L166" s="33"/>
    </row>
    <row r="167" spans="1:12">
      <c r="A167" s="24">
        <v>45378</v>
      </c>
      <c r="B167" s="25">
        <v>18532</v>
      </c>
      <c r="C167" s="26" t="s">
        <v>265</v>
      </c>
      <c r="D167" s="27" t="s">
        <v>98</v>
      </c>
      <c r="E167" s="70">
        <v>192290</v>
      </c>
      <c r="F167" s="28"/>
      <c r="G167" s="29" t="s">
        <v>72</v>
      </c>
      <c r="H167" s="29"/>
      <c r="I167" s="30"/>
      <c r="J167" s="31">
        <v>1100</v>
      </c>
      <c r="K167" s="32">
        <f>J167+F167</f>
        <v>1100</v>
      </c>
      <c r="L167" s="24">
        <v>45376</v>
      </c>
    </row>
    <row r="168" spans="1:12">
      <c r="A168" s="24"/>
      <c r="B168" s="25"/>
      <c r="C168" s="26"/>
      <c r="D168" s="36" t="s">
        <v>99</v>
      </c>
      <c r="E168" s="72"/>
      <c r="F168" s="37"/>
      <c r="G168" s="38" t="s">
        <v>72</v>
      </c>
      <c r="H168" s="38"/>
      <c r="I168" s="39"/>
      <c r="J168" s="31">
        <v>-156.32</v>
      </c>
      <c r="K168" s="32">
        <f>J168+F168</f>
        <v>-156.32</v>
      </c>
      <c r="L168" s="24"/>
    </row>
    <row r="169" spans="1:12">
      <c r="A169" s="76" t="s">
        <v>100</v>
      </c>
      <c r="B169" s="77"/>
      <c r="C169" s="77"/>
      <c r="D169" s="77"/>
      <c r="E169" s="77"/>
      <c r="F169" s="77"/>
      <c r="G169" s="77"/>
      <c r="H169" s="77"/>
      <c r="I169" s="78"/>
      <c r="J169" s="43">
        <f>SUM(J167:J168)</f>
        <v>943.68000000000006</v>
      </c>
      <c r="K169" s="44">
        <f>J169+F169</f>
        <v>943.68000000000006</v>
      </c>
      <c r="L169" s="33"/>
    </row>
    <row r="170" spans="1:12">
      <c r="A170" s="24">
        <v>45378</v>
      </c>
      <c r="B170" s="25">
        <v>18532</v>
      </c>
      <c r="C170" s="26" t="s">
        <v>266</v>
      </c>
      <c r="D170" s="27" t="s">
        <v>98</v>
      </c>
      <c r="E170" s="70">
        <v>192117</v>
      </c>
      <c r="F170" s="28"/>
      <c r="G170" s="29" t="s">
        <v>72</v>
      </c>
      <c r="H170" s="29"/>
      <c r="I170" s="30"/>
      <c r="J170" s="31">
        <v>200</v>
      </c>
      <c r="K170" s="32">
        <f>J170+F170</f>
        <v>200</v>
      </c>
      <c r="L170" s="24">
        <v>45376</v>
      </c>
    </row>
    <row r="171" spans="1:12">
      <c r="A171" s="24"/>
      <c r="B171" s="25"/>
      <c r="C171" s="26"/>
      <c r="D171" s="36" t="s">
        <v>99</v>
      </c>
      <c r="E171" s="72"/>
      <c r="F171" s="37"/>
      <c r="G171" s="38" t="s">
        <v>72</v>
      </c>
      <c r="H171" s="38"/>
      <c r="I171" s="39"/>
      <c r="J171" s="31">
        <v>-30.35</v>
      </c>
      <c r="K171" s="32">
        <f>J171+F171</f>
        <v>-30.35</v>
      </c>
      <c r="L171" s="24"/>
    </row>
    <row r="172" spans="1:12">
      <c r="A172" s="76" t="s">
        <v>100</v>
      </c>
      <c r="B172" s="77"/>
      <c r="C172" s="77"/>
      <c r="D172" s="77"/>
      <c r="E172" s="77"/>
      <c r="F172" s="77"/>
      <c r="G172" s="77"/>
      <c r="H172" s="77"/>
      <c r="I172" s="78"/>
      <c r="J172" s="43">
        <f>SUM(J170:J171)</f>
        <v>169.65</v>
      </c>
      <c r="K172" s="44">
        <f>J172+F172</f>
        <v>169.65</v>
      </c>
      <c r="L172" s="33"/>
    </row>
    <row r="173" spans="1:12">
      <c r="A173" s="24">
        <v>45378</v>
      </c>
      <c r="B173" s="25">
        <v>18532</v>
      </c>
      <c r="C173" s="26" t="s">
        <v>267</v>
      </c>
      <c r="D173" s="27" t="s">
        <v>98</v>
      </c>
      <c r="E173" s="70">
        <v>191630</v>
      </c>
      <c r="F173" s="28"/>
      <c r="G173" s="29" t="s">
        <v>72</v>
      </c>
      <c r="H173" s="29"/>
      <c r="I173" s="30"/>
      <c r="J173" s="31">
        <v>1100</v>
      </c>
      <c r="K173" s="32">
        <f>J173+F173</f>
        <v>1100</v>
      </c>
      <c r="L173" s="24">
        <v>45376</v>
      </c>
    </row>
    <row r="174" spans="1:12">
      <c r="A174" s="24"/>
      <c r="B174" s="25"/>
      <c r="C174" s="26"/>
      <c r="D174" s="36" t="s">
        <v>99</v>
      </c>
      <c r="E174" s="72"/>
      <c r="F174" s="37"/>
      <c r="G174" s="38" t="s">
        <v>72</v>
      </c>
      <c r="H174" s="38"/>
      <c r="I174" s="39"/>
      <c r="J174" s="31">
        <v>-137.99</v>
      </c>
      <c r="K174" s="32">
        <f>J174+F174</f>
        <v>-137.99</v>
      </c>
      <c r="L174" s="33"/>
    </row>
    <row r="175" spans="1:12">
      <c r="A175" s="76" t="s">
        <v>100</v>
      </c>
      <c r="B175" s="77"/>
      <c r="C175" s="77"/>
      <c r="D175" s="77"/>
      <c r="E175" s="77"/>
      <c r="F175" s="77"/>
      <c r="G175" s="77"/>
      <c r="H175" s="77"/>
      <c r="I175" s="78"/>
      <c r="J175" s="43">
        <f>SUM(J173:J174)</f>
        <v>962.01</v>
      </c>
      <c r="K175" s="44">
        <f>J175+F175</f>
        <v>962.01</v>
      </c>
      <c r="L175" s="42"/>
    </row>
    <row r="176" spans="1:12">
      <c r="A176" s="24">
        <v>45378</v>
      </c>
      <c r="B176" s="25">
        <v>18532</v>
      </c>
      <c r="C176" s="26" t="s">
        <v>268</v>
      </c>
      <c r="D176" s="27" t="s">
        <v>98</v>
      </c>
      <c r="E176" s="70">
        <v>191812</v>
      </c>
      <c r="F176" s="28"/>
      <c r="G176" s="29" t="s">
        <v>72</v>
      </c>
      <c r="H176" s="29"/>
      <c r="I176" s="30"/>
      <c r="J176" s="31">
        <v>200</v>
      </c>
      <c r="K176" s="32">
        <f>J176+F176</f>
        <v>200</v>
      </c>
      <c r="L176" s="24">
        <v>45376</v>
      </c>
    </row>
    <row r="177" spans="1:12">
      <c r="A177" s="24"/>
      <c r="B177" s="25"/>
      <c r="C177" s="26"/>
      <c r="D177" s="36" t="s">
        <v>99</v>
      </c>
      <c r="E177" s="72"/>
      <c r="F177" s="37"/>
      <c r="G177" s="38" t="s">
        <v>72</v>
      </c>
      <c r="H177" s="38"/>
      <c r="I177" s="39"/>
      <c r="J177" s="31">
        <v>-25.08</v>
      </c>
      <c r="K177" s="32">
        <f>J177+F177</f>
        <v>-25.08</v>
      </c>
      <c r="L177" s="33"/>
    </row>
    <row r="178" spans="1:12">
      <c r="A178" s="76" t="s">
        <v>100</v>
      </c>
      <c r="B178" s="77"/>
      <c r="C178" s="77"/>
      <c r="D178" s="77"/>
      <c r="E178" s="77"/>
      <c r="F178" s="77"/>
      <c r="G178" s="77"/>
      <c r="H178" s="77"/>
      <c r="I178" s="78"/>
      <c r="J178" s="43">
        <f>SUM(J176:J177)</f>
        <v>174.92000000000002</v>
      </c>
      <c r="K178" s="44">
        <f>J178+F178</f>
        <v>174.92000000000002</v>
      </c>
      <c r="L178" s="33"/>
    </row>
    <row r="179" spans="1:12">
      <c r="A179" s="24">
        <v>45378</v>
      </c>
      <c r="B179" s="25">
        <v>18532</v>
      </c>
      <c r="C179" s="26" t="s">
        <v>269</v>
      </c>
      <c r="D179" s="27" t="s">
        <v>98</v>
      </c>
      <c r="E179" s="70">
        <v>191635</v>
      </c>
      <c r="F179" s="28"/>
      <c r="G179" s="29" t="s">
        <v>72</v>
      </c>
      <c r="H179" s="29"/>
      <c r="I179" s="30"/>
      <c r="J179" s="31">
        <v>200</v>
      </c>
      <c r="K179" s="32">
        <f>J179+F179</f>
        <v>200</v>
      </c>
      <c r="L179" s="24">
        <v>45376</v>
      </c>
    </row>
    <row r="180" spans="1:12">
      <c r="A180" s="24"/>
      <c r="B180" s="25"/>
      <c r="C180" s="26"/>
      <c r="D180" s="36" t="s">
        <v>99</v>
      </c>
      <c r="E180" s="72"/>
      <c r="F180" s="37"/>
      <c r="G180" s="38" t="s">
        <v>72</v>
      </c>
      <c r="H180" s="38"/>
      <c r="I180" s="39"/>
      <c r="J180" s="31">
        <v>-31.2</v>
      </c>
      <c r="K180" s="32">
        <f>J180+F180</f>
        <v>-31.2</v>
      </c>
      <c r="L180" s="24"/>
    </row>
    <row r="181" spans="1:12">
      <c r="A181" s="76" t="s">
        <v>100</v>
      </c>
      <c r="B181" s="77"/>
      <c r="C181" s="77"/>
      <c r="D181" s="77"/>
      <c r="E181" s="77"/>
      <c r="F181" s="77"/>
      <c r="G181" s="77"/>
      <c r="H181" s="77"/>
      <c r="I181" s="78"/>
      <c r="J181" s="43">
        <f>SUM(J179:J180)</f>
        <v>168.8</v>
      </c>
      <c r="K181" s="44">
        <f>J181+F181</f>
        <v>168.8</v>
      </c>
      <c r="L181" s="33"/>
    </row>
    <row r="182" spans="1:12">
      <c r="A182" s="24">
        <v>45378</v>
      </c>
      <c r="B182" s="25">
        <v>18532</v>
      </c>
      <c r="C182" s="26" t="s">
        <v>270</v>
      </c>
      <c r="D182" s="27" t="s">
        <v>98</v>
      </c>
      <c r="E182" s="70">
        <v>191632</v>
      </c>
      <c r="F182" s="28"/>
      <c r="G182" s="29" t="s">
        <v>72</v>
      </c>
      <c r="H182" s="29"/>
      <c r="I182" s="30"/>
      <c r="J182" s="31">
        <v>700</v>
      </c>
      <c r="K182" s="32">
        <f>J182+F182</f>
        <v>700</v>
      </c>
      <c r="L182" s="24">
        <v>45376</v>
      </c>
    </row>
    <row r="183" spans="1:12">
      <c r="A183" s="24"/>
      <c r="B183" s="25"/>
      <c r="C183" s="26"/>
      <c r="D183" s="36" t="s">
        <v>99</v>
      </c>
      <c r="E183" s="72"/>
      <c r="F183" s="37"/>
      <c r="G183" s="38" t="s">
        <v>72</v>
      </c>
      <c r="H183" s="38"/>
      <c r="I183" s="39"/>
      <c r="J183" s="31">
        <v>-107.04</v>
      </c>
      <c r="K183" s="32">
        <f>J183+F183</f>
        <v>-107.04</v>
      </c>
      <c r="L183" s="33"/>
    </row>
    <row r="184" spans="1:12">
      <c r="A184" s="76" t="s">
        <v>100</v>
      </c>
      <c r="B184" s="77"/>
      <c r="C184" s="77"/>
      <c r="D184" s="77"/>
      <c r="E184" s="77"/>
      <c r="F184" s="77"/>
      <c r="G184" s="77"/>
      <c r="H184" s="77"/>
      <c r="I184" s="78"/>
      <c r="J184" s="43">
        <f>SUM(J182:J183)</f>
        <v>592.96</v>
      </c>
      <c r="K184" s="44">
        <f>J184+F184</f>
        <v>592.96</v>
      </c>
      <c r="L184" s="33"/>
    </row>
    <row r="185" spans="1:12">
      <c r="A185" s="22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</row>
    <row r="186" spans="1:12" ht="10.5">
      <c r="A186" s="23"/>
      <c r="B186" s="23"/>
      <c r="C186" s="23"/>
      <c r="D186" s="23"/>
      <c r="E186" s="23"/>
      <c r="F186" s="23"/>
      <c r="G186" s="23"/>
      <c r="H186" s="23"/>
      <c r="I186" s="87" t="s">
        <v>101</v>
      </c>
      <c r="J186" s="63">
        <f>SUM(J154,J151,J148,J145,J139,J136,J133,J130,J127,J157,J160,J163,J166,J169,J172,J175,J178,J181,J184,J142)</f>
        <v>7801.1800000000012</v>
      </c>
      <c r="K186" s="23"/>
      <c r="L186" s="23"/>
    </row>
    <row r="187" spans="1:12">
      <c r="A187" s="22" t="s">
        <v>18</v>
      </c>
      <c r="B187" s="23"/>
      <c r="C187" s="23"/>
      <c r="D187" s="22" t="s">
        <v>19</v>
      </c>
      <c r="E187" s="23"/>
      <c r="F187" s="23"/>
      <c r="G187" s="23"/>
      <c r="H187" s="23"/>
      <c r="J187" s="23"/>
      <c r="K187" s="23"/>
      <c r="L187" s="23"/>
    </row>
    <row r="188" spans="1:12" ht="10.5">
      <c r="A188" s="22"/>
      <c r="B188" s="23"/>
      <c r="C188" s="23"/>
      <c r="D188" s="23"/>
      <c r="E188" s="23"/>
      <c r="F188" s="23"/>
      <c r="G188" s="23"/>
      <c r="H188" s="23"/>
      <c r="I188" s="62"/>
      <c r="J188" s="63"/>
      <c r="K188" s="23"/>
      <c r="L188" s="23"/>
    </row>
    <row r="189" spans="1:12">
      <c r="A189" s="22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</row>
    <row r="190" spans="1:12">
      <c r="A190" s="22" t="s">
        <v>21</v>
      </c>
      <c r="B190" s="23"/>
      <c r="C190" s="23"/>
      <c r="D190" s="22" t="s">
        <v>22</v>
      </c>
      <c r="E190" s="23"/>
      <c r="F190" s="23"/>
      <c r="G190" s="23"/>
      <c r="H190" s="23"/>
      <c r="I190" s="23"/>
      <c r="J190" s="23"/>
      <c r="K190" s="23"/>
      <c r="L190" s="23"/>
    </row>
    <row r="191" spans="1:12">
      <c r="A191" s="23" t="s">
        <v>24</v>
      </c>
      <c r="B191" s="23"/>
      <c r="C191" s="23"/>
      <c r="D191" s="23" t="s">
        <v>25</v>
      </c>
      <c r="E191" s="23"/>
      <c r="F191" s="23"/>
      <c r="G191" s="23"/>
      <c r="H191" s="23"/>
      <c r="I191" s="23"/>
      <c r="J191" s="23"/>
      <c r="K191" s="23"/>
      <c r="L191" s="23"/>
    </row>
  </sheetData>
  <mergeCells count="105">
    <mergeCell ref="A142:I142"/>
    <mergeCell ref="E179:E180"/>
    <mergeCell ref="A181:I181"/>
    <mergeCell ref="E182:E183"/>
    <mergeCell ref="A184:I184"/>
    <mergeCell ref="A172:I172"/>
    <mergeCell ref="E173:E174"/>
    <mergeCell ref="A175:I175"/>
    <mergeCell ref="E176:E177"/>
    <mergeCell ref="A178:I178"/>
    <mergeCell ref="E164:E165"/>
    <mergeCell ref="A166:I166"/>
    <mergeCell ref="E167:E168"/>
    <mergeCell ref="A169:I169"/>
    <mergeCell ref="E170:E171"/>
    <mergeCell ref="A157:I157"/>
    <mergeCell ref="E158:E159"/>
    <mergeCell ref="A160:I160"/>
    <mergeCell ref="E161:E162"/>
    <mergeCell ref="A163:I163"/>
    <mergeCell ref="E149:E150"/>
    <mergeCell ref="A151:I151"/>
    <mergeCell ref="E152:E153"/>
    <mergeCell ref="A154:I154"/>
    <mergeCell ref="E155:E156"/>
    <mergeCell ref="E140:E141"/>
    <mergeCell ref="E143:E144"/>
    <mergeCell ref="A145:I145"/>
    <mergeCell ref="E146:E147"/>
    <mergeCell ref="A148:I148"/>
    <mergeCell ref="A133:I133"/>
    <mergeCell ref="E134:E135"/>
    <mergeCell ref="A136:I136"/>
    <mergeCell ref="E137:E138"/>
    <mergeCell ref="A139:I139"/>
    <mergeCell ref="E125:E126"/>
    <mergeCell ref="B127:I127"/>
    <mergeCell ref="E128:E129"/>
    <mergeCell ref="A130:I130"/>
    <mergeCell ref="E131:E132"/>
    <mergeCell ref="F122:F124"/>
    <mergeCell ref="G122:J122"/>
    <mergeCell ref="K122:K124"/>
    <mergeCell ref="L122:L124"/>
    <mergeCell ref="G123:G124"/>
    <mergeCell ref="H123:H124"/>
    <mergeCell ref="I123:I124"/>
    <mergeCell ref="J123:J124"/>
    <mergeCell ref="A122:A124"/>
    <mergeCell ref="B122:B124"/>
    <mergeCell ref="C122:C124"/>
    <mergeCell ref="D122:D124"/>
    <mergeCell ref="E122:E124"/>
    <mergeCell ref="J72:J73"/>
    <mergeCell ref="A71:A73"/>
    <mergeCell ref="B71:B73"/>
    <mergeCell ref="C71:C73"/>
    <mergeCell ref="D71:D73"/>
    <mergeCell ref="E71:E73"/>
    <mergeCell ref="E37:E39"/>
    <mergeCell ref="F71:F73"/>
    <mergeCell ref="G37:J37"/>
    <mergeCell ref="K37:K39"/>
    <mergeCell ref="L37:L39"/>
    <mergeCell ref="G38:G39"/>
    <mergeCell ref="H38:H39"/>
    <mergeCell ref="I38:I39"/>
    <mergeCell ref="J38:J39"/>
    <mergeCell ref="F37:F39"/>
    <mergeCell ref="G71:J71"/>
    <mergeCell ref="K71:K73"/>
    <mergeCell ref="L71:L73"/>
    <mergeCell ref="G72:G73"/>
    <mergeCell ref="H72:H73"/>
    <mergeCell ref="I72:I73"/>
    <mergeCell ref="G4:J4"/>
    <mergeCell ref="K4:K6"/>
    <mergeCell ref="L4:L6"/>
    <mergeCell ref="G5:G6"/>
    <mergeCell ref="H5:H6"/>
    <mergeCell ref="I5:I6"/>
    <mergeCell ref="J5:J6"/>
    <mergeCell ref="F4:F6"/>
    <mergeCell ref="A96:A98"/>
    <mergeCell ref="B96:B98"/>
    <mergeCell ref="C96:C98"/>
    <mergeCell ref="D96:D98"/>
    <mergeCell ref="E96:E98"/>
    <mergeCell ref="F96:F98"/>
    <mergeCell ref="A4:A6"/>
    <mergeCell ref="B4:B6"/>
    <mergeCell ref="C4:C6"/>
    <mergeCell ref="D4:D6"/>
    <mergeCell ref="E4:E6"/>
    <mergeCell ref="A37:A39"/>
    <mergeCell ref="B37:B39"/>
    <mergeCell ref="C37:C39"/>
    <mergeCell ref="D37:D39"/>
    <mergeCell ref="G96:J96"/>
    <mergeCell ref="K96:K98"/>
    <mergeCell ref="L96:L98"/>
    <mergeCell ref="G97:G98"/>
    <mergeCell ref="H97:H98"/>
    <mergeCell ref="I97:I98"/>
    <mergeCell ref="J97:J98"/>
  </mergeCells>
  <pageMargins left="0.25" right="0.25" top="0.75" bottom="0.75" header="0.3" footer="0.3"/>
  <pageSetup scale="74" orientation="landscape" verticalDpi="7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2:M63"/>
  <sheetViews>
    <sheetView zoomScale="130" workbookViewId="0">
      <selection activeCell="E33" sqref="E33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3">
      <c r="A2" s="1" t="s">
        <v>0</v>
      </c>
    </row>
    <row r="3" spans="1:13">
      <c r="A3" s="1" t="s">
        <v>46</v>
      </c>
    </row>
    <row r="5" spans="1:13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7" t="s">
        <v>7</v>
      </c>
      <c r="H5" s="68"/>
      <c r="I5" s="68"/>
      <c r="J5" s="69"/>
      <c r="K5" s="64" t="s">
        <v>8</v>
      </c>
      <c r="L5" s="64" t="s">
        <v>9</v>
      </c>
    </row>
    <row r="6" spans="1:13">
      <c r="A6" s="65"/>
      <c r="B6" s="65"/>
      <c r="C6" s="65"/>
      <c r="D6" s="65"/>
      <c r="E6" s="65"/>
      <c r="F6" s="65"/>
      <c r="G6" s="64" t="s">
        <v>10</v>
      </c>
      <c r="H6" s="64" t="s">
        <v>11</v>
      </c>
      <c r="I6" s="64" t="s">
        <v>12</v>
      </c>
      <c r="J6" s="64" t="s">
        <v>13</v>
      </c>
      <c r="K6" s="65"/>
      <c r="L6" s="65"/>
    </row>
    <row r="7" spans="1:13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>
      <c r="A8" s="3">
        <v>45352</v>
      </c>
      <c r="B8" s="4">
        <v>18124</v>
      </c>
      <c r="C8" s="5" t="s">
        <v>47</v>
      </c>
      <c r="D8" s="6" t="s">
        <v>14</v>
      </c>
      <c r="E8" s="6">
        <v>57348</v>
      </c>
      <c r="F8" s="7">
        <v>19006</v>
      </c>
      <c r="G8" s="8"/>
      <c r="H8" s="8"/>
      <c r="I8" s="9"/>
      <c r="J8" s="10"/>
      <c r="K8" s="11"/>
      <c r="L8" s="3">
        <v>45355</v>
      </c>
    </row>
    <row r="9" spans="1:13">
      <c r="A9" s="3">
        <v>45352</v>
      </c>
      <c r="B9" s="4">
        <v>18124</v>
      </c>
      <c r="C9" s="5" t="s">
        <v>47</v>
      </c>
      <c r="D9" s="6" t="s">
        <v>33</v>
      </c>
      <c r="E9" s="6">
        <v>57348</v>
      </c>
      <c r="F9" s="7">
        <v>600</v>
      </c>
      <c r="G9" s="8"/>
      <c r="H9" s="8"/>
      <c r="I9" s="9"/>
      <c r="J9" s="10"/>
      <c r="K9" s="11"/>
      <c r="L9" s="3">
        <v>45355</v>
      </c>
    </row>
    <row r="10" spans="1:13">
      <c r="A10" s="3">
        <v>45352</v>
      </c>
      <c r="B10" s="4">
        <v>18125</v>
      </c>
      <c r="C10" s="5" t="s">
        <v>48</v>
      </c>
      <c r="D10" s="6" t="s">
        <v>14</v>
      </c>
      <c r="E10" s="6">
        <v>57144</v>
      </c>
      <c r="F10" s="7"/>
      <c r="G10" s="8" t="s">
        <v>49</v>
      </c>
      <c r="H10" s="8">
        <v>64942</v>
      </c>
      <c r="I10" s="9">
        <v>45337</v>
      </c>
      <c r="J10" s="10">
        <v>6640.18</v>
      </c>
      <c r="K10" s="11">
        <f t="shared" ref="K10:K11" si="0">J10+F10</f>
        <v>6640.18</v>
      </c>
      <c r="L10" s="3">
        <v>45355</v>
      </c>
      <c r="M10" s="2" t="s">
        <v>50</v>
      </c>
    </row>
    <row r="11" spans="1:13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si="0"/>
        <v>0</v>
      </c>
      <c r="L11" s="3"/>
    </row>
    <row r="12" spans="1:13">
      <c r="F12" s="12">
        <f>SUM(F5:F11)</f>
        <v>19606</v>
      </c>
      <c r="G12" s="1"/>
      <c r="H12" s="1"/>
      <c r="I12" s="1"/>
      <c r="J12" s="12">
        <f>SUM(J8:J11)</f>
        <v>6640.18</v>
      </c>
      <c r="K12" s="12">
        <f>SUM(K8:K11)</f>
        <v>6640.18</v>
      </c>
    </row>
    <row r="13" spans="1:13">
      <c r="I13" s="2" t="s">
        <v>12</v>
      </c>
    </row>
    <row r="14" spans="1:13">
      <c r="H14" s="1" t="s">
        <v>15</v>
      </c>
      <c r="J14" s="13" t="s">
        <v>16</v>
      </c>
      <c r="K14" s="13" t="s">
        <v>17</v>
      </c>
    </row>
    <row r="15" spans="1:13">
      <c r="K15" s="1"/>
    </row>
    <row r="16" spans="1:13">
      <c r="A16" s="1" t="s">
        <v>18</v>
      </c>
      <c r="D16" s="1" t="s">
        <v>19</v>
      </c>
      <c r="G16" s="1" t="s">
        <v>20</v>
      </c>
      <c r="I16" s="14">
        <v>1000</v>
      </c>
      <c r="J16" s="15"/>
      <c r="K16" s="16">
        <f t="shared" ref="K16:K26" si="1">J16*I16</f>
        <v>0</v>
      </c>
    </row>
    <row r="17" spans="1:11">
      <c r="A17" s="1"/>
      <c r="G17" s="1"/>
      <c r="I17" s="14">
        <v>500</v>
      </c>
      <c r="J17" s="15">
        <v>39</v>
      </c>
      <c r="K17" s="16">
        <f t="shared" si="1"/>
        <v>19500</v>
      </c>
    </row>
    <row r="18" spans="1:11">
      <c r="A18" s="1"/>
      <c r="G18" s="1"/>
      <c r="I18" s="14">
        <v>200</v>
      </c>
      <c r="J18" s="15"/>
      <c r="K18" s="16">
        <f t="shared" si="1"/>
        <v>0</v>
      </c>
    </row>
    <row r="19" spans="1:11">
      <c r="A19" s="1" t="s">
        <v>21</v>
      </c>
      <c r="D19" s="1" t="s">
        <v>22</v>
      </c>
      <c r="G19" s="1" t="s">
        <v>23</v>
      </c>
      <c r="I19" s="14">
        <v>100</v>
      </c>
      <c r="J19" s="15">
        <v>1</v>
      </c>
      <c r="K19" s="16">
        <f t="shared" si="1"/>
        <v>100</v>
      </c>
    </row>
    <row r="20" spans="1:11">
      <c r="A20" s="2" t="s">
        <v>24</v>
      </c>
      <c r="D20" s="2" t="s">
        <v>25</v>
      </c>
      <c r="G20" s="2" t="s">
        <v>26</v>
      </c>
      <c r="I20" s="14">
        <v>50</v>
      </c>
      <c r="J20" s="15"/>
      <c r="K20" s="16">
        <f t="shared" si="1"/>
        <v>0</v>
      </c>
    </row>
    <row r="21" spans="1:11">
      <c r="I21" s="14">
        <v>20</v>
      </c>
      <c r="J21" s="15"/>
      <c r="K21" s="16">
        <f t="shared" si="1"/>
        <v>0</v>
      </c>
    </row>
    <row r="22" spans="1:11">
      <c r="I22" s="14">
        <v>10</v>
      </c>
      <c r="J22" s="15"/>
      <c r="K22" s="16">
        <f t="shared" si="1"/>
        <v>0</v>
      </c>
    </row>
    <row r="23" spans="1:11">
      <c r="I23" s="14">
        <v>5</v>
      </c>
      <c r="J23" s="15">
        <v>1</v>
      </c>
      <c r="K23" s="16">
        <f t="shared" si="1"/>
        <v>5</v>
      </c>
    </row>
    <row r="24" spans="1:11">
      <c r="I24" s="14">
        <v>1</v>
      </c>
      <c r="J24" s="15">
        <v>1</v>
      </c>
      <c r="K24" s="16">
        <f t="shared" si="1"/>
        <v>1</v>
      </c>
    </row>
    <row r="25" spans="1:11">
      <c r="I25" s="14">
        <v>0.25</v>
      </c>
      <c r="J25" s="15"/>
      <c r="K25" s="16">
        <f t="shared" si="1"/>
        <v>0</v>
      </c>
    </row>
    <row r="26" spans="1:11">
      <c r="I26" s="17">
        <v>0.1</v>
      </c>
      <c r="J26" s="15"/>
      <c r="K26" s="16">
        <f t="shared" si="1"/>
        <v>0</v>
      </c>
    </row>
    <row r="27" spans="1:11">
      <c r="I27" s="1" t="s">
        <v>27</v>
      </c>
      <c r="K27" s="18">
        <f>SUM(K16:K26)</f>
        <v>19606</v>
      </c>
    </row>
    <row r="28" spans="1:11">
      <c r="I28" s="1" t="s">
        <v>28</v>
      </c>
      <c r="K28" s="19">
        <f>J12</f>
        <v>6640.18</v>
      </c>
    </row>
    <row r="29" spans="1:11" ht="9.75" thickBot="1">
      <c r="K29" s="20">
        <f>SUM(K27:K28)</f>
        <v>26246.18</v>
      </c>
    </row>
    <row r="30" spans="1:11" ht="9.75" thickTop="1"/>
    <row r="33" spans="1:12">
      <c r="A33" s="1" t="s">
        <v>0</v>
      </c>
    </row>
    <row r="34" spans="1:12">
      <c r="A34" s="1" t="s">
        <v>31</v>
      </c>
    </row>
    <row r="36" spans="1:12" ht="8.4499999999999993" customHeight="1">
      <c r="A36" s="64" t="s">
        <v>1</v>
      </c>
      <c r="B36" s="64" t="s">
        <v>2</v>
      </c>
      <c r="C36" s="64" t="s">
        <v>3</v>
      </c>
      <c r="D36" s="64" t="s">
        <v>4</v>
      </c>
      <c r="E36" s="64" t="s">
        <v>5</v>
      </c>
      <c r="F36" s="64" t="s">
        <v>6</v>
      </c>
      <c r="G36" s="67" t="s">
        <v>7</v>
      </c>
      <c r="H36" s="68"/>
      <c r="I36" s="68"/>
      <c r="J36" s="69"/>
      <c r="K36" s="64" t="s">
        <v>8</v>
      </c>
      <c r="L36" s="64" t="s">
        <v>9</v>
      </c>
    </row>
    <row r="37" spans="1:12">
      <c r="A37" s="65"/>
      <c r="B37" s="65"/>
      <c r="C37" s="65"/>
      <c r="D37" s="65"/>
      <c r="E37" s="65"/>
      <c r="F37" s="65"/>
      <c r="G37" s="64" t="s">
        <v>10</v>
      </c>
      <c r="H37" s="64" t="s">
        <v>11</v>
      </c>
      <c r="I37" s="64" t="s">
        <v>12</v>
      </c>
      <c r="J37" s="64" t="s">
        <v>13</v>
      </c>
      <c r="K37" s="65"/>
      <c r="L37" s="65"/>
    </row>
    <row r="38" spans="1:12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</row>
    <row r="39" spans="1:12">
      <c r="A39" s="3">
        <v>45352</v>
      </c>
      <c r="B39" s="4">
        <v>18426</v>
      </c>
      <c r="C39" s="5" t="s">
        <v>51</v>
      </c>
      <c r="D39" s="6" t="s">
        <v>14</v>
      </c>
      <c r="E39" s="6">
        <v>57180</v>
      </c>
      <c r="F39" s="7">
        <v>28366.1</v>
      </c>
      <c r="G39" s="8"/>
      <c r="H39" s="8"/>
      <c r="I39" s="9"/>
      <c r="J39" s="10"/>
      <c r="K39" s="11">
        <f>J39+F39</f>
        <v>28366.1</v>
      </c>
      <c r="L39" s="3">
        <v>45355</v>
      </c>
    </row>
    <row r="40" spans="1:12">
      <c r="A40" s="3"/>
      <c r="B40" s="4"/>
      <c r="C40" s="5"/>
      <c r="D40" s="6"/>
      <c r="E40" s="6"/>
      <c r="F40" s="7"/>
      <c r="G40" s="8"/>
      <c r="H40" s="8"/>
      <c r="I40" s="9"/>
      <c r="J40" s="10"/>
      <c r="K40" s="11"/>
      <c r="L40" s="3"/>
    </row>
    <row r="41" spans="1:12">
      <c r="A41" s="3"/>
      <c r="B41" s="4"/>
      <c r="C41" s="5"/>
      <c r="D41" s="6"/>
      <c r="E41" s="6"/>
      <c r="F41" s="7"/>
      <c r="G41" s="8"/>
      <c r="H41" s="8"/>
      <c r="I41" s="9"/>
      <c r="J41" s="10"/>
      <c r="K41" s="11">
        <f t="shared" ref="K41:K42" si="2">J41+F41</f>
        <v>0</v>
      </c>
      <c r="L41" s="3"/>
    </row>
    <row r="42" spans="1:12">
      <c r="A42" s="3"/>
      <c r="B42" s="4"/>
      <c r="C42" s="5"/>
      <c r="D42" s="6"/>
      <c r="E42" s="6"/>
      <c r="F42" s="7"/>
      <c r="G42" s="8"/>
      <c r="H42" s="8"/>
      <c r="I42" s="9"/>
      <c r="J42" s="10"/>
      <c r="K42" s="11">
        <f t="shared" si="2"/>
        <v>0</v>
      </c>
      <c r="L42" s="3"/>
    </row>
    <row r="43" spans="1:12">
      <c r="F43" s="12">
        <f>SUM(F36:F42)</f>
        <v>28366.1</v>
      </c>
      <c r="G43" s="1"/>
      <c r="H43" s="1"/>
      <c r="I43" s="1"/>
      <c r="J43" s="12">
        <f>SUM(J39:J42)</f>
        <v>0</v>
      </c>
      <c r="K43" s="12">
        <f>SUM(K39:K42)</f>
        <v>28366.1</v>
      </c>
    </row>
    <row r="44" spans="1:12">
      <c r="I44" s="2" t="s">
        <v>12</v>
      </c>
    </row>
    <row r="45" spans="1:12">
      <c r="H45" s="1" t="s">
        <v>15</v>
      </c>
      <c r="J45" s="13" t="s">
        <v>16</v>
      </c>
      <c r="K45" s="13" t="s">
        <v>17</v>
      </c>
    </row>
    <row r="46" spans="1:12">
      <c r="K46" s="1"/>
    </row>
    <row r="47" spans="1:12">
      <c r="A47" s="1" t="s">
        <v>18</v>
      </c>
      <c r="D47" s="1" t="s">
        <v>19</v>
      </c>
      <c r="G47" s="1" t="s">
        <v>20</v>
      </c>
      <c r="I47" s="14">
        <v>1000</v>
      </c>
      <c r="J47" s="15">
        <v>28</v>
      </c>
      <c r="K47" s="16">
        <f t="shared" ref="K47:K57" si="3">J47*I47</f>
        <v>28000</v>
      </c>
    </row>
    <row r="48" spans="1:12">
      <c r="A48" s="1"/>
      <c r="G48" s="1"/>
      <c r="I48" s="14">
        <v>500</v>
      </c>
      <c r="J48" s="15"/>
      <c r="K48" s="16">
        <f t="shared" si="3"/>
        <v>0</v>
      </c>
    </row>
    <row r="49" spans="1:11">
      <c r="A49" s="1"/>
      <c r="G49" s="1"/>
      <c r="I49" s="14">
        <v>200</v>
      </c>
      <c r="J49" s="15">
        <v>1</v>
      </c>
      <c r="K49" s="16">
        <f t="shared" si="3"/>
        <v>200</v>
      </c>
    </row>
    <row r="50" spans="1:11">
      <c r="A50" s="1" t="s">
        <v>21</v>
      </c>
      <c r="D50" s="1" t="s">
        <v>22</v>
      </c>
      <c r="G50" s="1" t="s">
        <v>23</v>
      </c>
      <c r="I50" s="14">
        <v>100</v>
      </c>
      <c r="J50" s="15">
        <v>1</v>
      </c>
      <c r="K50" s="16">
        <f t="shared" si="3"/>
        <v>100</v>
      </c>
    </row>
    <row r="51" spans="1:11">
      <c r="A51" s="2" t="s">
        <v>24</v>
      </c>
      <c r="D51" s="2" t="s">
        <v>25</v>
      </c>
      <c r="G51" s="2" t="s">
        <v>26</v>
      </c>
      <c r="I51" s="14">
        <v>50</v>
      </c>
      <c r="J51" s="15">
        <v>1</v>
      </c>
      <c r="K51" s="16">
        <f t="shared" si="3"/>
        <v>50</v>
      </c>
    </row>
    <row r="52" spans="1:11">
      <c r="I52" s="14">
        <v>20</v>
      </c>
      <c r="J52" s="15"/>
      <c r="K52" s="16">
        <f t="shared" si="3"/>
        <v>0</v>
      </c>
    </row>
    <row r="53" spans="1:11">
      <c r="I53" s="14">
        <v>10</v>
      </c>
      <c r="J53" s="15"/>
      <c r="K53" s="16">
        <f t="shared" si="3"/>
        <v>0</v>
      </c>
    </row>
    <row r="54" spans="1:11">
      <c r="I54" s="14">
        <v>5</v>
      </c>
      <c r="J54" s="15">
        <v>3</v>
      </c>
      <c r="K54" s="16">
        <f t="shared" si="3"/>
        <v>15</v>
      </c>
    </row>
    <row r="55" spans="1:11">
      <c r="I55" s="14">
        <v>1</v>
      </c>
      <c r="J55" s="15">
        <v>2</v>
      </c>
      <c r="K55" s="16">
        <f t="shared" si="3"/>
        <v>2</v>
      </c>
    </row>
    <row r="56" spans="1:11">
      <c r="I56" s="14">
        <v>0.25</v>
      </c>
      <c r="J56" s="15"/>
      <c r="K56" s="16">
        <f t="shared" si="3"/>
        <v>0</v>
      </c>
    </row>
    <row r="57" spans="1:11">
      <c r="I57" s="17">
        <v>0.1</v>
      </c>
      <c r="J57" s="15"/>
      <c r="K57" s="16">
        <f t="shared" si="3"/>
        <v>0</v>
      </c>
    </row>
    <row r="58" spans="1:11">
      <c r="I58" s="1" t="s">
        <v>27</v>
      </c>
      <c r="K58" s="18">
        <f>SUM(K47:K57)</f>
        <v>28367</v>
      </c>
    </row>
    <row r="59" spans="1:11">
      <c r="I59" s="1" t="s">
        <v>28</v>
      </c>
      <c r="K59" s="19">
        <f>J43</f>
        <v>0</v>
      </c>
    </row>
    <row r="60" spans="1:11" ht="9.75" thickBot="1">
      <c r="K60" s="20">
        <f>SUM(K58:K59)</f>
        <v>28367</v>
      </c>
    </row>
    <row r="61" spans="1:11" ht="9.75" thickTop="1">
      <c r="I61" s="1" t="s">
        <v>28</v>
      </c>
      <c r="K61" s="19" t="str">
        <f>J45</f>
        <v>PCS</v>
      </c>
    </row>
    <row r="62" spans="1:11" ht="9.75" thickBot="1">
      <c r="K62" s="20">
        <f>SUM(K60:K61)</f>
        <v>28367</v>
      </c>
    </row>
    <row r="63" spans="1:11" ht="9.75" thickTop="1"/>
  </sheetData>
  <mergeCells count="26">
    <mergeCell ref="A36:A38"/>
    <mergeCell ref="B36:B38"/>
    <mergeCell ref="C36:C38"/>
    <mergeCell ref="D36:D38"/>
    <mergeCell ref="E36:E38"/>
    <mergeCell ref="F36:F38"/>
    <mergeCell ref="G5:J5"/>
    <mergeCell ref="K5:K7"/>
    <mergeCell ref="L5:L7"/>
    <mergeCell ref="G6:G7"/>
    <mergeCell ref="H6:H7"/>
    <mergeCell ref="I6:I7"/>
    <mergeCell ref="J6:J7"/>
    <mergeCell ref="F5:F7"/>
    <mergeCell ref="G36:J36"/>
    <mergeCell ref="K36:K38"/>
    <mergeCell ref="L36:L38"/>
    <mergeCell ref="G37:G38"/>
    <mergeCell ref="H37:H38"/>
    <mergeCell ref="I37:I38"/>
    <mergeCell ref="J37:J38"/>
    <mergeCell ref="A5:A7"/>
    <mergeCell ref="B5:B7"/>
    <mergeCell ref="C5:C7"/>
    <mergeCell ref="D5:D7"/>
    <mergeCell ref="E5:E7"/>
  </mergeCells>
  <pageMargins left="0.25" right="0.25" top="0.75" bottom="0.75" header="0.3" footer="0.3"/>
  <pageSetup scale="85" orientation="landscape" verticalDpi="7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2:M30"/>
  <sheetViews>
    <sheetView topLeftCell="A19" zoomScale="130" workbookViewId="0">
      <selection activeCell="K30" sqref="I30:K32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3">
      <c r="A2" s="1" t="s">
        <v>0</v>
      </c>
    </row>
    <row r="3" spans="1:13">
      <c r="A3" s="1" t="s">
        <v>31</v>
      </c>
    </row>
    <row r="5" spans="1:13" ht="8.4499999999999993" customHeight="1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7" t="s">
        <v>7</v>
      </c>
      <c r="H5" s="68"/>
      <c r="I5" s="68"/>
      <c r="J5" s="69"/>
      <c r="K5" s="64" t="s">
        <v>8</v>
      </c>
      <c r="L5" s="64" t="s">
        <v>9</v>
      </c>
    </row>
    <row r="6" spans="1:13">
      <c r="A6" s="65"/>
      <c r="B6" s="65"/>
      <c r="C6" s="65"/>
      <c r="D6" s="65"/>
      <c r="E6" s="65"/>
      <c r="F6" s="65"/>
      <c r="G6" s="64" t="s">
        <v>10</v>
      </c>
      <c r="H6" s="64" t="s">
        <v>11</v>
      </c>
      <c r="I6" s="64" t="s">
        <v>12</v>
      </c>
      <c r="J6" s="64" t="s">
        <v>13</v>
      </c>
      <c r="K6" s="65"/>
      <c r="L6" s="65"/>
    </row>
    <row r="7" spans="1:13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>
      <c r="A8" s="3">
        <v>45355</v>
      </c>
      <c r="B8" s="4">
        <v>18427</v>
      </c>
      <c r="C8" s="5" t="s">
        <v>52</v>
      </c>
      <c r="D8" s="6" t="s">
        <v>14</v>
      </c>
      <c r="E8" s="6">
        <v>57200</v>
      </c>
      <c r="F8" s="7">
        <v>0</v>
      </c>
      <c r="G8" s="8" t="s">
        <v>53</v>
      </c>
      <c r="H8" s="8">
        <v>3122369917</v>
      </c>
      <c r="I8" s="9">
        <v>45345</v>
      </c>
      <c r="J8" s="10">
        <v>30075.55</v>
      </c>
      <c r="K8" s="11">
        <f>J8+F8</f>
        <v>30075.55</v>
      </c>
      <c r="L8" s="3">
        <v>45356</v>
      </c>
      <c r="M8" s="2" t="s">
        <v>54</v>
      </c>
    </row>
    <row r="9" spans="1:13">
      <c r="A9" s="3">
        <v>45355</v>
      </c>
      <c r="B9" s="4">
        <v>18427</v>
      </c>
      <c r="C9" s="5" t="s">
        <v>52</v>
      </c>
      <c r="D9" s="6" t="s">
        <v>55</v>
      </c>
      <c r="E9" s="6">
        <v>57200</v>
      </c>
      <c r="F9" s="7"/>
      <c r="G9" s="8" t="s">
        <v>53</v>
      </c>
      <c r="H9" s="8">
        <v>3122369917</v>
      </c>
      <c r="I9" s="9">
        <v>45345</v>
      </c>
      <c r="J9" s="10">
        <v>600</v>
      </c>
      <c r="K9" s="11">
        <f>J9+F9</f>
        <v>600</v>
      </c>
      <c r="L9" s="3">
        <v>45356</v>
      </c>
    </row>
    <row r="10" spans="1:13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 t="shared" ref="K10:K11" si="0">J10+F10</f>
        <v>0</v>
      </c>
      <c r="L10" s="3"/>
    </row>
    <row r="11" spans="1:13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si="0"/>
        <v>0</v>
      </c>
      <c r="L11" s="3"/>
    </row>
    <row r="12" spans="1:13">
      <c r="F12" s="12">
        <f>SUM(F5:F11)</f>
        <v>0</v>
      </c>
      <c r="G12" s="1"/>
      <c r="H12" s="1"/>
      <c r="I12" s="1"/>
      <c r="J12" s="12">
        <f>SUM(J8:J11)</f>
        <v>30675.55</v>
      </c>
      <c r="K12" s="12">
        <f>SUM(K8:K11)</f>
        <v>30675.55</v>
      </c>
    </row>
    <row r="13" spans="1:13">
      <c r="I13" s="2" t="s">
        <v>12</v>
      </c>
    </row>
    <row r="14" spans="1:13">
      <c r="H14" s="1" t="s">
        <v>15</v>
      </c>
      <c r="J14" s="13" t="s">
        <v>16</v>
      </c>
      <c r="K14" s="13" t="s">
        <v>17</v>
      </c>
    </row>
    <row r="15" spans="1:13">
      <c r="K15" s="1"/>
    </row>
    <row r="16" spans="1:13">
      <c r="A16" s="1" t="s">
        <v>18</v>
      </c>
      <c r="D16" s="1" t="s">
        <v>19</v>
      </c>
      <c r="G16" s="1" t="s">
        <v>20</v>
      </c>
      <c r="I16" s="14">
        <v>1000</v>
      </c>
      <c r="J16" s="15">
        <v>0</v>
      </c>
      <c r="K16" s="16">
        <f t="shared" ref="K16:K26" si="1">J16*I16</f>
        <v>0</v>
      </c>
    </row>
    <row r="17" spans="1:11">
      <c r="A17" s="1"/>
      <c r="G17" s="1"/>
      <c r="I17" s="14">
        <v>500</v>
      </c>
      <c r="J17" s="15"/>
      <c r="K17" s="16">
        <f t="shared" si="1"/>
        <v>0</v>
      </c>
    </row>
    <row r="18" spans="1:11">
      <c r="A18" s="1"/>
      <c r="G18" s="1"/>
      <c r="I18" s="14">
        <v>200</v>
      </c>
      <c r="J18" s="15">
        <v>0</v>
      </c>
      <c r="K18" s="16">
        <f t="shared" si="1"/>
        <v>0</v>
      </c>
    </row>
    <row r="19" spans="1:11">
      <c r="A19" s="1" t="s">
        <v>21</v>
      </c>
      <c r="D19" s="1" t="s">
        <v>22</v>
      </c>
      <c r="G19" s="1" t="s">
        <v>23</v>
      </c>
      <c r="I19" s="14">
        <v>100</v>
      </c>
      <c r="J19" s="15">
        <v>0</v>
      </c>
      <c r="K19" s="16">
        <f t="shared" si="1"/>
        <v>0</v>
      </c>
    </row>
    <row r="20" spans="1:11">
      <c r="A20" s="2" t="s">
        <v>24</v>
      </c>
      <c r="D20" s="2" t="s">
        <v>25</v>
      </c>
      <c r="G20" s="2" t="s">
        <v>26</v>
      </c>
      <c r="I20" s="14">
        <v>50</v>
      </c>
      <c r="J20" s="15">
        <v>0</v>
      </c>
      <c r="K20" s="16">
        <f t="shared" si="1"/>
        <v>0</v>
      </c>
    </row>
    <row r="21" spans="1:11">
      <c r="I21" s="14">
        <v>20</v>
      </c>
      <c r="J21" s="15"/>
      <c r="K21" s="16">
        <f t="shared" si="1"/>
        <v>0</v>
      </c>
    </row>
    <row r="22" spans="1:11">
      <c r="I22" s="14">
        <v>10</v>
      </c>
      <c r="J22" s="15"/>
      <c r="K22" s="16">
        <f t="shared" si="1"/>
        <v>0</v>
      </c>
    </row>
    <row r="23" spans="1:11">
      <c r="I23" s="14">
        <v>5</v>
      </c>
      <c r="J23" s="15">
        <v>0</v>
      </c>
      <c r="K23" s="16">
        <f t="shared" si="1"/>
        <v>0</v>
      </c>
    </row>
    <row r="24" spans="1:11">
      <c r="I24" s="14">
        <v>1</v>
      </c>
      <c r="J24" s="15">
        <v>0</v>
      </c>
      <c r="K24" s="16">
        <f t="shared" si="1"/>
        <v>0</v>
      </c>
    </row>
    <row r="25" spans="1:11">
      <c r="I25" s="14">
        <v>0.25</v>
      </c>
      <c r="J25" s="15"/>
      <c r="K25" s="16">
        <f t="shared" si="1"/>
        <v>0</v>
      </c>
    </row>
    <row r="26" spans="1:11">
      <c r="I26" s="17">
        <v>0.1</v>
      </c>
      <c r="J26" s="15"/>
      <c r="K26" s="16">
        <f t="shared" si="1"/>
        <v>0</v>
      </c>
    </row>
    <row r="27" spans="1:11">
      <c r="I27" s="1" t="s">
        <v>27</v>
      </c>
      <c r="K27" s="18">
        <f>SUM(K16:K26)</f>
        <v>0</v>
      </c>
    </row>
    <row r="28" spans="1:11">
      <c r="I28" s="1" t="s">
        <v>28</v>
      </c>
      <c r="K28" s="19">
        <f>J12</f>
        <v>30675.55</v>
      </c>
    </row>
    <row r="29" spans="1:11" ht="9.75" thickBot="1">
      <c r="K29" s="20">
        <f>SUM(K27:K28)</f>
        <v>30675.55</v>
      </c>
    </row>
    <row r="30" spans="1:11" ht="9.75" thickTop="1"/>
  </sheetData>
  <mergeCells count="13">
    <mergeCell ref="F5:F7"/>
    <mergeCell ref="A5:A7"/>
    <mergeCell ref="B5:B7"/>
    <mergeCell ref="C5:C7"/>
    <mergeCell ref="D5:D7"/>
    <mergeCell ref="E5:E7"/>
    <mergeCell ref="G5:J5"/>
    <mergeCell ref="K5:K7"/>
    <mergeCell ref="L5:L7"/>
    <mergeCell ref="G6:G7"/>
    <mergeCell ref="H6:H7"/>
    <mergeCell ref="I6:I7"/>
    <mergeCell ref="J6:J7"/>
  </mergeCells>
  <pageMargins left="0.25" right="0.25" top="0.75" bottom="0.75" header="0.3" footer="0.3"/>
  <pageSetup scale="85" orientation="landscape" verticalDpi="7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2:L135"/>
  <sheetViews>
    <sheetView topLeftCell="D114" zoomScale="130" workbookViewId="0">
      <selection activeCell="A69" sqref="A69:L135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2">
      <c r="A2" s="1" t="s">
        <v>0</v>
      </c>
    </row>
    <row r="3" spans="1:12">
      <c r="A3" s="1" t="s">
        <v>31</v>
      </c>
    </row>
    <row r="5" spans="1:12" ht="8.4499999999999993" customHeight="1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7" t="s">
        <v>7</v>
      </c>
      <c r="H5" s="68"/>
      <c r="I5" s="68"/>
      <c r="J5" s="69"/>
      <c r="K5" s="64" t="s">
        <v>8</v>
      </c>
      <c r="L5" s="64" t="s">
        <v>9</v>
      </c>
    </row>
    <row r="6" spans="1:12">
      <c r="A6" s="65"/>
      <c r="B6" s="65"/>
      <c r="C6" s="65"/>
      <c r="D6" s="65"/>
      <c r="E6" s="65"/>
      <c r="F6" s="65"/>
      <c r="G6" s="64" t="s">
        <v>10</v>
      </c>
      <c r="H6" s="64" t="s">
        <v>11</v>
      </c>
      <c r="I6" s="64" t="s">
        <v>12</v>
      </c>
      <c r="J6" s="64" t="s">
        <v>13</v>
      </c>
      <c r="K6" s="65"/>
      <c r="L6" s="65"/>
    </row>
    <row r="7" spans="1:12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2">
      <c r="A8" s="3">
        <v>45294</v>
      </c>
      <c r="B8" s="4">
        <v>18425</v>
      </c>
      <c r="C8" s="5" t="s">
        <v>56</v>
      </c>
      <c r="D8" s="6" t="s">
        <v>14</v>
      </c>
      <c r="E8" s="6">
        <v>57161</v>
      </c>
      <c r="F8" s="7">
        <v>19006.099999999999</v>
      </c>
      <c r="G8" s="8"/>
      <c r="H8" s="8"/>
      <c r="I8" s="9"/>
      <c r="J8" s="10"/>
      <c r="K8" s="11">
        <f>J8+F8</f>
        <v>19006.099999999999</v>
      </c>
      <c r="L8" s="3">
        <v>45357</v>
      </c>
    </row>
    <row r="9" spans="1:12">
      <c r="A9" s="3"/>
      <c r="B9" s="4"/>
      <c r="C9" s="5"/>
      <c r="D9" s="6"/>
      <c r="E9" s="6"/>
      <c r="F9" s="7"/>
      <c r="G9" s="8"/>
      <c r="H9" s="8"/>
      <c r="I9" s="9"/>
      <c r="J9" s="10"/>
      <c r="K9" s="11">
        <f>J9+F9</f>
        <v>0</v>
      </c>
      <c r="L9" s="3"/>
    </row>
    <row r="10" spans="1:12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 t="shared" ref="K10:K11" si="0">J10+F10</f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si="0"/>
        <v>0</v>
      </c>
      <c r="L11" s="3"/>
    </row>
    <row r="12" spans="1:12">
      <c r="F12" s="12">
        <f>SUM(F5:F11)</f>
        <v>19006.099999999999</v>
      </c>
      <c r="G12" s="1"/>
      <c r="H12" s="1"/>
      <c r="I12" s="1"/>
      <c r="J12" s="12">
        <f>SUM(J8:J11)</f>
        <v>0</v>
      </c>
      <c r="K12" s="12">
        <f>SUM(K8:K11)</f>
        <v>19006.099999999999</v>
      </c>
    </row>
    <row r="13" spans="1:12">
      <c r="I13" s="2" t="s">
        <v>12</v>
      </c>
    </row>
    <row r="14" spans="1:12">
      <c r="H14" s="1" t="s">
        <v>15</v>
      </c>
      <c r="J14" s="13" t="s">
        <v>16</v>
      </c>
      <c r="K14" s="13" t="s">
        <v>17</v>
      </c>
    </row>
    <row r="15" spans="1:12">
      <c r="K15" s="1"/>
    </row>
    <row r="16" spans="1:12">
      <c r="A16" s="1" t="s">
        <v>18</v>
      </c>
      <c r="D16" s="1" t="s">
        <v>19</v>
      </c>
      <c r="G16" s="1" t="s">
        <v>20</v>
      </c>
      <c r="I16" s="14">
        <v>1000</v>
      </c>
      <c r="J16" s="15">
        <v>19</v>
      </c>
      <c r="K16" s="16">
        <f t="shared" ref="K16:K26" si="1">J16*I16</f>
        <v>19000</v>
      </c>
    </row>
    <row r="17" spans="1:11">
      <c r="A17" s="1"/>
      <c r="G17" s="1"/>
      <c r="I17" s="14">
        <v>500</v>
      </c>
      <c r="J17" s="15"/>
      <c r="K17" s="16">
        <f t="shared" si="1"/>
        <v>0</v>
      </c>
    </row>
    <row r="18" spans="1:11">
      <c r="A18" s="1"/>
      <c r="G18" s="1"/>
      <c r="I18" s="14">
        <v>200</v>
      </c>
      <c r="J18" s="15">
        <v>0</v>
      </c>
      <c r="K18" s="16">
        <f t="shared" si="1"/>
        <v>0</v>
      </c>
    </row>
    <row r="19" spans="1:11">
      <c r="A19" s="1" t="s">
        <v>21</v>
      </c>
      <c r="D19" s="1" t="s">
        <v>22</v>
      </c>
      <c r="G19" s="1" t="s">
        <v>23</v>
      </c>
      <c r="I19" s="14">
        <v>100</v>
      </c>
      <c r="J19" s="15">
        <v>0</v>
      </c>
      <c r="K19" s="16">
        <f t="shared" si="1"/>
        <v>0</v>
      </c>
    </row>
    <row r="20" spans="1:11">
      <c r="A20" s="2" t="s">
        <v>24</v>
      </c>
      <c r="D20" s="2" t="s">
        <v>25</v>
      </c>
      <c r="G20" s="2" t="s">
        <v>26</v>
      </c>
      <c r="I20" s="14">
        <v>50</v>
      </c>
      <c r="J20" s="15">
        <v>0</v>
      </c>
      <c r="K20" s="16">
        <f t="shared" si="1"/>
        <v>0</v>
      </c>
    </row>
    <row r="21" spans="1:11">
      <c r="I21" s="14">
        <v>20</v>
      </c>
      <c r="J21" s="15"/>
      <c r="K21" s="16">
        <f t="shared" si="1"/>
        <v>0</v>
      </c>
    </row>
    <row r="22" spans="1:11">
      <c r="I22" s="14">
        <v>10</v>
      </c>
      <c r="J22" s="15"/>
      <c r="K22" s="16">
        <f t="shared" si="1"/>
        <v>0</v>
      </c>
    </row>
    <row r="23" spans="1:11">
      <c r="I23" s="14">
        <v>5</v>
      </c>
      <c r="J23" s="15">
        <v>1</v>
      </c>
      <c r="K23" s="16">
        <f t="shared" si="1"/>
        <v>5</v>
      </c>
    </row>
    <row r="24" spans="1:11">
      <c r="I24" s="14">
        <v>1</v>
      </c>
      <c r="J24" s="15">
        <v>1</v>
      </c>
      <c r="K24" s="16">
        <f t="shared" si="1"/>
        <v>1</v>
      </c>
    </row>
    <row r="25" spans="1:11">
      <c r="I25" s="14">
        <v>0.25</v>
      </c>
      <c r="J25" s="15"/>
      <c r="K25" s="16">
        <f t="shared" si="1"/>
        <v>0</v>
      </c>
    </row>
    <row r="26" spans="1:11">
      <c r="I26" s="17">
        <v>0.1</v>
      </c>
      <c r="J26" s="15">
        <v>1</v>
      </c>
      <c r="K26" s="16">
        <f t="shared" si="1"/>
        <v>0.1</v>
      </c>
    </row>
    <row r="27" spans="1:11">
      <c r="I27" s="1" t="s">
        <v>27</v>
      </c>
      <c r="K27" s="18">
        <f>SUM(K16:K26)</f>
        <v>19006.099999999999</v>
      </c>
    </row>
    <row r="28" spans="1:11">
      <c r="I28" s="1" t="s">
        <v>28</v>
      </c>
      <c r="K28" s="19">
        <f>J12</f>
        <v>0</v>
      </c>
    </row>
    <row r="29" spans="1:11" ht="9.75" thickBot="1">
      <c r="K29" s="20">
        <f>SUM(K27:K28)</f>
        <v>19006.099999999999</v>
      </c>
    </row>
    <row r="30" spans="1:11" ht="9.75" thickTop="1"/>
    <row r="31" spans="1:11">
      <c r="A31" s="1" t="s">
        <v>0</v>
      </c>
    </row>
    <row r="32" spans="1:11">
      <c r="A32" s="1" t="s">
        <v>31</v>
      </c>
    </row>
    <row r="34" spans="1:12">
      <c r="A34" s="64" t="s">
        <v>1</v>
      </c>
      <c r="B34" s="64" t="s">
        <v>2</v>
      </c>
      <c r="C34" s="64" t="s">
        <v>3</v>
      </c>
      <c r="D34" s="64" t="s">
        <v>4</v>
      </c>
      <c r="E34" s="64" t="s">
        <v>5</v>
      </c>
      <c r="F34" s="64" t="s">
        <v>6</v>
      </c>
      <c r="G34" s="67" t="s">
        <v>7</v>
      </c>
      <c r="H34" s="68"/>
      <c r="I34" s="68"/>
      <c r="J34" s="69"/>
      <c r="K34" s="64" t="s">
        <v>8</v>
      </c>
      <c r="L34" s="64" t="s">
        <v>9</v>
      </c>
    </row>
    <row r="35" spans="1:12">
      <c r="A35" s="65"/>
      <c r="B35" s="65"/>
      <c r="C35" s="65"/>
      <c r="D35" s="65"/>
      <c r="E35" s="65"/>
      <c r="F35" s="65"/>
      <c r="G35" s="64" t="s">
        <v>10</v>
      </c>
      <c r="H35" s="64" t="s">
        <v>11</v>
      </c>
      <c r="I35" s="64" t="s">
        <v>12</v>
      </c>
      <c r="J35" s="64" t="s">
        <v>13</v>
      </c>
      <c r="K35" s="65"/>
      <c r="L35" s="65"/>
    </row>
    <row r="36" spans="1:12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</row>
    <row r="37" spans="1:12">
      <c r="A37" s="3">
        <v>45357</v>
      </c>
      <c r="B37" s="4">
        <v>18431</v>
      </c>
      <c r="C37" s="5" t="s">
        <v>67</v>
      </c>
      <c r="D37" s="6" t="s">
        <v>14</v>
      </c>
      <c r="E37" s="6">
        <v>56695</v>
      </c>
      <c r="F37" s="7">
        <v>5000</v>
      </c>
      <c r="G37" s="8"/>
      <c r="H37" s="8"/>
      <c r="I37" s="9"/>
      <c r="J37" s="10"/>
      <c r="K37" s="11">
        <f>J37+F37</f>
        <v>5000</v>
      </c>
      <c r="L37" s="3">
        <v>45352</v>
      </c>
    </row>
    <row r="38" spans="1:12">
      <c r="A38" s="3">
        <v>45357</v>
      </c>
      <c r="B38" s="4">
        <v>18432</v>
      </c>
      <c r="C38" s="5" t="s">
        <v>68</v>
      </c>
      <c r="D38" s="6" t="s">
        <v>14</v>
      </c>
      <c r="E38" s="6">
        <v>57172</v>
      </c>
      <c r="F38" s="7">
        <v>19500</v>
      </c>
      <c r="G38" s="8"/>
      <c r="H38" s="8"/>
      <c r="I38" s="9"/>
      <c r="J38" s="10"/>
      <c r="K38" s="11">
        <f>J38+F38</f>
        <v>19500</v>
      </c>
      <c r="L38" s="3">
        <v>45352</v>
      </c>
    </row>
    <row r="39" spans="1:12">
      <c r="A39" s="3">
        <v>45357</v>
      </c>
      <c r="B39" s="4">
        <v>18433</v>
      </c>
      <c r="C39" s="5" t="s">
        <v>69</v>
      </c>
      <c r="D39" s="6" t="s">
        <v>14</v>
      </c>
      <c r="E39" s="6">
        <v>55820</v>
      </c>
      <c r="F39" s="7"/>
      <c r="G39" s="8" t="s">
        <v>49</v>
      </c>
      <c r="H39" s="8"/>
      <c r="I39" s="9"/>
      <c r="J39" s="10">
        <v>97456.7</v>
      </c>
      <c r="K39" s="11">
        <f t="shared" ref="K39:K46" si="2">J39+F39</f>
        <v>97456.7</v>
      </c>
      <c r="L39" s="3">
        <v>45354</v>
      </c>
    </row>
    <row r="40" spans="1:12">
      <c r="A40" s="3">
        <v>45357</v>
      </c>
      <c r="B40" s="4">
        <v>18434</v>
      </c>
      <c r="C40" s="5" t="s">
        <v>70</v>
      </c>
      <c r="D40" s="6" t="s">
        <v>71</v>
      </c>
      <c r="E40" s="6">
        <v>57111</v>
      </c>
      <c r="F40" s="7">
        <v>600</v>
      </c>
      <c r="G40" s="8"/>
      <c r="H40" s="8"/>
      <c r="I40" s="9"/>
      <c r="J40" s="10"/>
      <c r="K40" s="11">
        <f t="shared" si="2"/>
        <v>600</v>
      </c>
      <c r="L40" s="3">
        <v>45356</v>
      </c>
    </row>
    <row r="41" spans="1:12">
      <c r="A41" s="3">
        <v>45357</v>
      </c>
      <c r="B41" s="4">
        <v>18435</v>
      </c>
      <c r="C41" s="5" t="s">
        <v>70</v>
      </c>
      <c r="D41" s="6" t="s">
        <v>14</v>
      </c>
      <c r="E41" s="6">
        <v>57111</v>
      </c>
      <c r="F41" s="7"/>
      <c r="G41" s="8" t="s">
        <v>72</v>
      </c>
      <c r="H41" s="8"/>
      <c r="I41" s="9"/>
      <c r="J41" s="10">
        <v>44582.2</v>
      </c>
      <c r="K41" s="11">
        <f t="shared" si="2"/>
        <v>44582.2</v>
      </c>
      <c r="L41" s="3">
        <v>45352</v>
      </c>
    </row>
    <row r="42" spans="1:12">
      <c r="A42" s="3">
        <v>45357</v>
      </c>
      <c r="B42" s="4">
        <v>18436</v>
      </c>
      <c r="C42" s="5" t="s">
        <v>73</v>
      </c>
      <c r="D42" s="6" t="s">
        <v>14</v>
      </c>
      <c r="E42" s="6">
        <v>57170</v>
      </c>
      <c r="F42" s="7">
        <v>47780.2</v>
      </c>
      <c r="G42" s="8"/>
      <c r="H42" s="8"/>
      <c r="I42" s="9"/>
      <c r="J42" s="10"/>
      <c r="K42" s="11">
        <f t="shared" si="2"/>
        <v>47780.2</v>
      </c>
      <c r="L42" s="3">
        <v>45352</v>
      </c>
    </row>
    <row r="43" spans="1:12">
      <c r="A43" s="3">
        <v>45357</v>
      </c>
      <c r="B43" s="4">
        <v>18436</v>
      </c>
      <c r="C43" s="5" t="s">
        <v>73</v>
      </c>
      <c r="D43" s="6" t="s">
        <v>71</v>
      </c>
      <c r="E43" s="6">
        <v>57170</v>
      </c>
      <c r="F43" s="7">
        <v>600</v>
      </c>
      <c r="G43" s="8"/>
      <c r="H43" s="8"/>
      <c r="I43" s="9"/>
      <c r="J43" s="10"/>
      <c r="K43" s="11">
        <f t="shared" si="2"/>
        <v>600</v>
      </c>
      <c r="L43" s="3">
        <v>45352</v>
      </c>
    </row>
    <row r="44" spans="1:12">
      <c r="A44" s="3">
        <v>45357</v>
      </c>
      <c r="B44" s="4">
        <v>18437</v>
      </c>
      <c r="C44" s="5" t="s">
        <v>73</v>
      </c>
      <c r="D44" s="6" t="s">
        <v>14</v>
      </c>
      <c r="E44" s="6">
        <v>57171</v>
      </c>
      <c r="F44" s="7">
        <v>31502.1</v>
      </c>
      <c r="G44" s="8"/>
      <c r="H44" s="8"/>
      <c r="I44" s="9"/>
      <c r="J44" s="10"/>
      <c r="K44" s="11">
        <f t="shared" si="2"/>
        <v>31502.1</v>
      </c>
      <c r="L44" s="3">
        <v>45352</v>
      </c>
    </row>
    <row r="45" spans="1:12">
      <c r="A45" s="3">
        <v>45357</v>
      </c>
      <c r="B45" s="4">
        <v>18438</v>
      </c>
      <c r="C45" s="5" t="s">
        <v>74</v>
      </c>
      <c r="D45" s="6" t="s">
        <v>14</v>
      </c>
      <c r="E45" s="6">
        <v>57196</v>
      </c>
      <c r="F45" s="7"/>
      <c r="G45" s="8" t="s">
        <v>72</v>
      </c>
      <c r="H45" s="8"/>
      <c r="I45" s="9"/>
      <c r="J45" s="10">
        <v>38012.199999999997</v>
      </c>
      <c r="K45" s="11">
        <f t="shared" si="2"/>
        <v>38012.199999999997</v>
      </c>
      <c r="L45" s="3">
        <v>45352</v>
      </c>
    </row>
    <row r="46" spans="1:12">
      <c r="A46" s="3">
        <v>45357</v>
      </c>
      <c r="B46" s="4">
        <v>18439</v>
      </c>
      <c r="C46" s="5" t="s">
        <v>75</v>
      </c>
      <c r="D46" s="6" t="s">
        <v>14</v>
      </c>
      <c r="E46" s="6">
        <v>57188</v>
      </c>
      <c r="F46" s="7"/>
      <c r="G46" s="8" t="s">
        <v>72</v>
      </c>
      <c r="H46" s="8"/>
      <c r="I46" s="9"/>
      <c r="J46" s="10">
        <v>34606.1</v>
      </c>
      <c r="K46" s="11">
        <f t="shared" si="2"/>
        <v>34606.1</v>
      </c>
      <c r="L46" s="3">
        <v>45355</v>
      </c>
    </row>
    <row r="47" spans="1:12">
      <c r="A47" s="3">
        <v>45357</v>
      </c>
      <c r="B47" s="4">
        <v>18440</v>
      </c>
      <c r="C47" s="5" t="s">
        <v>76</v>
      </c>
      <c r="D47" s="6" t="s">
        <v>14</v>
      </c>
      <c r="E47" s="6">
        <v>57186</v>
      </c>
      <c r="F47" s="7"/>
      <c r="G47" s="8" t="s">
        <v>49</v>
      </c>
      <c r="H47" s="8"/>
      <c r="I47" s="9"/>
      <c r="J47" s="10">
        <v>31502.1</v>
      </c>
      <c r="K47" s="11">
        <f t="shared" ref="K47:K52" si="3">J47+F47</f>
        <v>31502.1</v>
      </c>
      <c r="L47" s="3">
        <v>45351</v>
      </c>
    </row>
    <row r="48" spans="1:12">
      <c r="A48" s="3">
        <v>45357</v>
      </c>
      <c r="B48" s="4">
        <v>18440</v>
      </c>
      <c r="C48" s="5" t="s">
        <v>76</v>
      </c>
      <c r="D48" s="6" t="s">
        <v>71</v>
      </c>
      <c r="E48" s="6">
        <v>57186</v>
      </c>
      <c r="F48" s="7"/>
      <c r="G48" s="8" t="s">
        <v>49</v>
      </c>
      <c r="H48" s="8"/>
      <c r="I48" s="9"/>
      <c r="J48" s="10">
        <v>600</v>
      </c>
      <c r="K48" s="11">
        <f t="shared" ref="K48:K51" si="4">J48+F48</f>
        <v>600</v>
      </c>
      <c r="L48" s="3">
        <v>45351</v>
      </c>
    </row>
    <row r="49" spans="1:12">
      <c r="A49" s="3">
        <v>45357</v>
      </c>
      <c r="B49" s="4">
        <v>18441</v>
      </c>
      <c r="C49" s="5" t="s">
        <v>77</v>
      </c>
      <c r="D49" s="6" t="s">
        <v>14</v>
      </c>
      <c r="E49" s="6">
        <v>56698</v>
      </c>
      <c r="F49" s="7">
        <v>49100</v>
      </c>
      <c r="G49" s="8"/>
      <c r="H49" s="8"/>
      <c r="I49" s="9"/>
      <c r="J49" s="10"/>
      <c r="K49" s="11">
        <f t="shared" si="4"/>
        <v>49100</v>
      </c>
      <c r="L49" s="3">
        <v>45355</v>
      </c>
    </row>
    <row r="50" spans="1:12">
      <c r="A50" s="3">
        <v>45357</v>
      </c>
      <c r="B50" s="4">
        <v>18442</v>
      </c>
      <c r="C50" s="5" t="s">
        <v>78</v>
      </c>
      <c r="D50" s="6" t="s">
        <v>14</v>
      </c>
      <c r="E50" s="6">
        <v>57190</v>
      </c>
      <c r="F50" s="7"/>
      <c r="G50" s="8" t="s">
        <v>49</v>
      </c>
      <c r="H50" s="8"/>
      <c r="I50" s="9"/>
      <c r="J50" s="10">
        <v>62076.3</v>
      </c>
      <c r="K50" s="11">
        <f t="shared" si="4"/>
        <v>62076.3</v>
      </c>
      <c r="L50" s="3">
        <v>45355</v>
      </c>
    </row>
    <row r="51" spans="1:12">
      <c r="A51" s="3">
        <v>45357</v>
      </c>
      <c r="B51" s="4">
        <v>18443</v>
      </c>
      <c r="C51" s="5" t="s">
        <v>79</v>
      </c>
      <c r="D51" s="6" t="s">
        <v>14</v>
      </c>
      <c r="E51" s="6">
        <v>57192</v>
      </c>
      <c r="F51" s="7">
        <v>13500</v>
      </c>
      <c r="G51" s="8"/>
      <c r="H51" s="8"/>
      <c r="I51" s="9"/>
      <c r="J51" s="10"/>
      <c r="K51" s="11">
        <f t="shared" si="4"/>
        <v>13500</v>
      </c>
      <c r="L51" s="3">
        <v>45356</v>
      </c>
    </row>
    <row r="52" spans="1:12">
      <c r="A52" s="3"/>
      <c r="B52" s="4"/>
      <c r="C52" s="5"/>
      <c r="D52" s="6"/>
      <c r="E52" s="6"/>
      <c r="F52" s="7"/>
      <c r="G52" s="8"/>
      <c r="H52" s="8"/>
      <c r="I52" s="9"/>
      <c r="J52" s="10"/>
      <c r="K52" s="11">
        <f t="shared" si="3"/>
        <v>0</v>
      </c>
      <c r="L52" s="3"/>
    </row>
    <row r="53" spans="1:12">
      <c r="F53" s="12">
        <f>SUM(F34:F52)</f>
        <v>167582.29999999999</v>
      </c>
      <c r="G53" s="1"/>
      <c r="H53" s="1"/>
      <c r="I53" s="1"/>
      <c r="J53" s="12">
        <f>SUM(J37:J52)</f>
        <v>308835.59999999998</v>
      </c>
      <c r="K53" s="12">
        <f>SUM(K37:K52)</f>
        <v>476417.89999999991</v>
      </c>
    </row>
    <row r="54" spans="1:12">
      <c r="I54" s="2" t="s">
        <v>12</v>
      </c>
    </row>
    <row r="57" spans="1:12">
      <c r="A57" s="1" t="s">
        <v>18</v>
      </c>
      <c r="D57" s="1" t="s">
        <v>19</v>
      </c>
    </row>
    <row r="58" spans="1:12">
      <c r="A58" s="1"/>
    </row>
    <row r="59" spans="1:12">
      <c r="A59" s="1"/>
    </row>
    <row r="60" spans="1:12">
      <c r="A60" s="1" t="s">
        <v>21</v>
      </c>
      <c r="D60" s="1" t="s">
        <v>22</v>
      </c>
    </row>
    <row r="61" spans="1:12">
      <c r="A61" s="2" t="s">
        <v>24</v>
      </c>
      <c r="D61" s="2" t="s">
        <v>25</v>
      </c>
    </row>
    <row r="69" spans="1:12">
      <c r="A69" s="22" t="s">
        <v>0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2">
      <c r="A70" s="22" t="s">
        <v>31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>
      <c r="A72" s="70" t="s">
        <v>1</v>
      </c>
      <c r="B72" s="70" t="s">
        <v>2</v>
      </c>
      <c r="C72" s="70" t="s">
        <v>3</v>
      </c>
      <c r="D72" s="70" t="s">
        <v>4</v>
      </c>
      <c r="E72" s="70" t="s">
        <v>97</v>
      </c>
      <c r="F72" s="70" t="s">
        <v>6</v>
      </c>
      <c r="G72" s="73" t="s">
        <v>7</v>
      </c>
      <c r="H72" s="74"/>
      <c r="I72" s="74"/>
      <c r="J72" s="75"/>
      <c r="K72" s="70" t="s">
        <v>8</v>
      </c>
      <c r="L72" s="70" t="s">
        <v>9</v>
      </c>
    </row>
    <row r="73" spans="1:12">
      <c r="A73" s="71"/>
      <c r="B73" s="71"/>
      <c r="C73" s="71"/>
      <c r="D73" s="71"/>
      <c r="E73" s="71"/>
      <c r="F73" s="71"/>
      <c r="G73" s="70" t="s">
        <v>10</v>
      </c>
      <c r="H73" s="70" t="s">
        <v>11</v>
      </c>
      <c r="I73" s="70" t="s">
        <v>12</v>
      </c>
      <c r="J73" s="70" t="s">
        <v>13</v>
      </c>
      <c r="K73" s="71"/>
      <c r="L73" s="71"/>
    </row>
    <row r="74" spans="1:12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</row>
    <row r="75" spans="1:12">
      <c r="A75" s="24">
        <v>45357</v>
      </c>
      <c r="B75" s="25">
        <v>18430</v>
      </c>
      <c r="C75" s="26" t="s">
        <v>102</v>
      </c>
      <c r="D75" s="27" t="s">
        <v>98</v>
      </c>
      <c r="E75" s="70">
        <v>189580</v>
      </c>
      <c r="F75" s="28"/>
      <c r="G75" s="29" t="s">
        <v>72</v>
      </c>
      <c r="H75" s="29"/>
      <c r="I75" s="30"/>
      <c r="J75" s="31">
        <v>400</v>
      </c>
      <c r="K75" s="32">
        <f t="shared" ref="K75:K125" si="5">J75+F75</f>
        <v>400</v>
      </c>
      <c r="L75" s="24">
        <v>45355</v>
      </c>
    </row>
    <row r="76" spans="1:12">
      <c r="A76" s="33"/>
      <c r="B76" s="34"/>
      <c r="C76" s="35"/>
      <c r="D76" s="36" t="s">
        <v>99</v>
      </c>
      <c r="E76" s="72"/>
      <c r="F76" s="37"/>
      <c r="G76" s="38" t="s">
        <v>72</v>
      </c>
      <c r="H76" s="38"/>
      <c r="I76" s="39"/>
      <c r="J76" s="31">
        <v>-61.54</v>
      </c>
      <c r="K76" s="32">
        <f t="shared" si="5"/>
        <v>-61.54</v>
      </c>
      <c r="L76" s="33"/>
    </row>
    <row r="77" spans="1:12">
      <c r="A77" s="33"/>
      <c r="B77" s="79" t="s">
        <v>100</v>
      </c>
      <c r="C77" s="80"/>
      <c r="D77" s="80"/>
      <c r="E77" s="80"/>
      <c r="F77" s="80"/>
      <c r="G77" s="80"/>
      <c r="H77" s="80"/>
      <c r="I77" s="81"/>
      <c r="J77" s="40">
        <f>SUM(J75:J76)</f>
        <v>338.46</v>
      </c>
      <c r="K77" s="41">
        <f t="shared" si="5"/>
        <v>338.46</v>
      </c>
      <c r="L77" s="42"/>
    </row>
    <row r="78" spans="1:12">
      <c r="A78" s="24">
        <v>45357</v>
      </c>
      <c r="B78" s="25">
        <v>18430</v>
      </c>
      <c r="C78" s="26" t="s">
        <v>103</v>
      </c>
      <c r="D78" s="27" t="s">
        <v>98</v>
      </c>
      <c r="E78" s="70">
        <v>189300</v>
      </c>
      <c r="F78" s="28"/>
      <c r="G78" s="29" t="s">
        <v>72</v>
      </c>
      <c r="H78" s="29"/>
      <c r="I78" s="30"/>
      <c r="J78" s="31">
        <v>200</v>
      </c>
      <c r="K78" s="32">
        <f t="shared" si="5"/>
        <v>200</v>
      </c>
      <c r="L78" s="24">
        <v>45355</v>
      </c>
    </row>
    <row r="79" spans="1:12">
      <c r="A79" s="33"/>
      <c r="B79" s="34"/>
      <c r="C79" s="35"/>
      <c r="D79" s="36" t="s">
        <v>99</v>
      </c>
      <c r="E79" s="72"/>
      <c r="F79" s="37"/>
      <c r="G79" s="38" t="s">
        <v>72</v>
      </c>
      <c r="H79" s="38"/>
      <c r="I79" s="39"/>
      <c r="J79" s="31">
        <v>-30.35</v>
      </c>
      <c r="K79" s="32">
        <f t="shared" si="5"/>
        <v>-30.35</v>
      </c>
      <c r="L79" s="33"/>
    </row>
    <row r="80" spans="1:12">
      <c r="A80" s="76" t="s">
        <v>100</v>
      </c>
      <c r="B80" s="77"/>
      <c r="C80" s="77"/>
      <c r="D80" s="77"/>
      <c r="E80" s="77"/>
      <c r="F80" s="77"/>
      <c r="G80" s="77"/>
      <c r="H80" s="77"/>
      <c r="I80" s="78"/>
      <c r="J80" s="43">
        <f>SUM(J78:J79)</f>
        <v>169.65</v>
      </c>
      <c r="K80" s="44">
        <f t="shared" si="5"/>
        <v>169.65</v>
      </c>
      <c r="L80" s="33"/>
    </row>
    <row r="81" spans="1:12">
      <c r="A81" s="24">
        <v>45357</v>
      </c>
      <c r="B81" s="25">
        <v>18430</v>
      </c>
      <c r="C81" s="26" t="s">
        <v>104</v>
      </c>
      <c r="D81" s="27" t="s">
        <v>98</v>
      </c>
      <c r="E81" s="70">
        <v>189468</v>
      </c>
      <c r="F81" s="28"/>
      <c r="G81" s="29" t="s">
        <v>72</v>
      </c>
      <c r="H81" s="29"/>
      <c r="I81" s="30"/>
      <c r="J81" s="31">
        <v>1100</v>
      </c>
      <c r="K81" s="32">
        <f t="shared" si="5"/>
        <v>1100</v>
      </c>
      <c r="L81" s="24">
        <v>45355</v>
      </c>
    </row>
    <row r="82" spans="1:12">
      <c r="A82" s="24"/>
      <c r="B82" s="25"/>
      <c r="C82" s="26"/>
      <c r="D82" s="36" t="s">
        <v>99</v>
      </c>
      <c r="E82" s="72"/>
      <c r="F82" s="37"/>
      <c r="G82" s="38" t="s">
        <v>72</v>
      </c>
      <c r="H82" s="38"/>
      <c r="I82" s="39"/>
      <c r="J82" s="31">
        <v>-138.84</v>
      </c>
      <c r="K82" s="32">
        <f t="shared" si="5"/>
        <v>-138.84</v>
      </c>
      <c r="L82" s="24"/>
    </row>
    <row r="83" spans="1:12">
      <c r="A83" s="76" t="s">
        <v>100</v>
      </c>
      <c r="B83" s="77"/>
      <c r="C83" s="77"/>
      <c r="D83" s="77"/>
      <c r="E83" s="77"/>
      <c r="F83" s="77"/>
      <c r="G83" s="77"/>
      <c r="H83" s="77"/>
      <c r="I83" s="78"/>
      <c r="J83" s="43">
        <f>SUM(J81:J82)</f>
        <v>961.16</v>
      </c>
      <c r="K83" s="44">
        <f t="shared" si="5"/>
        <v>961.16</v>
      </c>
      <c r="L83" s="33"/>
    </row>
    <row r="84" spans="1:12">
      <c r="A84" s="24">
        <v>45357</v>
      </c>
      <c r="B84" s="25">
        <v>18430</v>
      </c>
      <c r="C84" s="26" t="s">
        <v>105</v>
      </c>
      <c r="D84" s="27" t="s">
        <v>98</v>
      </c>
      <c r="E84" s="70">
        <v>189622</v>
      </c>
      <c r="F84" s="28"/>
      <c r="G84" s="29" t="s">
        <v>72</v>
      </c>
      <c r="H84" s="29"/>
      <c r="I84" s="30"/>
      <c r="J84" s="31">
        <v>1100</v>
      </c>
      <c r="K84" s="32">
        <f t="shared" si="5"/>
        <v>1100</v>
      </c>
      <c r="L84" s="24">
        <v>45355</v>
      </c>
    </row>
    <row r="85" spans="1:12">
      <c r="A85" s="24"/>
      <c r="B85" s="25"/>
      <c r="C85" s="26"/>
      <c r="D85" s="36" t="s">
        <v>99</v>
      </c>
      <c r="E85" s="72"/>
      <c r="F85" s="37"/>
      <c r="G85" s="38" t="s">
        <v>72</v>
      </c>
      <c r="H85" s="38"/>
      <c r="I85" s="39"/>
      <c r="J85" s="31">
        <v>-148.44999999999999</v>
      </c>
      <c r="K85" s="32">
        <f t="shared" si="5"/>
        <v>-148.44999999999999</v>
      </c>
      <c r="L85" s="24"/>
    </row>
    <row r="86" spans="1:12">
      <c r="A86" s="76" t="s">
        <v>100</v>
      </c>
      <c r="B86" s="77"/>
      <c r="C86" s="77"/>
      <c r="D86" s="77"/>
      <c r="E86" s="77"/>
      <c r="F86" s="77"/>
      <c r="G86" s="77"/>
      <c r="H86" s="77"/>
      <c r="I86" s="78"/>
      <c r="J86" s="43">
        <f>SUM(J84:J85)</f>
        <v>951.55</v>
      </c>
      <c r="K86" s="44">
        <f t="shared" si="5"/>
        <v>951.55</v>
      </c>
      <c r="L86" s="33"/>
    </row>
    <row r="87" spans="1:12">
      <c r="A87" s="24">
        <v>45357</v>
      </c>
      <c r="B87" s="25">
        <v>18430</v>
      </c>
      <c r="C87" s="26" t="s">
        <v>106</v>
      </c>
      <c r="D87" s="27" t="s">
        <v>98</v>
      </c>
      <c r="E87" s="70">
        <v>189302</v>
      </c>
      <c r="F87" s="28"/>
      <c r="G87" s="29" t="s">
        <v>72</v>
      </c>
      <c r="H87" s="29"/>
      <c r="I87" s="30"/>
      <c r="J87" s="31">
        <v>400</v>
      </c>
      <c r="K87" s="32">
        <f t="shared" si="5"/>
        <v>400</v>
      </c>
      <c r="L87" s="24">
        <v>45355</v>
      </c>
    </row>
    <row r="88" spans="1:12">
      <c r="A88" s="24"/>
      <c r="B88" s="25"/>
      <c r="C88" s="26"/>
      <c r="D88" s="36" t="s">
        <v>99</v>
      </c>
      <c r="E88" s="72"/>
      <c r="F88" s="37"/>
      <c r="G88" s="38" t="s">
        <v>72</v>
      </c>
      <c r="H88" s="38"/>
      <c r="I88" s="39"/>
      <c r="J88" s="31">
        <v>-62.02</v>
      </c>
      <c r="K88" s="32">
        <f t="shared" si="5"/>
        <v>-62.02</v>
      </c>
      <c r="L88" s="24"/>
    </row>
    <row r="89" spans="1:12">
      <c r="A89" s="76" t="s">
        <v>100</v>
      </c>
      <c r="B89" s="77"/>
      <c r="C89" s="77"/>
      <c r="D89" s="77"/>
      <c r="E89" s="77"/>
      <c r="F89" s="77"/>
      <c r="G89" s="77"/>
      <c r="H89" s="77"/>
      <c r="I89" s="78"/>
      <c r="J89" s="43">
        <f>SUM(J87:J88)</f>
        <v>337.98</v>
      </c>
      <c r="K89" s="44">
        <f t="shared" si="5"/>
        <v>337.98</v>
      </c>
      <c r="L89" s="33"/>
    </row>
    <row r="90" spans="1:12">
      <c r="A90" s="24">
        <v>45357</v>
      </c>
      <c r="B90" s="25">
        <v>18430</v>
      </c>
      <c r="C90" s="26" t="s">
        <v>107</v>
      </c>
      <c r="D90" s="27" t="s">
        <v>98</v>
      </c>
      <c r="E90" s="70">
        <v>189324</v>
      </c>
      <c r="F90" s="28"/>
      <c r="G90" s="29" t="s">
        <v>72</v>
      </c>
      <c r="H90" s="29"/>
      <c r="I90" s="30"/>
      <c r="J90" s="31">
        <v>1100</v>
      </c>
      <c r="K90" s="32">
        <f t="shared" si="5"/>
        <v>1100</v>
      </c>
      <c r="L90" s="24">
        <v>45355</v>
      </c>
    </row>
    <row r="91" spans="1:12">
      <c r="A91" s="24"/>
      <c r="B91" s="25"/>
      <c r="C91" s="26"/>
      <c r="D91" s="36" t="s">
        <v>99</v>
      </c>
      <c r="E91" s="72"/>
      <c r="F91" s="37"/>
      <c r="G91" s="38" t="s">
        <v>72</v>
      </c>
      <c r="H91" s="38"/>
      <c r="I91" s="39"/>
      <c r="J91" s="31">
        <v>-137.99</v>
      </c>
      <c r="K91" s="32">
        <f t="shared" si="5"/>
        <v>-137.99</v>
      </c>
      <c r="L91" s="24"/>
    </row>
    <row r="92" spans="1:12">
      <c r="A92" s="76" t="s">
        <v>100</v>
      </c>
      <c r="B92" s="77"/>
      <c r="C92" s="77"/>
      <c r="D92" s="77"/>
      <c r="E92" s="77"/>
      <c r="F92" s="77"/>
      <c r="G92" s="77"/>
      <c r="H92" s="77"/>
      <c r="I92" s="78"/>
      <c r="J92" s="43">
        <f>SUM(J90:J91)</f>
        <v>962.01</v>
      </c>
      <c r="K92" s="44">
        <f t="shared" si="5"/>
        <v>962.01</v>
      </c>
      <c r="L92" s="33"/>
    </row>
    <row r="93" spans="1:12">
      <c r="A93" s="24">
        <v>45357</v>
      </c>
      <c r="B93" s="25">
        <v>18430</v>
      </c>
      <c r="C93" s="45" t="s">
        <v>108</v>
      </c>
      <c r="D93" s="46" t="s">
        <v>14</v>
      </c>
      <c r="E93" s="82">
        <v>189298</v>
      </c>
      <c r="F93" s="28">
        <v>0</v>
      </c>
      <c r="G93" s="47" t="s">
        <v>72</v>
      </c>
      <c r="H93" s="47"/>
      <c r="I93" s="48"/>
      <c r="J93" s="31">
        <v>200</v>
      </c>
      <c r="K93" s="32">
        <f t="shared" si="5"/>
        <v>200</v>
      </c>
      <c r="L93" s="24">
        <v>45355</v>
      </c>
    </row>
    <row r="94" spans="1:12">
      <c r="A94" s="49"/>
      <c r="B94" s="50"/>
      <c r="C94" s="45"/>
      <c r="D94" s="51" t="s">
        <v>99</v>
      </c>
      <c r="E94" s="83"/>
      <c r="F94" s="37"/>
      <c r="G94" s="52" t="s">
        <v>72</v>
      </c>
      <c r="H94" s="52"/>
      <c r="I94" s="53"/>
      <c r="J94" s="31">
        <v>-25.93</v>
      </c>
      <c r="K94" s="32">
        <f t="shared" si="5"/>
        <v>-25.93</v>
      </c>
      <c r="L94" s="49"/>
    </row>
    <row r="95" spans="1:12">
      <c r="A95" s="76" t="s">
        <v>100</v>
      </c>
      <c r="B95" s="77"/>
      <c r="C95" s="77"/>
      <c r="D95" s="77"/>
      <c r="E95" s="77"/>
      <c r="F95" s="77"/>
      <c r="G95" s="77"/>
      <c r="H95" s="77"/>
      <c r="I95" s="78"/>
      <c r="J95" s="43">
        <f>SUM(J93:J94)</f>
        <v>174.07</v>
      </c>
      <c r="K95" s="44">
        <f t="shared" si="5"/>
        <v>174.07</v>
      </c>
      <c r="L95" s="33"/>
    </row>
    <row r="96" spans="1:12">
      <c r="A96" s="24">
        <v>45357</v>
      </c>
      <c r="B96" s="25">
        <v>18430</v>
      </c>
      <c r="C96" s="26" t="s">
        <v>109</v>
      </c>
      <c r="D96" s="27" t="s">
        <v>98</v>
      </c>
      <c r="E96" s="70">
        <v>189295</v>
      </c>
      <c r="F96" s="28"/>
      <c r="G96" s="29" t="s">
        <v>72</v>
      </c>
      <c r="H96" s="29"/>
      <c r="I96" s="30"/>
      <c r="J96" s="31">
        <v>1100</v>
      </c>
      <c r="K96" s="32">
        <f t="shared" si="5"/>
        <v>1100</v>
      </c>
      <c r="L96" s="24">
        <v>45355</v>
      </c>
    </row>
    <row r="97" spans="1:12">
      <c r="A97" s="24"/>
      <c r="B97" s="25"/>
      <c r="C97" s="26"/>
      <c r="D97" s="36" t="s">
        <v>99</v>
      </c>
      <c r="E97" s="72"/>
      <c r="F97" s="37"/>
      <c r="G97" s="38" t="s">
        <v>72</v>
      </c>
      <c r="H97" s="38"/>
      <c r="I97" s="39"/>
      <c r="J97" s="31">
        <v>-138.84</v>
      </c>
      <c r="K97" s="32">
        <f t="shared" si="5"/>
        <v>-138.84</v>
      </c>
      <c r="L97" s="24"/>
    </row>
    <row r="98" spans="1:12">
      <c r="A98" s="76" t="s">
        <v>100</v>
      </c>
      <c r="B98" s="77"/>
      <c r="C98" s="77"/>
      <c r="D98" s="77"/>
      <c r="E98" s="77"/>
      <c r="F98" s="77"/>
      <c r="G98" s="77"/>
      <c r="H98" s="77"/>
      <c r="I98" s="78"/>
      <c r="J98" s="43">
        <f>SUM(J96:J97)</f>
        <v>961.16</v>
      </c>
      <c r="K98" s="44">
        <f t="shared" si="5"/>
        <v>961.16</v>
      </c>
      <c r="L98" s="33"/>
    </row>
    <row r="99" spans="1:12">
      <c r="A99" s="24">
        <v>45357</v>
      </c>
      <c r="B99" s="25">
        <v>18430</v>
      </c>
      <c r="C99" s="26" t="s">
        <v>110</v>
      </c>
      <c r="D99" s="27" t="s">
        <v>98</v>
      </c>
      <c r="E99" s="70">
        <v>189665</v>
      </c>
      <c r="F99" s="28"/>
      <c r="G99" s="29" t="s">
        <v>72</v>
      </c>
      <c r="H99" s="29"/>
      <c r="I99" s="30"/>
      <c r="J99" s="31">
        <v>4485</v>
      </c>
      <c r="K99" s="32">
        <f t="shared" si="5"/>
        <v>4485</v>
      </c>
      <c r="L99" s="24">
        <v>45355</v>
      </c>
    </row>
    <row r="100" spans="1:12">
      <c r="A100" s="24"/>
      <c r="B100" s="25"/>
      <c r="C100" s="26"/>
      <c r="D100" s="36" t="s">
        <v>99</v>
      </c>
      <c r="E100" s="72"/>
      <c r="F100" s="37"/>
      <c r="G100" s="38" t="s">
        <v>72</v>
      </c>
      <c r="H100" s="38"/>
      <c r="I100" s="39"/>
      <c r="J100" s="31">
        <v>-489.13</v>
      </c>
      <c r="K100" s="32">
        <f t="shared" si="5"/>
        <v>-489.13</v>
      </c>
      <c r="L100" s="24"/>
    </row>
    <row r="101" spans="1:12">
      <c r="A101" s="76" t="s">
        <v>100</v>
      </c>
      <c r="B101" s="77"/>
      <c r="C101" s="77"/>
      <c r="D101" s="77"/>
      <c r="E101" s="77"/>
      <c r="F101" s="77"/>
      <c r="G101" s="77"/>
      <c r="H101" s="77"/>
      <c r="I101" s="78"/>
      <c r="J101" s="43">
        <f>SUM(J99:J100)</f>
        <v>3995.87</v>
      </c>
      <c r="K101" s="44">
        <f t="shared" si="5"/>
        <v>3995.87</v>
      </c>
      <c r="L101" s="33"/>
    </row>
    <row r="102" spans="1:12">
      <c r="A102" s="24">
        <v>45357</v>
      </c>
      <c r="B102" s="25">
        <v>18430</v>
      </c>
      <c r="C102" s="26" t="s">
        <v>111</v>
      </c>
      <c r="D102" s="27" t="s">
        <v>98</v>
      </c>
      <c r="E102" s="70">
        <v>189169</v>
      </c>
      <c r="F102" s="28"/>
      <c r="G102" s="29" t="s">
        <v>72</v>
      </c>
      <c r="H102" s="29"/>
      <c r="I102" s="30"/>
      <c r="J102" s="31">
        <v>400</v>
      </c>
      <c r="K102" s="32">
        <f t="shared" si="5"/>
        <v>400</v>
      </c>
      <c r="L102" s="24">
        <v>45355</v>
      </c>
    </row>
    <row r="103" spans="1:12">
      <c r="A103" s="24"/>
      <c r="B103" s="25"/>
      <c r="C103" s="26"/>
      <c r="D103" s="36" t="s">
        <v>99</v>
      </c>
      <c r="E103" s="72"/>
      <c r="F103" s="37"/>
      <c r="G103" s="38" t="s">
        <v>72</v>
      </c>
      <c r="H103" s="38"/>
      <c r="I103" s="39"/>
      <c r="J103" s="31">
        <v>-57.18</v>
      </c>
      <c r="K103" s="32">
        <f t="shared" si="5"/>
        <v>-57.18</v>
      </c>
      <c r="L103" s="24"/>
    </row>
    <row r="104" spans="1:12">
      <c r="A104" s="76" t="s">
        <v>100</v>
      </c>
      <c r="B104" s="77"/>
      <c r="C104" s="77"/>
      <c r="D104" s="77"/>
      <c r="E104" s="77"/>
      <c r="F104" s="77"/>
      <c r="G104" s="77"/>
      <c r="H104" s="77"/>
      <c r="I104" s="78"/>
      <c r="J104" s="43">
        <f>SUM(J102:J103)</f>
        <v>342.82</v>
      </c>
      <c r="K104" s="44">
        <f t="shared" si="5"/>
        <v>342.82</v>
      </c>
      <c r="L104" s="33"/>
    </row>
    <row r="105" spans="1:12">
      <c r="A105" s="24">
        <v>45357</v>
      </c>
      <c r="B105" s="25">
        <v>18430</v>
      </c>
      <c r="C105" s="26" t="s">
        <v>112</v>
      </c>
      <c r="D105" s="27" t="s">
        <v>98</v>
      </c>
      <c r="E105" s="70">
        <v>189579</v>
      </c>
      <c r="F105" s="28"/>
      <c r="G105" s="29" t="s">
        <v>72</v>
      </c>
      <c r="H105" s="29"/>
      <c r="I105" s="30"/>
      <c r="J105" s="31">
        <v>1100</v>
      </c>
      <c r="K105" s="32">
        <f t="shared" si="5"/>
        <v>1100</v>
      </c>
      <c r="L105" s="24">
        <v>45355</v>
      </c>
    </row>
    <row r="106" spans="1:12">
      <c r="A106" s="24"/>
      <c r="B106" s="25"/>
      <c r="C106" s="26"/>
      <c r="D106" s="36" t="s">
        <v>99</v>
      </c>
      <c r="E106" s="72"/>
      <c r="F106" s="37"/>
      <c r="G106" s="38" t="s">
        <v>72</v>
      </c>
      <c r="H106" s="38"/>
      <c r="I106" s="39"/>
      <c r="J106" s="31">
        <v>-162.46</v>
      </c>
      <c r="K106" s="32">
        <f t="shared" si="5"/>
        <v>-162.46</v>
      </c>
      <c r="L106" s="24"/>
    </row>
    <row r="107" spans="1:12">
      <c r="A107" s="76" t="s">
        <v>100</v>
      </c>
      <c r="B107" s="77"/>
      <c r="C107" s="77"/>
      <c r="D107" s="77"/>
      <c r="E107" s="77"/>
      <c r="F107" s="77"/>
      <c r="G107" s="77"/>
      <c r="H107" s="77"/>
      <c r="I107" s="78"/>
      <c r="J107" s="43">
        <f>SUM(J105:J106)</f>
        <v>937.54</v>
      </c>
      <c r="K107" s="44">
        <f t="shared" si="5"/>
        <v>937.54</v>
      </c>
      <c r="L107" s="33"/>
    </row>
    <row r="108" spans="1:12">
      <c r="A108" s="24">
        <v>45357</v>
      </c>
      <c r="B108" s="25">
        <v>18430</v>
      </c>
      <c r="C108" s="26" t="s">
        <v>113</v>
      </c>
      <c r="D108" s="27" t="s">
        <v>98</v>
      </c>
      <c r="E108" s="70">
        <v>189038</v>
      </c>
      <c r="F108" s="28"/>
      <c r="G108" s="29" t="s">
        <v>72</v>
      </c>
      <c r="H108" s="29"/>
      <c r="I108" s="30"/>
      <c r="J108" s="31">
        <v>200</v>
      </c>
      <c r="K108" s="32">
        <f t="shared" si="5"/>
        <v>200</v>
      </c>
      <c r="L108" s="24">
        <v>45355</v>
      </c>
    </row>
    <row r="109" spans="1:12">
      <c r="A109" s="24"/>
      <c r="B109" s="25"/>
      <c r="C109" s="26"/>
      <c r="D109" s="36" t="s">
        <v>99</v>
      </c>
      <c r="E109" s="72"/>
      <c r="F109" s="37"/>
      <c r="G109" s="38" t="s">
        <v>72</v>
      </c>
      <c r="H109" s="38"/>
      <c r="I109" s="39"/>
      <c r="J109" s="31">
        <v>-31.2</v>
      </c>
      <c r="K109" s="32">
        <f t="shared" si="5"/>
        <v>-31.2</v>
      </c>
      <c r="L109" s="24"/>
    </row>
    <row r="110" spans="1:12">
      <c r="A110" s="76" t="s">
        <v>100</v>
      </c>
      <c r="B110" s="77"/>
      <c r="C110" s="77"/>
      <c r="D110" s="77"/>
      <c r="E110" s="77"/>
      <c r="F110" s="77"/>
      <c r="G110" s="77"/>
      <c r="H110" s="77"/>
      <c r="I110" s="78"/>
      <c r="J110" s="43">
        <f>SUM(J108:J109)</f>
        <v>168.8</v>
      </c>
      <c r="K110" s="44">
        <f t="shared" si="5"/>
        <v>168.8</v>
      </c>
      <c r="L110" s="33"/>
    </row>
    <row r="111" spans="1:12">
      <c r="A111" s="24">
        <v>45357</v>
      </c>
      <c r="B111" s="25">
        <v>18430</v>
      </c>
      <c r="C111" s="26" t="s">
        <v>114</v>
      </c>
      <c r="D111" s="27" t="s">
        <v>98</v>
      </c>
      <c r="E111" s="70">
        <v>189170</v>
      </c>
      <c r="F111" s="28"/>
      <c r="G111" s="29" t="s">
        <v>72</v>
      </c>
      <c r="H111" s="29"/>
      <c r="I111" s="30"/>
      <c r="J111" s="31">
        <v>350</v>
      </c>
      <c r="K111" s="32">
        <f t="shared" si="5"/>
        <v>350</v>
      </c>
      <c r="L111" s="24">
        <v>45355</v>
      </c>
    </row>
    <row r="112" spans="1:12">
      <c r="A112" s="24"/>
      <c r="B112" s="25"/>
      <c r="C112" s="26"/>
      <c r="D112" s="36" t="s">
        <v>99</v>
      </c>
      <c r="E112" s="72"/>
      <c r="F112" s="37"/>
      <c r="G112" s="38" t="s">
        <v>72</v>
      </c>
      <c r="H112" s="38"/>
      <c r="I112" s="39"/>
      <c r="J112" s="31">
        <v>-53.95</v>
      </c>
      <c r="K112" s="32">
        <f t="shared" si="5"/>
        <v>-53.95</v>
      </c>
      <c r="L112" s="24"/>
    </row>
    <row r="113" spans="1:12">
      <c r="A113" s="76" t="s">
        <v>100</v>
      </c>
      <c r="B113" s="77"/>
      <c r="C113" s="77"/>
      <c r="D113" s="77"/>
      <c r="E113" s="77"/>
      <c r="F113" s="77"/>
      <c r="G113" s="77"/>
      <c r="H113" s="77"/>
      <c r="I113" s="78"/>
      <c r="J113" s="43">
        <f>SUM(J111:J112)</f>
        <v>296.05</v>
      </c>
      <c r="K113" s="44">
        <f t="shared" si="5"/>
        <v>296.05</v>
      </c>
      <c r="L113" s="33"/>
    </row>
    <row r="114" spans="1:12">
      <c r="A114" s="24">
        <v>45357</v>
      </c>
      <c r="B114" s="25">
        <v>18430</v>
      </c>
      <c r="C114" s="26" t="s">
        <v>115</v>
      </c>
      <c r="D114" s="27" t="s">
        <v>98</v>
      </c>
      <c r="E114" s="70">
        <v>189172</v>
      </c>
      <c r="F114" s="28"/>
      <c r="G114" s="29" t="s">
        <v>72</v>
      </c>
      <c r="H114" s="29"/>
      <c r="I114" s="30"/>
      <c r="J114" s="31">
        <v>400</v>
      </c>
      <c r="K114" s="32">
        <f t="shared" si="5"/>
        <v>400</v>
      </c>
      <c r="L114" s="24">
        <v>45355</v>
      </c>
    </row>
    <row r="115" spans="1:12">
      <c r="A115" s="24"/>
      <c r="B115" s="25"/>
      <c r="C115" s="26"/>
      <c r="D115" s="36" t="s">
        <v>99</v>
      </c>
      <c r="E115" s="72"/>
      <c r="F115" s="37"/>
      <c r="G115" s="38" t="s">
        <v>72</v>
      </c>
      <c r="H115" s="38"/>
      <c r="I115" s="39"/>
      <c r="J115" s="31">
        <v>-60.7</v>
      </c>
      <c r="K115" s="32">
        <f t="shared" si="5"/>
        <v>-60.7</v>
      </c>
      <c r="L115" s="24"/>
    </row>
    <row r="116" spans="1:12">
      <c r="A116" s="76" t="s">
        <v>100</v>
      </c>
      <c r="B116" s="77"/>
      <c r="C116" s="77"/>
      <c r="D116" s="77"/>
      <c r="E116" s="77"/>
      <c r="F116" s="77"/>
      <c r="G116" s="77"/>
      <c r="H116" s="77"/>
      <c r="I116" s="78"/>
      <c r="J116" s="43">
        <f>SUM(J114:J115)</f>
        <v>339.3</v>
      </c>
      <c r="K116" s="44">
        <f t="shared" si="5"/>
        <v>339.3</v>
      </c>
      <c r="L116" s="33"/>
    </row>
    <row r="117" spans="1:12">
      <c r="A117" s="24">
        <v>45357</v>
      </c>
      <c r="B117" s="25">
        <v>18430</v>
      </c>
      <c r="C117" s="26" t="s">
        <v>116</v>
      </c>
      <c r="D117" s="27" t="s">
        <v>98</v>
      </c>
      <c r="E117" s="70">
        <v>189168</v>
      </c>
      <c r="F117" s="28"/>
      <c r="G117" s="29" t="s">
        <v>72</v>
      </c>
      <c r="H117" s="29"/>
      <c r="I117" s="30"/>
      <c r="J117" s="31">
        <v>400</v>
      </c>
      <c r="K117" s="32">
        <f t="shared" si="5"/>
        <v>400</v>
      </c>
      <c r="L117" s="24">
        <v>45355</v>
      </c>
    </row>
    <row r="118" spans="1:12">
      <c r="A118" s="24"/>
      <c r="B118" s="25"/>
      <c r="C118" s="26"/>
      <c r="D118" s="36" t="s">
        <v>99</v>
      </c>
      <c r="E118" s="72"/>
      <c r="F118" s="37"/>
      <c r="G118" s="38" t="s">
        <v>72</v>
      </c>
      <c r="H118" s="38"/>
      <c r="I118" s="39"/>
      <c r="J118" s="31">
        <v>-60.7</v>
      </c>
      <c r="K118" s="32">
        <f t="shared" si="5"/>
        <v>-60.7</v>
      </c>
      <c r="L118" s="24"/>
    </row>
    <row r="119" spans="1:12">
      <c r="A119" s="76" t="s">
        <v>100</v>
      </c>
      <c r="B119" s="77"/>
      <c r="C119" s="77"/>
      <c r="D119" s="77"/>
      <c r="E119" s="77"/>
      <c r="F119" s="77"/>
      <c r="G119" s="77"/>
      <c r="H119" s="77"/>
      <c r="I119" s="78"/>
      <c r="J119" s="43">
        <f>SUM(J117:J118)</f>
        <v>339.3</v>
      </c>
      <c r="K119" s="44">
        <f t="shared" si="5"/>
        <v>339.3</v>
      </c>
      <c r="L119" s="33"/>
    </row>
    <row r="120" spans="1:12">
      <c r="A120" s="24">
        <v>45357</v>
      </c>
      <c r="B120" s="25">
        <v>18430</v>
      </c>
      <c r="C120" s="26" t="s">
        <v>117</v>
      </c>
      <c r="D120" s="27" t="s">
        <v>98</v>
      </c>
      <c r="E120" s="70">
        <v>188773</v>
      </c>
      <c r="F120" s="28"/>
      <c r="G120" s="29" t="s">
        <v>72</v>
      </c>
      <c r="H120" s="29"/>
      <c r="I120" s="30"/>
      <c r="J120" s="31">
        <v>200</v>
      </c>
      <c r="K120" s="32">
        <f t="shared" si="5"/>
        <v>200</v>
      </c>
      <c r="L120" s="24">
        <v>45355</v>
      </c>
    </row>
    <row r="121" spans="1:12">
      <c r="A121" s="24"/>
      <c r="B121" s="25"/>
      <c r="C121" s="26"/>
      <c r="D121" s="36" t="s">
        <v>99</v>
      </c>
      <c r="E121" s="72"/>
      <c r="F121" s="37"/>
      <c r="G121" s="38" t="s">
        <v>72</v>
      </c>
      <c r="H121" s="38"/>
      <c r="I121" s="39"/>
      <c r="J121" s="31">
        <v>-30.35</v>
      </c>
      <c r="K121" s="32">
        <f t="shared" si="5"/>
        <v>-30.35</v>
      </c>
      <c r="L121" s="24"/>
    </row>
    <row r="122" spans="1:12">
      <c r="A122" s="76" t="s">
        <v>100</v>
      </c>
      <c r="B122" s="77"/>
      <c r="C122" s="77"/>
      <c r="D122" s="77"/>
      <c r="E122" s="77"/>
      <c r="F122" s="77"/>
      <c r="G122" s="77"/>
      <c r="H122" s="77"/>
      <c r="I122" s="78"/>
      <c r="J122" s="43">
        <f>SUM(J120:J121)</f>
        <v>169.65</v>
      </c>
      <c r="K122" s="44">
        <f t="shared" si="5"/>
        <v>169.65</v>
      </c>
      <c r="L122" s="33"/>
    </row>
    <row r="123" spans="1:12">
      <c r="A123" s="24">
        <v>45357</v>
      </c>
      <c r="B123" s="25">
        <v>18430</v>
      </c>
      <c r="C123" s="26" t="s">
        <v>118</v>
      </c>
      <c r="D123" s="27" t="s">
        <v>98</v>
      </c>
      <c r="E123" s="70">
        <v>188789</v>
      </c>
      <c r="F123" s="28"/>
      <c r="G123" s="29" t="s">
        <v>72</v>
      </c>
      <c r="H123" s="29"/>
      <c r="I123" s="30"/>
      <c r="J123" s="31">
        <v>200</v>
      </c>
      <c r="K123" s="32">
        <f t="shared" si="5"/>
        <v>200</v>
      </c>
      <c r="L123" s="24">
        <v>45355</v>
      </c>
    </row>
    <row r="124" spans="1:12">
      <c r="A124" s="24"/>
      <c r="B124" s="25"/>
      <c r="C124" s="26"/>
      <c r="D124" s="36" t="s">
        <v>99</v>
      </c>
      <c r="E124" s="72"/>
      <c r="F124" s="37"/>
      <c r="G124" s="38" t="s">
        <v>72</v>
      </c>
      <c r="H124" s="38"/>
      <c r="I124" s="39"/>
      <c r="J124" s="31">
        <v>-31.2</v>
      </c>
      <c r="K124" s="32">
        <f t="shared" si="5"/>
        <v>-31.2</v>
      </c>
      <c r="L124" s="24"/>
    </row>
    <row r="125" spans="1:12">
      <c r="A125" s="76" t="s">
        <v>100</v>
      </c>
      <c r="B125" s="77"/>
      <c r="C125" s="77"/>
      <c r="D125" s="77"/>
      <c r="E125" s="77"/>
      <c r="F125" s="77"/>
      <c r="G125" s="77"/>
      <c r="H125" s="77"/>
      <c r="I125" s="78"/>
      <c r="J125" s="43">
        <f>SUM(J123:J124)</f>
        <v>168.8</v>
      </c>
      <c r="K125" s="44">
        <f t="shared" si="5"/>
        <v>168.8</v>
      </c>
      <c r="L125" s="33"/>
    </row>
    <row r="126" spans="1:12">
      <c r="A126" s="24">
        <v>45357</v>
      </c>
      <c r="B126" s="25">
        <v>18430</v>
      </c>
      <c r="C126" s="26" t="s">
        <v>119</v>
      </c>
      <c r="D126" s="27" t="s">
        <v>98</v>
      </c>
      <c r="E126" s="70">
        <v>188775</v>
      </c>
      <c r="F126" s="28"/>
      <c r="G126" s="29" t="s">
        <v>72</v>
      </c>
      <c r="H126" s="29"/>
      <c r="I126" s="30"/>
      <c r="J126" s="31">
        <v>1100</v>
      </c>
      <c r="K126" s="32">
        <f t="shared" ref="K126:K128" si="6">J126+F126</f>
        <v>1100</v>
      </c>
      <c r="L126" s="24">
        <v>45355</v>
      </c>
    </row>
    <row r="127" spans="1:12">
      <c r="A127" s="24"/>
      <c r="B127" s="25"/>
      <c r="C127" s="26"/>
      <c r="D127" s="36" t="s">
        <v>99</v>
      </c>
      <c r="E127" s="72"/>
      <c r="F127" s="37"/>
      <c r="G127" s="38" t="s">
        <v>72</v>
      </c>
      <c r="H127" s="38"/>
      <c r="I127" s="39"/>
      <c r="J127" s="31">
        <v>-143.24</v>
      </c>
      <c r="K127" s="32">
        <f t="shared" si="6"/>
        <v>-143.24</v>
      </c>
      <c r="L127" s="24"/>
    </row>
    <row r="128" spans="1:12">
      <c r="A128" s="76" t="s">
        <v>100</v>
      </c>
      <c r="B128" s="77"/>
      <c r="C128" s="77"/>
      <c r="D128" s="77"/>
      <c r="E128" s="77"/>
      <c r="F128" s="77"/>
      <c r="G128" s="77"/>
      <c r="H128" s="77"/>
      <c r="I128" s="78"/>
      <c r="J128" s="43">
        <f>SUM(J126:J127)</f>
        <v>956.76</v>
      </c>
      <c r="K128" s="44">
        <f t="shared" si="6"/>
        <v>956.76</v>
      </c>
      <c r="L128" s="33"/>
    </row>
    <row r="129" spans="1:12">
      <c r="A129" s="2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</row>
    <row r="130" spans="1:12">
      <c r="A130" s="23"/>
      <c r="B130" s="23"/>
      <c r="C130" s="23"/>
      <c r="D130" s="23"/>
      <c r="E130" s="23"/>
      <c r="F130" s="23"/>
      <c r="G130" s="23"/>
      <c r="H130" s="23"/>
      <c r="I130" s="54" t="s">
        <v>101</v>
      </c>
      <c r="J130" s="55">
        <f>SUM(J101,J98,J95,J92,J89,J86,J83,J80,J77,J104,J107,J110,J113,J116,J119,J122,J125,J128)</f>
        <v>12570.929999999997</v>
      </c>
      <c r="K130" s="23"/>
      <c r="L130" s="23"/>
    </row>
    <row r="131" spans="1:12">
      <c r="A131" s="22" t="s">
        <v>18</v>
      </c>
      <c r="B131" s="23"/>
      <c r="C131" s="23"/>
      <c r="D131" s="22" t="s">
        <v>19</v>
      </c>
      <c r="E131" s="23"/>
      <c r="F131" s="23"/>
      <c r="G131" s="23"/>
      <c r="H131" s="23"/>
      <c r="I131" s="23"/>
      <c r="J131" s="23"/>
      <c r="K131" s="23"/>
      <c r="L131" s="23"/>
    </row>
    <row r="132" spans="1:12">
      <c r="A132" s="22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1:12">
      <c r="A133" s="22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1:12">
      <c r="A134" s="22" t="s">
        <v>21</v>
      </c>
      <c r="B134" s="23"/>
      <c r="C134" s="23"/>
      <c r="D134" s="22" t="s">
        <v>22</v>
      </c>
      <c r="E134" s="23"/>
      <c r="F134" s="23"/>
      <c r="G134" s="23"/>
      <c r="H134" s="23"/>
      <c r="I134" s="23"/>
      <c r="J134" s="23"/>
      <c r="K134" s="23"/>
      <c r="L134" s="23"/>
    </row>
    <row r="135" spans="1:12">
      <c r="A135" s="23" t="s">
        <v>24</v>
      </c>
      <c r="B135" s="23"/>
      <c r="C135" s="23"/>
      <c r="D135" s="23" t="s">
        <v>25</v>
      </c>
      <c r="E135" s="23"/>
      <c r="F135" s="23"/>
      <c r="G135" s="23"/>
      <c r="H135" s="23"/>
      <c r="I135" s="23"/>
      <c r="J135" s="23"/>
      <c r="K135" s="23"/>
      <c r="L135" s="23"/>
    </row>
  </sheetData>
  <mergeCells count="75">
    <mergeCell ref="A122:I122"/>
    <mergeCell ref="E123:E124"/>
    <mergeCell ref="A125:I125"/>
    <mergeCell ref="E126:E127"/>
    <mergeCell ref="E114:E115"/>
    <mergeCell ref="A116:I116"/>
    <mergeCell ref="E117:E118"/>
    <mergeCell ref="A119:I119"/>
    <mergeCell ref="E120:E121"/>
    <mergeCell ref="A107:I107"/>
    <mergeCell ref="E108:E109"/>
    <mergeCell ref="A110:I110"/>
    <mergeCell ref="E111:E112"/>
    <mergeCell ref="A113:I113"/>
    <mergeCell ref="E99:E100"/>
    <mergeCell ref="A101:I101"/>
    <mergeCell ref="E102:E103"/>
    <mergeCell ref="A104:I104"/>
    <mergeCell ref="E105:E106"/>
    <mergeCell ref="A92:I92"/>
    <mergeCell ref="E93:E94"/>
    <mergeCell ref="A95:I95"/>
    <mergeCell ref="E96:E97"/>
    <mergeCell ref="A98:I98"/>
    <mergeCell ref="E84:E85"/>
    <mergeCell ref="A86:I86"/>
    <mergeCell ref="E87:E88"/>
    <mergeCell ref="A89:I89"/>
    <mergeCell ref="E90:E91"/>
    <mergeCell ref="B77:I77"/>
    <mergeCell ref="E78:E79"/>
    <mergeCell ref="A80:I80"/>
    <mergeCell ref="E81:E82"/>
    <mergeCell ref="A83:I83"/>
    <mergeCell ref="K72:K74"/>
    <mergeCell ref="L72:L74"/>
    <mergeCell ref="G73:G74"/>
    <mergeCell ref="H73:H74"/>
    <mergeCell ref="I73:I74"/>
    <mergeCell ref="J73:J74"/>
    <mergeCell ref="F72:F74"/>
    <mergeCell ref="G72:J72"/>
    <mergeCell ref="A128:I128"/>
    <mergeCell ref="F34:F36"/>
    <mergeCell ref="G34:J34"/>
    <mergeCell ref="A34:A36"/>
    <mergeCell ref="B34:B36"/>
    <mergeCell ref="C34:C36"/>
    <mergeCell ref="D34:D36"/>
    <mergeCell ref="E34:E36"/>
    <mergeCell ref="A72:A74"/>
    <mergeCell ref="B72:B74"/>
    <mergeCell ref="C72:C74"/>
    <mergeCell ref="D72:D74"/>
    <mergeCell ref="E72:E74"/>
    <mergeCell ref="E75:E76"/>
    <mergeCell ref="K34:K36"/>
    <mergeCell ref="L34:L36"/>
    <mergeCell ref="G35:G36"/>
    <mergeCell ref="H35:H36"/>
    <mergeCell ref="I35:I36"/>
    <mergeCell ref="J35:J36"/>
    <mergeCell ref="G5:J5"/>
    <mergeCell ref="K5:K7"/>
    <mergeCell ref="L5:L7"/>
    <mergeCell ref="G6:G7"/>
    <mergeCell ref="H6:H7"/>
    <mergeCell ref="I6:I7"/>
    <mergeCell ref="J6:J7"/>
    <mergeCell ref="F5:F7"/>
    <mergeCell ref="A5:A7"/>
    <mergeCell ref="B5:B7"/>
    <mergeCell ref="C5:C7"/>
    <mergeCell ref="D5:D7"/>
    <mergeCell ref="E5:E7"/>
  </mergeCells>
  <pageMargins left="0.25" right="0.25" top="0.75" bottom="0.75" header="0.3" footer="0.3"/>
  <pageSetup scale="78" orientation="landscape" verticalDpi="7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2:L62"/>
  <sheetViews>
    <sheetView zoomScale="115" zoomScaleNormal="115" workbookViewId="0">
      <selection activeCell="A32" sqref="A32:L62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2">
      <c r="A2" s="1" t="s">
        <v>0</v>
      </c>
    </row>
    <row r="3" spans="1:12">
      <c r="A3" s="1" t="s">
        <v>31</v>
      </c>
    </row>
    <row r="5" spans="1:12" ht="8.4499999999999993" customHeight="1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7" t="s">
        <v>7</v>
      </c>
      <c r="H5" s="68"/>
      <c r="I5" s="68"/>
      <c r="J5" s="69"/>
      <c r="K5" s="64" t="s">
        <v>8</v>
      </c>
      <c r="L5" s="64" t="s">
        <v>9</v>
      </c>
    </row>
    <row r="6" spans="1:12">
      <c r="A6" s="65"/>
      <c r="B6" s="65"/>
      <c r="C6" s="65"/>
      <c r="D6" s="65"/>
      <c r="E6" s="65"/>
      <c r="F6" s="65"/>
      <c r="G6" s="64" t="s">
        <v>10</v>
      </c>
      <c r="H6" s="64" t="s">
        <v>11</v>
      </c>
      <c r="I6" s="64" t="s">
        <v>12</v>
      </c>
      <c r="J6" s="64" t="s">
        <v>13</v>
      </c>
      <c r="K6" s="65"/>
      <c r="L6" s="65"/>
    </row>
    <row r="7" spans="1:12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2">
      <c r="A8" s="3">
        <v>45357</v>
      </c>
      <c r="B8" s="4">
        <v>18428</v>
      </c>
      <c r="C8" s="5" t="s">
        <v>57</v>
      </c>
      <c r="D8" s="6" t="s">
        <v>14</v>
      </c>
      <c r="E8" s="6">
        <v>57091</v>
      </c>
      <c r="F8" s="7">
        <v>650</v>
      </c>
      <c r="G8" s="8"/>
      <c r="H8" s="8"/>
      <c r="I8" s="9"/>
      <c r="J8" s="10"/>
      <c r="K8" s="11">
        <f>J8+F8</f>
        <v>650</v>
      </c>
      <c r="L8" s="3">
        <v>45358</v>
      </c>
    </row>
    <row r="9" spans="1:12">
      <c r="A9" s="3">
        <v>45357</v>
      </c>
      <c r="B9" s="4">
        <v>18428</v>
      </c>
      <c r="C9" s="5" t="s">
        <v>57</v>
      </c>
      <c r="D9" s="6" t="s">
        <v>14</v>
      </c>
      <c r="E9" s="6">
        <v>57078</v>
      </c>
      <c r="F9" s="7">
        <v>1100</v>
      </c>
      <c r="G9" s="8"/>
      <c r="H9" s="8"/>
      <c r="I9" s="9"/>
      <c r="J9" s="10"/>
      <c r="K9" s="11">
        <f>J9+F9</f>
        <v>1100</v>
      </c>
      <c r="L9" s="3">
        <v>45358</v>
      </c>
    </row>
    <row r="10" spans="1:12">
      <c r="A10" s="3">
        <v>45357</v>
      </c>
      <c r="B10" s="4">
        <v>18429</v>
      </c>
      <c r="C10" s="5" t="s">
        <v>57</v>
      </c>
      <c r="D10" s="6" t="s">
        <v>58</v>
      </c>
      <c r="E10" s="6">
        <v>57208</v>
      </c>
      <c r="F10" s="7">
        <v>6050</v>
      </c>
      <c r="G10" s="8"/>
      <c r="H10" s="8"/>
      <c r="I10" s="9"/>
      <c r="J10" s="10"/>
      <c r="K10" s="11">
        <f>J10+F10</f>
        <v>6050</v>
      </c>
      <c r="L10" s="3">
        <v>45358</v>
      </c>
    </row>
    <row r="11" spans="1:12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ref="K11:K12" si="0">J11+F11</f>
        <v>0</v>
      </c>
      <c r="L11" s="3"/>
    </row>
    <row r="12" spans="1:12">
      <c r="A12" s="3"/>
      <c r="B12" s="4"/>
      <c r="C12" s="5"/>
      <c r="D12" s="6"/>
      <c r="E12" s="6"/>
      <c r="F12" s="7"/>
      <c r="G12" s="8"/>
      <c r="H12" s="8"/>
      <c r="I12" s="9"/>
      <c r="J12" s="10"/>
      <c r="K12" s="11">
        <f t="shared" si="0"/>
        <v>0</v>
      </c>
      <c r="L12" s="3"/>
    </row>
    <row r="13" spans="1:12">
      <c r="F13" s="12">
        <f>SUM(F5:F12)</f>
        <v>7800</v>
      </c>
      <c r="G13" s="1"/>
      <c r="H13" s="1"/>
      <c r="I13" s="1"/>
      <c r="J13" s="12">
        <f>SUM(J8:J12)</f>
        <v>0</v>
      </c>
      <c r="K13" s="12">
        <f>SUM(K8:K12)</f>
        <v>7800</v>
      </c>
    </row>
    <row r="14" spans="1:12">
      <c r="I14" s="2" t="s">
        <v>12</v>
      </c>
    </row>
    <row r="15" spans="1:12">
      <c r="H15" s="1" t="s">
        <v>15</v>
      </c>
      <c r="J15" s="13" t="s">
        <v>16</v>
      </c>
      <c r="K15" s="13" t="s">
        <v>17</v>
      </c>
    </row>
    <row r="16" spans="1:12">
      <c r="K16" s="1"/>
    </row>
    <row r="17" spans="1:11">
      <c r="A17" s="1" t="s">
        <v>18</v>
      </c>
      <c r="D17" s="1" t="s">
        <v>19</v>
      </c>
      <c r="G17" s="1" t="s">
        <v>20</v>
      </c>
      <c r="I17" s="14">
        <v>1000</v>
      </c>
      <c r="J17" s="15">
        <v>7</v>
      </c>
      <c r="K17" s="16">
        <f t="shared" ref="K17:K27" si="1">J17*I17</f>
        <v>7000</v>
      </c>
    </row>
    <row r="18" spans="1:11">
      <c r="A18" s="1"/>
      <c r="G18" s="1"/>
      <c r="I18" s="14">
        <v>500</v>
      </c>
      <c r="J18" s="15">
        <v>1</v>
      </c>
      <c r="K18" s="16">
        <f t="shared" si="1"/>
        <v>500</v>
      </c>
    </row>
    <row r="19" spans="1:11">
      <c r="A19" s="1"/>
      <c r="G19" s="1"/>
      <c r="I19" s="14">
        <v>200</v>
      </c>
      <c r="J19" s="15">
        <v>1</v>
      </c>
      <c r="K19" s="16">
        <f t="shared" si="1"/>
        <v>200</v>
      </c>
    </row>
    <row r="20" spans="1:11">
      <c r="A20" s="1" t="s">
        <v>21</v>
      </c>
      <c r="D20" s="1" t="s">
        <v>22</v>
      </c>
      <c r="G20" s="1" t="s">
        <v>23</v>
      </c>
      <c r="I20" s="14">
        <v>100</v>
      </c>
      <c r="J20" s="15">
        <v>1</v>
      </c>
      <c r="K20" s="16">
        <f t="shared" si="1"/>
        <v>100</v>
      </c>
    </row>
    <row r="21" spans="1:11">
      <c r="A21" s="2" t="s">
        <v>24</v>
      </c>
      <c r="D21" s="2" t="s">
        <v>25</v>
      </c>
      <c r="G21" s="2" t="s">
        <v>26</v>
      </c>
      <c r="I21" s="14">
        <v>50</v>
      </c>
      <c r="J21" s="15"/>
      <c r="K21" s="16">
        <f t="shared" si="1"/>
        <v>0</v>
      </c>
    </row>
    <row r="22" spans="1:11">
      <c r="I22" s="14">
        <v>20</v>
      </c>
      <c r="J22" s="15"/>
      <c r="K22" s="16">
        <f t="shared" si="1"/>
        <v>0</v>
      </c>
    </row>
    <row r="23" spans="1:11">
      <c r="I23" s="14">
        <v>10</v>
      </c>
      <c r="J23" s="15"/>
      <c r="K23" s="16">
        <f t="shared" si="1"/>
        <v>0</v>
      </c>
    </row>
    <row r="24" spans="1:11">
      <c r="I24" s="14">
        <v>5</v>
      </c>
      <c r="J24" s="15"/>
      <c r="K24" s="16">
        <f t="shared" si="1"/>
        <v>0</v>
      </c>
    </row>
    <row r="25" spans="1:11">
      <c r="I25" s="14">
        <v>1</v>
      </c>
      <c r="J25" s="15"/>
      <c r="K25" s="16">
        <f t="shared" si="1"/>
        <v>0</v>
      </c>
    </row>
    <row r="26" spans="1:11">
      <c r="I26" s="14">
        <v>0.25</v>
      </c>
      <c r="J26" s="15"/>
      <c r="K26" s="16">
        <f t="shared" si="1"/>
        <v>0</v>
      </c>
    </row>
    <row r="27" spans="1:11">
      <c r="I27" s="17">
        <v>0.1</v>
      </c>
      <c r="J27" s="15"/>
      <c r="K27" s="16">
        <f t="shared" si="1"/>
        <v>0</v>
      </c>
    </row>
    <row r="28" spans="1:11">
      <c r="I28" s="1" t="s">
        <v>27</v>
      </c>
      <c r="K28" s="18">
        <f>SUM(K17:K27)</f>
        <v>7800</v>
      </c>
    </row>
    <row r="29" spans="1:11">
      <c r="I29" s="1" t="s">
        <v>28</v>
      </c>
      <c r="K29" s="19">
        <f>J13</f>
        <v>0</v>
      </c>
    </row>
    <row r="30" spans="1:11" ht="9.75" thickBot="1">
      <c r="K30" s="20">
        <f>SUM(K28:K29)</f>
        <v>7800</v>
      </c>
    </row>
    <row r="31" spans="1:11" ht="9.75" thickTop="1"/>
    <row r="32" spans="1:11">
      <c r="A32" s="1" t="s">
        <v>0</v>
      </c>
    </row>
    <row r="33" spans="1:12">
      <c r="A33" s="1" t="s">
        <v>31</v>
      </c>
    </row>
    <row r="35" spans="1:12">
      <c r="A35" s="64" t="s">
        <v>1</v>
      </c>
      <c r="B35" s="64" t="s">
        <v>2</v>
      </c>
      <c r="C35" s="64" t="s">
        <v>3</v>
      </c>
      <c r="D35" s="64" t="s">
        <v>4</v>
      </c>
      <c r="E35" s="64" t="s">
        <v>5</v>
      </c>
      <c r="F35" s="64" t="s">
        <v>6</v>
      </c>
      <c r="G35" s="67" t="s">
        <v>7</v>
      </c>
      <c r="H35" s="68"/>
      <c r="I35" s="68"/>
      <c r="J35" s="69"/>
      <c r="K35" s="64" t="s">
        <v>8</v>
      </c>
      <c r="L35" s="64" t="s">
        <v>9</v>
      </c>
    </row>
    <row r="36" spans="1:12">
      <c r="A36" s="65"/>
      <c r="B36" s="65"/>
      <c r="C36" s="65"/>
      <c r="D36" s="65"/>
      <c r="E36" s="65"/>
      <c r="F36" s="65"/>
      <c r="G36" s="64" t="s">
        <v>10</v>
      </c>
      <c r="H36" s="64" t="s">
        <v>11</v>
      </c>
      <c r="I36" s="64" t="s">
        <v>12</v>
      </c>
      <c r="J36" s="64" t="s">
        <v>13</v>
      </c>
      <c r="K36" s="65"/>
      <c r="L36" s="65"/>
    </row>
    <row r="37" spans="1:12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</row>
    <row r="38" spans="1:12">
      <c r="A38" s="3">
        <v>45358</v>
      </c>
      <c r="B38" s="4">
        <v>18444</v>
      </c>
      <c r="C38" s="5" t="s">
        <v>81</v>
      </c>
      <c r="D38" s="6" t="s">
        <v>14</v>
      </c>
      <c r="E38" s="6">
        <v>57191</v>
      </c>
      <c r="F38" s="7">
        <v>20692.099999999999</v>
      </c>
      <c r="G38" s="8"/>
      <c r="H38" s="8"/>
      <c r="I38" s="9"/>
      <c r="J38" s="10"/>
      <c r="K38" s="11">
        <f>J38+F38</f>
        <v>20692.099999999999</v>
      </c>
      <c r="L38" s="3">
        <v>45356</v>
      </c>
    </row>
    <row r="39" spans="1:12">
      <c r="A39" s="3">
        <v>45358</v>
      </c>
      <c r="B39" s="4">
        <v>18445</v>
      </c>
      <c r="C39" s="5" t="s">
        <v>82</v>
      </c>
      <c r="D39" s="6" t="s">
        <v>14</v>
      </c>
      <c r="E39" s="6">
        <v>57202</v>
      </c>
      <c r="F39" s="7">
        <v>37226</v>
      </c>
      <c r="G39" s="8"/>
      <c r="H39" s="8"/>
      <c r="I39" s="9"/>
      <c r="J39" s="10"/>
      <c r="K39" s="11">
        <f>J39+F39</f>
        <v>37226</v>
      </c>
      <c r="L39" s="3">
        <v>45353</v>
      </c>
    </row>
    <row r="40" spans="1:12">
      <c r="A40" s="3">
        <v>45358</v>
      </c>
      <c r="B40" s="4">
        <v>18445</v>
      </c>
      <c r="C40" s="5" t="s">
        <v>82</v>
      </c>
      <c r="D40" s="6" t="s">
        <v>33</v>
      </c>
      <c r="E40" s="6">
        <v>57202</v>
      </c>
      <c r="F40" s="7">
        <v>600</v>
      </c>
      <c r="G40" s="8"/>
      <c r="H40" s="8"/>
      <c r="I40" s="9"/>
      <c r="J40" s="10"/>
      <c r="K40" s="11">
        <f t="shared" ref="K40:K52" si="2">J40+F40</f>
        <v>600</v>
      </c>
      <c r="L40" s="3">
        <v>45353</v>
      </c>
    </row>
    <row r="41" spans="1:12">
      <c r="A41" s="3">
        <v>45358</v>
      </c>
      <c r="B41" s="4">
        <v>18446</v>
      </c>
      <c r="C41" s="5" t="s">
        <v>83</v>
      </c>
      <c r="D41" s="6" t="s">
        <v>14</v>
      </c>
      <c r="E41" s="6">
        <v>57801</v>
      </c>
      <c r="F41" s="7"/>
      <c r="G41" s="8" t="s">
        <v>72</v>
      </c>
      <c r="H41" s="8"/>
      <c r="I41" s="9"/>
      <c r="J41" s="10">
        <v>89102.2</v>
      </c>
      <c r="K41" s="11">
        <f t="shared" si="2"/>
        <v>89102.2</v>
      </c>
      <c r="L41" s="3">
        <v>45356</v>
      </c>
    </row>
    <row r="42" spans="1:12">
      <c r="A42" s="3">
        <v>45358</v>
      </c>
      <c r="B42" s="4">
        <v>18446</v>
      </c>
      <c r="C42" s="5" t="s">
        <v>83</v>
      </c>
      <c r="D42" s="6" t="s">
        <v>33</v>
      </c>
      <c r="E42" s="6">
        <v>57801</v>
      </c>
      <c r="F42" s="7"/>
      <c r="G42" s="8" t="s">
        <v>72</v>
      </c>
      <c r="H42" s="8"/>
      <c r="I42" s="9"/>
      <c r="J42" s="10">
        <v>600</v>
      </c>
      <c r="K42" s="11">
        <f t="shared" si="2"/>
        <v>600</v>
      </c>
      <c r="L42" s="3">
        <v>45356</v>
      </c>
    </row>
    <row r="43" spans="1:12">
      <c r="A43" s="3">
        <v>45358</v>
      </c>
      <c r="B43" s="4">
        <v>18447</v>
      </c>
      <c r="C43" s="5" t="s">
        <v>84</v>
      </c>
      <c r="D43" s="6" t="s">
        <v>14</v>
      </c>
      <c r="E43" s="6">
        <v>57199</v>
      </c>
      <c r="F43" s="7"/>
      <c r="G43" s="8" t="s">
        <v>49</v>
      </c>
      <c r="H43" s="8"/>
      <c r="I43" s="9"/>
      <c r="J43" s="10">
        <v>367736.5</v>
      </c>
      <c r="K43" s="11">
        <f t="shared" si="2"/>
        <v>367736.5</v>
      </c>
      <c r="L43" s="3">
        <v>45352</v>
      </c>
    </row>
    <row r="44" spans="1:12">
      <c r="A44" s="3">
        <v>45358</v>
      </c>
      <c r="B44" s="4">
        <v>18447</v>
      </c>
      <c r="C44" s="5" t="s">
        <v>84</v>
      </c>
      <c r="D44" s="6" t="s">
        <v>33</v>
      </c>
      <c r="E44" s="6">
        <v>57199</v>
      </c>
      <c r="F44" s="7"/>
      <c r="G44" s="8" t="s">
        <v>49</v>
      </c>
      <c r="H44" s="8"/>
      <c r="I44" s="9"/>
      <c r="J44" s="10">
        <v>600</v>
      </c>
      <c r="K44" s="11">
        <f t="shared" si="2"/>
        <v>600</v>
      </c>
      <c r="L44" s="3">
        <v>45352</v>
      </c>
    </row>
    <row r="45" spans="1:12">
      <c r="A45" s="3">
        <v>45358</v>
      </c>
      <c r="B45" s="4">
        <v>18448</v>
      </c>
      <c r="C45" s="5" t="s">
        <v>68</v>
      </c>
      <c r="D45" s="6" t="s">
        <v>14</v>
      </c>
      <c r="E45" s="6">
        <v>57197</v>
      </c>
      <c r="F45" s="7">
        <v>650</v>
      </c>
      <c r="G45" s="8"/>
      <c r="H45" s="8"/>
      <c r="I45" s="9"/>
      <c r="J45" s="10"/>
      <c r="K45" s="11">
        <f t="shared" si="2"/>
        <v>650</v>
      </c>
      <c r="L45" s="3">
        <v>45355</v>
      </c>
    </row>
    <row r="46" spans="1:12">
      <c r="A46" s="3">
        <v>45358</v>
      </c>
      <c r="B46" s="4">
        <v>18449</v>
      </c>
      <c r="C46" s="5" t="s">
        <v>85</v>
      </c>
      <c r="D46" s="6" t="s">
        <v>14</v>
      </c>
      <c r="E46" s="6">
        <v>57203</v>
      </c>
      <c r="F46" s="7">
        <v>21346.1</v>
      </c>
      <c r="G46" s="8"/>
      <c r="H46" s="8"/>
      <c r="I46" s="9"/>
      <c r="J46" s="10"/>
      <c r="K46" s="11">
        <f t="shared" si="2"/>
        <v>21346.1</v>
      </c>
      <c r="L46" s="3">
        <v>45355</v>
      </c>
    </row>
    <row r="47" spans="1:12">
      <c r="A47" s="3">
        <v>45358</v>
      </c>
      <c r="B47" s="4">
        <v>18449</v>
      </c>
      <c r="C47" s="5" t="s">
        <v>85</v>
      </c>
      <c r="D47" s="6" t="s">
        <v>33</v>
      </c>
      <c r="E47" s="6">
        <v>57203</v>
      </c>
      <c r="F47" s="7">
        <v>600</v>
      </c>
      <c r="G47" s="8"/>
      <c r="H47" s="8"/>
      <c r="I47" s="9"/>
      <c r="J47" s="10"/>
      <c r="K47" s="11">
        <f t="shared" si="2"/>
        <v>600</v>
      </c>
      <c r="L47" s="3">
        <v>45355</v>
      </c>
    </row>
    <row r="48" spans="1:12">
      <c r="A48" s="3">
        <v>45358</v>
      </c>
      <c r="B48" s="4">
        <v>18450</v>
      </c>
      <c r="C48" s="5" t="s">
        <v>86</v>
      </c>
      <c r="D48" s="6" t="s">
        <v>14</v>
      </c>
      <c r="E48" s="6">
        <v>57205</v>
      </c>
      <c r="F48" s="7">
        <v>62076.3</v>
      </c>
      <c r="G48" s="8"/>
      <c r="H48" s="8"/>
      <c r="I48" s="9"/>
      <c r="J48" s="10"/>
      <c r="K48" s="11">
        <f t="shared" si="2"/>
        <v>62076.3</v>
      </c>
      <c r="L48" s="3">
        <v>45356</v>
      </c>
    </row>
    <row r="49" spans="1:12">
      <c r="A49" s="3">
        <v>45358</v>
      </c>
      <c r="B49" s="4">
        <v>18450</v>
      </c>
      <c r="C49" s="5" t="s">
        <v>86</v>
      </c>
      <c r="D49" s="6" t="s">
        <v>33</v>
      </c>
      <c r="E49" s="6">
        <v>57205</v>
      </c>
      <c r="F49" s="7">
        <v>600</v>
      </c>
      <c r="G49" s="8"/>
      <c r="H49" s="8"/>
      <c r="I49" s="9"/>
      <c r="J49" s="10"/>
      <c r="K49" s="11">
        <f t="shared" si="2"/>
        <v>600</v>
      </c>
      <c r="L49" s="3">
        <v>45356</v>
      </c>
    </row>
    <row r="50" spans="1:12">
      <c r="A50" s="3">
        <v>45358</v>
      </c>
      <c r="B50" s="4">
        <v>18451</v>
      </c>
      <c r="C50" s="5" t="s">
        <v>87</v>
      </c>
      <c r="D50" s="6" t="s">
        <v>14</v>
      </c>
      <c r="E50" s="6">
        <v>57206</v>
      </c>
      <c r="F50" s="7"/>
      <c r="G50" s="8" t="s">
        <v>72</v>
      </c>
      <c r="H50" s="8"/>
      <c r="I50" s="9"/>
      <c r="J50" s="10">
        <v>34112.6</v>
      </c>
      <c r="K50" s="11">
        <f t="shared" si="2"/>
        <v>34112.6</v>
      </c>
      <c r="L50" s="3">
        <v>45356</v>
      </c>
    </row>
    <row r="51" spans="1:12">
      <c r="A51" s="3">
        <v>45358</v>
      </c>
      <c r="B51" s="4">
        <v>18451</v>
      </c>
      <c r="C51" s="5" t="s">
        <v>87</v>
      </c>
      <c r="D51" s="6" t="s">
        <v>14</v>
      </c>
      <c r="E51" s="6">
        <v>57206</v>
      </c>
      <c r="F51" s="7"/>
      <c r="G51" s="8" t="s">
        <v>72</v>
      </c>
      <c r="H51" s="8"/>
      <c r="I51" s="9"/>
      <c r="J51" s="10">
        <v>50000</v>
      </c>
      <c r="K51" s="11">
        <f t="shared" si="2"/>
        <v>50000</v>
      </c>
      <c r="L51" s="3">
        <v>45356</v>
      </c>
    </row>
    <row r="52" spans="1:12">
      <c r="A52" s="3">
        <v>45358</v>
      </c>
      <c r="B52" s="4">
        <v>18451</v>
      </c>
      <c r="C52" s="5" t="s">
        <v>87</v>
      </c>
      <c r="D52" s="6" t="s">
        <v>14</v>
      </c>
      <c r="E52" s="6">
        <v>57206</v>
      </c>
      <c r="F52" s="7"/>
      <c r="G52" s="8" t="s">
        <v>72</v>
      </c>
      <c r="H52" s="8"/>
      <c r="I52" s="9"/>
      <c r="J52" s="10">
        <v>50000</v>
      </c>
      <c r="K52" s="11">
        <f t="shared" si="2"/>
        <v>50000</v>
      </c>
      <c r="L52" s="3">
        <v>45356</v>
      </c>
    </row>
    <row r="53" spans="1:12">
      <c r="A53" s="3">
        <v>45358</v>
      </c>
      <c r="B53" s="4">
        <v>18452</v>
      </c>
      <c r="C53" s="5" t="s">
        <v>32</v>
      </c>
      <c r="D53" s="6" t="s">
        <v>14</v>
      </c>
      <c r="E53" s="6">
        <v>57207</v>
      </c>
      <c r="F53" s="7">
        <v>642848.80000000005</v>
      </c>
      <c r="G53" s="8"/>
      <c r="H53" s="8"/>
      <c r="I53" s="9"/>
      <c r="J53" s="10"/>
      <c r="K53" s="11">
        <f t="shared" ref="K53" si="3">J53+F53</f>
        <v>642848.80000000005</v>
      </c>
      <c r="L53" s="3">
        <v>45356</v>
      </c>
    </row>
    <row r="54" spans="1:12">
      <c r="F54" s="12">
        <f>SUM(F35:F53)</f>
        <v>786639.3</v>
      </c>
      <c r="G54" s="1"/>
      <c r="H54" s="1"/>
      <c r="I54" s="1"/>
      <c r="J54" s="12">
        <f>SUM(J38:J53)</f>
        <v>592151.30000000005</v>
      </c>
      <c r="K54" s="12">
        <f>SUM(K38:K53)</f>
        <v>1378790.6</v>
      </c>
    </row>
    <row r="55" spans="1:12">
      <c r="I55" s="2" t="s">
        <v>12</v>
      </c>
    </row>
    <row r="58" spans="1:12">
      <c r="A58" s="1" t="s">
        <v>18</v>
      </c>
      <c r="D58" s="1" t="s">
        <v>19</v>
      </c>
    </row>
    <row r="59" spans="1:12">
      <c r="A59" s="1"/>
    </row>
    <row r="60" spans="1:12">
      <c r="A60" s="1"/>
    </row>
    <row r="61" spans="1:12">
      <c r="A61" s="1" t="s">
        <v>21</v>
      </c>
      <c r="D61" s="1" t="s">
        <v>22</v>
      </c>
    </row>
    <row r="62" spans="1:12">
      <c r="A62" s="2" t="s">
        <v>24</v>
      </c>
      <c r="D62" s="2" t="s">
        <v>25</v>
      </c>
    </row>
  </sheetData>
  <mergeCells count="26">
    <mergeCell ref="F5:F7"/>
    <mergeCell ref="A5:A7"/>
    <mergeCell ref="B5:B7"/>
    <mergeCell ref="C5:C7"/>
    <mergeCell ref="D5:D7"/>
    <mergeCell ref="E5:E7"/>
    <mergeCell ref="G5:J5"/>
    <mergeCell ref="K5:K7"/>
    <mergeCell ref="L5:L7"/>
    <mergeCell ref="G6:G7"/>
    <mergeCell ref="H6:H7"/>
    <mergeCell ref="I6:I7"/>
    <mergeCell ref="J6:J7"/>
    <mergeCell ref="A35:A37"/>
    <mergeCell ref="B35:B37"/>
    <mergeCell ref="C35:C37"/>
    <mergeCell ref="D35:D37"/>
    <mergeCell ref="E35:E37"/>
    <mergeCell ref="F35:F37"/>
    <mergeCell ref="G35:J35"/>
    <mergeCell ref="K35:K37"/>
    <mergeCell ref="L35:L37"/>
    <mergeCell ref="G36:G37"/>
    <mergeCell ref="H36:H37"/>
    <mergeCell ref="I36:I37"/>
    <mergeCell ref="J36:J37"/>
  </mergeCells>
  <pageMargins left="0.25" right="0.25" top="0.75" bottom="0.75" header="0.3" footer="0.3"/>
  <pageSetup scale="90" orientation="landscape" verticalDpi="7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2:M53"/>
  <sheetViews>
    <sheetView zoomScale="130" workbookViewId="0">
      <selection activeCell="A35" sqref="A35:L60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3">
      <c r="A2" s="1" t="s">
        <v>0</v>
      </c>
    </row>
    <row r="3" spans="1:13">
      <c r="A3" s="1" t="s">
        <v>31</v>
      </c>
    </row>
    <row r="5" spans="1:13" ht="8.4499999999999993" customHeight="1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7" t="s">
        <v>7</v>
      </c>
      <c r="H5" s="68"/>
      <c r="I5" s="68"/>
      <c r="J5" s="69"/>
      <c r="K5" s="64" t="s">
        <v>8</v>
      </c>
      <c r="L5" s="64" t="s">
        <v>9</v>
      </c>
    </row>
    <row r="6" spans="1:13">
      <c r="A6" s="65"/>
      <c r="B6" s="65"/>
      <c r="C6" s="65"/>
      <c r="D6" s="65"/>
      <c r="E6" s="65"/>
      <c r="F6" s="65"/>
      <c r="G6" s="64" t="s">
        <v>10</v>
      </c>
      <c r="H6" s="64" t="s">
        <v>11</v>
      </c>
      <c r="I6" s="64" t="s">
        <v>12</v>
      </c>
      <c r="J6" s="64" t="s">
        <v>13</v>
      </c>
      <c r="K6" s="65"/>
      <c r="L6" s="65"/>
    </row>
    <row r="7" spans="1:13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>
      <c r="A8" s="3">
        <v>45358</v>
      </c>
      <c r="B8" s="4">
        <v>18453</v>
      </c>
      <c r="C8" s="5" t="s">
        <v>59</v>
      </c>
      <c r="D8" s="6" t="s">
        <v>14</v>
      </c>
      <c r="E8" s="6">
        <v>57088</v>
      </c>
      <c r="F8" s="7"/>
      <c r="G8" s="8" t="s">
        <v>49</v>
      </c>
      <c r="H8" s="8">
        <v>333978</v>
      </c>
      <c r="I8" s="9" t="s">
        <v>60</v>
      </c>
      <c r="J8" s="10">
        <v>41177.129999999997</v>
      </c>
      <c r="K8" s="11">
        <f>J8+F8</f>
        <v>41177.129999999997</v>
      </c>
      <c r="L8" s="3">
        <v>45362</v>
      </c>
      <c r="M8" s="2" t="s">
        <v>62</v>
      </c>
    </row>
    <row r="9" spans="1:13">
      <c r="A9" s="3">
        <v>45358</v>
      </c>
      <c r="B9" s="4">
        <v>18453</v>
      </c>
      <c r="C9" s="5" t="s">
        <v>59</v>
      </c>
      <c r="D9" s="6" t="s">
        <v>61</v>
      </c>
      <c r="E9" s="6">
        <v>57088</v>
      </c>
      <c r="F9" s="7"/>
      <c r="G9" s="8" t="s">
        <v>49</v>
      </c>
      <c r="H9" s="8">
        <v>333978</v>
      </c>
      <c r="I9" s="9" t="s">
        <v>60</v>
      </c>
      <c r="J9" s="10">
        <v>218.33</v>
      </c>
      <c r="K9" s="11">
        <f>J9+F9</f>
        <v>218.33</v>
      </c>
      <c r="L9" s="3">
        <v>45362</v>
      </c>
    </row>
    <row r="10" spans="1:13">
      <c r="A10" s="3">
        <v>45358</v>
      </c>
      <c r="B10" s="4">
        <v>18454</v>
      </c>
      <c r="C10" s="5" t="s">
        <v>63</v>
      </c>
      <c r="D10" s="6" t="s">
        <v>14</v>
      </c>
      <c r="E10" s="6">
        <v>57185</v>
      </c>
      <c r="F10" s="7"/>
      <c r="G10" s="8" t="s">
        <v>64</v>
      </c>
      <c r="H10" s="8">
        <v>5168509</v>
      </c>
      <c r="I10" s="9">
        <v>45476</v>
      </c>
      <c r="J10" s="10">
        <v>2650</v>
      </c>
      <c r="K10" s="11">
        <f>J10+F10</f>
        <v>2650</v>
      </c>
      <c r="L10" s="3">
        <v>45362</v>
      </c>
    </row>
    <row r="11" spans="1:13">
      <c r="A11" s="3">
        <v>45358</v>
      </c>
      <c r="B11" s="4">
        <v>18455</v>
      </c>
      <c r="C11" s="5" t="s">
        <v>65</v>
      </c>
      <c r="D11" s="6" t="s">
        <v>14</v>
      </c>
      <c r="E11" s="6">
        <v>57212</v>
      </c>
      <c r="F11" s="7">
        <v>650</v>
      </c>
      <c r="G11" s="8"/>
      <c r="H11" s="8"/>
      <c r="I11" s="9"/>
      <c r="J11" s="10"/>
      <c r="K11" s="11">
        <f t="shared" ref="K11:K12" si="0">J11+F11</f>
        <v>650</v>
      </c>
      <c r="L11" s="3">
        <v>45362</v>
      </c>
    </row>
    <row r="12" spans="1:13">
      <c r="A12" s="3"/>
      <c r="B12" s="4"/>
      <c r="C12" s="5"/>
      <c r="D12" s="6"/>
      <c r="E12" s="6"/>
      <c r="F12" s="7"/>
      <c r="G12" s="8"/>
      <c r="H12" s="8"/>
      <c r="I12" s="9"/>
      <c r="J12" s="10"/>
      <c r="K12" s="11">
        <f t="shared" si="0"/>
        <v>0</v>
      </c>
      <c r="L12" s="3"/>
    </row>
    <row r="13" spans="1:13">
      <c r="F13" s="12">
        <f>SUM(F5:F12)</f>
        <v>650</v>
      </c>
      <c r="G13" s="1"/>
      <c r="H13" s="1"/>
      <c r="I13" s="1"/>
      <c r="J13" s="12">
        <f>SUM(J8:J12)</f>
        <v>44045.46</v>
      </c>
      <c r="K13" s="12">
        <f>SUM(K8:K12)</f>
        <v>44695.46</v>
      </c>
    </row>
    <row r="14" spans="1:13">
      <c r="I14" s="2" t="s">
        <v>12</v>
      </c>
    </row>
    <row r="15" spans="1:13">
      <c r="H15" s="1" t="s">
        <v>15</v>
      </c>
      <c r="J15" s="13" t="s">
        <v>16</v>
      </c>
      <c r="K15" s="13" t="s">
        <v>17</v>
      </c>
    </row>
    <row r="16" spans="1:13">
      <c r="K16" s="1"/>
    </row>
    <row r="17" spans="1:11">
      <c r="A17" s="1" t="s">
        <v>18</v>
      </c>
      <c r="D17" s="1" t="s">
        <v>19</v>
      </c>
      <c r="G17" s="1" t="s">
        <v>20</v>
      </c>
      <c r="I17" s="14">
        <v>1000</v>
      </c>
      <c r="J17" s="15"/>
      <c r="K17" s="16">
        <f t="shared" ref="K17:K27" si="1">J17*I17</f>
        <v>0</v>
      </c>
    </row>
    <row r="18" spans="1:11">
      <c r="A18" s="1"/>
      <c r="G18" s="1"/>
      <c r="I18" s="14">
        <v>500</v>
      </c>
      <c r="J18" s="15">
        <v>1</v>
      </c>
      <c r="K18" s="16">
        <f t="shared" si="1"/>
        <v>500</v>
      </c>
    </row>
    <row r="19" spans="1:11">
      <c r="A19" s="1"/>
      <c r="G19" s="1"/>
      <c r="I19" s="14">
        <v>200</v>
      </c>
      <c r="J19" s="15"/>
      <c r="K19" s="16">
        <f t="shared" si="1"/>
        <v>0</v>
      </c>
    </row>
    <row r="20" spans="1:11">
      <c r="A20" s="1" t="s">
        <v>21</v>
      </c>
      <c r="D20" s="1" t="s">
        <v>22</v>
      </c>
      <c r="G20" s="1" t="s">
        <v>23</v>
      </c>
      <c r="I20" s="14">
        <v>100</v>
      </c>
      <c r="J20" s="15">
        <v>1</v>
      </c>
      <c r="K20" s="16">
        <f t="shared" si="1"/>
        <v>100</v>
      </c>
    </row>
    <row r="21" spans="1:11">
      <c r="A21" s="2" t="s">
        <v>24</v>
      </c>
      <c r="D21" s="2" t="s">
        <v>25</v>
      </c>
      <c r="G21" s="2" t="s">
        <v>26</v>
      </c>
      <c r="I21" s="14">
        <v>50</v>
      </c>
      <c r="J21" s="15">
        <v>1</v>
      </c>
      <c r="K21" s="16">
        <f t="shared" si="1"/>
        <v>50</v>
      </c>
    </row>
    <row r="22" spans="1:11">
      <c r="I22" s="14">
        <v>20</v>
      </c>
      <c r="J22" s="15"/>
      <c r="K22" s="16">
        <f t="shared" si="1"/>
        <v>0</v>
      </c>
    </row>
    <row r="23" spans="1:11">
      <c r="I23" s="14">
        <v>10</v>
      </c>
      <c r="J23" s="15"/>
      <c r="K23" s="16">
        <f t="shared" si="1"/>
        <v>0</v>
      </c>
    </row>
    <row r="24" spans="1:11">
      <c r="I24" s="14">
        <v>5</v>
      </c>
      <c r="J24" s="15"/>
      <c r="K24" s="16">
        <f t="shared" si="1"/>
        <v>0</v>
      </c>
    </row>
    <row r="25" spans="1:11">
      <c r="I25" s="14">
        <v>1</v>
      </c>
      <c r="J25" s="15"/>
      <c r="K25" s="16">
        <f t="shared" si="1"/>
        <v>0</v>
      </c>
    </row>
    <row r="26" spans="1:11">
      <c r="I26" s="14">
        <v>0.25</v>
      </c>
      <c r="J26" s="15"/>
      <c r="K26" s="16">
        <f t="shared" si="1"/>
        <v>0</v>
      </c>
    </row>
    <row r="27" spans="1:11">
      <c r="I27" s="17">
        <v>0.1</v>
      </c>
      <c r="J27" s="15"/>
      <c r="K27" s="16">
        <f t="shared" si="1"/>
        <v>0</v>
      </c>
    </row>
    <row r="28" spans="1:11">
      <c r="I28" s="1" t="s">
        <v>27</v>
      </c>
      <c r="K28" s="18">
        <f>SUM(K17:K27)</f>
        <v>650</v>
      </c>
    </row>
    <row r="29" spans="1:11">
      <c r="I29" s="1" t="s">
        <v>28</v>
      </c>
      <c r="K29" s="19">
        <f>J13</f>
        <v>44045.46</v>
      </c>
    </row>
    <row r="30" spans="1:11" ht="9.75" thickBot="1">
      <c r="K30" s="20">
        <f>SUM(K28:K29)</f>
        <v>44695.46</v>
      </c>
    </row>
    <row r="31" spans="1:11" ht="9.75" thickTop="1"/>
    <row r="35" spans="1:12">
      <c r="A35" s="1" t="s">
        <v>0</v>
      </c>
    </row>
    <row r="36" spans="1:12">
      <c r="A36" s="1" t="s">
        <v>31</v>
      </c>
    </row>
    <row r="38" spans="1:12">
      <c r="A38" s="64" t="s">
        <v>1</v>
      </c>
      <c r="B38" s="64" t="s">
        <v>2</v>
      </c>
      <c r="C38" s="64" t="s">
        <v>3</v>
      </c>
      <c r="D38" s="64" t="s">
        <v>4</v>
      </c>
      <c r="E38" s="64" t="s">
        <v>5</v>
      </c>
      <c r="F38" s="64" t="s">
        <v>6</v>
      </c>
      <c r="G38" s="67" t="s">
        <v>7</v>
      </c>
      <c r="H38" s="68"/>
      <c r="I38" s="68"/>
      <c r="J38" s="69"/>
      <c r="K38" s="64" t="s">
        <v>8</v>
      </c>
      <c r="L38" s="64" t="s">
        <v>9</v>
      </c>
    </row>
    <row r="39" spans="1:12">
      <c r="A39" s="65"/>
      <c r="B39" s="65"/>
      <c r="C39" s="65"/>
      <c r="D39" s="65"/>
      <c r="E39" s="65"/>
      <c r="F39" s="65"/>
      <c r="G39" s="64" t="s">
        <v>10</v>
      </c>
      <c r="H39" s="64" t="s">
        <v>11</v>
      </c>
      <c r="I39" s="64" t="s">
        <v>12</v>
      </c>
      <c r="J39" s="64" t="s">
        <v>13</v>
      </c>
      <c r="K39" s="65"/>
      <c r="L39" s="65"/>
    </row>
    <row r="40" spans="1:12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</row>
    <row r="41" spans="1:12">
      <c r="A41" s="3">
        <v>45362</v>
      </c>
      <c r="B41" s="4">
        <v>18457</v>
      </c>
      <c r="C41" s="5" t="s">
        <v>88</v>
      </c>
      <c r="D41" s="6" t="s">
        <v>14</v>
      </c>
      <c r="E41" s="6">
        <v>57218</v>
      </c>
      <c r="F41" s="7"/>
      <c r="G41" s="8" t="s">
        <v>72</v>
      </c>
      <c r="H41" s="8"/>
      <c r="I41" s="9"/>
      <c r="J41" s="10">
        <v>14000</v>
      </c>
      <c r="K41" s="11">
        <f>J41+F41</f>
        <v>14000</v>
      </c>
      <c r="L41" s="3">
        <v>45362</v>
      </c>
    </row>
    <row r="42" spans="1:12">
      <c r="A42" s="3">
        <v>45362</v>
      </c>
      <c r="B42" s="4">
        <v>18458</v>
      </c>
      <c r="C42" s="5" t="s">
        <v>89</v>
      </c>
      <c r="D42" s="6" t="s">
        <v>14</v>
      </c>
      <c r="E42" s="6">
        <v>57219</v>
      </c>
      <c r="F42" s="7"/>
      <c r="G42" s="8" t="s">
        <v>72</v>
      </c>
      <c r="H42" s="8"/>
      <c r="I42" s="9"/>
      <c r="J42" s="10">
        <v>59292.1</v>
      </c>
      <c r="K42" s="11">
        <f>J42+F42</f>
        <v>59292.1</v>
      </c>
      <c r="L42" s="3">
        <v>45359</v>
      </c>
    </row>
    <row r="43" spans="1:12">
      <c r="A43" s="3">
        <v>45362</v>
      </c>
      <c r="B43" s="4">
        <v>18458</v>
      </c>
      <c r="C43" s="5" t="s">
        <v>89</v>
      </c>
      <c r="D43" s="6" t="s">
        <v>33</v>
      </c>
      <c r="E43" s="6">
        <v>57219</v>
      </c>
      <c r="F43" s="7"/>
      <c r="G43" s="8" t="s">
        <v>72</v>
      </c>
      <c r="H43" s="8"/>
      <c r="I43" s="9"/>
      <c r="J43" s="10">
        <v>600</v>
      </c>
      <c r="K43" s="11">
        <f t="shared" ref="K43:K44" si="2">J43+F43</f>
        <v>600</v>
      </c>
      <c r="L43" s="3">
        <v>45359</v>
      </c>
    </row>
    <row r="44" spans="1:12">
      <c r="A44" s="3">
        <v>45362</v>
      </c>
      <c r="B44" s="4">
        <v>18459</v>
      </c>
      <c r="C44" s="5" t="s">
        <v>90</v>
      </c>
      <c r="D44" s="6" t="s">
        <v>14</v>
      </c>
      <c r="E44" s="6">
        <v>57222</v>
      </c>
      <c r="F44" s="7"/>
      <c r="G44" s="8" t="s">
        <v>49</v>
      </c>
      <c r="H44" s="8"/>
      <c r="I44" s="9"/>
      <c r="J44" s="10">
        <v>9971.25</v>
      </c>
      <c r="K44" s="11">
        <f t="shared" si="2"/>
        <v>9971.25</v>
      </c>
      <c r="L44" s="3">
        <v>45359</v>
      </c>
    </row>
    <row r="45" spans="1:12">
      <c r="F45" s="12">
        <f>SUM(F38:F44)</f>
        <v>0</v>
      </c>
      <c r="G45" s="1"/>
      <c r="H45" s="1"/>
      <c r="I45" s="1"/>
      <c r="J45" s="12">
        <f>SUM(J41:J44)</f>
        <v>83863.350000000006</v>
      </c>
      <c r="K45" s="12">
        <f>SUM(K41:K44)</f>
        <v>83863.350000000006</v>
      </c>
    </row>
    <row r="46" spans="1:12">
      <c r="I46" s="2" t="s">
        <v>12</v>
      </c>
    </row>
    <row r="49" spans="1:4">
      <c r="A49" s="1" t="s">
        <v>18</v>
      </c>
      <c r="D49" s="1" t="s">
        <v>19</v>
      </c>
    </row>
    <row r="50" spans="1:4">
      <c r="A50" s="1"/>
    </row>
    <row r="51" spans="1:4">
      <c r="A51" s="1"/>
    </row>
    <row r="52" spans="1:4">
      <c r="A52" s="1" t="s">
        <v>21</v>
      </c>
      <c r="D52" s="1" t="s">
        <v>22</v>
      </c>
    </row>
    <row r="53" spans="1:4">
      <c r="A53" s="2" t="s">
        <v>24</v>
      </c>
      <c r="D53" s="2" t="s">
        <v>25</v>
      </c>
    </row>
  </sheetData>
  <mergeCells count="26">
    <mergeCell ref="G5:J5"/>
    <mergeCell ref="K5:K7"/>
    <mergeCell ref="L5:L7"/>
    <mergeCell ref="G6:G7"/>
    <mergeCell ref="H6:H7"/>
    <mergeCell ref="I6:I7"/>
    <mergeCell ref="J6:J7"/>
    <mergeCell ref="F5:F7"/>
    <mergeCell ref="A5:A7"/>
    <mergeCell ref="B5:B7"/>
    <mergeCell ref="C5:C7"/>
    <mergeCell ref="D5:D7"/>
    <mergeCell ref="E5:E7"/>
    <mergeCell ref="A38:A40"/>
    <mergeCell ref="B38:B40"/>
    <mergeCell ref="C38:C40"/>
    <mergeCell ref="D38:D40"/>
    <mergeCell ref="E38:E40"/>
    <mergeCell ref="F38:F40"/>
    <mergeCell ref="G38:J38"/>
    <mergeCell ref="K38:K40"/>
    <mergeCell ref="L38:L40"/>
    <mergeCell ref="G39:G40"/>
    <mergeCell ref="H39:H40"/>
    <mergeCell ref="I39:I40"/>
    <mergeCell ref="J39:J40"/>
  </mergeCells>
  <pageMargins left="0.25" right="0.25" top="0.75" bottom="0.75" header="0.3" footer="0.3"/>
  <pageSetup scale="90" orientation="landscape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2:M120"/>
  <sheetViews>
    <sheetView topLeftCell="A52" workbookViewId="0">
      <selection activeCell="C81" sqref="C81"/>
    </sheetView>
  </sheetViews>
  <sheetFormatPr defaultColWidth="8.5703125" defaultRowHeight="9"/>
  <cols>
    <col min="1" max="1" width="14.85546875" style="2" customWidth="1"/>
    <col min="2" max="2" width="6.710937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2">
      <c r="A2" s="1" t="s">
        <v>0</v>
      </c>
    </row>
    <row r="3" spans="1:12">
      <c r="A3" s="1" t="s">
        <v>31</v>
      </c>
    </row>
    <row r="5" spans="1:12" ht="8.4499999999999993" customHeight="1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7" t="s">
        <v>7</v>
      </c>
      <c r="H5" s="68"/>
      <c r="I5" s="68"/>
      <c r="J5" s="69"/>
      <c r="K5" s="64" t="s">
        <v>8</v>
      </c>
      <c r="L5" s="64" t="s">
        <v>9</v>
      </c>
    </row>
    <row r="6" spans="1:12">
      <c r="A6" s="65"/>
      <c r="B6" s="65"/>
      <c r="C6" s="65"/>
      <c r="D6" s="65"/>
      <c r="E6" s="65"/>
      <c r="F6" s="65"/>
      <c r="G6" s="64" t="s">
        <v>10</v>
      </c>
      <c r="H6" s="64" t="s">
        <v>11</v>
      </c>
      <c r="I6" s="64" t="s">
        <v>12</v>
      </c>
      <c r="J6" s="64" t="s">
        <v>13</v>
      </c>
      <c r="K6" s="65"/>
      <c r="L6" s="65"/>
    </row>
    <row r="7" spans="1:12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2">
      <c r="A8" s="3">
        <v>45362</v>
      </c>
      <c r="B8" s="4">
        <v>18456</v>
      </c>
      <c r="C8" s="5" t="s">
        <v>66</v>
      </c>
      <c r="D8" s="6" t="s">
        <v>14</v>
      </c>
      <c r="E8" s="6">
        <v>57217</v>
      </c>
      <c r="F8" s="7">
        <v>20692.099999999999</v>
      </c>
      <c r="G8" s="8"/>
      <c r="H8" s="8"/>
      <c r="I8" s="9"/>
      <c r="J8" s="10"/>
      <c r="K8" s="11">
        <f>J8+F8</f>
        <v>20692.099999999999</v>
      </c>
      <c r="L8" s="3">
        <v>45363</v>
      </c>
    </row>
    <row r="9" spans="1:12">
      <c r="A9" s="3"/>
      <c r="B9" s="4"/>
      <c r="C9" s="5"/>
      <c r="D9" s="6"/>
      <c r="E9" s="6"/>
      <c r="F9" s="7"/>
      <c r="G9" s="8"/>
      <c r="H9" s="8"/>
      <c r="I9" s="9"/>
      <c r="J9" s="10"/>
      <c r="K9" s="11">
        <f>J9+F9</f>
        <v>0</v>
      </c>
      <c r="L9" s="3"/>
    </row>
    <row r="10" spans="1:12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>J10+F10</f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ref="K11:K12" si="0">J11+F11</f>
        <v>0</v>
      </c>
      <c r="L11" s="3"/>
    </row>
    <row r="12" spans="1:12">
      <c r="A12" s="3"/>
      <c r="B12" s="4"/>
      <c r="C12" s="5"/>
      <c r="D12" s="6"/>
      <c r="E12" s="6"/>
      <c r="F12" s="7"/>
      <c r="G12" s="8"/>
      <c r="H12" s="8"/>
      <c r="I12" s="9"/>
      <c r="J12" s="10"/>
      <c r="K12" s="11">
        <f t="shared" si="0"/>
        <v>0</v>
      </c>
      <c r="L12" s="3"/>
    </row>
    <row r="13" spans="1:12">
      <c r="F13" s="12">
        <f>SUM(F5:F12)</f>
        <v>20692.099999999999</v>
      </c>
      <c r="G13" s="1"/>
      <c r="H13" s="1"/>
      <c r="I13" s="1"/>
      <c r="J13" s="12">
        <f>SUM(J8:J12)</f>
        <v>0</v>
      </c>
      <c r="K13" s="12">
        <f>SUM(K8:K12)</f>
        <v>20692.099999999999</v>
      </c>
    </row>
    <row r="14" spans="1:12">
      <c r="I14" s="2" t="s">
        <v>12</v>
      </c>
    </row>
    <row r="15" spans="1:12">
      <c r="H15" s="1" t="s">
        <v>15</v>
      </c>
      <c r="J15" s="13" t="s">
        <v>16</v>
      </c>
      <c r="K15" s="13" t="s">
        <v>17</v>
      </c>
    </row>
    <row r="16" spans="1:12">
      <c r="K16" s="1"/>
    </row>
    <row r="17" spans="1:11">
      <c r="A17" s="1" t="s">
        <v>18</v>
      </c>
      <c r="D17" s="1" t="s">
        <v>19</v>
      </c>
      <c r="G17" s="1" t="s">
        <v>20</v>
      </c>
      <c r="I17" s="14">
        <v>1000</v>
      </c>
      <c r="J17" s="15">
        <v>20</v>
      </c>
      <c r="K17" s="16">
        <f t="shared" ref="K17:K27" si="1">J17*I17</f>
        <v>20000</v>
      </c>
    </row>
    <row r="18" spans="1:11">
      <c r="A18" s="1"/>
      <c r="G18" s="1"/>
      <c r="I18" s="14">
        <v>500</v>
      </c>
      <c r="J18" s="15">
        <v>1</v>
      </c>
      <c r="K18" s="16">
        <f t="shared" si="1"/>
        <v>500</v>
      </c>
    </row>
    <row r="19" spans="1:11">
      <c r="A19" s="1"/>
      <c r="G19" s="1"/>
      <c r="I19" s="14">
        <v>200</v>
      </c>
      <c r="J19" s="15"/>
      <c r="K19" s="16">
        <f t="shared" si="1"/>
        <v>0</v>
      </c>
    </row>
    <row r="20" spans="1:11">
      <c r="A20" s="1" t="s">
        <v>21</v>
      </c>
      <c r="D20" s="1" t="s">
        <v>22</v>
      </c>
      <c r="G20" s="1" t="s">
        <v>23</v>
      </c>
      <c r="I20" s="14">
        <v>100</v>
      </c>
      <c r="J20" s="15">
        <v>1</v>
      </c>
      <c r="K20" s="16">
        <f t="shared" si="1"/>
        <v>100</v>
      </c>
    </row>
    <row r="21" spans="1:11">
      <c r="A21" s="2" t="s">
        <v>24</v>
      </c>
      <c r="D21" s="2" t="s">
        <v>25</v>
      </c>
      <c r="G21" s="2" t="s">
        <v>26</v>
      </c>
      <c r="I21" s="14">
        <v>50</v>
      </c>
      <c r="J21" s="15">
        <v>1</v>
      </c>
      <c r="K21" s="16">
        <f t="shared" si="1"/>
        <v>50</v>
      </c>
    </row>
    <row r="22" spans="1:11">
      <c r="I22" s="14">
        <v>20</v>
      </c>
      <c r="J22" s="15">
        <v>2</v>
      </c>
      <c r="K22" s="16">
        <f t="shared" si="1"/>
        <v>40</v>
      </c>
    </row>
    <row r="23" spans="1:11">
      <c r="I23" s="14">
        <v>10</v>
      </c>
      <c r="J23" s="15"/>
      <c r="K23" s="16">
        <f t="shared" si="1"/>
        <v>0</v>
      </c>
    </row>
    <row r="24" spans="1:11">
      <c r="I24" s="14">
        <v>5</v>
      </c>
      <c r="J24" s="15"/>
      <c r="K24" s="16">
        <f t="shared" si="1"/>
        <v>0</v>
      </c>
    </row>
    <row r="25" spans="1:11">
      <c r="I25" s="14">
        <v>1</v>
      </c>
      <c r="J25" s="15">
        <v>2</v>
      </c>
      <c r="K25" s="16">
        <f t="shared" si="1"/>
        <v>2</v>
      </c>
    </row>
    <row r="26" spans="1:11">
      <c r="I26" s="14">
        <v>0.25</v>
      </c>
      <c r="J26" s="15"/>
      <c r="K26" s="16">
        <f t="shared" si="1"/>
        <v>0</v>
      </c>
    </row>
    <row r="27" spans="1:11">
      <c r="I27" s="17">
        <v>0.1</v>
      </c>
      <c r="J27" s="15">
        <v>1</v>
      </c>
      <c r="K27" s="16">
        <f t="shared" si="1"/>
        <v>0.1</v>
      </c>
    </row>
    <row r="28" spans="1:11">
      <c r="I28" s="1" t="s">
        <v>27</v>
      </c>
      <c r="K28" s="18">
        <f>SUM(K17:K27)</f>
        <v>20692.099999999999</v>
      </c>
    </row>
    <row r="29" spans="1:11">
      <c r="I29" s="1" t="s">
        <v>28</v>
      </c>
      <c r="K29" s="19">
        <f>J13</f>
        <v>0</v>
      </c>
    </row>
    <row r="30" spans="1:11" ht="9.75" thickBot="1">
      <c r="K30" s="20">
        <f>SUM(K28:K29)</f>
        <v>20692.099999999999</v>
      </c>
    </row>
    <row r="31" spans="1:11" ht="9.75" thickTop="1"/>
    <row r="38" spans="1:13">
      <c r="A38" s="1" t="s">
        <v>0</v>
      </c>
    </row>
    <row r="39" spans="1:13">
      <c r="A39" s="1" t="s">
        <v>31</v>
      </c>
    </row>
    <row r="41" spans="1:13">
      <c r="A41" s="64" t="s">
        <v>1</v>
      </c>
      <c r="B41" s="64" t="s">
        <v>2</v>
      </c>
      <c r="C41" s="64" t="s">
        <v>3</v>
      </c>
      <c r="D41" s="64" t="s">
        <v>4</v>
      </c>
      <c r="E41" s="64" t="s">
        <v>5</v>
      </c>
      <c r="F41" s="64" t="s">
        <v>6</v>
      </c>
      <c r="G41" s="67" t="s">
        <v>7</v>
      </c>
      <c r="H41" s="68"/>
      <c r="I41" s="68"/>
      <c r="J41" s="69"/>
      <c r="K41" s="64" t="s">
        <v>8</v>
      </c>
      <c r="L41" s="64" t="s">
        <v>9</v>
      </c>
    </row>
    <row r="42" spans="1:13">
      <c r="A42" s="65"/>
      <c r="B42" s="65"/>
      <c r="C42" s="65"/>
      <c r="D42" s="65"/>
      <c r="E42" s="65"/>
      <c r="F42" s="65"/>
      <c r="G42" s="64" t="s">
        <v>10</v>
      </c>
      <c r="H42" s="64" t="s">
        <v>11</v>
      </c>
      <c r="I42" s="64" t="s">
        <v>12</v>
      </c>
      <c r="J42" s="64" t="s">
        <v>13</v>
      </c>
      <c r="K42" s="65"/>
      <c r="L42" s="65"/>
    </row>
    <row r="43" spans="1:13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1:13">
      <c r="A44" s="3">
        <v>45363</v>
      </c>
      <c r="B44" s="4">
        <v>18460</v>
      </c>
      <c r="C44" s="5" t="s">
        <v>91</v>
      </c>
      <c r="D44" s="6" t="s">
        <v>14</v>
      </c>
      <c r="E44" s="6">
        <v>57227</v>
      </c>
      <c r="F44" s="7"/>
      <c r="G44" s="8" t="s">
        <v>72</v>
      </c>
      <c r="H44" s="8"/>
      <c r="I44" s="9"/>
      <c r="J44" s="10">
        <v>22352.1</v>
      </c>
      <c r="K44" s="11">
        <f>J44+F44</f>
        <v>22352.1</v>
      </c>
      <c r="L44" s="3">
        <v>45361</v>
      </c>
    </row>
    <row r="45" spans="1:13">
      <c r="A45" s="3">
        <v>45363</v>
      </c>
      <c r="B45" s="4">
        <v>18461</v>
      </c>
      <c r="C45" s="5" t="s">
        <v>92</v>
      </c>
      <c r="D45" s="6" t="s">
        <v>14</v>
      </c>
      <c r="E45" s="6">
        <v>57230</v>
      </c>
      <c r="F45" s="7"/>
      <c r="G45" s="8" t="s">
        <v>72</v>
      </c>
      <c r="H45" s="8"/>
      <c r="I45" s="9"/>
      <c r="J45" s="10">
        <v>22352.1</v>
      </c>
      <c r="K45" s="11">
        <f>J45+F45</f>
        <v>22352.1</v>
      </c>
      <c r="L45" s="3">
        <v>45362</v>
      </c>
    </row>
    <row r="46" spans="1:13">
      <c r="A46" s="3">
        <v>45363</v>
      </c>
      <c r="B46" s="4">
        <v>18462</v>
      </c>
      <c r="C46" s="5" t="s">
        <v>93</v>
      </c>
      <c r="D46" s="6" t="s">
        <v>14</v>
      </c>
      <c r="E46" s="6">
        <v>57174</v>
      </c>
      <c r="F46" s="7"/>
      <c r="G46" s="8" t="s">
        <v>72</v>
      </c>
      <c r="H46" s="8"/>
      <c r="I46" s="9"/>
      <c r="J46" s="10">
        <v>9011.81</v>
      </c>
      <c r="K46" s="11">
        <f t="shared" ref="K46:K47" si="2">J46+F46</f>
        <v>9011.81</v>
      </c>
      <c r="L46" s="3">
        <v>45362</v>
      </c>
      <c r="M46" s="2" t="s">
        <v>94</v>
      </c>
    </row>
    <row r="47" spans="1:13">
      <c r="A47" s="3">
        <v>45363</v>
      </c>
      <c r="B47" s="4">
        <v>18463</v>
      </c>
      <c r="C47" s="5" t="s">
        <v>79</v>
      </c>
      <c r="D47" s="6" t="s">
        <v>14</v>
      </c>
      <c r="E47" s="6">
        <v>57198</v>
      </c>
      <c r="F47" s="7"/>
      <c r="G47" s="8" t="s">
        <v>72</v>
      </c>
      <c r="H47" s="8"/>
      <c r="I47" s="9"/>
      <c r="J47" s="10">
        <v>13500</v>
      </c>
      <c r="K47" s="11">
        <f t="shared" si="2"/>
        <v>13500</v>
      </c>
      <c r="L47" s="3">
        <v>45362</v>
      </c>
    </row>
    <row r="48" spans="1:13">
      <c r="F48" s="12">
        <f>SUM(F41:F47)</f>
        <v>0</v>
      </c>
      <c r="G48" s="1"/>
      <c r="H48" s="1"/>
      <c r="I48" s="1"/>
      <c r="J48" s="12">
        <f>SUM(J44:J47)</f>
        <v>67216.009999999995</v>
      </c>
      <c r="K48" s="12">
        <f>SUM(K44:K47)</f>
        <v>67216.009999999995</v>
      </c>
    </row>
    <row r="49" spans="1:12">
      <c r="I49" s="2" t="s">
        <v>12</v>
      </c>
    </row>
    <row r="52" spans="1:12">
      <c r="A52" s="1" t="s">
        <v>18</v>
      </c>
      <c r="D52" s="1" t="s">
        <v>19</v>
      </c>
    </row>
    <row r="53" spans="1:12">
      <c r="A53" s="1"/>
    </row>
    <row r="54" spans="1:12">
      <c r="A54" s="1"/>
    </row>
    <row r="55" spans="1:12">
      <c r="A55" s="1" t="s">
        <v>21</v>
      </c>
      <c r="D55" s="1" t="s">
        <v>22</v>
      </c>
    </row>
    <row r="56" spans="1:12">
      <c r="A56" s="2" t="s">
        <v>24</v>
      </c>
      <c r="D56" s="2" t="s">
        <v>25</v>
      </c>
    </row>
    <row r="60" spans="1:12">
      <c r="A60" s="22" t="s">
        <v>0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1:12">
      <c r="A61" s="22" t="s">
        <v>31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1:1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2">
      <c r="A63" s="70" t="s">
        <v>1</v>
      </c>
      <c r="B63" s="70" t="s">
        <v>2</v>
      </c>
      <c r="C63" s="70" t="s">
        <v>3</v>
      </c>
      <c r="D63" s="70" t="s">
        <v>4</v>
      </c>
      <c r="E63" s="70" t="s">
        <v>97</v>
      </c>
      <c r="F63" s="70" t="s">
        <v>6</v>
      </c>
      <c r="G63" s="73" t="s">
        <v>7</v>
      </c>
      <c r="H63" s="74"/>
      <c r="I63" s="74"/>
      <c r="J63" s="75"/>
      <c r="K63" s="70" t="s">
        <v>8</v>
      </c>
      <c r="L63" s="70" t="s">
        <v>9</v>
      </c>
    </row>
    <row r="64" spans="1:12">
      <c r="A64" s="71"/>
      <c r="B64" s="71"/>
      <c r="C64" s="71"/>
      <c r="D64" s="71"/>
      <c r="E64" s="71"/>
      <c r="F64" s="71"/>
      <c r="G64" s="70" t="s">
        <v>10</v>
      </c>
      <c r="H64" s="70" t="s">
        <v>11</v>
      </c>
      <c r="I64" s="70" t="s">
        <v>12</v>
      </c>
      <c r="J64" s="70" t="s">
        <v>13</v>
      </c>
      <c r="K64" s="71"/>
      <c r="L64" s="71"/>
    </row>
    <row r="65" spans="1:12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</row>
    <row r="66" spans="1:12">
      <c r="A66" s="24">
        <v>45363</v>
      </c>
      <c r="B66" s="25">
        <v>18464</v>
      </c>
      <c r="C66" s="26" t="s">
        <v>120</v>
      </c>
      <c r="D66" s="27" t="s">
        <v>98</v>
      </c>
      <c r="E66" s="70">
        <v>190117</v>
      </c>
      <c r="F66" s="28"/>
      <c r="G66" s="29" t="s">
        <v>72</v>
      </c>
      <c r="H66" s="29"/>
      <c r="I66" s="30"/>
      <c r="J66" s="31">
        <v>200</v>
      </c>
      <c r="K66" s="32">
        <f t="shared" ref="K66:K113" si="3">J66+F66</f>
        <v>200</v>
      </c>
      <c r="L66" s="24">
        <v>45362</v>
      </c>
    </row>
    <row r="67" spans="1:12">
      <c r="A67" s="33"/>
      <c r="B67" s="34"/>
      <c r="C67" s="35"/>
      <c r="D67" s="36" t="s">
        <v>99</v>
      </c>
      <c r="E67" s="72"/>
      <c r="F67" s="37"/>
      <c r="G67" s="38" t="s">
        <v>72</v>
      </c>
      <c r="H67" s="38"/>
      <c r="I67" s="39"/>
      <c r="J67" s="31">
        <v>-42.41</v>
      </c>
      <c r="K67" s="32">
        <f t="shared" si="3"/>
        <v>-42.41</v>
      </c>
      <c r="L67" s="33"/>
    </row>
    <row r="68" spans="1:12">
      <c r="A68" s="33"/>
      <c r="B68" s="79" t="s">
        <v>100</v>
      </c>
      <c r="C68" s="80"/>
      <c r="D68" s="80"/>
      <c r="E68" s="80"/>
      <c r="F68" s="80"/>
      <c r="G68" s="80"/>
      <c r="H68" s="80"/>
      <c r="I68" s="81"/>
      <c r="J68" s="40">
        <f>SUM(J66:J67)</f>
        <v>157.59</v>
      </c>
      <c r="K68" s="41">
        <f t="shared" si="3"/>
        <v>157.59</v>
      </c>
      <c r="L68" s="42"/>
    </row>
    <row r="69" spans="1:12">
      <c r="A69" s="24">
        <v>45363</v>
      </c>
      <c r="B69" s="25">
        <v>18464</v>
      </c>
      <c r="C69" s="26" t="s">
        <v>121</v>
      </c>
      <c r="D69" s="27" t="s">
        <v>98</v>
      </c>
      <c r="E69" s="70">
        <v>190116</v>
      </c>
      <c r="F69" s="28"/>
      <c r="G69" s="29" t="s">
        <v>72</v>
      </c>
      <c r="H69" s="29"/>
      <c r="I69" s="30"/>
      <c r="J69" s="31">
        <v>1100</v>
      </c>
      <c r="K69" s="32">
        <f t="shared" si="3"/>
        <v>1100</v>
      </c>
      <c r="L69" s="24">
        <v>45362</v>
      </c>
    </row>
    <row r="70" spans="1:12">
      <c r="A70" s="33"/>
      <c r="B70" s="34"/>
      <c r="C70" s="35"/>
      <c r="D70" s="36" t="s">
        <v>99</v>
      </c>
      <c r="E70" s="72"/>
      <c r="F70" s="37"/>
      <c r="G70" s="38" t="s">
        <v>72</v>
      </c>
      <c r="H70" s="38"/>
      <c r="I70" s="39"/>
      <c r="J70" s="31">
        <v>-220.47</v>
      </c>
      <c r="K70" s="32">
        <f t="shared" si="3"/>
        <v>-220.47</v>
      </c>
      <c r="L70" s="33"/>
    </row>
    <row r="71" spans="1:12">
      <c r="A71" s="76" t="s">
        <v>100</v>
      </c>
      <c r="B71" s="77"/>
      <c r="C71" s="77"/>
      <c r="D71" s="77"/>
      <c r="E71" s="77"/>
      <c r="F71" s="77"/>
      <c r="G71" s="77"/>
      <c r="H71" s="77"/>
      <c r="I71" s="78"/>
      <c r="J71" s="43">
        <f>SUM(J69:J70)</f>
        <v>879.53</v>
      </c>
      <c r="K71" s="44">
        <f t="shared" si="3"/>
        <v>879.53</v>
      </c>
      <c r="L71" s="33"/>
    </row>
    <row r="72" spans="1:12">
      <c r="A72" s="24">
        <v>45363</v>
      </c>
      <c r="B72" s="25">
        <v>18464</v>
      </c>
      <c r="C72" s="26" t="s">
        <v>122</v>
      </c>
      <c r="D72" s="27" t="s">
        <v>98</v>
      </c>
      <c r="E72" s="70">
        <v>190259</v>
      </c>
      <c r="F72" s="28"/>
      <c r="G72" s="29" t="s">
        <v>72</v>
      </c>
      <c r="H72" s="29"/>
      <c r="I72" s="30"/>
      <c r="J72" s="31">
        <v>200</v>
      </c>
      <c r="K72" s="32">
        <f t="shared" si="3"/>
        <v>200</v>
      </c>
      <c r="L72" s="24">
        <v>45362</v>
      </c>
    </row>
    <row r="73" spans="1:12">
      <c r="A73" s="24"/>
      <c r="B73" s="25"/>
      <c r="C73" s="26"/>
      <c r="D73" s="36" t="s">
        <v>99</v>
      </c>
      <c r="E73" s="72"/>
      <c r="F73" s="37"/>
      <c r="G73" s="38" t="s">
        <v>72</v>
      </c>
      <c r="H73" s="38"/>
      <c r="I73" s="39"/>
      <c r="J73" s="31">
        <v>-42.11</v>
      </c>
      <c r="K73" s="32">
        <f t="shared" si="3"/>
        <v>-42.11</v>
      </c>
      <c r="L73" s="24"/>
    </row>
    <row r="74" spans="1:12">
      <c r="A74" s="76" t="s">
        <v>100</v>
      </c>
      <c r="B74" s="77"/>
      <c r="C74" s="77"/>
      <c r="D74" s="77"/>
      <c r="E74" s="77"/>
      <c r="F74" s="77"/>
      <c r="G74" s="77"/>
      <c r="H74" s="77"/>
      <c r="I74" s="78"/>
      <c r="J74" s="43">
        <f>SUM(J72:J73)</f>
        <v>157.88999999999999</v>
      </c>
      <c r="K74" s="44">
        <f t="shared" si="3"/>
        <v>157.88999999999999</v>
      </c>
      <c r="L74" s="33"/>
    </row>
    <row r="75" spans="1:12">
      <c r="A75" s="24">
        <v>45363</v>
      </c>
      <c r="B75" s="25">
        <v>18464</v>
      </c>
      <c r="C75" s="26" t="s">
        <v>123</v>
      </c>
      <c r="D75" s="27" t="s">
        <v>98</v>
      </c>
      <c r="E75" s="70">
        <v>190112</v>
      </c>
      <c r="F75" s="28"/>
      <c r="G75" s="29" t="s">
        <v>72</v>
      </c>
      <c r="H75" s="29"/>
      <c r="I75" s="30"/>
      <c r="J75" s="31">
        <v>200</v>
      </c>
      <c r="K75" s="32">
        <f t="shared" si="3"/>
        <v>200</v>
      </c>
      <c r="L75" s="24">
        <v>45362</v>
      </c>
    </row>
    <row r="76" spans="1:12">
      <c r="A76" s="24"/>
      <c r="B76" s="25"/>
      <c r="C76" s="26"/>
      <c r="D76" s="36" t="s">
        <v>99</v>
      </c>
      <c r="E76" s="72"/>
      <c r="F76" s="37"/>
      <c r="G76" s="38" t="s">
        <v>72</v>
      </c>
      <c r="H76" s="38"/>
      <c r="I76" s="39"/>
      <c r="J76" s="31">
        <v>-42.12</v>
      </c>
      <c r="K76" s="32">
        <f t="shared" si="3"/>
        <v>-42.12</v>
      </c>
      <c r="L76" s="24"/>
    </row>
    <row r="77" spans="1:12">
      <c r="A77" s="76" t="s">
        <v>100</v>
      </c>
      <c r="B77" s="77"/>
      <c r="C77" s="77"/>
      <c r="D77" s="77"/>
      <c r="E77" s="77"/>
      <c r="F77" s="77"/>
      <c r="G77" s="77"/>
      <c r="H77" s="77"/>
      <c r="I77" s="78"/>
      <c r="J77" s="43">
        <f>SUM(J75:J76)</f>
        <v>157.88</v>
      </c>
      <c r="K77" s="44">
        <f t="shared" si="3"/>
        <v>157.88</v>
      </c>
      <c r="L77" s="33"/>
    </row>
    <row r="78" spans="1:12">
      <c r="A78" s="24">
        <v>45363</v>
      </c>
      <c r="B78" s="25">
        <v>18464</v>
      </c>
      <c r="C78" s="26" t="s">
        <v>124</v>
      </c>
      <c r="D78" s="27" t="s">
        <v>98</v>
      </c>
      <c r="E78" s="70">
        <v>190119</v>
      </c>
      <c r="F78" s="28"/>
      <c r="G78" s="29" t="s">
        <v>72</v>
      </c>
      <c r="H78" s="29"/>
      <c r="I78" s="30"/>
      <c r="J78" s="31">
        <v>550</v>
      </c>
      <c r="K78" s="32">
        <f t="shared" si="3"/>
        <v>550</v>
      </c>
      <c r="L78" s="24">
        <v>45362</v>
      </c>
    </row>
    <row r="79" spans="1:12">
      <c r="A79" s="24"/>
      <c r="B79" s="25"/>
      <c r="C79" s="26"/>
      <c r="D79" s="36" t="s">
        <v>99</v>
      </c>
      <c r="E79" s="72"/>
      <c r="F79" s="37"/>
      <c r="G79" s="38" t="s">
        <v>72</v>
      </c>
      <c r="H79" s="38"/>
      <c r="I79" s="39"/>
      <c r="J79" s="31">
        <v>-111.24</v>
      </c>
      <c r="K79" s="32">
        <f t="shared" si="3"/>
        <v>-111.24</v>
      </c>
      <c r="L79" s="33"/>
    </row>
    <row r="80" spans="1:12">
      <c r="A80" s="76" t="s">
        <v>100</v>
      </c>
      <c r="B80" s="77"/>
      <c r="C80" s="77"/>
      <c r="D80" s="77"/>
      <c r="E80" s="77"/>
      <c r="F80" s="77"/>
      <c r="G80" s="77"/>
      <c r="H80" s="77"/>
      <c r="I80" s="78"/>
      <c r="J80" s="43">
        <f>SUM(J78:J79)</f>
        <v>438.76</v>
      </c>
      <c r="K80" s="44">
        <f t="shared" si="3"/>
        <v>438.76</v>
      </c>
      <c r="L80" s="42"/>
    </row>
    <row r="81" spans="1:12">
      <c r="A81" s="24">
        <v>45363</v>
      </c>
      <c r="B81" s="25">
        <v>18464</v>
      </c>
      <c r="C81" s="26" t="s">
        <v>192</v>
      </c>
      <c r="D81" s="27" t="s">
        <v>98</v>
      </c>
      <c r="E81" s="70">
        <v>190790</v>
      </c>
      <c r="F81" s="28"/>
      <c r="G81" s="29" t="s">
        <v>72</v>
      </c>
      <c r="H81" s="29"/>
      <c r="I81" s="30"/>
      <c r="J81" s="31">
        <v>200</v>
      </c>
      <c r="K81" s="32">
        <f t="shared" si="3"/>
        <v>200</v>
      </c>
      <c r="L81" s="24">
        <v>45362</v>
      </c>
    </row>
    <row r="82" spans="1:12">
      <c r="A82" s="24"/>
      <c r="B82" s="25"/>
      <c r="C82" s="26"/>
      <c r="D82" s="36" t="s">
        <v>99</v>
      </c>
      <c r="E82" s="72"/>
      <c r="F82" s="37"/>
      <c r="G82" s="38" t="s">
        <v>72</v>
      </c>
      <c r="H82" s="38"/>
      <c r="I82" s="39"/>
      <c r="J82" s="31">
        <v>-42.96</v>
      </c>
      <c r="K82" s="32">
        <f t="shared" si="3"/>
        <v>-42.96</v>
      </c>
      <c r="L82" s="33"/>
    </row>
    <row r="83" spans="1:12">
      <c r="A83" s="76" t="s">
        <v>100</v>
      </c>
      <c r="B83" s="77"/>
      <c r="C83" s="77"/>
      <c r="D83" s="77"/>
      <c r="E83" s="77"/>
      <c r="F83" s="77"/>
      <c r="G83" s="77"/>
      <c r="H83" s="77"/>
      <c r="I83" s="78"/>
      <c r="J83" s="43">
        <f>SUM(J81:J82)</f>
        <v>157.04</v>
      </c>
      <c r="K83" s="44">
        <f t="shared" si="3"/>
        <v>157.04</v>
      </c>
      <c r="L83" s="33"/>
    </row>
    <row r="84" spans="1:12">
      <c r="A84" s="24">
        <v>45363</v>
      </c>
      <c r="B84" s="25">
        <v>18464</v>
      </c>
      <c r="C84" s="45" t="s">
        <v>125</v>
      </c>
      <c r="D84" s="46" t="s">
        <v>14</v>
      </c>
      <c r="E84" s="82">
        <v>189821</v>
      </c>
      <c r="F84" s="28">
        <v>0</v>
      </c>
      <c r="G84" s="47" t="s">
        <v>72</v>
      </c>
      <c r="H84" s="47"/>
      <c r="I84" s="48"/>
      <c r="J84" s="31">
        <v>1100</v>
      </c>
      <c r="K84" s="32">
        <f t="shared" si="3"/>
        <v>1100</v>
      </c>
      <c r="L84" s="24">
        <v>45362</v>
      </c>
    </row>
    <row r="85" spans="1:12">
      <c r="A85" s="49"/>
      <c r="B85" s="50"/>
      <c r="C85" s="45"/>
      <c r="D85" s="51" t="s">
        <v>99</v>
      </c>
      <c r="E85" s="83"/>
      <c r="F85" s="37"/>
      <c r="G85" s="52" t="s">
        <v>72</v>
      </c>
      <c r="H85" s="52"/>
      <c r="I85" s="53"/>
      <c r="J85" s="31">
        <v>-168.72</v>
      </c>
      <c r="K85" s="32">
        <f t="shared" si="3"/>
        <v>-168.72</v>
      </c>
      <c r="L85" s="24"/>
    </row>
    <row r="86" spans="1:12">
      <c r="A86" s="76" t="s">
        <v>100</v>
      </c>
      <c r="B86" s="77"/>
      <c r="C86" s="77"/>
      <c r="D86" s="77"/>
      <c r="E86" s="77"/>
      <c r="F86" s="77"/>
      <c r="G86" s="77"/>
      <c r="H86" s="77"/>
      <c r="I86" s="78"/>
      <c r="J86" s="43">
        <f>SUM(J84:J85)</f>
        <v>931.28</v>
      </c>
      <c r="K86" s="44">
        <f t="shared" si="3"/>
        <v>931.28</v>
      </c>
      <c r="L86" s="33"/>
    </row>
    <row r="87" spans="1:12">
      <c r="A87" s="24">
        <v>45363</v>
      </c>
      <c r="B87" s="25">
        <v>18464</v>
      </c>
      <c r="C87" s="26" t="s">
        <v>126</v>
      </c>
      <c r="D87" s="27" t="s">
        <v>98</v>
      </c>
      <c r="E87" s="70">
        <v>190120</v>
      </c>
      <c r="F87" s="28"/>
      <c r="G87" s="29" t="s">
        <v>72</v>
      </c>
      <c r="H87" s="29"/>
      <c r="I87" s="30"/>
      <c r="J87" s="31">
        <v>200</v>
      </c>
      <c r="K87" s="32">
        <f t="shared" si="3"/>
        <v>200</v>
      </c>
      <c r="L87" s="24">
        <v>45362</v>
      </c>
    </row>
    <row r="88" spans="1:12">
      <c r="A88" s="24"/>
      <c r="B88" s="25"/>
      <c r="C88" s="26"/>
      <c r="D88" s="36" t="s">
        <v>99</v>
      </c>
      <c r="E88" s="72"/>
      <c r="F88" s="37"/>
      <c r="G88" s="38" t="s">
        <v>72</v>
      </c>
      <c r="H88" s="38"/>
      <c r="I88" s="39"/>
      <c r="J88" s="31">
        <v>-43.42</v>
      </c>
      <c r="K88" s="32">
        <f t="shared" si="3"/>
        <v>-43.42</v>
      </c>
      <c r="L88" s="24"/>
    </row>
    <row r="89" spans="1:12">
      <c r="A89" s="76" t="s">
        <v>100</v>
      </c>
      <c r="B89" s="77"/>
      <c r="C89" s="77"/>
      <c r="D89" s="77"/>
      <c r="E89" s="77"/>
      <c r="F89" s="77"/>
      <c r="G89" s="77"/>
      <c r="H89" s="77"/>
      <c r="I89" s="78"/>
      <c r="J89" s="43">
        <f>SUM(J87:J88)</f>
        <v>156.57999999999998</v>
      </c>
      <c r="K89" s="44">
        <f t="shared" si="3"/>
        <v>156.57999999999998</v>
      </c>
      <c r="L89" s="33"/>
    </row>
    <row r="90" spans="1:12">
      <c r="A90" s="24">
        <v>45363</v>
      </c>
      <c r="B90" s="25">
        <v>18464</v>
      </c>
      <c r="C90" s="26" t="s">
        <v>127</v>
      </c>
      <c r="D90" s="27" t="s">
        <v>98</v>
      </c>
      <c r="E90" s="70">
        <v>190110</v>
      </c>
      <c r="F90" s="28"/>
      <c r="G90" s="29" t="s">
        <v>72</v>
      </c>
      <c r="H90" s="29"/>
      <c r="I90" s="30"/>
      <c r="J90" s="31">
        <v>1100</v>
      </c>
      <c r="K90" s="32">
        <f t="shared" si="3"/>
        <v>1100</v>
      </c>
      <c r="L90" s="24">
        <v>45362</v>
      </c>
    </row>
    <row r="91" spans="1:12">
      <c r="A91" s="24"/>
      <c r="B91" s="25"/>
      <c r="C91" s="26"/>
      <c r="D91" s="36" t="s">
        <v>99</v>
      </c>
      <c r="E91" s="72"/>
      <c r="F91" s="37"/>
      <c r="G91" s="38" t="s">
        <v>72</v>
      </c>
      <c r="H91" s="38"/>
      <c r="I91" s="39"/>
      <c r="J91" s="31">
        <v>-220.47</v>
      </c>
      <c r="K91" s="32">
        <f t="shared" si="3"/>
        <v>-220.47</v>
      </c>
      <c r="L91" s="33"/>
    </row>
    <row r="92" spans="1:12">
      <c r="A92" s="76" t="s">
        <v>100</v>
      </c>
      <c r="B92" s="77"/>
      <c r="C92" s="77"/>
      <c r="D92" s="77"/>
      <c r="E92" s="77"/>
      <c r="F92" s="77"/>
      <c r="G92" s="77"/>
      <c r="H92" s="77"/>
      <c r="I92" s="78"/>
      <c r="J92" s="43">
        <f>SUM(J90:J91)</f>
        <v>879.53</v>
      </c>
      <c r="K92" s="44">
        <f t="shared" si="3"/>
        <v>879.53</v>
      </c>
      <c r="L92" s="42"/>
    </row>
    <row r="93" spans="1:12">
      <c r="A93" s="24">
        <v>45363</v>
      </c>
      <c r="B93" s="25">
        <v>18464</v>
      </c>
      <c r="C93" s="26" t="s">
        <v>128</v>
      </c>
      <c r="D93" s="27" t="s">
        <v>98</v>
      </c>
      <c r="E93" s="70">
        <v>190255</v>
      </c>
      <c r="F93" s="28"/>
      <c r="G93" s="29" t="s">
        <v>72</v>
      </c>
      <c r="H93" s="29"/>
      <c r="I93" s="30"/>
      <c r="J93" s="31">
        <v>200</v>
      </c>
      <c r="K93" s="32">
        <f t="shared" si="3"/>
        <v>200</v>
      </c>
      <c r="L93" s="24">
        <v>45362</v>
      </c>
    </row>
    <row r="94" spans="1:12">
      <c r="A94" s="24"/>
      <c r="B94" s="25"/>
      <c r="C94" s="26"/>
      <c r="D94" s="36" t="s">
        <v>99</v>
      </c>
      <c r="E94" s="72"/>
      <c r="F94" s="37"/>
      <c r="G94" s="38" t="s">
        <v>72</v>
      </c>
      <c r="H94" s="38"/>
      <c r="I94" s="39"/>
      <c r="J94" s="31">
        <v>-42.11</v>
      </c>
      <c r="K94" s="32">
        <f t="shared" si="3"/>
        <v>-42.11</v>
      </c>
      <c r="L94" s="33"/>
    </row>
    <row r="95" spans="1:12">
      <c r="A95" s="76" t="s">
        <v>100</v>
      </c>
      <c r="B95" s="77"/>
      <c r="C95" s="77"/>
      <c r="D95" s="77"/>
      <c r="E95" s="77"/>
      <c r="F95" s="77"/>
      <c r="G95" s="77"/>
      <c r="H95" s="77"/>
      <c r="I95" s="78"/>
      <c r="J95" s="43">
        <f>SUM(J93:J94)</f>
        <v>157.88999999999999</v>
      </c>
      <c r="K95" s="44">
        <f t="shared" si="3"/>
        <v>157.88999999999999</v>
      </c>
      <c r="L95" s="33"/>
    </row>
    <row r="96" spans="1:12">
      <c r="A96" s="24">
        <v>45363</v>
      </c>
      <c r="B96" s="25">
        <v>18464</v>
      </c>
      <c r="C96" s="26" t="s">
        <v>129</v>
      </c>
      <c r="D96" s="27" t="s">
        <v>98</v>
      </c>
      <c r="E96" s="70">
        <v>190372</v>
      </c>
      <c r="F96" s="28"/>
      <c r="G96" s="29" t="s">
        <v>72</v>
      </c>
      <c r="H96" s="29"/>
      <c r="I96" s="30"/>
      <c r="J96" s="31">
        <v>1100</v>
      </c>
      <c r="K96" s="32">
        <f t="shared" si="3"/>
        <v>1100</v>
      </c>
      <c r="L96" s="24">
        <v>45362</v>
      </c>
    </row>
    <row r="97" spans="1:12">
      <c r="A97" s="24"/>
      <c r="B97" s="25"/>
      <c r="C97" s="26"/>
      <c r="D97" s="36" t="s">
        <v>99</v>
      </c>
      <c r="E97" s="72"/>
      <c r="F97" s="37"/>
      <c r="G97" s="38" t="s">
        <v>72</v>
      </c>
      <c r="H97" s="38"/>
      <c r="I97" s="39"/>
      <c r="J97" s="31">
        <v>-220.47</v>
      </c>
      <c r="K97" s="32">
        <f t="shared" si="3"/>
        <v>-220.47</v>
      </c>
      <c r="L97" s="24"/>
    </row>
    <row r="98" spans="1:12">
      <c r="A98" s="76" t="s">
        <v>100</v>
      </c>
      <c r="B98" s="77"/>
      <c r="C98" s="77"/>
      <c r="D98" s="77"/>
      <c r="E98" s="77"/>
      <c r="F98" s="77"/>
      <c r="G98" s="77"/>
      <c r="H98" s="77"/>
      <c r="I98" s="78"/>
      <c r="J98" s="43">
        <f>SUM(J96:J97)</f>
        <v>879.53</v>
      </c>
      <c r="K98" s="44">
        <f t="shared" si="3"/>
        <v>879.53</v>
      </c>
      <c r="L98" s="33"/>
    </row>
    <row r="99" spans="1:12">
      <c r="A99" s="24">
        <v>45363</v>
      </c>
      <c r="B99" s="25">
        <v>18464</v>
      </c>
      <c r="C99" s="26" t="s">
        <v>130</v>
      </c>
      <c r="D99" s="27" t="s">
        <v>98</v>
      </c>
      <c r="E99" s="70">
        <v>189888</v>
      </c>
      <c r="F99" s="28"/>
      <c r="G99" s="29" t="s">
        <v>72</v>
      </c>
      <c r="H99" s="29"/>
      <c r="I99" s="30"/>
      <c r="J99" s="31">
        <v>1100</v>
      </c>
      <c r="K99" s="32">
        <f t="shared" si="3"/>
        <v>1100</v>
      </c>
      <c r="L99" s="24">
        <v>45362</v>
      </c>
    </row>
    <row r="100" spans="1:12">
      <c r="A100" s="24"/>
      <c r="B100" s="25"/>
      <c r="C100" s="26"/>
      <c r="D100" s="36" t="s">
        <v>99</v>
      </c>
      <c r="E100" s="72"/>
      <c r="F100" s="37"/>
      <c r="G100" s="38" t="s">
        <v>72</v>
      </c>
      <c r="H100" s="38"/>
      <c r="I100" s="39"/>
      <c r="J100" s="31">
        <v>-140.79</v>
      </c>
      <c r="K100" s="32">
        <f t="shared" si="3"/>
        <v>-140.79</v>
      </c>
      <c r="L100" s="24"/>
    </row>
    <row r="101" spans="1:12">
      <c r="A101" s="76" t="s">
        <v>100</v>
      </c>
      <c r="B101" s="77"/>
      <c r="C101" s="77"/>
      <c r="D101" s="77"/>
      <c r="E101" s="77"/>
      <c r="F101" s="77"/>
      <c r="G101" s="77"/>
      <c r="H101" s="77"/>
      <c r="I101" s="78"/>
      <c r="J101" s="43">
        <f>SUM(J99:J100)</f>
        <v>959.21</v>
      </c>
      <c r="K101" s="44">
        <f t="shared" si="3"/>
        <v>959.21</v>
      </c>
      <c r="L101" s="33"/>
    </row>
    <row r="102" spans="1:12">
      <c r="A102" s="24">
        <v>45363</v>
      </c>
      <c r="B102" s="25">
        <v>18464</v>
      </c>
      <c r="C102" s="26" t="s">
        <v>131</v>
      </c>
      <c r="D102" s="27" t="s">
        <v>98</v>
      </c>
      <c r="E102" s="70">
        <v>189941</v>
      </c>
      <c r="F102" s="28"/>
      <c r="G102" s="29" t="s">
        <v>72</v>
      </c>
      <c r="H102" s="29"/>
      <c r="I102" s="30"/>
      <c r="J102" s="31">
        <v>1100</v>
      </c>
      <c r="K102" s="32">
        <f t="shared" si="3"/>
        <v>1100</v>
      </c>
      <c r="L102" s="24">
        <v>45362</v>
      </c>
    </row>
    <row r="103" spans="1:12">
      <c r="A103" s="24"/>
      <c r="B103" s="25"/>
      <c r="C103" s="26"/>
      <c r="D103" s="36" t="s">
        <v>99</v>
      </c>
      <c r="E103" s="72"/>
      <c r="F103" s="37"/>
      <c r="G103" s="38" t="s">
        <v>72</v>
      </c>
      <c r="H103" s="38"/>
      <c r="I103" s="39"/>
      <c r="J103" s="31">
        <v>-137.99</v>
      </c>
      <c r="K103" s="32">
        <f t="shared" si="3"/>
        <v>-137.99</v>
      </c>
      <c r="L103" s="33"/>
    </row>
    <row r="104" spans="1:12">
      <c r="A104" s="76" t="s">
        <v>100</v>
      </c>
      <c r="B104" s="77"/>
      <c r="C104" s="77"/>
      <c r="D104" s="77"/>
      <c r="E104" s="77"/>
      <c r="F104" s="77"/>
      <c r="G104" s="77"/>
      <c r="H104" s="77"/>
      <c r="I104" s="78"/>
      <c r="J104" s="43">
        <f>SUM(J102:J103)</f>
        <v>962.01</v>
      </c>
      <c r="K104" s="44">
        <f t="shared" si="3"/>
        <v>962.01</v>
      </c>
      <c r="L104" s="42"/>
    </row>
    <row r="105" spans="1:12">
      <c r="A105" s="24">
        <v>45363</v>
      </c>
      <c r="B105" s="25">
        <v>18464</v>
      </c>
      <c r="C105" s="26" t="s">
        <v>132</v>
      </c>
      <c r="D105" s="27" t="s">
        <v>98</v>
      </c>
      <c r="E105" s="70">
        <v>189823</v>
      </c>
      <c r="F105" s="28"/>
      <c r="G105" s="29" t="s">
        <v>72</v>
      </c>
      <c r="H105" s="29"/>
      <c r="I105" s="30"/>
      <c r="J105" s="31">
        <v>1100</v>
      </c>
      <c r="K105" s="32">
        <f t="shared" si="3"/>
        <v>1100</v>
      </c>
      <c r="L105" s="24">
        <v>45362</v>
      </c>
    </row>
    <row r="106" spans="1:12">
      <c r="A106" s="24"/>
      <c r="B106" s="25"/>
      <c r="C106" s="26"/>
      <c r="D106" s="36" t="s">
        <v>99</v>
      </c>
      <c r="E106" s="72"/>
      <c r="F106" s="37"/>
      <c r="G106" s="38" t="s">
        <v>72</v>
      </c>
      <c r="H106" s="38"/>
      <c r="I106" s="39"/>
      <c r="J106" s="31">
        <v>-166.84</v>
      </c>
      <c r="K106" s="32">
        <f t="shared" si="3"/>
        <v>-166.84</v>
      </c>
      <c r="L106" s="33"/>
    </row>
    <row r="107" spans="1:12">
      <c r="A107" s="76" t="s">
        <v>100</v>
      </c>
      <c r="B107" s="77"/>
      <c r="C107" s="77"/>
      <c r="D107" s="77"/>
      <c r="E107" s="77"/>
      <c r="F107" s="77"/>
      <c r="G107" s="77"/>
      <c r="H107" s="77"/>
      <c r="I107" s="78"/>
      <c r="J107" s="43">
        <f>SUM(J105:J106)</f>
        <v>933.16</v>
      </c>
      <c r="K107" s="44">
        <f t="shared" si="3"/>
        <v>933.16</v>
      </c>
      <c r="L107" s="33"/>
    </row>
    <row r="108" spans="1:12">
      <c r="A108" s="24">
        <v>45363</v>
      </c>
      <c r="B108" s="25">
        <v>18464</v>
      </c>
      <c r="C108" s="26" t="s">
        <v>133</v>
      </c>
      <c r="D108" s="27" t="s">
        <v>98</v>
      </c>
      <c r="E108" s="70">
        <v>189826</v>
      </c>
      <c r="F108" s="28"/>
      <c r="G108" s="29" t="s">
        <v>72</v>
      </c>
      <c r="H108" s="29"/>
      <c r="I108" s="30"/>
      <c r="J108" s="31">
        <v>1100</v>
      </c>
      <c r="K108" s="32">
        <f t="shared" si="3"/>
        <v>1100</v>
      </c>
      <c r="L108" s="24">
        <v>45362</v>
      </c>
    </row>
    <row r="109" spans="1:12">
      <c r="A109" s="24"/>
      <c r="B109" s="25"/>
      <c r="C109" s="26"/>
      <c r="D109" s="36" t="s">
        <v>99</v>
      </c>
      <c r="E109" s="72"/>
      <c r="F109" s="37"/>
      <c r="G109" s="38" t="s">
        <v>72</v>
      </c>
      <c r="H109" s="38"/>
      <c r="I109" s="39"/>
      <c r="J109" s="31">
        <v>-138.84</v>
      </c>
      <c r="K109" s="32">
        <f t="shared" si="3"/>
        <v>-138.84</v>
      </c>
      <c r="L109" s="24"/>
    </row>
    <row r="110" spans="1:12">
      <c r="A110" s="76" t="s">
        <v>100</v>
      </c>
      <c r="B110" s="77"/>
      <c r="C110" s="77"/>
      <c r="D110" s="77"/>
      <c r="E110" s="77"/>
      <c r="F110" s="77"/>
      <c r="G110" s="77"/>
      <c r="H110" s="77"/>
      <c r="I110" s="78"/>
      <c r="J110" s="43">
        <f>SUM(J108:J109)</f>
        <v>961.16</v>
      </c>
      <c r="K110" s="44">
        <f t="shared" si="3"/>
        <v>961.16</v>
      </c>
      <c r="L110" s="33"/>
    </row>
    <row r="111" spans="1:12">
      <c r="A111" s="24">
        <v>45363</v>
      </c>
      <c r="B111" s="25">
        <v>18464</v>
      </c>
      <c r="C111" s="26" t="s">
        <v>134</v>
      </c>
      <c r="D111" s="27" t="s">
        <v>98</v>
      </c>
      <c r="E111" s="70">
        <v>189819</v>
      </c>
      <c r="F111" s="28"/>
      <c r="G111" s="29" t="s">
        <v>72</v>
      </c>
      <c r="H111" s="29"/>
      <c r="I111" s="30"/>
      <c r="J111" s="31">
        <v>350</v>
      </c>
      <c r="K111" s="32">
        <f t="shared" si="3"/>
        <v>350</v>
      </c>
      <c r="L111" s="24">
        <v>45362</v>
      </c>
    </row>
    <row r="112" spans="1:12">
      <c r="A112" s="24"/>
      <c r="B112" s="25"/>
      <c r="C112" s="26"/>
      <c r="D112" s="36" t="s">
        <v>99</v>
      </c>
      <c r="E112" s="72"/>
      <c r="F112" s="37"/>
      <c r="G112" s="38" t="s">
        <v>72</v>
      </c>
      <c r="H112" s="38"/>
      <c r="I112" s="39"/>
      <c r="J112" s="31">
        <v>-53.09</v>
      </c>
      <c r="K112" s="32">
        <f t="shared" si="3"/>
        <v>-53.09</v>
      </c>
      <c r="L112" s="24"/>
    </row>
    <row r="113" spans="1:12">
      <c r="A113" s="76" t="s">
        <v>100</v>
      </c>
      <c r="B113" s="77"/>
      <c r="C113" s="77"/>
      <c r="D113" s="77"/>
      <c r="E113" s="77"/>
      <c r="F113" s="77"/>
      <c r="G113" s="77"/>
      <c r="H113" s="77"/>
      <c r="I113" s="78"/>
      <c r="J113" s="43">
        <f>SUM(J111:J112)</f>
        <v>296.90999999999997</v>
      </c>
      <c r="K113" s="44">
        <f t="shared" si="3"/>
        <v>296.90999999999997</v>
      </c>
      <c r="L113" s="33"/>
    </row>
    <row r="114" spans="1:12">
      <c r="A114" s="22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1:12">
      <c r="A115" s="23"/>
      <c r="B115" s="23"/>
      <c r="C115" s="23"/>
      <c r="D115" s="23"/>
      <c r="E115" s="23"/>
      <c r="F115" s="23"/>
      <c r="G115" s="23"/>
      <c r="H115" s="23"/>
      <c r="I115" s="54" t="s">
        <v>101</v>
      </c>
      <c r="J115" s="55">
        <f>SUM(J92,J89,J86,J83,J80,J77,J74,J71,J68,J95,J98,J101,J104,J107,J110,J113,)</f>
        <v>9065.9500000000007</v>
      </c>
      <c r="K115" s="23"/>
      <c r="L115" s="23"/>
    </row>
    <row r="116" spans="1:12">
      <c r="A116" s="22" t="s">
        <v>18</v>
      </c>
      <c r="B116" s="23"/>
      <c r="C116" s="23"/>
      <c r="D116" s="22" t="s">
        <v>19</v>
      </c>
      <c r="E116" s="23"/>
      <c r="F116" s="23"/>
      <c r="G116" s="23"/>
      <c r="H116" s="23"/>
      <c r="I116" s="23"/>
      <c r="J116" s="23"/>
      <c r="K116" s="23"/>
      <c r="L116" s="23"/>
    </row>
    <row r="117" spans="1:12">
      <c r="A117" s="22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1:12">
      <c r="A118" s="2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1:12">
      <c r="A119" s="22" t="s">
        <v>21</v>
      </c>
      <c r="B119" s="23"/>
      <c r="C119" s="23"/>
      <c r="D119" s="22" t="s">
        <v>22</v>
      </c>
      <c r="E119" s="23"/>
      <c r="F119" s="23"/>
      <c r="G119" s="23"/>
      <c r="H119" s="23"/>
      <c r="I119" s="23"/>
      <c r="J119" s="23"/>
      <c r="K119" s="23"/>
      <c r="L119" s="23"/>
    </row>
    <row r="120" spans="1:12">
      <c r="A120" s="23" t="s">
        <v>24</v>
      </c>
      <c r="B120" s="23"/>
      <c r="C120" s="23"/>
      <c r="D120" s="23" t="s">
        <v>25</v>
      </c>
      <c r="E120" s="23"/>
      <c r="F120" s="23"/>
      <c r="G120" s="23"/>
      <c r="H120" s="23"/>
      <c r="I120" s="23"/>
      <c r="J120" s="23"/>
      <c r="K120" s="23"/>
      <c r="L120" s="23"/>
    </row>
  </sheetData>
  <mergeCells count="71">
    <mergeCell ref="E111:E112"/>
    <mergeCell ref="A113:I113"/>
    <mergeCell ref="A104:I104"/>
    <mergeCell ref="E105:E106"/>
    <mergeCell ref="A107:I107"/>
    <mergeCell ref="E108:E109"/>
    <mergeCell ref="A110:I110"/>
    <mergeCell ref="E96:E97"/>
    <mergeCell ref="A98:I98"/>
    <mergeCell ref="E99:E100"/>
    <mergeCell ref="A101:I101"/>
    <mergeCell ref="E102:E103"/>
    <mergeCell ref="A89:I89"/>
    <mergeCell ref="E90:E91"/>
    <mergeCell ref="A92:I92"/>
    <mergeCell ref="E93:E94"/>
    <mergeCell ref="A95:I95"/>
    <mergeCell ref="E81:E82"/>
    <mergeCell ref="A83:I83"/>
    <mergeCell ref="E84:E85"/>
    <mergeCell ref="A86:I86"/>
    <mergeCell ref="E87:E88"/>
    <mergeCell ref="A74:I74"/>
    <mergeCell ref="E75:E76"/>
    <mergeCell ref="A77:I77"/>
    <mergeCell ref="E78:E79"/>
    <mergeCell ref="A80:I80"/>
    <mergeCell ref="E66:E67"/>
    <mergeCell ref="B68:I68"/>
    <mergeCell ref="E69:E70"/>
    <mergeCell ref="A71:I71"/>
    <mergeCell ref="E72:E73"/>
    <mergeCell ref="F63:F65"/>
    <mergeCell ref="G63:J63"/>
    <mergeCell ref="K63:K65"/>
    <mergeCell ref="L63:L65"/>
    <mergeCell ref="G64:G65"/>
    <mergeCell ref="H64:H65"/>
    <mergeCell ref="I64:I65"/>
    <mergeCell ref="J64:J65"/>
    <mergeCell ref="A63:A65"/>
    <mergeCell ref="B63:B65"/>
    <mergeCell ref="C63:C65"/>
    <mergeCell ref="D63:D65"/>
    <mergeCell ref="E63:E65"/>
    <mergeCell ref="F5:F7"/>
    <mergeCell ref="A5:A7"/>
    <mergeCell ref="B5:B7"/>
    <mergeCell ref="C5:C7"/>
    <mergeCell ref="D5:D7"/>
    <mergeCell ref="E5:E7"/>
    <mergeCell ref="G5:J5"/>
    <mergeCell ref="K5:K7"/>
    <mergeCell ref="L5:L7"/>
    <mergeCell ref="G6:G7"/>
    <mergeCell ref="H6:H7"/>
    <mergeCell ref="I6:I7"/>
    <mergeCell ref="J6:J7"/>
    <mergeCell ref="A41:A43"/>
    <mergeCell ref="B41:B43"/>
    <mergeCell ref="C41:C43"/>
    <mergeCell ref="D41:D43"/>
    <mergeCell ref="E41:E43"/>
    <mergeCell ref="F41:F43"/>
    <mergeCell ref="G41:J41"/>
    <mergeCell ref="K41:K43"/>
    <mergeCell ref="L41:L43"/>
    <mergeCell ref="G42:G43"/>
    <mergeCell ref="H42:H43"/>
    <mergeCell ref="I42:I43"/>
    <mergeCell ref="J42:J43"/>
  </mergeCells>
  <pageMargins left="0.25" right="0.25" top="0.75" bottom="0.75" header="0.3" footer="0.3"/>
  <pageSetup scale="86" orientation="landscape" verticalDpi="7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2:M63"/>
  <sheetViews>
    <sheetView topLeftCell="A36" zoomScale="130" zoomScaleNormal="130" workbookViewId="0">
      <selection activeCell="A39" sqref="A39:M65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2">
      <c r="A2" s="1" t="s">
        <v>0</v>
      </c>
    </row>
    <row r="3" spans="1:12">
      <c r="A3" s="1" t="s">
        <v>31</v>
      </c>
    </row>
    <row r="5" spans="1:12" ht="8.4499999999999993" customHeight="1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7" t="s">
        <v>7</v>
      </c>
      <c r="H5" s="68"/>
      <c r="I5" s="68"/>
      <c r="J5" s="69"/>
      <c r="K5" s="64" t="s">
        <v>8</v>
      </c>
      <c r="L5" s="64" t="s">
        <v>9</v>
      </c>
    </row>
    <row r="6" spans="1:12">
      <c r="A6" s="65"/>
      <c r="B6" s="65"/>
      <c r="C6" s="65"/>
      <c r="D6" s="65"/>
      <c r="E6" s="65"/>
      <c r="F6" s="65"/>
      <c r="G6" s="64" t="s">
        <v>10</v>
      </c>
      <c r="H6" s="64" t="s">
        <v>11</v>
      </c>
      <c r="I6" s="64" t="s">
        <v>12</v>
      </c>
      <c r="J6" s="64" t="s">
        <v>13</v>
      </c>
      <c r="K6" s="65"/>
      <c r="L6" s="65"/>
    </row>
    <row r="7" spans="1:12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2">
      <c r="A8" s="3">
        <v>45364</v>
      </c>
      <c r="B8" s="4">
        <v>18465</v>
      </c>
      <c r="C8" s="5" t="s">
        <v>80</v>
      </c>
      <c r="D8" s="6" t="s">
        <v>14</v>
      </c>
      <c r="E8" s="6"/>
      <c r="F8" s="7">
        <v>650</v>
      </c>
      <c r="G8" s="8"/>
      <c r="H8" s="8"/>
      <c r="I8" s="9"/>
      <c r="J8" s="10"/>
      <c r="K8" s="11">
        <f>J8+F8</f>
        <v>650</v>
      </c>
      <c r="L8" s="3">
        <v>45364</v>
      </c>
    </row>
    <row r="9" spans="1:12">
      <c r="A9" s="3"/>
      <c r="B9" s="4"/>
      <c r="C9" s="5"/>
      <c r="D9" s="6"/>
      <c r="E9" s="6"/>
      <c r="F9" s="7"/>
      <c r="G9" s="8"/>
      <c r="H9" s="8"/>
      <c r="I9" s="9"/>
      <c r="J9" s="10"/>
      <c r="K9" s="11">
        <f>J9+F9</f>
        <v>0</v>
      </c>
      <c r="L9" s="3"/>
    </row>
    <row r="10" spans="1:12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>J10+F10</f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ref="K11:K12" si="0">J11+F11</f>
        <v>0</v>
      </c>
      <c r="L11" s="3"/>
    </row>
    <row r="12" spans="1:12">
      <c r="A12" s="3"/>
      <c r="B12" s="4"/>
      <c r="C12" s="5"/>
      <c r="D12" s="6"/>
      <c r="E12" s="6"/>
      <c r="F12" s="7"/>
      <c r="G12" s="8"/>
      <c r="H12" s="8"/>
      <c r="I12" s="9"/>
      <c r="J12" s="10"/>
      <c r="K12" s="11">
        <f t="shared" si="0"/>
        <v>0</v>
      </c>
      <c r="L12" s="3"/>
    </row>
    <row r="13" spans="1:12">
      <c r="F13" s="12">
        <f>SUM(F5:F12)</f>
        <v>650</v>
      </c>
      <c r="G13" s="1"/>
      <c r="H13" s="1"/>
      <c r="I13" s="1"/>
      <c r="J13" s="12">
        <f>SUM(J8:J12)</f>
        <v>0</v>
      </c>
      <c r="K13" s="12">
        <f>SUM(K8:K12)</f>
        <v>650</v>
      </c>
    </row>
    <row r="14" spans="1:12">
      <c r="I14" s="2" t="s">
        <v>12</v>
      </c>
    </row>
    <row r="15" spans="1:12">
      <c r="H15" s="1" t="s">
        <v>15</v>
      </c>
      <c r="J15" s="13" t="s">
        <v>16</v>
      </c>
      <c r="K15" s="13" t="s">
        <v>17</v>
      </c>
    </row>
    <row r="16" spans="1:12">
      <c r="K16" s="1"/>
    </row>
    <row r="17" spans="1:11">
      <c r="A17" s="1" t="s">
        <v>18</v>
      </c>
      <c r="D17" s="1" t="s">
        <v>19</v>
      </c>
      <c r="G17" s="1" t="s">
        <v>20</v>
      </c>
      <c r="I17" s="14">
        <v>1000</v>
      </c>
      <c r="J17" s="15"/>
      <c r="K17" s="16">
        <f t="shared" ref="K17:K27" si="1">J17*I17</f>
        <v>0</v>
      </c>
    </row>
    <row r="18" spans="1:11">
      <c r="A18" s="1"/>
      <c r="G18" s="1"/>
      <c r="I18" s="14">
        <v>500</v>
      </c>
      <c r="J18" s="15">
        <v>1</v>
      </c>
      <c r="K18" s="16">
        <f t="shared" si="1"/>
        <v>500</v>
      </c>
    </row>
    <row r="19" spans="1:11">
      <c r="A19" s="1"/>
      <c r="G19" s="1"/>
      <c r="I19" s="14">
        <v>200</v>
      </c>
      <c r="J19" s="15"/>
      <c r="K19" s="16">
        <f t="shared" si="1"/>
        <v>0</v>
      </c>
    </row>
    <row r="20" spans="1:11">
      <c r="A20" s="1" t="s">
        <v>21</v>
      </c>
      <c r="D20" s="1" t="s">
        <v>22</v>
      </c>
      <c r="G20" s="1" t="s">
        <v>23</v>
      </c>
      <c r="I20" s="14">
        <v>100</v>
      </c>
      <c r="J20" s="15">
        <v>1</v>
      </c>
      <c r="K20" s="16">
        <f t="shared" si="1"/>
        <v>100</v>
      </c>
    </row>
    <row r="21" spans="1:11">
      <c r="A21" s="2" t="s">
        <v>24</v>
      </c>
      <c r="D21" s="2" t="s">
        <v>25</v>
      </c>
      <c r="G21" s="2" t="s">
        <v>26</v>
      </c>
      <c r="I21" s="14">
        <v>50</v>
      </c>
      <c r="J21" s="15">
        <v>1</v>
      </c>
      <c r="K21" s="16">
        <f t="shared" si="1"/>
        <v>50</v>
      </c>
    </row>
    <row r="22" spans="1:11">
      <c r="I22" s="14">
        <v>20</v>
      </c>
      <c r="J22" s="15"/>
      <c r="K22" s="16">
        <f t="shared" si="1"/>
        <v>0</v>
      </c>
    </row>
    <row r="23" spans="1:11">
      <c r="I23" s="14">
        <v>10</v>
      </c>
      <c r="J23" s="15"/>
      <c r="K23" s="16">
        <f t="shared" si="1"/>
        <v>0</v>
      </c>
    </row>
    <row r="24" spans="1:11">
      <c r="I24" s="14">
        <v>5</v>
      </c>
      <c r="J24" s="15"/>
      <c r="K24" s="16">
        <f t="shared" si="1"/>
        <v>0</v>
      </c>
    </row>
    <row r="25" spans="1:11">
      <c r="I25" s="14">
        <v>1</v>
      </c>
      <c r="J25" s="15"/>
      <c r="K25" s="16">
        <f t="shared" si="1"/>
        <v>0</v>
      </c>
    </row>
    <row r="26" spans="1:11">
      <c r="I26" s="14">
        <v>0.25</v>
      </c>
      <c r="J26" s="15"/>
      <c r="K26" s="16">
        <f t="shared" si="1"/>
        <v>0</v>
      </c>
    </row>
    <row r="27" spans="1:11">
      <c r="I27" s="17">
        <v>0.1</v>
      </c>
      <c r="J27" s="15"/>
      <c r="K27" s="16">
        <f t="shared" si="1"/>
        <v>0</v>
      </c>
    </row>
    <row r="28" spans="1:11">
      <c r="I28" s="1" t="s">
        <v>27</v>
      </c>
      <c r="K28" s="18">
        <f>SUM(K17:K27)</f>
        <v>650</v>
      </c>
    </row>
    <row r="29" spans="1:11">
      <c r="I29" s="1" t="s">
        <v>28</v>
      </c>
      <c r="K29" s="19">
        <f>J13</f>
        <v>0</v>
      </c>
    </row>
    <row r="30" spans="1:11" ht="9.75" thickBot="1">
      <c r="K30" s="20">
        <f>SUM(K28:K29)</f>
        <v>650</v>
      </c>
    </row>
    <row r="31" spans="1:11" ht="9.75" thickTop="1"/>
    <row r="39" spans="1:13">
      <c r="A39" s="1" t="s">
        <v>0</v>
      </c>
    </row>
    <row r="40" spans="1:13">
      <c r="A40" s="1" t="s">
        <v>31</v>
      </c>
    </row>
    <row r="42" spans="1:13">
      <c r="A42" s="64" t="s">
        <v>1</v>
      </c>
      <c r="B42" s="64" t="s">
        <v>2</v>
      </c>
      <c r="C42" s="64" t="s">
        <v>3</v>
      </c>
      <c r="D42" s="64" t="s">
        <v>4</v>
      </c>
      <c r="E42" s="64" t="s">
        <v>5</v>
      </c>
      <c r="F42" s="64" t="s">
        <v>6</v>
      </c>
      <c r="G42" s="67" t="s">
        <v>7</v>
      </c>
      <c r="H42" s="68"/>
      <c r="I42" s="68"/>
      <c r="J42" s="69"/>
      <c r="K42" s="64" t="s">
        <v>8</v>
      </c>
      <c r="L42" s="64" t="s">
        <v>9</v>
      </c>
    </row>
    <row r="43" spans="1:13">
      <c r="A43" s="65"/>
      <c r="B43" s="65"/>
      <c r="C43" s="65"/>
      <c r="D43" s="65"/>
      <c r="E43" s="65"/>
      <c r="F43" s="65"/>
      <c r="G43" s="64" t="s">
        <v>10</v>
      </c>
      <c r="H43" s="64" t="s">
        <v>11</v>
      </c>
      <c r="I43" s="64" t="s">
        <v>12</v>
      </c>
      <c r="J43" s="64" t="s">
        <v>13</v>
      </c>
      <c r="K43" s="65"/>
      <c r="L43" s="65"/>
    </row>
    <row r="44" spans="1:13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</row>
    <row r="45" spans="1:13">
      <c r="A45" s="3">
        <v>45364</v>
      </c>
      <c r="B45" s="4">
        <v>18466</v>
      </c>
      <c r="C45" s="5" t="s">
        <v>152</v>
      </c>
      <c r="D45" s="6" t="s">
        <v>14</v>
      </c>
      <c r="E45" s="6">
        <v>57235</v>
      </c>
      <c r="F45" s="7"/>
      <c r="G45" s="8" t="s">
        <v>72</v>
      </c>
      <c r="H45" s="8"/>
      <c r="I45" s="9"/>
      <c r="J45" s="10">
        <v>9971.25</v>
      </c>
      <c r="K45" s="11">
        <f>J45+F45</f>
        <v>9971.25</v>
      </c>
      <c r="L45" s="3">
        <v>45360</v>
      </c>
    </row>
    <row r="46" spans="1:13">
      <c r="A46" s="3">
        <v>45364</v>
      </c>
      <c r="B46" s="4">
        <v>18467</v>
      </c>
      <c r="C46" s="5" t="s">
        <v>153</v>
      </c>
      <c r="D46" s="6" t="s">
        <v>14</v>
      </c>
      <c r="E46" s="6">
        <v>57234</v>
      </c>
      <c r="F46" s="7">
        <v>12924.1</v>
      </c>
      <c r="G46" s="8"/>
      <c r="H46" s="8"/>
      <c r="I46" s="9"/>
      <c r="J46" s="10"/>
      <c r="K46" s="11">
        <f t="shared" ref="K46:K51" si="2">J46+F46</f>
        <v>12924.1</v>
      </c>
      <c r="L46" s="3">
        <v>45363</v>
      </c>
    </row>
    <row r="47" spans="1:13">
      <c r="A47" s="3">
        <v>45364</v>
      </c>
      <c r="B47" s="4">
        <v>18469</v>
      </c>
      <c r="C47" s="5" t="s">
        <v>154</v>
      </c>
      <c r="D47" s="6" t="s">
        <v>14</v>
      </c>
      <c r="E47" s="6">
        <v>57232</v>
      </c>
      <c r="F47" s="7">
        <v>31220.83</v>
      </c>
      <c r="G47" s="8"/>
      <c r="H47" s="8"/>
      <c r="I47" s="9"/>
      <c r="J47" s="10"/>
      <c r="K47" s="11">
        <f t="shared" si="2"/>
        <v>31220.83</v>
      </c>
      <c r="L47" s="3">
        <v>45363</v>
      </c>
      <c r="M47" s="2" t="s">
        <v>146</v>
      </c>
    </row>
    <row r="48" spans="1:13">
      <c r="A48" s="3">
        <v>45364</v>
      </c>
      <c r="B48" s="4">
        <v>18469</v>
      </c>
      <c r="C48" s="5" t="s">
        <v>154</v>
      </c>
      <c r="D48" s="6" t="s">
        <v>33</v>
      </c>
      <c r="E48" s="6">
        <v>57232</v>
      </c>
      <c r="F48" s="7">
        <v>594.64</v>
      </c>
      <c r="G48" s="8"/>
      <c r="H48" s="8"/>
      <c r="I48" s="9"/>
      <c r="J48" s="10"/>
      <c r="K48" s="11">
        <f t="shared" si="2"/>
        <v>594.64</v>
      </c>
      <c r="L48" s="3">
        <v>45363</v>
      </c>
      <c r="M48" s="2" t="s">
        <v>155</v>
      </c>
    </row>
    <row r="49" spans="1:12">
      <c r="A49" s="3">
        <v>45364</v>
      </c>
      <c r="B49" s="4">
        <v>18470</v>
      </c>
      <c r="C49" s="5" t="s">
        <v>156</v>
      </c>
      <c r="D49" s="6" t="s">
        <v>14</v>
      </c>
      <c r="E49" s="6">
        <v>57236</v>
      </c>
      <c r="F49" s="7">
        <v>18586.099999999999</v>
      </c>
      <c r="G49" s="8"/>
      <c r="H49" s="8"/>
      <c r="I49" s="9"/>
      <c r="J49" s="10"/>
      <c r="K49" s="11">
        <f t="shared" si="2"/>
        <v>18586.099999999999</v>
      </c>
      <c r="L49" s="3">
        <v>45363</v>
      </c>
    </row>
    <row r="50" spans="1:12">
      <c r="A50" s="3">
        <v>45364</v>
      </c>
      <c r="B50" s="4">
        <v>18470</v>
      </c>
      <c r="C50" s="5" t="s">
        <v>156</v>
      </c>
      <c r="D50" s="6" t="s">
        <v>33</v>
      </c>
      <c r="E50" s="6">
        <v>57236</v>
      </c>
      <c r="F50" s="7">
        <v>600</v>
      </c>
      <c r="G50" s="8"/>
      <c r="H50" s="8"/>
      <c r="I50" s="9"/>
      <c r="J50" s="10"/>
      <c r="K50" s="11">
        <f t="shared" si="2"/>
        <v>600</v>
      </c>
      <c r="L50" s="3">
        <v>45363</v>
      </c>
    </row>
    <row r="51" spans="1:12">
      <c r="A51" s="3">
        <v>45364</v>
      </c>
      <c r="B51" s="4">
        <v>18471</v>
      </c>
      <c r="C51" s="5" t="s">
        <v>157</v>
      </c>
      <c r="D51" s="6" t="s">
        <v>14</v>
      </c>
      <c r="E51" s="6">
        <v>57237</v>
      </c>
      <c r="F51" s="7">
        <v>211698.5</v>
      </c>
      <c r="G51" s="8"/>
      <c r="H51" s="8"/>
      <c r="I51" s="9"/>
      <c r="J51" s="10"/>
      <c r="K51" s="11">
        <f t="shared" si="2"/>
        <v>211698.5</v>
      </c>
      <c r="L51" s="3">
        <v>45363</v>
      </c>
    </row>
    <row r="52" spans="1:12">
      <c r="A52" s="3">
        <v>45364</v>
      </c>
      <c r="B52" s="4">
        <v>18472</v>
      </c>
      <c r="C52" s="5" t="s">
        <v>158</v>
      </c>
      <c r="D52" s="6" t="s">
        <v>14</v>
      </c>
      <c r="E52" s="6">
        <v>57238</v>
      </c>
      <c r="F52" s="7">
        <v>30200</v>
      </c>
      <c r="G52" s="8"/>
      <c r="H52" s="8"/>
      <c r="I52" s="9"/>
      <c r="J52" s="10"/>
      <c r="K52" s="11">
        <f>J52+F52</f>
        <v>30200</v>
      </c>
      <c r="L52" s="3">
        <v>45364</v>
      </c>
    </row>
    <row r="53" spans="1:12">
      <c r="A53" s="3"/>
      <c r="B53" s="4"/>
      <c r="C53" s="5"/>
      <c r="D53" s="6"/>
      <c r="E53" s="6"/>
      <c r="F53" s="7"/>
      <c r="G53" s="8"/>
      <c r="H53" s="8"/>
      <c r="I53" s="9"/>
      <c r="J53" s="10"/>
      <c r="K53" s="11">
        <f t="shared" ref="K53:K54" si="3">J53+F53</f>
        <v>0</v>
      </c>
      <c r="L53" s="3"/>
    </row>
    <row r="54" spans="1:12">
      <c r="A54" s="3"/>
      <c r="B54" s="4"/>
      <c r="C54" s="5"/>
      <c r="D54" s="6"/>
      <c r="E54" s="6"/>
      <c r="F54" s="7"/>
      <c r="G54" s="8"/>
      <c r="H54" s="8"/>
      <c r="I54" s="9"/>
      <c r="J54" s="10"/>
      <c r="K54" s="11">
        <f t="shared" si="3"/>
        <v>0</v>
      </c>
      <c r="L54" s="3"/>
    </row>
    <row r="55" spans="1:12">
      <c r="F55" s="12">
        <f>SUM(F42:F54)</f>
        <v>305824.17</v>
      </c>
      <c r="G55" s="1"/>
      <c r="H55" s="1"/>
      <c r="I55" s="1"/>
      <c r="J55" s="12">
        <f>SUM(J45:J54)</f>
        <v>9971.25</v>
      </c>
      <c r="K55" s="12">
        <f>SUM(K45:K54)</f>
        <v>315795.42</v>
      </c>
    </row>
    <row r="56" spans="1:12">
      <c r="I56" s="2" t="s">
        <v>12</v>
      </c>
    </row>
    <row r="59" spans="1:12">
      <c r="A59" s="1" t="s">
        <v>18</v>
      </c>
      <c r="D59" s="1" t="s">
        <v>19</v>
      </c>
    </row>
    <row r="60" spans="1:12">
      <c r="A60" s="1"/>
    </row>
    <row r="61" spans="1:12">
      <c r="A61" s="1"/>
    </row>
    <row r="62" spans="1:12">
      <c r="A62" s="1" t="s">
        <v>21</v>
      </c>
      <c r="D62" s="1" t="s">
        <v>22</v>
      </c>
    </row>
    <row r="63" spans="1:12">
      <c r="A63" s="2" t="s">
        <v>24</v>
      </c>
      <c r="D63" s="2" t="s">
        <v>25</v>
      </c>
    </row>
  </sheetData>
  <mergeCells count="26">
    <mergeCell ref="F42:F44"/>
    <mergeCell ref="G42:J42"/>
    <mergeCell ref="K42:K44"/>
    <mergeCell ref="L42:L44"/>
    <mergeCell ref="G43:G44"/>
    <mergeCell ref="H43:H44"/>
    <mergeCell ref="I43:I44"/>
    <mergeCell ref="J43:J44"/>
    <mergeCell ref="A42:A44"/>
    <mergeCell ref="B42:B44"/>
    <mergeCell ref="C42:C44"/>
    <mergeCell ref="D42:D44"/>
    <mergeCell ref="E42:E44"/>
    <mergeCell ref="F5:F7"/>
    <mergeCell ref="A5:A7"/>
    <mergeCell ref="B5:B7"/>
    <mergeCell ref="C5:C7"/>
    <mergeCell ref="D5:D7"/>
    <mergeCell ref="E5:E7"/>
    <mergeCell ref="G5:J5"/>
    <mergeCell ref="K5:K7"/>
    <mergeCell ref="L5:L7"/>
    <mergeCell ref="G6:G7"/>
    <mergeCell ref="H6:H7"/>
    <mergeCell ref="I6:I7"/>
    <mergeCell ref="J6:J7"/>
  </mergeCells>
  <pageMargins left="0.25" right="0.25" top="0.75" bottom="0.75" header="0.3" footer="0.3"/>
  <pageSetup scale="85" orientation="landscape" verticalDpi="7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9"/>
  <sheetViews>
    <sheetView zoomScale="130" zoomScaleNormal="130" workbookViewId="0">
      <selection activeCell="A2" sqref="A2:L24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2">
      <c r="A2" s="1" t="s">
        <v>0</v>
      </c>
    </row>
    <row r="3" spans="1:12">
      <c r="A3" s="1" t="s">
        <v>31</v>
      </c>
    </row>
    <row r="5" spans="1:12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7" t="s">
        <v>7</v>
      </c>
      <c r="H5" s="68"/>
      <c r="I5" s="68"/>
      <c r="J5" s="69"/>
      <c r="K5" s="64" t="s">
        <v>8</v>
      </c>
      <c r="L5" s="64" t="s">
        <v>9</v>
      </c>
    </row>
    <row r="6" spans="1:12">
      <c r="A6" s="65"/>
      <c r="B6" s="65"/>
      <c r="C6" s="65"/>
      <c r="D6" s="65"/>
      <c r="E6" s="65"/>
      <c r="F6" s="65"/>
      <c r="G6" s="64" t="s">
        <v>10</v>
      </c>
      <c r="H6" s="64" t="s">
        <v>11</v>
      </c>
      <c r="I6" s="64" t="s">
        <v>12</v>
      </c>
      <c r="J6" s="64" t="s">
        <v>13</v>
      </c>
      <c r="K6" s="65"/>
      <c r="L6" s="65"/>
    </row>
    <row r="7" spans="1:12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2">
      <c r="A8" s="3">
        <v>45365</v>
      </c>
      <c r="B8" s="4">
        <v>18473</v>
      </c>
      <c r="C8" s="5" t="s">
        <v>159</v>
      </c>
      <c r="D8" s="6" t="s">
        <v>14</v>
      </c>
      <c r="E8" s="6">
        <v>57244</v>
      </c>
      <c r="F8" s="7"/>
      <c r="G8" s="8" t="s">
        <v>49</v>
      </c>
      <c r="H8" s="8"/>
      <c r="I8" s="9"/>
      <c r="J8" s="10">
        <v>23890.1</v>
      </c>
      <c r="K8" s="11">
        <f>J8+F8</f>
        <v>23890.1</v>
      </c>
      <c r="L8" s="3">
        <v>45364</v>
      </c>
    </row>
    <row r="9" spans="1:12">
      <c r="A9" s="3">
        <v>45365</v>
      </c>
      <c r="B9" s="4">
        <v>18473</v>
      </c>
      <c r="C9" s="5" t="s">
        <v>159</v>
      </c>
      <c r="D9" s="6" t="s">
        <v>33</v>
      </c>
      <c r="E9" s="6">
        <v>57244</v>
      </c>
      <c r="F9" s="7"/>
      <c r="G9" s="8" t="s">
        <v>49</v>
      </c>
      <c r="H9" s="8"/>
      <c r="I9" s="9"/>
      <c r="J9" s="10">
        <v>600</v>
      </c>
      <c r="K9" s="11">
        <f t="shared" ref="K9:K10" si="0">J9+F9</f>
        <v>600</v>
      </c>
      <c r="L9" s="3">
        <v>45364</v>
      </c>
    </row>
    <row r="10" spans="1:12">
      <c r="A10" s="3">
        <v>45365</v>
      </c>
      <c r="B10" s="4">
        <v>18474</v>
      </c>
      <c r="C10" s="5" t="s">
        <v>32</v>
      </c>
      <c r="D10" s="6" t="s">
        <v>14</v>
      </c>
      <c r="E10" s="6">
        <v>57249</v>
      </c>
      <c r="F10" s="7">
        <v>9062.5</v>
      </c>
      <c r="G10" s="8"/>
      <c r="H10" s="8"/>
      <c r="I10" s="9"/>
      <c r="J10" s="10"/>
      <c r="K10" s="11">
        <f t="shared" si="0"/>
        <v>9062.5</v>
      </c>
      <c r="L10" s="3">
        <v>45364</v>
      </c>
    </row>
    <row r="11" spans="1:12">
      <c r="F11" s="12">
        <f>SUM(F5:F10)</f>
        <v>9062.5</v>
      </c>
      <c r="G11" s="1"/>
      <c r="H11" s="1"/>
      <c r="I11" s="1"/>
      <c r="J11" s="12">
        <f>SUM(J8:J10)</f>
        <v>24490.1</v>
      </c>
      <c r="K11" s="12">
        <f>SUM(K8:K10)</f>
        <v>33552.6</v>
      </c>
    </row>
    <row r="12" spans="1:12">
      <c r="I12" s="2" t="s">
        <v>12</v>
      </c>
    </row>
    <row r="15" spans="1:12">
      <c r="A15" s="1" t="s">
        <v>18</v>
      </c>
      <c r="D15" s="1" t="s">
        <v>19</v>
      </c>
    </row>
    <row r="16" spans="1:12">
      <c r="A16" s="1"/>
    </row>
    <row r="17" spans="1:4">
      <c r="A17" s="1"/>
    </row>
    <row r="18" spans="1:4">
      <c r="A18" s="1" t="s">
        <v>21</v>
      </c>
      <c r="D18" s="1" t="s">
        <v>22</v>
      </c>
    </row>
    <row r="19" spans="1:4">
      <c r="A19" s="2" t="s">
        <v>24</v>
      </c>
      <c r="D19" s="2" t="s">
        <v>25</v>
      </c>
    </row>
  </sheetData>
  <mergeCells count="13">
    <mergeCell ref="G5:J5"/>
    <mergeCell ref="K5:K7"/>
    <mergeCell ref="L5:L7"/>
    <mergeCell ref="G6:G7"/>
    <mergeCell ref="H6:H7"/>
    <mergeCell ref="I6:I7"/>
    <mergeCell ref="J6:J7"/>
    <mergeCell ref="F5:F7"/>
    <mergeCell ref="A5:A7"/>
    <mergeCell ref="B5:B7"/>
    <mergeCell ref="C5:C7"/>
    <mergeCell ref="D5:D7"/>
    <mergeCell ref="E5:E7"/>
  </mergeCells>
  <pageMargins left="0.25" right="0.25" top="0.75" bottom="0.75" header="0.3" footer="0.3"/>
  <pageSetup scale="90" orientation="landscape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MARCH 1</vt:lpstr>
      <vt:lpstr>MARCH 4</vt:lpstr>
      <vt:lpstr>MARCH 5</vt:lpstr>
      <vt:lpstr>MARCH 6</vt:lpstr>
      <vt:lpstr>MARCH 7</vt:lpstr>
      <vt:lpstr>MARCH 11</vt:lpstr>
      <vt:lpstr>MARCH 12</vt:lpstr>
      <vt:lpstr>MARCH 13</vt:lpstr>
      <vt:lpstr>MARCH 14</vt:lpstr>
      <vt:lpstr>MARCH 15</vt:lpstr>
      <vt:lpstr>MARCH 18</vt:lpstr>
      <vt:lpstr>MARCH 19</vt:lpstr>
      <vt:lpstr>MARCH 20</vt:lpstr>
      <vt:lpstr>MARCH 21</vt:lpstr>
      <vt:lpstr>MARCH 22</vt:lpstr>
      <vt:lpstr>MARCH 25</vt:lpstr>
      <vt:lpstr>MARCH 26</vt:lpstr>
      <vt:lpstr>MARCH 27</vt:lpstr>
      <vt:lpstr>'MARCH 1'!Print_Area</vt:lpstr>
      <vt:lpstr>'MARCH 11'!Print_Area</vt:lpstr>
      <vt:lpstr>'MARCH 12'!Print_Area</vt:lpstr>
      <vt:lpstr>'MARCH 13'!Print_Area</vt:lpstr>
      <vt:lpstr>'MARCH 14'!Print_Area</vt:lpstr>
      <vt:lpstr>'MARCH 15'!Print_Area</vt:lpstr>
      <vt:lpstr>'MARCH 18'!Print_Area</vt:lpstr>
      <vt:lpstr>'MARCH 19'!Print_Area</vt:lpstr>
      <vt:lpstr>'MARCH 20'!Print_Area</vt:lpstr>
      <vt:lpstr>'MARCH 21'!Print_Area</vt:lpstr>
      <vt:lpstr>'MARCH 22'!Print_Area</vt:lpstr>
      <vt:lpstr>'MARCH 25'!Print_Area</vt:lpstr>
      <vt:lpstr>'MARCH 26'!Print_Area</vt:lpstr>
      <vt:lpstr>'MARCH 27'!Print_Area</vt:lpstr>
      <vt:lpstr>'MARCH 4'!Print_Area</vt:lpstr>
      <vt:lpstr>'MARCH 5'!Print_Area</vt:lpstr>
      <vt:lpstr>'MARCH 6'!Print_Area</vt:lpstr>
      <vt:lpstr>'MARCH 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Jozelle</dc:creator>
  <cp:lastModifiedBy>Jozelle</cp:lastModifiedBy>
  <cp:lastPrinted>2024-04-04T05:30:22Z</cp:lastPrinted>
  <dcterms:created xsi:type="dcterms:W3CDTF">2024-01-25T06:30:56Z</dcterms:created>
  <dcterms:modified xsi:type="dcterms:W3CDTF">2024-04-04T05:41:04Z</dcterms:modified>
</cp:coreProperties>
</file>