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675" firstSheet="8" activeTab="13"/>
  </bookViews>
  <sheets>
    <sheet name="MAY 2" sheetId="1" r:id="rId1"/>
    <sheet name="MAY 3" sheetId="2" r:id="rId2"/>
    <sheet name="MAY 6" sheetId="3" r:id="rId3"/>
    <sheet name="MAY 9" sheetId="4" r:id="rId4"/>
    <sheet name="MAY 13" sheetId="5" r:id="rId5"/>
    <sheet name="MAY 14" sheetId="6" r:id="rId6"/>
    <sheet name="MAY 15" sheetId="7" r:id="rId7"/>
    <sheet name="MAY 17" sheetId="8" r:id="rId8"/>
    <sheet name="MAY 20" sheetId="9" r:id="rId9"/>
    <sheet name="MAY 22" sheetId="10" r:id="rId10"/>
    <sheet name="MAY 23" sheetId="11" r:id="rId11"/>
    <sheet name="MAY 27" sheetId="12" r:id="rId12"/>
    <sheet name="MAY 28" sheetId="13" r:id="rId13"/>
    <sheet name="MAY 29" sheetId="14" r:id="rId14"/>
    <sheet name="MAY 30" sheetId="15" r:id="rId15"/>
    <sheet name="MAY 31" sheetId="16" r:id="rId16"/>
    <sheet name="LAZADA" sheetId="17" r:id="rId17"/>
  </sheets>
  <definedNames>
    <definedName name="_1_JAN_2024">#REF!</definedName>
    <definedName name="_2_JAN_2024">#REF!</definedName>
    <definedName name="_6_Jan_2020">#REF!</definedName>
    <definedName name="_xlnm.Print_Area" localSheetId="0">'MAY 2'!$A$2:$L$29</definedName>
    <definedName name="_1_JAN_2024" localSheetId="16">#REF!</definedName>
    <definedName name="_2_JAN_2024" localSheetId="16">#REF!</definedName>
    <definedName name="_6_Jan_2020" localSheetId="16">#REF!</definedName>
    <definedName name="_xlnm.Print_Area" localSheetId="16">LAZADA!$A$92:$L$184</definedName>
  </definedNames>
  <calcPr calcId="144525"/>
</workbook>
</file>

<file path=xl/sharedStrings.xml><?xml version="1.0" encoding="utf-8"?>
<sst xmlns="http://schemas.openxmlformats.org/spreadsheetml/2006/main" count="2823" uniqueCount="357">
  <si>
    <t>SUMMARY DAILY COLLECTION REPORT</t>
  </si>
  <si>
    <t>KMI H.O. SERIES (MART)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</si>
  <si>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</si>
  <si>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</si>
  <si>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</si>
  <si>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</si>
  <si>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</si>
  <si>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</si>
  <si>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</si>
  <si>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</si>
  <si>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</si>
  <si>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</si>
  <si>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</si>
  <si>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</si>
  <si>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</si>
  <si>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CARVINA FARM CORP</t>
  </si>
  <si>
    <t>UNIT</t>
  </si>
  <si>
    <t>Cash Breakdown</t>
  </si>
  <si>
    <t>PCS</t>
  </si>
  <si>
    <t>AMOUNT</t>
  </si>
  <si>
    <t>Prepared By:</t>
  </si>
  <si>
    <t>Noted By:</t>
  </si>
  <si>
    <t>Received by:</t>
  </si>
  <si>
    <t>JANELLEN LIM</t>
  </si>
  <si>
    <t>MART NATHANIEL R. FLORES</t>
  </si>
  <si>
    <t>RODESSA MANAS</t>
  </si>
  <si>
    <t>KMI Clerk</t>
  </si>
  <si>
    <t>KMI- Supervisor</t>
  </si>
  <si>
    <t>Accounting Clerk</t>
  </si>
  <si>
    <t>Total Coins &amp; Bills</t>
  </si>
  <si>
    <t>Total Checks</t>
  </si>
  <si>
    <t>KENDRICK RYAN CHUA</t>
  </si>
  <si>
    <t>MBTC</t>
  </si>
  <si>
    <t>FL PRO SOLUTIONS INC</t>
  </si>
  <si>
    <t>BPI</t>
  </si>
  <si>
    <t>LUIS LICHAUCO</t>
  </si>
  <si>
    <t>BDO</t>
  </si>
  <si>
    <t>EDITHA M FLORES</t>
  </si>
  <si>
    <t xml:space="preserve">BDO </t>
  </si>
  <si>
    <t>GLEN CASTANEDA</t>
  </si>
  <si>
    <t>PABLOE DE JOYA</t>
  </si>
  <si>
    <t>ASSAST ASC</t>
  </si>
  <si>
    <t>INAVEIT SYSTEMS TECHNOLOGIES INCORCORPORATED</t>
  </si>
  <si>
    <t>AUB</t>
  </si>
  <si>
    <t>JM CONSTRUCTION SUPPLY</t>
  </si>
  <si>
    <t>JANE SOMODIO</t>
  </si>
  <si>
    <t>HECTOR GABRIELLE LOZADA</t>
  </si>
  <si>
    <t>DERRICK TEE</t>
  </si>
  <si>
    <t>FCIE</t>
  </si>
  <si>
    <t>OLYMPUS ARCHERY PHILS INC</t>
  </si>
  <si>
    <t>JEREN LORENZO</t>
  </si>
  <si>
    <t>NINO GERIIO</t>
  </si>
  <si>
    <t>OVER PAYMENT</t>
  </si>
  <si>
    <t>PEARRE KIMBERLY FRANCO</t>
  </si>
  <si>
    <t>ROSALINDA MALANGUE</t>
  </si>
  <si>
    <t>RYAN GARCIA</t>
  </si>
  <si>
    <t>SUNPACK CONTAINER &amp; PACKAGING CORP.</t>
  </si>
  <si>
    <t>CTBC</t>
  </si>
  <si>
    <t>w/ EWT 308.98</t>
  </si>
  <si>
    <t>KMI H.O. SERIES (ALFREDO)</t>
  </si>
  <si>
    <t>UPCARE DIAGNOSTICS INC</t>
  </si>
  <si>
    <t>04/30/24</t>
  </si>
  <si>
    <t>INSTALLATION</t>
  </si>
  <si>
    <t>ARTHUR SARTE</t>
  </si>
  <si>
    <t>ERVIN DELFIN</t>
  </si>
  <si>
    <t>FRANCIS ANG</t>
  </si>
  <si>
    <t>PETER TY</t>
  </si>
  <si>
    <t>GRACE PILLAS</t>
  </si>
  <si>
    <t>RICHELL HICBAN</t>
  </si>
  <si>
    <t>ARTHUR SARTE/RKH ASC</t>
  </si>
  <si>
    <t>COMMONWEALTH FOODS INC</t>
  </si>
  <si>
    <t>CBC</t>
  </si>
  <si>
    <t>DFA MANILA</t>
  </si>
  <si>
    <t>GERALD GARCIA</t>
  </si>
  <si>
    <t>AMYLOU DELA CRUZ</t>
  </si>
  <si>
    <t>JENNY HINAHON</t>
  </si>
  <si>
    <t>ROBERTO AGUILAR</t>
  </si>
  <si>
    <t>MYRNA VILLAFLOR</t>
  </si>
  <si>
    <t>FIRST SOLID BUILDERS INC</t>
  </si>
  <si>
    <t>W/ EWT 287.11</t>
  </si>
  <si>
    <t>BRYAN QUIBAN</t>
  </si>
  <si>
    <t>MARY JOYCE BARTOLOME</t>
  </si>
  <si>
    <t>MART NATHANIEL FLORES</t>
  </si>
  <si>
    <t>WILLIAM PE</t>
  </si>
  <si>
    <t>JENNIE LANCERO</t>
  </si>
  <si>
    <t>ALVIN DE RIVERA</t>
  </si>
  <si>
    <t>CHARLENE RAQUION</t>
  </si>
  <si>
    <t>LEI MASUNGSONG</t>
  </si>
  <si>
    <t>CHIELO BRACAMONTE</t>
  </si>
  <si>
    <t>MARY ELAINE ANNE CALA</t>
  </si>
  <si>
    <t>RAMON WONG</t>
  </si>
  <si>
    <t>COMMON FOLK COFFEE BAR</t>
  </si>
  <si>
    <t>JHUNE PANGAN</t>
  </si>
  <si>
    <t>EDGAR MAGTOTO</t>
  </si>
  <si>
    <t>MIRENE BALTONADO</t>
  </si>
  <si>
    <t>KMI H.O. SERIES (ROLAND)</t>
  </si>
  <si>
    <t>NORA ICHON</t>
  </si>
  <si>
    <t>BIDA GRACEMA TOLENTINO</t>
  </si>
  <si>
    <t>KMI H.O. SERIES (ALREDO)</t>
  </si>
  <si>
    <t>EMILY SIO</t>
  </si>
  <si>
    <t>DIANNA VALDEZ</t>
  </si>
  <si>
    <t>CHAT DE GUZMAN</t>
  </si>
  <si>
    <t>MICHAEL MACAPIA</t>
  </si>
  <si>
    <t>JOSELLE CORTEZ</t>
  </si>
  <si>
    <t>GISELLE ANN EUFEMIA</t>
  </si>
  <si>
    <t>MIGUEL WONG</t>
  </si>
  <si>
    <t>JESUS DELA CRUZ</t>
  </si>
  <si>
    <t>SHENNA JAYE QUITORIANO</t>
  </si>
  <si>
    <t>MARIKSON ASC</t>
  </si>
  <si>
    <t>JESSE JANSSEN MUNOZ</t>
  </si>
  <si>
    <t>ERWIN MENDOZA</t>
  </si>
  <si>
    <t>OLIVER FILOTEO</t>
  </si>
  <si>
    <t>HECTOR CAULAN</t>
  </si>
  <si>
    <t>BERNARD YU</t>
  </si>
  <si>
    <t>DR. KENDRICK SIA</t>
  </si>
  <si>
    <t>JAMES PAUL ZULUETA</t>
  </si>
  <si>
    <t>NENG TAMANO</t>
  </si>
  <si>
    <t>PNB</t>
  </si>
  <si>
    <t>KMI- Assistant</t>
  </si>
  <si>
    <t>MARITES LAMPANERO</t>
  </si>
  <si>
    <t>KAY TEODORO ELA</t>
  </si>
  <si>
    <t>GEORGE GARCIA</t>
  </si>
  <si>
    <t>ATLANTIC BAKERY AND CAFETERIA</t>
  </si>
  <si>
    <t>w/ EWT 183.42</t>
  </si>
  <si>
    <t>NESTOR MANAHAN</t>
  </si>
  <si>
    <t>ABBYGAIL JOYCE MANAHAN</t>
  </si>
  <si>
    <t>NICOLE CRUZ</t>
  </si>
  <si>
    <t>ARGILYN CRUZ</t>
  </si>
  <si>
    <t>DELIVERY FEE</t>
  </si>
  <si>
    <t>AMBOY LIM</t>
  </si>
  <si>
    <t>YUMEX PHILS</t>
  </si>
  <si>
    <t>cancel cr</t>
  </si>
  <si>
    <t>QUALITY STAR/ STARCRETE MFG</t>
  </si>
  <si>
    <t>THERE INC.</t>
  </si>
  <si>
    <t>BOC</t>
  </si>
  <si>
    <t>0000006944</t>
  </si>
  <si>
    <t>DELTA PACIFIC CORP</t>
  </si>
  <si>
    <t>KMI Assistant</t>
  </si>
  <si>
    <t>CHERRY ANN CRUZ</t>
  </si>
  <si>
    <t>JONARD TRINIDAD</t>
  </si>
  <si>
    <t>ALFIE CORBILLA</t>
  </si>
  <si>
    <t>FELIX CUBI</t>
  </si>
  <si>
    <t>PHILSTAR HOSIERY INC</t>
  </si>
  <si>
    <t>w/ EWT 185.86</t>
  </si>
  <si>
    <t>CHAT QUINIA</t>
  </si>
  <si>
    <t>BALANCE</t>
  </si>
  <si>
    <t>CRISOSTOMO DESPAIR</t>
  </si>
  <si>
    <t>MARY ROSE BERTUDAZO</t>
  </si>
  <si>
    <t>PAOLO DEFENSOR</t>
  </si>
  <si>
    <t>OVERPAYMENT</t>
  </si>
  <si>
    <t>HI-INTEGRA</t>
  </si>
  <si>
    <t>JUSTIN JEROLD SY</t>
  </si>
  <si>
    <t>PERLA DEPUSOY</t>
  </si>
  <si>
    <t>THE WHOLE ONE YARD INC.</t>
  </si>
  <si>
    <t>w/ EWT 218.66</t>
  </si>
  <si>
    <t>KAWA RAMEN</t>
  </si>
  <si>
    <t>VICTOR SAY</t>
  </si>
  <si>
    <t>CBS</t>
  </si>
  <si>
    <t>RAPHIE TUQUIB</t>
  </si>
  <si>
    <t>05/16/2024</t>
  </si>
  <si>
    <t>TAGAYTAY WINTAGE MANOR</t>
  </si>
  <si>
    <t>PSB</t>
  </si>
  <si>
    <t>05/15/2024</t>
  </si>
  <si>
    <t>ANTONIO PATERNO JR</t>
  </si>
  <si>
    <t>MARUJA CRUZ</t>
  </si>
  <si>
    <t>ROBERT KHO</t>
  </si>
  <si>
    <t>DANIEL ONG</t>
  </si>
  <si>
    <t>FE DEALCA</t>
  </si>
  <si>
    <t>S&amp;H ELECTRICAL CONSTRUCTION</t>
  </si>
  <si>
    <t>TOWER STEEL CORPORATION</t>
  </si>
  <si>
    <t>ALBEN BERMEO</t>
  </si>
  <si>
    <t>UNIT/DP</t>
  </si>
  <si>
    <t>KELVIN CHENG</t>
  </si>
  <si>
    <t>FELIX GUBI</t>
  </si>
  <si>
    <t>ATLANTIC GRAINS INC</t>
  </si>
  <si>
    <t>w/ EWT 314.34</t>
  </si>
  <si>
    <t>RICO RAFOLOS</t>
  </si>
  <si>
    <t>HERCO TRADING</t>
  </si>
  <si>
    <t>JOHN CHUA CHUA</t>
  </si>
  <si>
    <t>RECELYN PADILLA</t>
  </si>
  <si>
    <t>CUSINA PORTA ROSA CORP</t>
  </si>
  <si>
    <t>UNIT &amp; DC</t>
  </si>
  <si>
    <t>MICHELLE ESTILLENO</t>
  </si>
  <si>
    <t>JOSEPH BRYAN ACUÑA</t>
  </si>
  <si>
    <t>H SQUARE CONCRETE MIX INC</t>
  </si>
  <si>
    <t>w/ EWT 222.23</t>
  </si>
  <si>
    <t>CHOCOLATE N BERRIES</t>
  </si>
  <si>
    <t>LJRM</t>
  </si>
  <si>
    <t>THERMO AIRE EXPRESS</t>
  </si>
  <si>
    <t>w/ EWT 1198.93</t>
  </si>
  <si>
    <t>JOSEPH ASSAD</t>
  </si>
  <si>
    <t>PAN PACIFIC INDUSTRIAL</t>
  </si>
  <si>
    <t>JEFFREY YU</t>
  </si>
  <si>
    <t>EWB</t>
  </si>
  <si>
    <t>UNIT F.P.</t>
  </si>
  <si>
    <t>JAYPEE RAZOL</t>
  </si>
  <si>
    <t>ALBERTO FRANCISCO</t>
  </si>
  <si>
    <t>SHERN PAUL URETA</t>
  </si>
  <si>
    <t>LY SYCIP</t>
  </si>
  <si>
    <t>CHRISTOPHER PULIDO</t>
  </si>
  <si>
    <t>MILO RAMIREZ</t>
  </si>
  <si>
    <t>BELEN VILLANUEVA</t>
  </si>
  <si>
    <t>MIKE PROXIMO</t>
  </si>
  <si>
    <t>D.T WU BUILDING</t>
  </si>
  <si>
    <t>OMI SHEET METAL WORKS INC</t>
  </si>
  <si>
    <t>w/ EWT 1119.64</t>
  </si>
  <si>
    <t>ATTY. PAULINO E. CASES JR</t>
  </si>
  <si>
    <t>TORRES TECHNOLOGY CENTER CORP</t>
  </si>
  <si>
    <t>57393/57479</t>
  </si>
  <si>
    <t>RONNIE RUIZ</t>
  </si>
  <si>
    <t>TECHNOMED INTERNATIONAL INC</t>
  </si>
  <si>
    <t>w/ EWT 213.30</t>
  </si>
  <si>
    <t>w/ EWT 431.45</t>
  </si>
  <si>
    <t>POWERKING INDUSTRIES CORP</t>
  </si>
  <si>
    <t>w/ EWT 185.58</t>
  </si>
  <si>
    <t>CABUYAO FARM</t>
  </si>
  <si>
    <t>CRISPIN RANA</t>
  </si>
  <si>
    <t>LADY DIAN ARMADA</t>
  </si>
  <si>
    <t>MARK ANDREW DIME</t>
  </si>
  <si>
    <t>MARK LOUIE ANCIANO</t>
  </si>
  <si>
    <t>JEFFREY BARANDA</t>
  </si>
  <si>
    <t>DALTON LUCENARIO</t>
  </si>
  <si>
    <t>PPI PAZIFIK POWER INC</t>
  </si>
  <si>
    <t>w/ EWT 149.85</t>
  </si>
  <si>
    <t>JCC21 AIRCONDITIONING</t>
  </si>
  <si>
    <t>KELVIN CHAM</t>
  </si>
  <si>
    <t>LEONARDO B. REYES</t>
  </si>
  <si>
    <t>57837/57895</t>
  </si>
  <si>
    <t>JOZELLE DE LIMA</t>
  </si>
  <si>
    <t>CARVINA FARMS INC</t>
  </si>
  <si>
    <t>VALERO 156 VILLAR PROPERTY</t>
  </si>
  <si>
    <t>w/ EWT 524.34</t>
  </si>
  <si>
    <t>GOODMANAGEMENT CORP</t>
  </si>
  <si>
    <t>w/ EWT 3146.04</t>
  </si>
  <si>
    <t>TIMOTHY GO</t>
  </si>
  <si>
    <t>RED CONSTRUCTION TECHNIK</t>
  </si>
  <si>
    <t>w/ EWT 184.75</t>
  </si>
  <si>
    <t>CUCINA PORTA ROSSA</t>
  </si>
  <si>
    <t>FIRST SOLID BUILDERS, INC.</t>
  </si>
  <si>
    <t>w/ EWT 199.57</t>
  </si>
  <si>
    <t>ROEL RESMA</t>
  </si>
  <si>
    <t>JULIE PEARL DE CHAVEZ</t>
  </si>
  <si>
    <t>ANICA INDUCTION TECHNOLOGY</t>
  </si>
  <si>
    <t>ARGILYN ALAFRIZ</t>
  </si>
  <si>
    <t>BARANGAY SANTA ELENA MARIKINA</t>
  </si>
  <si>
    <t>VETERANS</t>
  </si>
  <si>
    <t>w/ EWT 3,406</t>
  </si>
  <si>
    <t>IMMACULATE CONCEPTION ACADEMY</t>
  </si>
  <si>
    <t>RYAN SAUZA</t>
  </si>
  <si>
    <t>ARLO ALUMINUM</t>
  </si>
  <si>
    <t>w/ EWT 213.3</t>
  </si>
  <si>
    <t>GLITTRA TRADING</t>
  </si>
  <si>
    <t>ASAST</t>
  </si>
  <si>
    <t>w/ EWT 678.48</t>
  </si>
  <si>
    <t>FORT KLAN CONSTRUCTION DEV. INC.</t>
  </si>
  <si>
    <t>w/ EWT 2557.15</t>
  </si>
  <si>
    <t>DC</t>
  </si>
  <si>
    <t>MVF APPLIANNCES TRADING</t>
  </si>
  <si>
    <t>JOHNWIL SO</t>
  </si>
  <si>
    <t>MARION LIM</t>
  </si>
  <si>
    <t>RAQUEL ALTERAN</t>
  </si>
  <si>
    <t>JUNBIN CAI</t>
  </si>
  <si>
    <t>NORMA OSORIO PASCO</t>
  </si>
  <si>
    <t>AMY SON NGKAION</t>
  </si>
  <si>
    <t>DYNAMIC YOUTH</t>
  </si>
  <si>
    <t>IMMACULATE CONCEPTION</t>
  </si>
  <si>
    <t>EFREN CHUA YAP</t>
  </si>
  <si>
    <t>SB</t>
  </si>
  <si>
    <t>AR5342</t>
  </si>
  <si>
    <t>BS9623</t>
  </si>
  <si>
    <t>BS9640</t>
  </si>
  <si>
    <t>BS9634</t>
  </si>
  <si>
    <t>SHIELA ALVIAR</t>
  </si>
  <si>
    <t>DOLORES ELENANY</t>
  </si>
  <si>
    <t>1HG CONSTRUCTION OPC</t>
  </si>
  <si>
    <t>ARK INDUSTRIES INC</t>
  </si>
  <si>
    <t>HI-INTEGRA INCORPORATED</t>
  </si>
  <si>
    <t>THE WHOLE ONE YARD INC</t>
  </si>
  <si>
    <t>EWT 102.79</t>
  </si>
  <si>
    <t>MARVIN BAESA</t>
  </si>
  <si>
    <t>GILBERT EBORA</t>
  </si>
  <si>
    <t>SJR#</t>
  </si>
  <si>
    <t>RUBEN VILLANUEVA</t>
  </si>
  <si>
    <t>SOP</t>
  </si>
  <si>
    <t>LAZADA FEE</t>
  </si>
  <si>
    <t xml:space="preserve">TOTAL AMOUNT: </t>
  </si>
  <si>
    <t>BELINDA ACENAS</t>
  </si>
  <si>
    <t>ARIS GRENGIA</t>
  </si>
  <si>
    <t>JUSTIN DANCEL</t>
  </si>
  <si>
    <t>ISHAQ SUMPINGAN H. NUR</t>
  </si>
  <si>
    <t>BENJAMIN PACHECO</t>
  </si>
  <si>
    <t>MISTY ANNE L. TAÑO</t>
  </si>
  <si>
    <t>TRISTAN FILOMENO O CUSI III</t>
  </si>
  <si>
    <t>SONIA CAMPOSANO</t>
  </si>
  <si>
    <t>MIRA GONZALES</t>
  </si>
  <si>
    <t>SANTA BARTOLO</t>
  </si>
  <si>
    <t>JUDITH SALAS</t>
  </si>
  <si>
    <t>ENRIQUE LIM JR.</t>
  </si>
  <si>
    <t>RICHMON LOPEZ</t>
  </si>
  <si>
    <t>LUCKY CAESAR LAPUT</t>
  </si>
  <si>
    <t>JANELYN BONGALOSA</t>
  </si>
  <si>
    <t>ZYDRC ZARAS</t>
  </si>
  <si>
    <t>ZYDRIC ZARA</t>
  </si>
  <si>
    <t>ALBERT GOZUM</t>
  </si>
  <si>
    <t>MARIFE TAN</t>
  </si>
  <si>
    <t>HEIDIE MARANAN TOBIAS</t>
  </si>
  <si>
    <t>RUTH MACAYAN</t>
  </si>
  <si>
    <t>SAMANTHA ALBERT</t>
  </si>
  <si>
    <t>MA. CYNTHIA C. MARTINEZ</t>
  </si>
  <si>
    <t>JARREL COSTINIANO</t>
  </si>
  <si>
    <t>TOTAL:</t>
  </si>
  <si>
    <t>WILLIAM TAN</t>
  </si>
  <si>
    <t>REMIGIO C BUCAD</t>
  </si>
  <si>
    <t>KEANU MYLES ROSAROSO</t>
  </si>
  <si>
    <t>MEL RYAN LUCAS</t>
  </si>
  <si>
    <t>ROCHELLE GONZALES</t>
  </si>
  <si>
    <t>MISAEL GABRIEL</t>
  </si>
  <si>
    <t>JEFFREY E. OSIEL</t>
  </si>
  <si>
    <t>BENJU PAUSANOS</t>
  </si>
  <si>
    <t>DOJ GARCIA</t>
  </si>
  <si>
    <t>ACE TARPE C/O ANGELICA</t>
  </si>
  <si>
    <t>CRISANTO PANTOJA</t>
  </si>
  <si>
    <t>CLENG LANIOG</t>
  </si>
  <si>
    <t>MARK RUSSEL MANALO</t>
  </si>
  <si>
    <t>JOSE ARNEL DIMAANO</t>
  </si>
  <si>
    <t>KATE DAYRIT</t>
  </si>
  <si>
    <t>JOY TERESA NERI</t>
  </si>
  <si>
    <t>BRYAN MANABAT</t>
  </si>
  <si>
    <t>AHRBINNE FERNANDO</t>
  </si>
  <si>
    <t>JOHN CARLO M. ALTAVANO</t>
  </si>
  <si>
    <t>ALYSSA BOJOS</t>
  </si>
  <si>
    <t>DUFFEL</t>
  </si>
  <si>
    <t>MARIO J. MARIVELES JR.</t>
  </si>
  <si>
    <t>BOYET CARLOS</t>
  </si>
  <si>
    <t>LORIE REMOTO</t>
  </si>
  <si>
    <t>FE FONTANILLA</t>
  </si>
  <si>
    <t>GENI ROSE PAYALES</t>
  </si>
  <si>
    <t>MARIA ELOISA F LAMBERTE</t>
  </si>
  <si>
    <t>MAILYN GINEZ</t>
  </si>
  <si>
    <t>JESSA CHRIS L LAMOSTE</t>
  </si>
  <si>
    <t>MABEL LIM</t>
  </si>
  <si>
    <t>MADELYN V. ORDIZ</t>
  </si>
  <si>
    <t>MARK LEO ARAGON</t>
  </si>
  <si>
    <t>MARK ANTHONY S. SORIANO</t>
  </si>
  <si>
    <t>ALGER LLAMADO</t>
  </si>
  <si>
    <t>JANE ELIZABETH CORPUZ</t>
  </si>
  <si>
    <t>PRINCESS RAZ</t>
  </si>
  <si>
    <t>MI MONDOÑEDO</t>
  </si>
  <si>
    <t>FERCIVAL REMULLA</t>
  </si>
  <si>
    <t>PURITY FOOD SERVICES</t>
  </si>
  <si>
    <t>MARVIN V SAMSON</t>
  </si>
  <si>
    <t>MARICEL ROSALES</t>
  </si>
  <si>
    <t>LEO MANUEL TUMANENG</t>
  </si>
  <si>
    <t>LOUIE AGATON</t>
  </si>
  <si>
    <t xml:space="preserve">(CANCELLED) TOTAL AMOUNT: </t>
  </si>
  <si>
    <t>GILBERT G. MATIAS</t>
  </si>
  <si>
    <t>MADELYN JONES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</si>
</sst>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_(&quot;$&quot;* #,##0.00_);_(&quot;$&quot;* \(#,##0.00\);_(&quot;$&quot;* &quot;-&quot;??_);_(@_)"/>
    <numFmt numFmtId="44" formatCode="_-&quot;₱&quot;* #,##0.00_-;\-&quot;₱&quot;* #,##0.00_-;_-&quot;₱&quot;* &quot;-&quot;??_-;_-@_-"/>
    <numFmt numFmtId="42" formatCode="_-&quot;₱&quot;* #,##0_-;\-&quot;₱&quot;* #,##0_-;_-&quot;₱&quot;* &quot;-&quot;_-;_-@_-"/>
    <numFmt numFmtId="177" formatCode="_(* #,##0.00_);_(* \(#,##0.00\);_(* &quot;-&quot;??_);_(@_)"/>
    <numFmt numFmtId="178" formatCode="[$-409]d\-mmm\-yyyy;@"/>
  </numFmts>
  <fonts count="25">
    <font>
      <sz val="10"/>
      <name val="Arial"/>
      <charset val="134"/>
    </font>
    <font>
      <sz val="7"/>
      <name val="Tahoma"/>
      <charset val="134"/>
    </font>
    <font>
      <b/>
      <sz val="7"/>
      <name val="Tahoma"/>
      <charset val="134"/>
    </font>
    <font>
      <sz val="7"/>
      <color theme="1"/>
      <name val="Tahoma"/>
      <charset val="134"/>
    </font>
    <font>
      <b/>
      <sz val="8"/>
      <name val="Tahoma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7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2" borderId="13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6" fillId="21" borderId="1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11" borderId="1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6" fillId="20" borderId="14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0" borderId="0"/>
    <xf numFmtId="0" fontId="7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/>
    <xf numFmtId="0" fontId="7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2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8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2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2" applyNumberFormat="1" applyFont="1" applyBorder="1" applyAlignment="1">
      <alignment horizontal="center"/>
    </xf>
    <xf numFmtId="177" fontId="1" fillId="0" borderId="6" xfId="2" applyNumberFormat="1" applyFont="1" applyFill="1" applyBorder="1"/>
    <xf numFmtId="177" fontId="1" fillId="0" borderId="6" xfId="2" applyNumberFormat="1" applyFont="1" applyFill="1" applyBorder="1" applyAlignment="1">
      <alignment vertical="center"/>
    </xf>
    <xf numFmtId="58" fontId="1" fillId="0" borderId="6" xfId="2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2" applyNumberFormat="1" applyFont="1" applyFill="1" applyBorder="1"/>
    <xf numFmtId="177" fontId="2" fillId="2" borderId="6" xfId="2" applyNumberFormat="1" applyFont="1" applyFill="1" applyBorder="1" applyAlignment="1">
      <alignment vertical="center"/>
    </xf>
    <xf numFmtId="178" fontId="3" fillId="0" borderId="6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177" fontId="4" fillId="0" borderId="0" xfId="0" applyNumberFormat="1" applyFont="1" applyFill="1" applyAlignment="1"/>
    <xf numFmtId="0" fontId="4" fillId="0" borderId="0" xfId="0" applyFont="1" applyFill="1" applyAlignment="1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8" fontId="1" fillId="0" borderId="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177" fontId="1" fillId="0" borderId="5" xfId="2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77" fontId="1" fillId="0" borderId="0" xfId="2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177" fontId="1" fillId="0" borderId="6" xfId="2" applyNumberFormat="1" applyFont="1" applyFill="1" applyBorder="1" applyAlignme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0" borderId="0" xfId="0" applyFont="1" applyAlignment="1">
      <alignment horizontal="center"/>
    </xf>
    <xf numFmtId="177" fontId="2" fillId="0" borderId="0" xfId="2" applyNumberFormat="1" applyFont="1" applyAlignment="1">
      <alignment horizontal="center"/>
    </xf>
    <xf numFmtId="4" fontId="2" fillId="0" borderId="8" xfId="0" applyNumberFormat="1" applyFont="1" applyBorder="1"/>
    <xf numFmtId="177" fontId="2" fillId="0" borderId="0" xfId="2" applyNumberFormat="1" applyFont="1" applyAlignment="1"/>
    <xf numFmtId="177" fontId="2" fillId="0" borderId="0" xfId="2" applyNumberFormat="1" applyFont="1" applyFill="1" applyBorder="1" applyAlignment="1">
      <alignment vertical="center"/>
    </xf>
    <xf numFmtId="4" fontId="2" fillId="0" borderId="9" xfId="0" applyNumberFormat="1" applyFont="1" applyBorder="1" applyAlignment="1"/>
    <xf numFmtId="4" fontId="2" fillId="0" borderId="0" xfId="0" applyNumberFormat="1" applyFont="1" applyAlignment="1"/>
    <xf numFmtId="0" fontId="1" fillId="0" borderId="6" xfId="0" applyFont="1" applyBorder="1" applyAlignment="1">
      <alignment horizontal="left" wrapText="1"/>
    </xf>
    <xf numFmtId="177" fontId="1" fillId="0" borderId="5" xfId="2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177" fontId="1" fillId="0" borderId="0" xfId="2" applyFont="1" applyAlignment="1">
      <alignment horizontal="center"/>
    </xf>
    <xf numFmtId="0" fontId="1" fillId="0" borderId="0" xfId="2" applyNumberFormat="1" applyFont="1" applyAlignment="1">
      <alignment horizontal="center" vertical="center"/>
    </xf>
    <xf numFmtId="0" fontId="1" fillId="0" borderId="6" xfId="0" applyFont="1" applyBorder="1" applyAlignment="1" quotePrefix="1">
      <alignment horizontal="center" wrapText="1"/>
    </xf>
  </cellXfs>
  <cellStyles count="5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Normal 2_(10) 2020 OCTOBER" xf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urrency 2 2" xfId="18"/>
    <cellStyle name="CExplanatory Text" xfId="19" builtinId="53"/>
    <cellStyle name="Heading 1" xfId="20" builtinId="16"/>
    <cellStyle name="Heading 3" xfId="21" builtinId="18"/>
    <cellStyle name="Heading 4" xfId="22" builtinId="19"/>
    <cellStyle name="Input" xfId="23" builtinId="20"/>
    <cellStyle name="60% - Accent3" xfId="24" builtinId="40"/>
    <cellStyle name="Good" xfId="25" builtinId="26"/>
    <cellStyle name="Output" xfId="26" builtinId="21"/>
    <cellStyle name="20% - Accent1" xfId="27" builtinId="30"/>
    <cellStyle name="Calculation" xfId="28" builtinId="22"/>
    <cellStyle name="Linked Cell" xfId="29" builtinId="24"/>
    <cellStyle name="Total" xfId="30" builtinId="25"/>
    <cellStyle name="Bad" xfId="31" builtinId="27"/>
    <cellStyle name="Neutral" xfId="32" builtinId="28"/>
    <cellStyle name="Accent1" xfId="33" builtinId="29"/>
    <cellStyle name="Normal 2" xfId="34"/>
    <cellStyle name="20% - Accent5" xfId="35" builtinId="46"/>
    <cellStyle name="60% - Accent1" xfId="36" builtinId="32"/>
    <cellStyle name="Accent2" xfId="37" builtinId="33"/>
    <cellStyle name="20% - Accent2" xfId="38" builtinId="34"/>
    <cellStyle name="Normal 3" xfId="39"/>
    <cellStyle name="20% - Accent6" xfId="40" builtinId="50"/>
    <cellStyle name="60% - Accent2" xfId="41" builtinId="36"/>
    <cellStyle name="Currency 2" xfId="42"/>
    <cellStyle name="Accent3" xfId="43" builtinId="37"/>
    <cellStyle name="20% - Accent3" xfId="44" builtinId="38"/>
    <cellStyle name="Accent4" xfId="45" builtinId="41"/>
    <cellStyle name="20% - Accent4" xfId="46" builtinId="42"/>
    <cellStyle name="40% - Accent4" xfId="47" builtinId="43"/>
    <cellStyle name="Percent 2" xfId="48"/>
    <cellStyle name="Accent5" xfId="49" builtinId="45"/>
    <cellStyle name="40% - Accent5" xfId="50" builtinId="47"/>
    <cellStyle name="60% - Accent5" xfId="51" builtinId="48"/>
    <cellStyle name="Accent6" xfId="52" builtinId="49"/>
    <cellStyle name="40% - Accent6" xfId="53" builtinId="51"/>
    <cellStyle name="60% - Accent6" xfId="54" builtinId="52"/>
    <cellStyle name="Normal 2 2" xfId="55"/>
    <cellStyle name="Normal 3 2" xfId="56"/>
    <cellStyle name="Normal 3_(10) October 2021" xfId="57"/>
    <cellStyle name="Percent 2 2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2:L122"/>
  <sheetViews>
    <sheetView zoomScale="130" zoomScaleNormal="130" topLeftCell="A43" workbookViewId="0">
      <selection activeCell="G55" sqref="G55"/>
    </sheetView>
  </sheetViews>
  <sheetFormatPr defaultColWidth="8.55238095238095" defaultRowHeight="9"/>
  <cols>
    <col min="1" max="1" width="9.33333333333333" style="34" customWidth="1"/>
    <col min="2" max="2" width="5.33333333333333" style="34" customWidth="1"/>
    <col min="3" max="3" width="22" style="34" customWidth="1"/>
    <col min="4" max="4" width="12.3333333333333" style="34" customWidth="1"/>
    <col min="5" max="5" width="11.3333333333333" style="34" customWidth="1"/>
    <col min="6" max="6" width="12.3333333333333" style="34" customWidth="1"/>
    <col min="7" max="11" width="12.8857142857143" style="34" customWidth="1"/>
    <col min="12" max="12" width="11.4380952380952" style="34" customWidth="1"/>
    <col min="13" max="16384" width="8.55238095238095" style="34"/>
  </cols>
  <sheetData>
    <row r="2" spans="1:1">
      <c r="A2" s="35" t="s">
        <v>0</v>
      </c>
    </row>
    <row r="3" spans="1:1">
      <c r="A3" s="35" t="s">
        <v>1</v>
      </c>
    </row>
    <row r="5" spans="1:12">
      <c r="A5" s="36" t="s">
        <v>2</v>
      </c>
      <c r="B5" s="36" t="s">
        <v>3</v>
      </c>
      <c r="C5" s="36" t="s">
        <v>4</v>
      </c>
      <c r="D5" s="36" t="s">
        <v>5</v>
      </c>
      <c r="E5" s="36" t="s">
        <v>6</v>
      </c>
      <c r="F5" s="36" t="s">
        <v>7</v>
      </c>
      <c r="G5" s="37" t="s">
        <v>8</v>
      </c>
      <c r="H5" s="38"/>
      <c r="I5" s="38"/>
      <c r="J5" s="48"/>
      <c r="K5" s="36" t="s">
        <v>9</v>
      </c>
      <c r="L5" s="36" t="s">
        <v>10</v>
      </c>
    </row>
    <row r="6" spans="1:12">
      <c r="A6" s="39"/>
      <c r="B6" s="39"/>
      <c r="C6" s="39"/>
      <c r="D6" s="39"/>
      <c r="E6" s="39"/>
      <c r="F6" s="39"/>
      <c r="G6" s="36" t="s">
        <v>11</v>
      </c>
      <c r="H6" s="36" t="s">
        <v>12</v>
      </c>
      <c r="I6" s="36" t="s">
        <v>13</v>
      </c>
      <c r="J6" s="36" t="s">
        <v>14</v>
      </c>
      <c r="K6" s="39"/>
      <c r="L6" s="39"/>
    </row>
    <row r="7" spans="1:1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>
      <c r="A8" s="41">
        <v>45412</v>
      </c>
      <c r="B8" s="42">
        <v>18689</v>
      </c>
      <c r="C8" s="43" t="s">
        <v>15</v>
      </c>
      <c r="D8" s="44" t="s">
        <v>16</v>
      </c>
      <c r="E8" s="44">
        <v>57683</v>
      </c>
      <c r="F8" s="18">
        <v>12371.75</v>
      </c>
      <c r="G8" s="46"/>
      <c r="H8" s="46"/>
      <c r="I8" s="26"/>
      <c r="J8" s="24"/>
      <c r="K8" s="25">
        <f>J8+F8</f>
        <v>12371.75</v>
      </c>
      <c r="L8" s="41">
        <v>45414</v>
      </c>
    </row>
    <row r="9" spans="1:12">
      <c r="A9" s="41"/>
      <c r="B9" s="42"/>
      <c r="C9" s="43"/>
      <c r="D9" s="44"/>
      <c r="E9" s="44"/>
      <c r="F9" s="18"/>
      <c r="G9" s="46"/>
      <c r="H9" s="46"/>
      <c r="I9" s="26"/>
      <c r="J9" s="24"/>
      <c r="K9" s="25">
        <f t="shared" ref="K9:K11" si="0">J9+F9</f>
        <v>0</v>
      </c>
      <c r="L9" s="41"/>
    </row>
    <row r="10" spans="1:12">
      <c r="A10" s="41"/>
      <c r="B10" s="42"/>
      <c r="C10" s="43"/>
      <c r="D10" s="44"/>
      <c r="E10" s="44"/>
      <c r="F10" s="18"/>
      <c r="G10" s="46"/>
      <c r="H10" s="46"/>
      <c r="I10" s="26"/>
      <c r="J10" s="24"/>
      <c r="K10" s="25">
        <f t="shared" si="0"/>
        <v>0</v>
      </c>
      <c r="L10" s="41"/>
    </row>
    <row r="11" spans="1:12">
      <c r="A11" s="41"/>
      <c r="B11" s="42"/>
      <c r="C11" s="43"/>
      <c r="D11" s="44"/>
      <c r="E11" s="44"/>
      <c r="F11" s="18"/>
      <c r="G11" s="46"/>
      <c r="H11" s="46"/>
      <c r="I11" s="26"/>
      <c r="J11" s="24"/>
      <c r="K11" s="25">
        <f t="shared" si="0"/>
        <v>0</v>
      </c>
      <c r="L11" s="41"/>
    </row>
    <row r="12" spans="6:11">
      <c r="F12" s="47">
        <f>SUM(F5:F11)</f>
        <v>12371.75</v>
      </c>
      <c r="G12" s="35"/>
      <c r="H12" s="35"/>
      <c r="I12" s="35"/>
      <c r="J12" s="47">
        <f>SUM(J8:J11)</f>
        <v>0</v>
      </c>
      <c r="K12" s="47">
        <f>SUM(K8:K11)</f>
        <v>12371.75</v>
      </c>
    </row>
    <row r="13" spans="9:9">
      <c r="I13" s="34" t="s">
        <v>13</v>
      </c>
    </row>
    <row r="14" spans="8:11">
      <c r="H14" s="35" t="s">
        <v>17</v>
      </c>
      <c r="J14" s="50" t="s">
        <v>18</v>
      </c>
      <c r="K14" s="50" t="s">
        <v>19</v>
      </c>
    </row>
    <row r="15" spans="11:11">
      <c r="K15" s="35"/>
    </row>
    <row r="16" spans="1:11">
      <c r="A16" s="35" t="s">
        <v>20</v>
      </c>
      <c r="D16" s="35" t="s">
        <v>21</v>
      </c>
      <c r="G16" s="35" t="s">
        <v>22</v>
      </c>
      <c r="I16" s="51">
        <v>1000</v>
      </c>
      <c r="J16" s="52">
        <v>12</v>
      </c>
      <c r="K16" s="53">
        <f t="shared" ref="K16:K26" si="1">J16*I16</f>
        <v>12000</v>
      </c>
    </row>
    <row r="17" spans="1:11">
      <c r="A17" s="35"/>
      <c r="G17" s="35"/>
      <c r="I17" s="51">
        <v>500</v>
      </c>
      <c r="J17" s="52"/>
      <c r="K17" s="53">
        <f t="shared" si="1"/>
        <v>0</v>
      </c>
    </row>
    <row r="18" spans="1:11">
      <c r="A18" s="35"/>
      <c r="G18" s="35"/>
      <c r="I18" s="51">
        <v>200</v>
      </c>
      <c r="J18" s="52"/>
      <c r="K18" s="53">
        <f t="shared" si="1"/>
        <v>0</v>
      </c>
    </row>
    <row r="19" spans="1:11">
      <c r="A19" s="35" t="s">
        <v>23</v>
      </c>
      <c r="D19" s="35" t="s">
        <v>24</v>
      </c>
      <c r="G19" s="35" t="s">
        <v>25</v>
      </c>
      <c r="I19" s="51">
        <v>100</v>
      </c>
      <c r="J19" s="52">
        <v>3</v>
      </c>
      <c r="K19" s="53">
        <f t="shared" si="1"/>
        <v>300</v>
      </c>
    </row>
    <row r="20" spans="1:11">
      <c r="A20" s="34" t="s">
        <v>26</v>
      </c>
      <c r="D20" s="34" t="s">
        <v>27</v>
      </c>
      <c r="G20" s="34" t="s">
        <v>28</v>
      </c>
      <c r="I20" s="51">
        <v>50</v>
      </c>
      <c r="J20" s="52">
        <v>1</v>
      </c>
      <c r="K20" s="53">
        <f t="shared" si="1"/>
        <v>50</v>
      </c>
    </row>
    <row r="21" spans="9:11">
      <c r="I21" s="51">
        <v>20</v>
      </c>
      <c r="J21" s="52">
        <v>1</v>
      </c>
      <c r="K21" s="53">
        <f t="shared" si="1"/>
        <v>20</v>
      </c>
    </row>
    <row r="22" spans="9:11">
      <c r="I22" s="51">
        <v>10</v>
      </c>
      <c r="J22" s="52"/>
      <c r="K22" s="53">
        <f t="shared" si="1"/>
        <v>0</v>
      </c>
    </row>
    <row r="23" spans="9:11">
      <c r="I23" s="51">
        <v>5</v>
      </c>
      <c r="J23" s="52"/>
      <c r="K23" s="53">
        <f t="shared" si="1"/>
        <v>0</v>
      </c>
    </row>
    <row r="24" spans="9:11">
      <c r="I24" s="51">
        <v>1</v>
      </c>
      <c r="J24" s="52">
        <v>1</v>
      </c>
      <c r="K24" s="53">
        <f t="shared" si="1"/>
        <v>1</v>
      </c>
    </row>
    <row r="25" spans="9:11">
      <c r="I25" s="51">
        <v>0.25</v>
      </c>
      <c r="J25" s="52">
        <v>3</v>
      </c>
      <c r="K25" s="53">
        <f t="shared" si="1"/>
        <v>0.75</v>
      </c>
    </row>
    <row r="26" spans="9:11">
      <c r="I26" s="54">
        <v>0.1</v>
      </c>
      <c r="J26" s="52"/>
      <c r="K26" s="53">
        <f t="shared" si="1"/>
        <v>0</v>
      </c>
    </row>
    <row r="27" spans="9:11">
      <c r="I27" s="35" t="s">
        <v>29</v>
      </c>
      <c r="K27" s="55">
        <f>SUM(K16:K26)</f>
        <v>12371.75</v>
      </c>
    </row>
    <row r="28" spans="9:11">
      <c r="I28" s="35" t="s">
        <v>30</v>
      </c>
      <c r="K28" s="56">
        <f>J12</f>
        <v>0</v>
      </c>
    </row>
    <row r="29" ht="9.75" spans="11:11">
      <c r="K29" s="57">
        <f>SUM(K27:K28)</f>
        <v>12371.75</v>
      </c>
    </row>
    <row r="30" ht="9.75"/>
    <row r="34" spans="1:1">
      <c r="A34" s="35" t="s">
        <v>0</v>
      </c>
    </row>
    <row r="35" spans="1:1">
      <c r="A35" s="35" t="s">
        <v>1</v>
      </c>
    </row>
    <row r="37" spans="1:12">
      <c r="A37" s="36" t="s">
        <v>2</v>
      </c>
      <c r="B37" s="36" t="s">
        <v>3</v>
      </c>
      <c r="C37" s="36" t="s">
        <v>4</v>
      </c>
      <c r="D37" s="36" t="s">
        <v>5</v>
      </c>
      <c r="E37" s="36" t="s">
        <v>6</v>
      </c>
      <c r="F37" s="36" t="s">
        <v>7</v>
      </c>
      <c r="G37" s="37" t="s">
        <v>8</v>
      </c>
      <c r="H37" s="38"/>
      <c r="I37" s="38"/>
      <c r="J37" s="48"/>
      <c r="K37" s="36" t="s">
        <v>9</v>
      </c>
      <c r="L37" s="36" t="s">
        <v>10</v>
      </c>
    </row>
    <row r="38" spans="1:12">
      <c r="A38" s="39"/>
      <c r="B38" s="39"/>
      <c r="C38" s="39"/>
      <c r="D38" s="39"/>
      <c r="E38" s="39"/>
      <c r="F38" s="39"/>
      <c r="G38" s="36" t="s">
        <v>11</v>
      </c>
      <c r="H38" s="36" t="s">
        <v>12</v>
      </c>
      <c r="I38" s="36" t="s">
        <v>13</v>
      </c>
      <c r="J38" s="36" t="s">
        <v>14</v>
      </c>
      <c r="K38" s="39"/>
      <c r="L38" s="39"/>
    </row>
    <row r="39" spans="1:1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2">
      <c r="A40" s="41">
        <v>45412</v>
      </c>
      <c r="B40" s="42">
        <v>18687</v>
      </c>
      <c r="C40" s="43" t="s">
        <v>31</v>
      </c>
      <c r="D40" s="44" t="s">
        <v>16</v>
      </c>
      <c r="E40" s="44">
        <v>57627</v>
      </c>
      <c r="F40" s="18"/>
      <c r="G40" s="46" t="s">
        <v>32</v>
      </c>
      <c r="H40" s="46">
        <v>1808303</v>
      </c>
      <c r="I40" s="26">
        <v>45411</v>
      </c>
      <c r="J40" s="24">
        <v>9900</v>
      </c>
      <c r="K40" s="25">
        <f t="shared" ref="K40:K43" si="2">J40+F40</f>
        <v>9900</v>
      </c>
      <c r="L40" s="41">
        <v>45414</v>
      </c>
    </row>
    <row r="41" spans="1:12">
      <c r="A41" s="41">
        <v>45412</v>
      </c>
      <c r="B41" s="42">
        <v>18758</v>
      </c>
      <c r="C41" s="43" t="s">
        <v>33</v>
      </c>
      <c r="D41" s="44" t="s">
        <v>16</v>
      </c>
      <c r="E41" s="44">
        <v>57655</v>
      </c>
      <c r="F41" s="18"/>
      <c r="G41" s="46" t="s">
        <v>34</v>
      </c>
      <c r="H41" s="46">
        <v>1000191192</v>
      </c>
      <c r="I41" s="26">
        <v>45412</v>
      </c>
      <c r="J41" s="24">
        <v>93596.1</v>
      </c>
      <c r="K41" s="25">
        <f t="shared" si="2"/>
        <v>93596.1</v>
      </c>
      <c r="L41" s="41">
        <v>45414</v>
      </c>
    </row>
    <row r="42" spans="1:12">
      <c r="A42" s="41">
        <v>45412</v>
      </c>
      <c r="B42" s="42">
        <v>18759</v>
      </c>
      <c r="C42" s="43" t="s">
        <v>35</v>
      </c>
      <c r="D42" s="44" t="s">
        <v>16</v>
      </c>
      <c r="E42" s="44">
        <v>57598</v>
      </c>
      <c r="F42" s="18"/>
      <c r="G42" s="46" t="s">
        <v>36</v>
      </c>
      <c r="H42" s="46">
        <v>876194</v>
      </c>
      <c r="I42" s="26">
        <v>45412</v>
      </c>
      <c r="J42" s="24">
        <v>34606.1</v>
      </c>
      <c r="K42" s="25">
        <f t="shared" si="2"/>
        <v>34606.1</v>
      </c>
      <c r="L42" s="41">
        <v>45414</v>
      </c>
    </row>
    <row r="43" spans="1:12">
      <c r="A43" s="41"/>
      <c r="B43" s="42"/>
      <c r="C43" s="43"/>
      <c r="D43" s="44"/>
      <c r="E43" s="44"/>
      <c r="F43" s="18"/>
      <c r="G43" s="46"/>
      <c r="H43" s="46"/>
      <c r="I43" s="26"/>
      <c r="J43" s="24"/>
      <c r="K43" s="25">
        <f t="shared" si="2"/>
        <v>0</v>
      </c>
      <c r="L43" s="41"/>
    </row>
    <row r="44" spans="6:11">
      <c r="F44" s="47">
        <f>SUM(F37:F43)</f>
        <v>0</v>
      </c>
      <c r="G44" s="35"/>
      <c r="H44" s="35"/>
      <c r="I44" s="35"/>
      <c r="J44" s="47">
        <f>SUM(J40:J43)</f>
        <v>138102.2</v>
      </c>
      <c r="K44" s="47">
        <f>SUM(K40:K43)</f>
        <v>138102.2</v>
      </c>
    </row>
    <row r="45" spans="9:9">
      <c r="I45" s="34" t="s">
        <v>13</v>
      </c>
    </row>
    <row r="46" spans="8:11">
      <c r="H46" s="35" t="s">
        <v>17</v>
      </c>
      <c r="J46" s="50" t="s">
        <v>18</v>
      </c>
      <c r="K46" s="50" t="s">
        <v>19</v>
      </c>
    </row>
    <row r="47" spans="11:11">
      <c r="K47" s="35"/>
    </row>
    <row r="48" spans="1:11">
      <c r="A48" s="35" t="s">
        <v>20</v>
      </c>
      <c r="D48" s="35" t="s">
        <v>21</v>
      </c>
      <c r="G48" s="35" t="s">
        <v>22</v>
      </c>
      <c r="I48" s="51">
        <v>1000</v>
      </c>
      <c r="J48" s="52"/>
      <c r="K48" s="53">
        <f t="shared" ref="K48:K58" si="3">J48*I48</f>
        <v>0</v>
      </c>
    </row>
    <row r="49" spans="1:11">
      <c r="A49" s="35"/>
      <c r="G49" s="35"/>
      <c r="I49" s="51">
        <v>500</v>
      </c>
      <c r="J49" s="52"/>
      <c r="K49" s="53">
        <f t="shared" si="3"/>
        <v>0</v>
      </c>
    </row>
    <row r="50" spans="1:11">
      <c r="A50" s="35"/>
      <c r="G50" s="35"/>
      <c r="I50" s="51">
        <v>200</v>
      </c>
      <c r="J50" s="52"/>
      <c r="K50" s="53">
        <f t="shared" si="3"/>
        <v>0</v>
      </c>
    </row>
    <row r="51" spans="1:11">
      <c r="A51" s="35" t="s">
        <v>23</v>
      </c>
      <c r="D51" s="35" t="s">
        <v>24</v>
      </c>
      <c r="G51" s="35" t="s">
        <v>25</v>
      </c>
      <c r="I51" s="51">
        <v>100</v>
      </c>
      <c r="J51" s="52"/>
      <c r="K51" s="53">
        <f t="shared" si="3"/>
        <v>0</v>
      </c>
    </row>
    <row r="52" spans="1:11">
      <c r="A52" s="34" t="s">
        <v>26</v>
      </c>
      <c r="D52" s="34" t="s">
        <v>27</v>
      </c>
      <c r="G52" s="34" t="s">
        <v>28</v>
      </c>
      <c r="I52" s="51">
        <v>50</v>
      </c>
      <c r="J52" s="52"/>
      <c r="K52" s="53">
        <f t="shared" si="3"/>
        <v>0</v>
      </c>
    </row>
    <row r="53" spans="9:11">
      <c r="I53" s="51">
        <v>20</v>
      </c>
      <c r="J53" s="52"/>
      <c r="K53" s="53">
        <f t="shared" si="3"/>
        <v>0</v>
      </c>
    </row>
    <row r="54" spans="9:11">
      <c r="I54" s="51">
        <v>10</v>
      </c>
      <c r="J54" s="52"/>
      <c r="K54" s="53">
        <f t="shared" si="3"/>
        <v>0</v>
      </c>
    </row>
    <row r="55" spans="9:11">
      <c r="I55" s="51">
        <v>5</v>
      </c>
      <c r="J55" s="52"/>
      <c r="K55" s="53">
        <f t="shared" si="3"/>
        <v>0</v>
      </c>
    </row>
    <row r="56" spans="9:11">
      <c r="I56" s="51">
        <v>1</v>
      </c>
      <c r="J56" s="52"/>
      <c r="K56" s="53">
        <f t="shared" si="3"/>
        <v>0</v>
      </c>
    </row>
    <row r="57" spans="9:11">
      <c r="I57" s="51">
        <v>0.25</v>
      </c>
      <c r="J57" s="52"/>
      <c r="K57" s="53">
        <f t="shared" si="3"/>
        <v>0</v>
      </c>
    </row>
    <row r="58" spans="9:11">
      <c r="I58" s="54">
        <v>0.1</v>
      </c>
      <c r="J58" s="52"/>
      <c r="K58" s="53">
        <f t="shared" si="3"/>
        <v>0</v>
      </c>
    </row>
    <row r="59" spans="9:11">
      <c r="I59" s="35" t="s">
        <v>29</v>
      </c>
      <c r="K59" s="55">
        <f>SUM(K48:K58)</f>
        <v>0</v>
      </c>
    </row>
    <row r="60" spans="9:11">
      <c r="I60" s="35" t="s">
        <v>30</v>
      </c>
      <c r="K60" s="56">
        <f>J44</f>
        <v>138102.2</v>
      </c>
    </row>
    <row r="61" ht="9.75" spans="11:11">
      <c r="K61" s="57">
        <f>SUM(K59:K60)</f>
        <v>138102.2</v>
      </c>
    </row>
    <row r="62" ht="9.75"/>
    <row r="63" spans="1:1">
      <c r="A63" s="35" t="s">
        <v>0</v>
      </c>
    </row>
    <row r="64" spans="1:1">
      <c r="A64" s="35" t="s">
        <v>1</v>
      </c>
    </row>
    <row r="66" spans="1:12">
      <c r="A66" s="36" t="s">
        <v>2</v>
      </c>
      <c r="B66" s="36" t="s">
        <v>3</v>
      </c>
      <c r="C66" s="36" t="s">
        <v>4</v>
      </c>
      <c r="D66" s="36" t="s">
        <v>5</v>
      </c>
      <c r="E66" s="36" t="s">
        <v>6</v>
      </c>
      <c r="F66" s="36" t="s">
        <v>7</v>
      </c>
      <c r="G66" s="37" t="s">
        <v>8</v>
      </c>
      <c r="H66" s="38"/>
      <c r="I66" s="38"/>
      <c r="J66" s="48"/>
      <c r="K66" s="36" t="s">
        <v>9</v>
      </c>
      <c r="L66" s="36" t="s">
        <v>10</v>
      </c>
    </row>
    <row r="67" spans="1:12">
      <c r="A67" s="39"/>
      <c r="B67" s="39"/>
      <c r="C67" s="39"/>
      <c r="D67" s="39"/>
      <c r="E67" s="39"/>
      <c r="F67" s="39"/>
      <c r="G67" s="36" t="s">
        <v>11</v>
      </c>
      <c r="H67" s="36" t="s">
        <v>12</v>
      </c>
      <c r="I67" s="36" t="s">
        <v>13</v>
      </c>
      <c r="J67" s="36" t="s">
        <v>14</v>
      </c>
      <c r="K67" s="39"/>
      <c r="L67" s="39"/>
    </row>
    <row r="68" spans="1:1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</row>
    <row r="69" spans="1:12">
      <c r="A69" s="41">
        <v>45414</v>
      </c>
      <c r="B69" s="42">
        <v>18690</v>
      </c>
      <c r="C69" s="43" t="s">
        <v>37</v>
      </c>
      <c r="D69" s="44" t="s">
        <v>16</v>
      </c>
      <c r="E69" s="44">
        <v>57527</v>
      </c>
      <c r="F69" s="18"/>
      <c r="G69" s="46" t="s">
        <v>38</v>
      </c>
      <c r="H69" s="46">
        <v>34902</v>
      </c>
      <c r="I69" s="26">
        <v>45412</v>
      </c>
      <c r="J69" s="24">
        <v>5500</v>
      </c>
      <c r="K69" s="25">
        <f t="shared" ref="K69:K72" si="4">J69+F69</f>
        <v>5500</v>
      </c>
      <c r="L69" s="41">
        <v>45414</v>
      </c>
    </row>
    <row r="70" spans="1:12">
      <c r="A70" s="41">
        <v>45414</v>
      </c>
      <c r="B70" s="42">
        <v>18691</v>
      </c>
      <c r="C70" s="43" t="s">
        <v>37</v>
      </c>
      <c r="D70" s="44" t="s">
        <v>16</v>
      </c>
      <c r="E70" s="44">
        <v>57566</v>
      </c>
      <c r="F70" s="18"/>
      <c r="G70" s="46" t="s">
        <v>38</v>
      </c>
      <c r="H70" s="46">
        <v>34902</v>
      </c>
      <c r="I70" s="26">
        <v>45412</v>
      </c>
      <c r="J70" s="24">
        <v>2650</v>
      </c>
      <c r="K70" s="25">
        <f t="shared" si="4"/>
        <v>2650</v>
      </c>
      <c r="L70" s="41">
        <v>45414</v>
      </c>
    </row>
    <row r="71" spans="1:12">
      <c r="A71" s="41">
        <v>45414</v>
      </c>
      <c r="B71" s="42">
        <v>18692</v>
      </c>
      <c r="C71" s="43" t="s">
        <v>37</v>
      </c>
      <c r="D71" s="44" t="s">
        <v>16</v>
      </c>
      <c r="E71" s="44">
        <v>57620</v>
      </c>
      <c r="F71" s="18"/>
      <c r="G71" s="46" t="s">
        <v>38</v>
      </c>
      <c r="H71" s="46">
        <v>34902</v>
      </c>
      <c r="I71" s="26">
        <v>45412</v>
      </c>
      <c r="J71" s="24">
        <v>3000</v>
      </c>
      <c r="K71" s="25">
        <f t="shared" si="4"/>
        <v>3000</v>
      </c>
      <c r="L71" s="41">
        <v>45414</v>
      </c>
    </row>
    <row r="72" spans="1:12">
      <c r="A72" s="41"/>
      <c r="B72" s="42"/>
      <c r="C72" s="43"/>
      <c r="D72" s="44"/>
      <c r="E72" s="44"/>
      <c r="F72" s="18"/>
      <c r="G72" s="46"/>
      <c r="H72" s="46"/>
      <c r="I72" s="26"/>
      <c r="J72" s="24"/>
      <c r="K72" s="25">
        <f t="shared" si="4"/>
        <v>0</v>
      </c>
      <c r="L72" s="41"/>
    </row>
    <row r="73" spans="6:11">
      <c r="F73" s="47">
        <f>SUM(F66:F72)</f>
        <v>0</v>
      </c>
      <c r="G73" s="35"/>
      <c r="H73" s="35"/>
      <c r="I73" s="35"/>
      <c r="J73" s="47">
        <f>SUM(J69:J72)</f>
        <v>11150</v>
      </c>
      <c r="K73" s="47">
        <f>SUM(K69:K72)</f>
        <v>11150</v>
      </c>
    </row>
    <row r="74" spans="9:9">
      <c r="I74" s="34" t="s">
        <v>13</v>
      </c>
    </row>
    <row r="75" spans="8:11">
      <c r="H75" s="35" t="s">
        <v>17</v>
      </c>
      <c r="J75" s="50" t="s">
        <v>18</v>
      </c>
      <c r="K75" s="50" t="s">
        <v>19</v>
      </c>
    </row>
    <row r="76" spans="11:11">
      <c r="K76" s="35"/>
    </row>
    <row r="77" spans="1:11">
      <c r="A77" s="35" t="s">
        <v>20</v>
      </c>
      <c r="D77" s="35" t="s">
        <v>21</v>
      </c>
      <c r="G77" s="35" t="s">
        <v>22</v>
      </c>
      <c r="I77" s="51">
        <v>1000</v>
      </c>
      <c r="J77" s="52"/>
      <c r="K77" s="53">
        <f t="shared" ref="K77:K87" si="5">J77*I77</f>
        <v>0</v>
      </c>
    </row>
    <row r="78" spans="1:11">
      <c r="A78" s="35"/>
      <c r="G78" s="35"/>
      <c r="I78" s="51">
        <v>500</v>
      </c>
      <c r="J78" s="52"/>
      <c r="K78" s="53">
        <f t="shared" si="5"/>
        <v>0</v>
      </c>
    </row>
    <row r="79" spans="1:11">
      <c r="A79" s="35"/>
      <c r="G79" s="35"/>
      <c r="I79" s="51">
        <v>200</v>
      </c>
      <c r="J79" s="52"/>
      <c r="K79" s="53">
        <f t="shared" si="5"/>
        <v>0</v>
      </c>
    </row>
    <row r="80" spans="1:11">
      <c r="A80" s="35" t="s">
        <v>23</v>
      </c>
      <c r="D80" s="35" t="s">
        <v>24</v>
      </c>
      <c r="G80" s="35" t="s">
        <v>25</v>
      </c>
      <c r="I80" s="51">
        <v>100</v>
      </c>
      <c r="J80" s="52"/>
      <c r="K80" s="53">
        <f t="shared" si="5"/>
        <v>0</v>
      </c>
    </row>
    <row r="81" spans="1:11">
      <c r="A81" s="34" t="s">
        <v>26</v>
      </c>
      <c r="D81" s="34" t="s">
        <v>27</v>
      </c>
      <c r="G81" s="34" t="s">
        <v>28</v>
      </c>
      <c r="I81" s="51">
        <v>50</v>
      </c>
      <c r="J81" s="52"/>
      <c r="K81" s="53">
        <f t="shared" si="5"/>
        <v>0</v>
      </c>
    </row>
    <row r="82" spans="9:11">
      <c r="I82" s="51">
        <v>20</v>
      </c>
      <c r="J82" s="52"/>
      <c r="K82" s="53">
        <f t="shared" si="5"/>
        <v>0</v>
      </c>
    </row>
    <row r="83" spans="9:11">
      <c r="I83" s="51">
        <v>10</v>
      </c>
      <c r="J83" s="52"/>
      <c r="K83" s="53">
        <f t="shared" si="5"/>
        <v>0</v>
      </c>
    </row>
    <row r="84" spans="9:11">
      <c r="I84" s="51">
        <v>5</v>
      </c>
      <c r="J84" s="52"/>
      <c r="K84" s="53">
        <f t="shared" si="5"/>
        <v>0</v>
      </c>
    </row>
    <row r="85" spans="9:11">
      <c r="I85" s="51">
        <v>1</v>
      </c>
      <c r="J85" s="52"/>
      <c r="K85" s="53">
        <f t="shared" si="5"/>
        <v>0</v>
      </c>
    </row>
    <row r="86" spans="9:11">
      <c r="I86" s="51">
        <v>0.25</v>
      </c>
      <c r="J86" s="52"/>
      <c r="K86" s="53">
        <f t="shared" si="5"/>
        <v>0</v>
      </c>
    </row>
    <row r="87" spans="9:11">
      <c r="I87" s="54">
        <v>0.1</v>
      </c>
      <c r="J87" s="52"/>
      <c r="K87" s="53">
        <f t="shared" si="5"/>
        <v>0</v>
      </c>
    </row>
    <row r="88" spans="9:11">
      <c r="I88" s="35" t="s">
        <v>29</v>
      </c>
      <c r="K88" s="55">
        <f>SUM(K77:K87)</f>
        <v>0</v>
      </c>
    </row>
    <row r="89" spans="9:11">
      <c r="I89" s="35" t="s">
        <v>30</v>
      </c>
      <c r="K89" s="56">
        <f>J73</f>
        <v>11150</v>
      </c>
    </row>
    <row r="90" ht="9.75" spans="11:11">
      <c r="K90" s="57">
        <f>SUM(K88:K89)</f>
        <v>11150</v>
      </c>
    </row>
    <row r="91" ht="9.75"/>
    <row r="94" spans="1:1">
      <c r="A94" s="35" t="s">
        <v>0</v>
      </c>
    </row>
    <row r="95" spans="1:1">
      <c r="A95" s="35" t="s">
        <v>1</v>
      </c>
    </row>
    <row r="97" spans="1:12">
      <c r="A97" s="36" t="s">
        <v>2</v>
      </c>
      <c r="B97" s="36" t="s">
        <v>3</v>
      </c>
      <c r="C97" s="36" t="s">
        <v>4</v>
      </c>
      <c r="D97" s="36" t="s">
        <v>5</v>
      </c>
      <c r="E97" s="36" t="s">
        <v>6</v>
      </c>
      <c r="F97" s="36" t="s">
        <v>7</v>
      </c>
      <c r="G97" s="37" t="s">
        <v>8</v>
      </c>
      <c r="H97" s="38"/>
      <c r="I97" s="38"/>
      <c r="J97" s="48"/>
      <c r="K97" s="36" t="s">
        <v>9</v>
      </c>
      <c r="L97" s="36" t="s">
        <v>10</v>
      </c>
    </row>
    <row r="98" spans="1:12">
      <c r="A98" s="39"/>
      <c r="B98" s="39"/>
      <c r="C98" s="39"/>
      <c r="D98" s="39"/>
      <c r="E98" s="39"/>
      <c r="F98" s="39"/>
      <c r="G98" s="36" t="s">
        <v>11</v>
      </c>
      <c r="H98" s="36" t="s">
        <v>12</v>
      </c>
      <c r="I98" s="36" t="s">
        <v>13</v>
      </c>
      <c r="J98" s="36" t="s">
        <v>14</v>
      </c>
      <c r="K98" s="39"/>
      <c r="L98" s="39"/>
    </row>
    <row r="99" spans="1:12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</row>
    <row r="100" spans="1:12">
      <c r="A100" s="41">
        <v>45414</v>
      </c>
      <c r="B100" s="42">
        <v>18713</v>
      </c>
      <c r="C100" s="43" t="s">
        <v>39</v>
      </c>
      <c r="D100" s="44" t="s">
        <v>16</v>
      </c>
      <c r="E100" s="44">
        <v>57649</v>
      </c>
      <c r="F100" s="18">
        <v>8450</v>
      </c>
      <c r="G100" s="46"/>
      <c r="H100" s="46"/>
      <c r="I100" s="26"/>
      <c r="J100" s="24"/>
      <c r="K100" s="25">
        <f t="shared" ref="K100:K103" si="6">J100+F100</f>
        <v>8450</v>
      </c>
      <c r="L100" s="41">
        <v>45415</v>
      </c>
    </row>
    <row r="101" spans="1:12">
      <c r="A101" s="41">
        <v>45414</v>
      </c>
      <c r="B101" s="42">
        <v>18712</v>
      </c>
      <c r="C101" s="43" t="s">
        <v>40</v>
      </c>
      <c r="D101" s="44" t="s">
        <v>16</v>
      </c>
      <c r="E101" s="44">
        <v>57647</v>
      </c>
      <c r="F101" s="18">
        <v>20692.1</v>
      </c>
      <c r="G101" s="46"/>
      <c r="H101" s="46"/>
      <c r="I101" s="26"/>
      <c r="J101" s="24"/>
      <c r="K101" s="25">
        <f t="shared" si="6"/>
        <v>20692.1</v>
      </c>
      <c r="L101" s="41">
        <v>45415</v>
      </c>
    </row>
    <row r="102" spans="1:12">
      <c r="A102" s="41">
        <v>45414</v>
      </c>
      <c r="B102" s="42">
        <v>18700</v>
      </c>
      <c r="C102" s="43" t="s">
        <v>41</v>
      </c>
      <c r="D102" s="44" t="s">
        <v>16</v>
      </c>
      <c r="E102" s="44">
        <v>57629</v>
      </c>
      <c r="F102" s="18">
        <v>18900</v>
      </c>
      <c r="G102" s="46"/>
      <c r="H102" s="46"/>
      <c r="I102" s="26"/>
      <c r="J102" s="24"/>
      <c r="K102" s="25">
        <f t="shared" si="6"/>
        <v>18900</v>
      </c>
      <c r="L102" s="41">
        <v>45415</v>
      </c>
    </row>
    <row r="103" spans="1:12">
      <c r="A103" s="41">
        <v>45414</v>
      </c>
      <c r="B103" s="42">
        <v>18700</v>
      </c>
      <c r="C103" s="43" t="s">
        <v>41</v>
      </c>
      <c r="D103" s="44" t="s">
        <v>16</v>
      </c>
      <c r="E103" s="44">
        <v>57650</v>
      </c>
      <c r="F103" s="18">
        <v>18900</v>
      </c>
      <c r="G103" s="46"/>
      <c r="H103" s="46"/>
      <c r="I103" s="26"/>
      <c r="J103" s="24"/>
      <c r="K103" s="25">
        <f t="shared" si="6"/>
        <v>18900</v>
      </c>
      <c r="L103" s="41">
        <v>45415</v>
      </c>
    </row>
    <row r="104" spans="6:11">
      <c r="F104" s="47">
        <f>SUM(F97:F103)</f>
        <v>66942.1</v>
      </c>
      <c r="G104" s="35"/>
      <c r="H104" s="35"/>
      <c r="I104" s="35"/>
      <c r="J104" s="47">
        <f>SUM(J100:J103)</f>
        <v>0</v>
      </c>
      <c r="K104" s="47">
        <f>SUM(K100:K103)</f>
        <v>66942.1</v>
      </c>
    </row>
    <row r="105" spans="9:9">
      <c r="I105" s="34" t="s">
        <v>13</v>
      </c>
    </row>
    <row r="106" spans="8:11">
      <c r="H106" s="35" t="s">
        <v>17</v>
      </c>
      <c r="J106" s="50" t="s">
        <v>18</v>
      </c>
      <c r="K106" s="50" t="s">
        <v>19</v>
      </c>
    </row>
    <row r="107" spans="11:11">
      <c r="K107" s="35"/>
    </row>
    <row r="108" spans="1:11">
      <c r="A108" s="35" t="s">
        <v>20</v>
      </c>
      <c r="D108" s="35" t="s">
        <v>21</v>
      </c>
      <c r="G108" s="35" t="s">
        <v>22</v>
      </c>
      <c r="I108" s="51">
        <v>1000</v>
      </c>
      <c r="J108" s="52">
        <v>66</v>
      </c>
      <c r="K108" s="53">
        <f t="shared" ref="K108:K118" si="7">J108*I108</f>
        <v>66000</v>
      </c>
    </row>
    <row r="109" spans="1:11">
      <c r="A109" s="35"/>
      <c r="G109" s="35"/>
      <c r="I109" s="51">
        <v>500</v>
      </c>
      <c r="J109" s="52">
        <v>1</v>
      </c>
      <c r="K109" s="53">
        <f t="shared" si="7"/>
        <v>500</v>
      </c>
    </row>
    <row r="110" spans="1:11">
      <c r="A110" s="35"/>
      <c r="G110" s="35"/>
      <c r="I110" s="51">
        <v>200</v>
      </c>
      <c r="J110" s="52"/>
      <c r="K110" s="53">
        <f t="shared" si="7"/>
        <v>0</v>
      </c>
    </row>
    <row r="111" spans="1:11">
      <c r="A111" s="35" t="s">
        <v>23</v>
      </c>
      <c r="D111" s="35" t="s">
        <v>24</v>
      </c>
      <c r="G111" s="35" t="s">
        <v>25</v>
      </c>
      <c r="I111" s="51">
        <v>100</v>
      </c>
      <c r="J111" s="52">
        <v>4</v>
      </c>
      <c r="K111" s="53">
        <f t="shared" si="7"/>
        <v>400</v>
      </c>
    </row>
    <row r="112" spans="1:11">
      <c r="A112" s="34" t="s">
        <v>26</v>
      </c>
      <c r="D112" s="34" t="s">
        <v>27</v>
      </c>
      <c r="G112" s="34" t="s">
        <v>28</v>
      </c>
      <c r="I112" s="51">
        <v>50</v>
      </c>
      <c r="J112" s="52"/>
      <c r="K112" s="53">
        <f t="shared" si="7"/>
        <v>0</v>
      </c>
    </row>
    <row r="113" spans="9:11">
      <c r="I113" s="51">
        <v>20</v>
      </c>
      <c r="J113" s="52">
        <v>2</v>
      </c>
      <c r="K113" s="53">
        <f t="shared" si="7"/>
        <v>40</v>
      </c>
    </row>
    <row r="114" spans="9:11">
      <c r="I114" s="51">
        <v>10</v>
      </c>
      <c r="J114" s="52"/>
      <c r="K114" s="53">
        <f t="shared" si="7"/>
        <v>0</v>
      </c>
    </row>
    <row r="115" spans="9:11">
      <c r="I115" s="51">
        <v>5</v>
      </c>
      <c r="J115" s="52"/>
      <c r="K115" s="53">
        <f t="shared" si="7"/>
        <v>0</v>
      </c>
    </row>
    <row r="116" spans="9:11">
      <c r="I116" s="51">
        <v>1</v>
      </c>
      <c r="J116" s="52">
        <v>2</v>
      </c>
      <c r="K116" s="53">
        <f t="shared" si="7"/>
        <v>2</v>
      </c>
    </row>
    <row r="117" spans="9:11">
      <c r="I117" s="51">
        <v>0.25</v>
      </c>
      <c r="J117" s="52"/>
      <c r="K117" s="53">
        <f t="shared" si="7"/>
        <v>0</v>
      </c>
    </row>
    <row r="118" spans="9:11">
      <c r="I118" s="54">
        <v>0.1</v>
      </c>
      <c r="J118" s="52">
        <v>1</v>
      </c>
      <c r="K118" s="53">
        <f t="shared" si="7"/>
        <v>0.1</v>
      </c>
    </row>
    <row r="119" spans="9:11">
      <c r="I119" s="35" t="s">
        <v>29</v>
      </c>
      <c r="K119" s="55">
        <f>SUM(K108:K118)</f>
        <v>66942.1</v>
      </c>
    </row>
    <row r="120" spans="9:11">
      <c r="I120" s="35" t="s">
        <v>30</v>
      </c>
      <c r="K120" s="56">
        <f>J104</f>
        <v>0</v>
      </c>
    </row>
    <row r="121" ht="9.75" spans="11:11">
      <c r="K121" s="57">
        <f>SUM(K119:K120)</f>
        <v>66942.1</v>
      </c>
    </row>
    <row r="122" ht="9.75"/>
  </sheetData>
  <mergeCells count="52">
    <mergeCell ref="G5:J5"/>
    <mergeCell ref="G37:J37"/>
    <mergeCell ref="G66:J66"/>
    <mergeCell ref="G97:J97"/>
    <mergeCell ref="A5:A7"/>
    <mergeCell ref="A37:A39"/>
    <mergeCell ref="A66:A68"/>
    <mergeCell ref="A97:A99"/>
    <mergeCell ref="B5:B7"/>
    <mergeCell ref="B37:B39"/>
    <mergeCell ref="B66:B68"/>
    <mergeCell ref="B97:B99"/>
    <mergeCell ref="C5:C7"/>
    <mergeCell ref="C37:C39"/>
    <mergeCell ref="C66:C68"/>
    <mergeCell ref="C97:C99"/>
    <mergeCell ref="D5:D7"/>
    <mergeCell ref="D37:D39"/>
    <mergeCell ref="D66:D68"/>
    <mergeCell ref="D97:D99"/>
    <mergeCell ref="E5:E7"/>
    <mergeCell ref="E37:E39"/>
    <mergeCell ref="E66:E68"/>
    <mergeCell ref="E97:E99"/>
    <mergeCell ref="F5:F7"/>
    <mergeCell ref="F37:F39"/>
    <mergeCell ref="F66:F68"/>
    <mergeCell ref="F97:F99"/>
    <mergeCell ref="G6:G7"/>
    <mergeCell ref="G38:G39"/>
    <mergeCell ref="G67:G68"/>
    <mergeCell ref="G98:G99"/>
    <mergeCell ref="H6:H7"/>
    <mergeCell ref="H38:H39"/>
    <mergeCell ref="H67:H68"/>
    <mergeCell ref="H98:H99"/>
    <mergeCell ref="I6:I7"/>
    <mergeCell ref="I38:I39"/>
    <mergeCell ref="I67:I68"/>
    <mergeCell ref="I98:I99"/>
    <mergeCell ref="J6:J7"/>
    <mergeCell ref="J38:J39"/>
    <mergeCell ref="J67:J68"/>
    <mergeCell ref="J98:J99"/>
    <mergeCell ref="K5:K7"/>
    <mergeCell ref="K37:K39"/>
    <mergeCell ref="K66:K68"/>
    <mergeCell ref="K97:K99"/>
    <mergeCell ref="L5:L7"/>
    <mergeCell ref="L37:L39"/>
    <mergeCell ref="L66:L68"/>
    <mergeCell ref="L97:L99"/>
  </mergeCells>
  <pageMargins left="0.25" right="0.25" top="0.75" bottom="0.75" header="0.3" footer="0.3"/>
  <pageSetup paperSize="1" scale="91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zoomScale="130" zoomScaleNormal="130" topLeftCell="A30" workbookViewId="0">
      <selection activeCell="D57" sqref="D57"/>
    </sheetView>
  </sheetViews>
  <sheetFormatPr defaultColWidth="8.55238095238095" defaultRowHeight="9"/>
  <cols>
    <col min="1" max="1" width="9.33333333333333" style="34" customWidth="1"/>
    <col min="2" max="2" width="5.33333333333333" style="34" customWidth="1"/>
    <col min="3" max="3" width="23.847619047619" style="34" customWidth="1"/>
    <col min="4" max="4" width="12.3333333333333" style="34" customWidth="1"/>
    <col min="5" max="5" width="11.3333333333333" style="34" customWidth="1"/>
    <col min="6" max="6" width="13.4095238095238" style="34" customWidth="1"/>
    <col min="7" max="11" width="12.8857142857143" style="34" customWidth="1"/>
    <col min="12" max="12" width="11.4380952380952" style="34" customWidth="1"/>
    <col min="13" max="13" width="10.647619047619" style="34" customWidth="1"/>
    <col min="14" max="16384" width="8.55238095238095" style="34"/>
  </cols>
  <sheetData>
    <row r="1" spans="1:1">
      <c r="A1" s="35" t="s">
        <v>0</v>
      </c>
    </row>
    <row r="2" spans="1:1">
      <c r="A2" s="35" t="s">
        <v>59</v>
      </c>
    </row>
    <row r="4" spans="1:12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7" t="s">
        <v>8</v>
      </c>
      <c r="H4" s="38"/>
      <c r="I4" s="38"/>
      <c r="J4" s="48"/>
      <c r="K4" s="36" t="s">
        <v>9</v>
      </c>
      <c r="L4" s="36" t="s">
        <v>10</v>
      </c>
    </row>
    <row r="5" spans="1:12">
      <c r="A5" s="39"/>
      <c r="B5" s="39"/>
      <c r="C5" s="39"/>
      <c r="D5" s="39"/>
      <c r="E5" s="39"/>
      <c r="F5" s="39"/>
      <c r="G5" s="36" t="s">
        <v>11</v>
      </c>
      <c r="H5" s="36" t="s">
        <v>12</v>
      </c>
      <c r="I5" s="36" t="s">
        <v>13</v>
      </c>
      <c r="J5" s="36" t="s">
        <v>14</v>
      </c>
      <c r="K5" s="39"/>
      <c r="L5" s="39"/>
    </row>
    <row r="6" spans="1:1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>
      <c r="A7" s="41">
        <v>45434</v>
      </c>
      <c r="B7" s="42">
        <v>18776</v>
      </c>
      <c r="C7" s="59" t="s">
        <v>192</v>
      </c>
      <c r="D7" s="44" t="s">
        <v>16</v>
      </c>
      <c r="E7" s="44">
        <v>57792</v>
      </c>
      <c r="F7" s="45"/>
      <c r="G7" s="46" t="s">
        <v>193</v>
      </c>
      <c r="H7" s="46">
        <v>115648</v>
      </c>
      <c r="I7" s="41">
        <v>45433</v>
      </c>
      <c r="J7" s="24">
        <v>58726.1</v>
      </c>
      <c r="K7" s="49">
        <f>J7+F7</f>
        <v>58726.1</v>
      </c>
      <c r="L7" s="41">
        <v>45434</v>
      </c>
    </row>
    <row r="8" spans="1:12">
      <c r="A8" s="41"/>
      <c r="B8" s="42"/>
      <c r="C8" s="43"/>
      <c r="D8" s="44"/>
      <c r="E8" s="44"/>
      <c r="F8" s="18"/>
      <c r="G8" s="46"/>
      <c r="H8" s="46"/>
      <c r="I8" s="41"/>
      <c r="J8" s="24"/>
      <c r="K8" s="49"/>
      <c r="L8" s="41"/>
    </row>
    <row r="9" spans="6:11">
      <c r="F9" s="47">
        <f>SUM(F4:F8)</f>
        <v>0</v>
      </c>
      <c r="G9" s="35"/>
      <c r="H9" s="35"/>
      <c r="I9" s="35"/>
      <c r="J9" s="47">
        <f>SUM(J7:J8)</f>
        <v>58726.1</v>
      </c>
      <c r="K9" s="47">
        <f>SUM(K7:K8)</f>
        <v>58726.1</v>
      </c>
    </row>
    <row r="10" spans="9:9">
      <c r="I10" s="34" t="s">
        <v>13</v>
      </c>
    </row>
    <row r="11" spans="8:11">
      <c r="H11" s="35" t="s">
        <v>17</v>
      </c>
      <c r="J11" s="50" t="s">
        <v>18</v>
      </c>
      <c r="K11" s="50" t="s">
        <v>19</v>
      </c>
    </row>
    <row r="12" spans="11:11">
      <c r="K12" s="35"/>
    </row>
    <row r="13" spans="1:11">
      <c r="A13" s="35" t="s">
        <v>20</v>
      </c>
      <c r="D13" s="35" t="s">
        <v>21</v>
      </c>
      <c r="G13" s="35" t="s">
        <v>22</v>
      </c>
      <c r="I13" s="51">
        <v>1000</v>
      </c>
      <c r="J13" s="52"/>
      <c r="K13" s="53">
        <f t="shared" ref="K13:K23" si="0">J13*I13</f>
        <v>0</v>
      </c>
    </row>
    <row r="14" spans="1:11">
      <c r="A14" s="35"/>
      <c r="G14" s="35"/>
      <c r="I14" s="51">
        <v>500</v>
      </c>
      <c r="J14" s="52"/>
      <c r="K14" s="53">
        <f t="shared" si="0"/>
        <v>0</v>
      </c>
    </row>
    <row r="15" spans="1:11">
      <c r="A15" s="35"/>
      <c r="G15" s="35"/>
      <c r="I15" s="51">
        <v>200</v>
      </c>
      <c r="J15" s="52"/>
      <c r="K15" s="53">
        <f t="shared" si="0"/>
        <v>0</v>
      </c>
    </row>
    <row r="16" spans="1:11">
      <c r="A16" s="35" t="s">
        <v>23</v>
      </c>
      <c r="D16" s="35" t="s">
        <v>24</v>
      </c>
      <c r="G16" s="35" t="s">
        <v>25</v>
      </c>
      <c r="I16" s="51">
        <v>100</v>
      </c>
      <c r="J16" s="52"/>
      <c r="K16" s="53">
        <f t="shared" si="0"/>
        <v>0</v>
      </c>
    </row>
    <row r="17" spans="1:11">
      <c r="A17" s="34" t="s">
        <v>137</v>
      </c>
      <c r="D17" s="34" t="s">
        <v>27</v>
      </c>
      <c r="G17" s="34" t="s">
        <v>28</v>
      </c>
      <c r="I17" s="51">
        <v>50</v>
      </c>
      <c r="J17" s="52"/>
      <c r="K17" s="53">
        <f t="shared" si="0"/>
        <v>0</v>
      </c>
    </row>
    <row r="18" spans="9:11">
      <c r="I18" s="51">
        <v>20</v>
      </c>
      <c r="J18" s="52"/>
      <c r="K18" s="53">
        <f t="shared" si="0"/>
        <v>0</v>
      </c>
    </row>
    <row r="19" spans="9:11">
      <c r="I19" s="51">
        <v>10</v>
      </c>
      <c r="J19" s="52"/>
      <c r="K19" s="53">
        <f t="shared" si="0"/>
        <v>0</v>
      </c>
    </row>
    <row r="20" spans="9:11">
      <c r="I20" s="51">
        <v>5</v>
      </c>
      <c r="J20" s="52"/>
      <c r="K20" s="53">
        <f t="shared" si="0"/>
        <v>0</v>
      </c>
    </row>
    <row r="21" spans="9:11">
      <c r="I21" s="51">
        <v>1</v>
      </c>
      <c r="J21" s="52"/>
      <c r="K21" s="53">
        <f t="shared" si="0"/>
        <v>0</v>
      </c>
    </row>
    <row r="22" spans="9:11">
      <c r="I22" s="51">
        <v>0.25</v>
      </c>
      <c r="J22" s="52"/>
      <c r="K22" s="53">
        <f t="shared" si="0"/>
        <v>0</v>
      </c>
    </row>
    <row r="23" spans="9:11">
      <c r="I23" s="54">
        <v>0.05</v>
      </c>
      <c r="J23" s="52"/>
      <c r="K23" s="53">
        <f t="shared" si="0"/>
        <v>0</v>
      </c>
    </row>
    <row r="24" spans="9:11">
      <c r="I24" s="35" t="s">
        <v>29</v>
      </c>
      <c r="K24" s="55">
        <f>SUM(K13:K23)</f>
        <v>0</v>
      </c>
    </row>
    <row r="25" spans="9:11">
      <c r="I25" s="35" t="s">
        <v>30</v>
      </c>
      <c r="K25" s="56">
        <f>J9</f>
        <v>58726.1</v>
      </c>
    </row>
    <row r="26" ht="9.75" spans="11:11">
      <c r="K26" s="57">
        <f>SUM(K24:K25)</f>
        <v>58726.1</v>
      </c>
    </row>
    <row r="27" ht="9.75"/>
    <row r="29" spans="1:1">
      <c r="A29" s="35" t="s">
        <v>0</v>
      </c>
    </row>
    <row r="30" spans="1:1">
      <c r="A30" s="35" t="s">
        <v>1</v>
      </c>
    </row>
    <row r="32" spans="1:12">
      <c r="A32" s="36" t="s">
        <v>2</v>
      </c>
      <c r="B32" s="36" t="s">
        <v>3</v>
      </c>
      <c r="C32" s="36" t="s">
        <v>4</v>
      </c>
      <c r="D32" s="36" t="s">
        <v>5</v>
      </c>
      <c r="E32" s="36" t="s">
        <v>6</v>
      </c>
      <c r="F32" s="36" t="s">
        <v>7</v>
      </c>
      <c r="G32" s="37" t="s">
        <v>8</v>
      </c>
      <c r="H32" s="38"/>
      <c r="I32" s="38"/>
      <c r="J32" s="48"/>
      <c r="K32" s="36" t="s">
        <v>9</v>
      </c>
      <c r="L32" s="36" t="s">
        <v>10</v>
      </c>
    </row>
    <row r="33" spans="1:12">
      <c r="A33" s="39"/>
      <c r="B33" s="39"/>
      <c r="C33" s="39"/>
      <c r="D33" s="39"/>
      <c r="E33" s="39"/>
      <c r="F33" s="39"/>
      <c r="G33" s="36" t="s">
        <v>11</v>
      </c>
      <c r="H33" s="36" t="s">
        <v>12</v>
      </c>
      <c r="I33" s="36" t="s">
        <v>13</v>
      </c>
      <c r="J33" s="36" t="s">
        <v>14</v>
      </c>
      <c r="K33" s="39"/>
      <c r="L33" s="39"/>
    </row>
    <row r="34" spans="1:1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12">
      <c r="A35" s="41">
        <v>45434</v>
      </c>
      <c r="B35" s="42">
        <v>19038</v>
      </c>
      <c r="C35" s="59" t="s">
        <v>182</v>
      </c>
      <c r="D35" s="44" t="s">
        <v>194</v>
      </c>
      <c r="E35" s="44">
        <v>57878</v>
      </c>
      <c r="F35" s="60">
        <v>12800</v>
      </c>
      <c r="G35" s="61"/>
      <c r="H35" s="61"/>
      <c r="I35" s="26"/>
      <c r="J35" s="24">
        <f t="shared" ref="J35:J52" si="1">I35</f>
        <v>0</v>
      </c>
      <c r="K35" s="49">
        <f t="shared" ref="K35:K60" si="2">J35+F35</f>
        <v>12800</v>
      </c>
      <c r="L35" s="41">
        <v>45432</v>
      </c>
    </row>
    <row r="36" spans="1:12">
      <c r="A36" s="41">
        <v>45434</v>
      </c>
      <c r="B36" s="42">
        <v>19039</v>
      </c>
      <c r="C36" s="59" t="s">
        <v>195</v>
      </c>
      <c r="D36" s="44" t="s">
        <v>16</v>
      </c>
      <c r="E36" s="44">
        <v>57648</v>
      </c>
      <c r="F36" s="60">
        <v>18900</v>
      </c>
      <c r="G36" s="61"/>
      <c r="H36" s="61"/>
      <c r="I36" s="26"/>
      <c r="J36" s="24">
        <f t="shared" si="1"/>
        <v>0</v>
      </c>
      <c r="K36" s="49">
        <f t="shared" si="2"/>
        <v>18900</v>
      </c>
      <c r="L36" s="41">
        <v>45432</v>
      </c>
    </row>
    <row r="37" spans="1:12">
      <c r="A37" s="41">
        <v>45434</v>
      </c>
      <c r="B37" s="42">
        <v>19040</v>
      </c>
      <c r="C37" s="59" t="s">
        <v>196</v>
      </c>
      <c r="D37" s="44" t="s">
        <v>16</v>
      </c>
      <c r="E37" s="44">
        <v>57879</v>
      </c>
      <c r="F37" s="60">
        <v>5000</v>
      </c>
      <c r="G37" s="61"/>
      <c r="H37" s="61"/>
      <c r="I37" s="26"/>
      <c r="J37" s="24">
        <f t="shared" si="1"/>
        <v>0</v>
      </c>
      <c r="K37" s="49">
        <f t="shared" si="2"/>
        <v>5000</v>
      </c>
      <c r="L37" s="41">
        <v>45432</v>
      </c>
    </row>
    <row r="38" spans="1:12">
      <c r="A38" s="41">
        <v>45434</v>
      </c>
      <c r="B38" s="42">
        <v>19041</v>
      </c>
      <c r="C38" s="59" t="s">
        <v>197</v>
      </c>
      <c r="D38" s="44" t="s">
        <v>16</v>
      </c>
      <c r="E38" s="44">
        <v>57877</v>
      </c>
      <c r="F38" s="60">
        <v>8400</v>
      </c>
      <c r="G38" s="61"/>
      <c r="H38" s="61"/>
      <c r="I38" s="26"/>
      <c r="J38" s="24">
        <f t="shared" si="1"/>
        <v>0</v>
      </c>
      <c r="K38" s="49">
        <f t="shared" si="2"/>
        <v>8400</v>
      </c>
      <c r="L38" s="41">
        <v>45432</v>
      </c>
    </row>
    <row r="39" spans="1:12">
      <c r="A39" s="41">
        <v>45434</v>
      </c>
      <c r="B39" s="42">
        <v>19042</v>
      </c>
      <c r="C39" s="59" t="s">
        <v>88</v>
      </c>
      <c r="D39" s="44" t="s">
        <v>16</v>
      </c>
      <c r="E39" s="44">
        <v>57867</v>
      </c>
      <c r="F39" s="60">
        <v>13800</v>
      </c>
      <c r="G39" s="61"/>
      <c r="H39" s="61"/>
      <c r="I39" s="26"/>
      <c r="J39" s="24">
        <f t="shared" si="1"/>
        <v>0</v>
      </c>
      <c r="K39" s="49">
        <f t="shared" si="2"/>
        <v>13800</v>
      </c>
      <c r="L39" s="41">
        <v>45433</v>
      </c>
    </row>
    <row r="40" spans="1:12">
      <c r="A40" s="41">
        <v>45434</v>
      </c>
      <c r="B40" s="42">
        <v>19043</v>
      </c>
      <c r="C40" s="59" t="s">
        <v>187</v>
      </c>
      <c r="D40" s="44" t="s">
        <v>16</v>
      </c>
      <c r="E40" s="44">
        <v>57884</v>
      </c>
      <c r="F40" s="60"/>
      <c r="G40" s="61"/>
      <c r="H40" s="61"/>
      <c r="I40" s="26"/>
      <c r="J40" s="24">
        <v>118696</v>
      </c>
      <c r="K40" s="49">
        <f t="shared" si="2"/>
        <v>118696</v>
      </c>
      <c r="L40" s="41">
        <v>45429</v>
      </c>
    </row>
    <row r="41" spans="1:12">
      <c r="A41" s="41">
        <v>45434</v>
      </c>
      <c r="B41" s="42">
        <v>19044</v>
      </c>
      <c r="C41" s="59" t="s">
        <v>198</v>
      </c>
      <c r="D41" s="44" t="s">
        <v>181</v>
      </c>
      <c r="E41" s="44">
        <v>57885</v>
      </c>
      <c r="F41" s="60">
        <v>32102.1</v>
      </c>
      <c r="G41" s="61"/>
      <c r="H41" s="61"/>
      <c r="I41" s="26"/>
      <c r="J41" s="24">
        <f t="shared" si="1"/>
        <v>0</v>
      </c>
      <c r="K41" s="49">
        <f t="shared" si="2"/>
        <v>32102.1</v>
      </c>
      <c r="L41" s="41">
        <v>45432</v>
      </c>
    </row>
    <row r="42" spans="1:12">
      <c r="A42" s="41">
        <v>45434</v>
      </c>
      <c r="B42" s="42">
        <v>19045</v>
      </c>
      <c r="C42" s="59" t="s">
        <v>73</v>
      </c>
      <c r="D42" s="44" t="s">
        <v>16</v>
      </c>
      <c r="E42" s="44">
        <v>57886</v>
      </c>
      <c r="F42" s="60">
        <v>308162.2</v>
      </c>
      <c r="G42" s="61"/>
      <c r="H42" s="61"/>
      <c r="I42" s="26"/>
      <c r="J42" s="24">
        <f t="shared" si="1"/>
        <v>0</v>
      </c>
      <c r="K42" s="49">
        <f t="shared" si="2"/>
        <v>308162.2</v>
      </c>
      <c r="L42" s="41">
        <v>45432</v>
      </c>
    </row>
    <row r="43" spans="1:12">
      <c r="A43" s="41">
        <v>45434</v>
      </c>
      <c r="B43" s="42">
        <v>19045</v>
      </c>
      <c r="C43" s="59" t="s">
        <v>73</v>
      </c>
      <c r="D43" s="44" t="s">
        <v>194</v>
      </c>
      <c r="E43" s="44">
        <v>57852</v>
      </c>
      <c r="F43" s="60">
        <v>7750</v>
      </c>
      <c r="G43" s="61"/>
      <c r="H43" s="61"/>
      <c r="I43" s="26"/>
      <c r="J43" s="24">
        <f t="shared" si="1"/>
        <v>0</v>
      </c>
      <c r="K43" s="49">
        <f t="shared" si="2"/>
        <v>7750</v>
      </c>
      <c r="L43" s="41">
        <v>45432</v>
      </c>
    </row>
    <row r="44" spans="1:12">
      <c r="A44" s="41">
        <v>45434</v>
      </c>
      <c r="B44" s="42">
        <v>19046</v>
      </c>
      <c r="C44" s="59" t="s">
        <v>55</v>
      </c>
      <c r="D44" s="44" t="s">
        <v>16</v>
      </c>
      <c r="E44" s="44">
        <v>57887</v>
      </c>
      <c r="F44" s="60">
        <v>3500</v>
      </c>
      <c r="G44" s="61"/>
      <c r="H44" s="61"/>
      <c r="I44" s="26"/>
      <c r="J44" s="24">
        <f t="shared" si="1"/>
        <v>0</v>
      </c>
      <c r="K44" s="49">
        <f t="shared" si="2"/>
        <v>3500</v>
      </c>
      <c r="L44" s="41">
        <v>45432</v>
      </c>
    </row>
    <row r="45" spans="1:12">
      <c r="A45" s="41">
        <v>45434</v>
      </c>
      <c r="B45" s="42">
        <v>19047</v>
      </c>
      <c r="C45" s="59" t="s">
        <v>199</v>
      </c>
      <c r="D45" s="44" t="s">
        <v>16</v>
      </c>
      <c r="E45" s="44">
        <v>57891</v>
      </c>
      <c r="F45" s="60">
        <v>61226</v>
      </c>
      <c r="G45" s="61"/>
      <c r="H45" s="61"/>
      <c r="I45" s="26"/>
      <c r="J45" s="24">
        <f t="shared" si="1"/>
        <v>0</v>
      </c>
      <c r="K45" s="49">
        <f t="shared" si="2"/>
        <v>61226</v>
      </c>
      <c r="L45" s="41">
        <v>45432</v>
      </c>
    </row>
    <row r="46" spans="1:12">
      <c r="A46" s="41">
        <v>45434</v>
      </c>
      <c r="B46" s="42">
        <v>19048</v>
      </c>
      <c r="C46" s="59" t="s">
        <v>55</v>
      </c>
      <c r="D46" s="44" t="s">
        <v>16</v>
      </c>
      <c r="E46" s="44">
        <v>57894</v>
      </c>
      <c r="F46" s="60">
        <v>37500</v>
      </c>
      <c r="G46" s="61"/>
      <c r="H46" s="61"/>
      <c r="I46" s="26"/>
      <c r="J46" s="24">
        <f t="shared" si="1"/>
        <v>0</v>
      </c>
      <c r="K46" s="49">
        <f t="shared" si="2"/>
        <v>37500</v>
      </c>
      <c r="L46" s="41">
        <v>45433</v>
      </c>
    </row>
    <row r="47" spans="1:12">
      <c r="A47" s="41">
        <v>45434</v>
      </c>
      <c r="B47" s="42">
        <v>19049</v>
      </c>
      <c r="C47" s="59" t="s">
        <v>200</v>
      </c>
      <c r="D47" s="44" t="s">
        <v>16</v>
      </c>
      <c r="E47" s="44">
        <v>57905</v>
      </c>
      <c r="F47" s="60">
        <v>56732.2</v>
      </c>
      <c r="G47" s="61"/>
      <c r="H47" s="61"/>
      <c r="I47" s="26"/>
      <c r="J47" s="24">
        <f t="shared" si="1"/>
        <v>0</v>
      </c>
      <c r="K47" s="49">
        <f t="shared" si="2"/>
        <v>56732.2</v>
      </c>
      <c r="L47" s="41">
        <v>45433</v>
      </c>
    </row>
    <row r="48" spans="1:12">
      <c r="A48" s="41">
        <v>45434</v>
      </c>
      <c r="B48" s="42">
        <v>19050</v>
      </c>
      <c r="C48" s="59" t="s">
        <v>73</v>
      </c>
      <c r="D48" s="44" t="s">
        <v>16</v>
      </c>
      <c r="E48" s="44">
        <v>57902</v>
      </c>
      <c r="F48" s="60">
        <v>18100</v>
      </c>
      <c r="G48" s="61"/>
      <c r="H48" s="61"/>
      <c r="I48" s="26"/>
      <c r="J48" s="24">
        <f t="shared" si="1"/>
        <v>0</v>
      </c>
      <c r="K48" s="49">
        <f t="shared" si="2"/>
        <v>18100</v>
      </c>
      <c r="L48" s="41">
        <v>45433</v>
      </c>
    </row>
    <row r="49" spans="1:12">
      <c r="A49" s="41">
        <v>45434</v>
      </c>
      <c r="B49" s="42">
        <v>19051</v>
      </c>
      <c r="C49" s="59" t="s">
        <v>201</v>
      </c>
      <c r="D49" s="44" t="s">
        <v>181</v>
      </c>
      <c r="E49" s="44">
        <v>57897</v>
      </c>
      <c r="F49" s="60">
        <v>42148.1</v>
      </c>
      <c r="G49" s="61"/>
      <c r="H49" s="61"/>
      <c r="I49" s="26"/>
      <c r="J49" s="24">
        <f t="shared" si="1"/>
        <v>0</v>
      </c>
      <c r="K49" s="49">
        <f t="shared" si="2"/>
        <v>42148.1</v>
      </c>
      <c r="L49" s="41">
        <v>45432</v>
      </c>
    </row>
    <row r="50" spans="1:12">
      <c r="A50" s="41">
        <v>45434</v>
      </c>
      <c r="B50" s="42">
        <v>19051</v>
      </c>
      <c r="C50" s="59" t="s">
        <v>201</v>
      </c>
      <c r="D50" s="44" t="s">
        <v>62</v>
      </c>
      <c r="E50" s="44">
        <v>57897</v>
      </c>
      <c r="F50" s="60">
        <v>7500</v>
      </c>
      <c r="G50" s="61"/>
      <c r="H50" s="61"/>
      <c r="I50" s="26"/>
      <c r="J50" s="24">
        <f t="shared" si="1"/>
        <v>0</v>
      </c>
      <c r="K50" s="49">
        <f t="shared" si="2"/>
        <v>7500</v>
      </c>
      <c r="L50" s="41">
        <v>45432</v>
      </c>
    </row>
    <row r="51" spans="1:12">
      <c r="A51" s="41">
        <v>45434</v>
      </c>
      <c r="B51" s="42">
        <v>19052</v>
      </c>
      <c r="C51" s="59" t="s">
        <v>202</v>
      </c>
      <c r="D51" s="44" t="s">
        <v>181</v>
      </c>
      <c r="E51" s="44">
        <v>57898</v>
      </c>
      <c r="F51" s="60"/>
      <c r="G51" s="61"/>
      <c r="H51" s="61"/>
      <c r="I51" s="26"/>
      <c r="J51" s="24">
        <v>90372.3</v>
      </c>
      <c r="K51" s="49">
        <f t="shared" si="2"/>
        <v>90372.3</v>
      </c>
      <c r="L51" s="41">
        <v>45432</v>
      </c>
    </row>
    <row r="52" spans="1:12">
      <c r="A52" s="41">
        <v>45434</v>
      </c>
      <c r="B52" s="42">
        <v>19053</v>
      </c>
      <c r="C52" s="59" t="s">
        <v>203</v>
      </c>
      <c r="D52" s="44" t="s">
        <v>181</v>
      </c>
      <c r="E52" s="44">
        <v>57899</v>
      </c>
      <c r="F52" s="60">
        <v>32102.1</v>
      </c>
      <c r="G52" s="61"/>
      <c r="H52" s="61"/>
      <c r="I52" s="26"/>
      <c r="J52" s="24">
        <f t="shared" si="1"/>
        <v>0</v>
      </c>
      <c r="K52" s="49">
        <f t="shared" si="2"/>
        <v>32102.1</v>
      </c>
      <c r="L52" s="41">
        <v>45432</v>
      </c>
    </row>
    <row r="53" spans="1:13">
      <c r="A53" s="41">
        <v>45434</v>
      </c>
      <c r="B53" s="42">
        <v>19054</v>
      </c>
      <c r="C53" s="59" t="s">
        <v>204</v>
      </c>
      <c r="D53" s="44" t="s">
        <v>181</v>
      </c>
      <c r="E53" s="44">
        <v>57901</v>
      </c>
      <c r="F53" s="60"/>
      <c r="G53" s="61"/>
      <c r="H53" s="61"/>
      <c r="I53" s="26"/>
      <c r="J53" s="24">
        <v>110844.74</v>
      </c>
      <c r="K53" s="49">
        <f t="shared" si="2"/>
        <v>110844.74</v>
      </c>
      <c r="L53" s="41">
        <v>45432</v>
      </c>
      <c r="M53" s="34" t="s">
        <v>205</v>
      </c>
    </row>
    <row r="54" spans="1:12">
      <c r="A54" s="41">
        <v>45434</v>
      </c>
      <c r="B54" s="42">
        <v>19055</v>
      </c>
      <c r="C54" s="59" t="s">
        <v>55</v>
      </c>
      <c r="D54" s="44" t="s">
        <v>16</v>
      </c>
      <c r="E54" s="44">
        <v>57903</v>
      </c>
      <c r="F54" s="60">
        <v>2650</v>
      </c>
      <c r="G54" s="61"/>
      <c r="H54" s="61"/>
      <c r="I54" s="26"/>
      <c r="J54" s="24">
        <v>0</v>
      </c>
      <c r="K54" s="49">
        <f t="shared" si="2"/>
        <v>2650</v>
      </c>
      <c r="L54" s="41">
        <v>45433</v>
      </c>
    </row>
    <row r="55" spans="1:12">
      <c r="A55" s="41">
        <v>45434</v>
      </c>
      <c r="B55" s="42">
        <v>19056</v>
      </c>
      <c r="C55" s="59" t="s">
        <v>206</v>
      </c>
      <c r="D55" s="44" t="s">
        <v>181</v>
      </c>
      <c r="E55" s="44">
        <v>57907</v>
      </c>
      <c r="F55" s="60">
        <v>32102.1</v>
      </c>
      <c r="G55" s="61"/>
      <c r="H55" s="61"/>
      <c r="I55" s="26"/>
      <c r="J55" s="24">
        <f>I55</f>
        <v>0</v>
      </c>
      <c r="K55" s="49">
        <f t="shared" si="2"/>
        <v>32102.1</v>
      </c>
      <c r="L55" s="41">
        <v>45433</v>
      </c>
    </row>
    <row r="56" spans="1:12">
      <c r="A56" s="41">
        <v>45434</v>
      </c>
      <c r="B56" s="42">
        <v>19057</v>
      </c>
      <c r="C56" s="59" t="s">
        <v>55</v>
      </c>
      <c r="D56" s="44" t="s">
        <v>16</v>
      </c>
      <c r="E56" s="44">
        <v>57910</v>
      </c>
      <c r="F56" s="60">
        <v>2500</v>
      </c>
      <c r="G56" s="61"/>
      <c r="H56" s="61"/>
      <c r="I56" s="26"/>
      <c r="J56" s="24">
        <f>I56</f>
        <v>0</v>
      </c>
      <c r="K56" s="49">
        <f t="shared" si="2"/>
        <v>2500</v>
      </c>
      <c r="L56" s="41">
        <v>45433</v>
      </c>
    </row>
    <row r="57" spans="6:11">
      <c r="F57" s="47">
        <f>SUM(F35:F56)</f>
        <v>702974.8</v>
      </c>
      <c r="G57" s="35"/>
      <c r="H57" s="35"/>
      <c r="I57" s="35"/>
      <c r="J57" s="47">
        <f>SUM(J35:J56)</f>
        <v>319913.04</v>
      </c>
      <c r="K57" s="47">
        <f>SUM(K35:K56)</f>
        <v>1022887.84</v>
      </c>
    </row>
    <row r="59" spans="1:4">
      <c r="A59" s="35" t="s">
        <v>20</v>
      </c>
      <c r="D59" s="35" t="s">
        <v>21</v>
      </c>
    </row>
    <row r="60" spans="1:1">
      <c r="A60" s="35"/>
    </row>
    <row r="61" spans="1:1">
      <c r="A61" s="35"/>
    </row>
    <row r="62" spans="1:4">
      <c r="A62" s="35" t="s">
        <v>23</v>
      </c>
      <c r="D62" s="35" t="s">
        <v>24</v>
      </c>
    </row>
    <row r="63" spans="1:4">
      <c r="A63" s="34" t="s">
        <v>137</v>
      </c>
      <c r="D63" s="34" t="s">
        <v>27</v>
      </c>
    </row>
  </sheetData>
  <mergeCells count="26">
    <mergeCell ref="G4:J4"/>
    <mergeCell ref="G32:J32"/>
    <mergeCell ref="A4:A6"/>
    <mergeCell ref="A32:A34"/>
    <mergeCell ref="B4:B6"/>
    <mergeCell ref="B32:B34"/>
    <mergeCell ref="C4:C6"/>
    <mergeCell ref="C32:C34"/>
    <mergeCell ref="D4:D6"/>
    <mergeCell ref="D32:D34"/>
    <mergeCell ref="E4:E6"/>
    <mergeCell ref="E32:E34"/>
    <mergeCell ref="F4:F6"/>
    <mergeCell ref="F32:F34"/>
    <mergeCell ref="G5:G6"/>
    <mergeCell ref="G33:G34"/>
    <mergeCell ref="H5:H6"/>
    <mergeCell ref="H33:H34"/>
    <mergeCell ref="I5:I6"/>
    <mergeCell ref="I33:I34"/>
    <mergeCell ref="J5:J6"/>
    <mergeCell ref="J33:J34"/>
    <mergeCell ref="K4:K6"/>
    <mergeCell ref="K32:K34"/>
    <mergeCell ref="L4:L6"/>
    <mergeCell ref="L32:L34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9"/>
  <sheetViews>
    <sheetView zoomScale="130" zoomScaleNormal="130" topLeftCell="A56" workbookViewId="0">
      <selection activeCell="C80" sqref="C80"/>
    </sheetView>
  </sheetViews>
  <sheetFormatPr defaultColWidth="8.55238095238095" defaultRowHeight="9"/>
  <cols>
    <col min="1" max="1" width="9.33333333333333" style="34" customWidth="1"/>
    <col min="2" max="2" width="5.33333333333333" style="34" customWidth="1"/>
    <col min="3" max="3" width="24.1809523809524" style="34" customWidth="1"/>
    <col min="4" max="4" width="12.3333333333333" style="34" customWidth="1"/>
    <col min="5" max="5" width="11.3333333333333" style="34" customWidth="1"/>
    <col min="6" max="6" width="13.4095238095238" style="34" customWidth="1"/>
    <col min="7" max="11" width="12.8857142857143" style="34" customWidth="1"/>
    <col min="12" max="12" width="11.4380952380952" style="34" customWidth="1"/>
    <col min="13" max="13" width="10.647619047619" style="34" customWidth="1"/>
    <col min="14" max="16384" width="8.55238095238095" style="34"/>
  </cols>
  <sheetData>
    <row r="1" spans="1:1">
      <c r="A1" s="35" t="s">
        <v>0</v>
      </c>
    </row>
    <row r="2" spans="1:1">
      <c r="A2" s="35" t="s">
        <v>59</v>
      </c>
    </row>
    <row r="4" spans="1:12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7" t="s">
        <v>8</v>
      </c>
      <c r="H4" s="38"/>
      <c r="I4" s="38"/>
      <c r="J4" s="48"/>
      <c r="K4" s="36" t="s">
        <v>9</v>
      </c>
      <c r="L4" s="36" t="s">
        <v>10</v>
      </c>
    </row>
    <row r="5" spans="1:12">
      <c r="A5" s="39"/>
      <c r="B5" s="39"/>
      <c r="C5" s="39"/>
      <c r="D5" s="39"/>
      <c r="E5" s="39"/>
      <c r="F5" s="39"/>
      <c r="G5" s="36" t="s">
        <v>11</v>
      </c>
      <c r="H5" s="36" t="s">
        <v>12</v>
      </c>
      <c r="I5" s="36" t="s">
        <v>13</v>
      </c>
      <c r="J5" s="36" t="s">
        <v>14</v>
      </c>
      <c r="K5" s="39"/>
      <c r="L5" s="39"/>
    </row>
    <row r="6" spans="1:1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>
      <c r="A7" s="41">
        <v>45435</v>
      </c>
      <c r="B7" s="42">
        <v>18777</v>
      </c>
      <c r="C7" s="43" t="s">
        <v>207</v>
      </c>
      <c r="D7" s="44" t="s">
        <v>16</v>
      </c>
      <c r="E7" s="44" t="s">
        <v>208</v>
      </c>
      <c r="F7" s="45"/>
      <c r="G7" s="46" t="s">
        <v>32</v>
      </c>
      <c r="H7" s="46">
        <v>5670915402</v>
      </c>
      <c r="I7" s="41">
        <v>45425</v>
      </c>
      <c r="J7" s="24">
        <v>69485.59</v>
      </c>
      <c r="K7" s="49">
        <f>J7+F7</f>
        <v>69485.59</v>
      </c>
      <c r="L7" s="41">
        <v>45435</v>
      </c>
    </row>
    <row r="8" spans="1:12">
      <c r="A8" s="41">
        <v>45435</v>
      </c>
      <c r="B8" s="42">
        <v>19058</v>
      </c>
      <c r="C8" s="43" t="s">
        <v>209</v>
      </c>
      <c r="D8" s="44" t="s">
        <v>16</v>
      </c>
      <c r="E8" s="44">
        <v>57734</v>
      </c>
      <c r="F8" s="18">
        <v>14000</v>
      </c>
      <c r="G8" s="46"/>
      <c r="H8" s="46"/>
      <c r="I8" s="41"/>
      <c r="J8" s="24"/>
      <c r="K8" s="49">
        <f>J8+F8</f>
        <v>14000</v>
      </c>
      <c r="L8" s="41">
        <v>45435</v>
      </c>
    </row>
    <row r="9" spans="6:11">
      <c r="F9" s="47">
        <f>SUM(F4:F8)</f>
        <v>14000</v>
      </c>
      <c r="G9" s="35"/>
      <c r="H9" s="35"/>
      <c r="I9" s="35"/>
      <c r="J9" s="47">
        <f>SUM(J7:J8)</f>
        <v>69485.59</v>
      </c>
      <c r="K9" s="47">
        <f>SUM(K7:K8)</f>
        <v>83485.59</v>
      </c>
    </row>
    <row r="10" spans="9:9">
      <c r="I10" s="34" t="s">
        <v>13</v>
      </c>
    </row>
    <row r="11" spans="8:11">
      <c r="H11" s="35" t="s">
        <v>17</v>
      </c>
      <c r="J11" s="50" t="s">
        <v>18</v>
      </c>
      <c r="K11" s="50" t="s">
        <v>19</v>
      </c>
    </row>
    <row r="12" spans="11:11">
      <c r="K12" s="35"/>
    </row>
    <row r="13" spans="1:11">
      <c r="A13" s="35" t="s">
        <v>20</v>
      </c>
      <c r="D13" s="35" t="s">
        <v>21</v>
      </c>
      <c r="G13" s="35" t="s">
        <v>22</v>
      </c>
      <c r="I13" s="51">
        <v>1000</v>
      </c>
      <c r="J13" s="52">
        <v>14</v>
      </c>
      <c r="K13" s="53">
        <f t="shared" ref="K13:K23" si="0">J13*I13</f>
        <v>14000</v>
      </c>
    </row>
    <row r="14" spans="1:11">
      <c r="A14" s="35"/>
      <c r="G14" s="35"/>
      <c r="I14" s="51">
        <v>500</v>
      </c>
      <c r="J14" s="52"/>
      <c r="K14" s="53">
        <f t="shared" si="0"/>
        <v>0</v>
      </c>
    </row>
    <row r="15" spans="1:11">
      <c r="A15" s="35"/>
      <c r="G15" s="35"/>
      <c r="I15" s="51">
        <v>200</v>
      </c>
      <c r="J15" s="52"/>
      <c r="K15" s="53">
        <f t="shared" si="0"/>
        <v>0</v>
      </c>
    </row>
    <row r="16" spans="1:11">
      <c r="A16" s="35" t="s">
        <v>23</v>
      </c>
      <c r="D16" s="35" t="s">
        <v>24</v>
      </c>
      <c r="G16" s="35" t="s">
        <v>25</v>
      </c>
      <c r="I16" s="51">
        <v>100</v>
      </c>
      <c r="J16" s="52"/>
      <c r="K16" s="53">
        <f t="shared" si="0"/>
        <v>0</v>
      </c>
    </row>
    <row r="17" spans="1:11">
      <c r="A17" s="34" t="s">
        <v>137</v>
      </c>
      <c r="D17" s="34" t="s">
        <v>27</v>
      </c>
      <c r="G17" s="34" t="s">
        <v>28</v>
      </c>
      <c r="I17" s="51">
        <v>50</v>
      </c>
      <c r="J17" s="52"/>
      <c r="K17" s="53">
        <f t="shared" si="0"/>
        <v>0</v>
      </c>
    </row>
    <row r="18" spans="9:11">
      <c r="I18" s="51">
        <v>20</v>
      </c>
      <c r="J18" s="52"/>
      <c r="K18" s="53">
        <f t="shared" si="0"/>
        <v>0</v>
      </c>
    </row>
    <row r="19" spans="9:11">
      <c r="I19" s="51">
        <v>10</v>
      </c>
      <c r="J19" s="52"/>
      <c r="K19" s="53">
        <f t="shared" si="0"/>
        <v>0</v>
      </c>
    </row>
    <row r="20" spans="9:11">
      <c r="I20" s="51">
        <v>5</v>
      </c>
      <c r="J20" s="52"/>
      <c r="K20" s="53">
        <f t="shared" si="0"/>
        <v>0</v>
      </c>
    </row>
    <row r="21" spans="9:11">
      <c r="I21" s="51">
        <v>1</v>
      </c>
      <c r="J21" s="52"/>
      <c r="K21" s="53">
        <f t="shared" si="0"/>
        <v>0</v>
      </c>
    </row>
    <row r="22" spans="9:11">
      <c r="I22" s="51">
        <v>0.25</v>
      </c>
      <c r="J22" s="52"/>
      <c r="K22" s="53">
        <f t="shared" si="0"/>
        <v>0</v>
      </c>
    </row>
    <row r="23" spans="9:11">
      <c r="I23" s="54">
        <v>0.05</v>
      </c>
      <c r="J23" s="52"/>
      <c r="K23" s="53">
        <f t="shared" si="0"/>
        <v>0</v>
      </c>
    </row>
    <row r="24" spans="9:11">
      <c r="I24" s="35" t="s">
        <v>29</v>
      </c>
      <c r="K24" s="55">
        <f>SUM(K13:K23)</f>
        <v>14000</v>
      </c>
    </row>
    <row r="25" spans="9:11">
      <c r="I25" s="35" t="s">
        <v>30</v>
      </c>
      <c r="K25" s="56">
        <f>J9</f>
        <v>69485.59</v>
      </c>
    </row>
    <row r="26" ht="9.75" spans="11:11">
      <c r="K26" s="57">
        <f>SUM(K24:K25)</f>
        <v>83485.59</v>
      </c>
    </row>
    <row r="27" ht="9.75"/>
    <row r="31" spans="1:1">
      <c r="A31" s="35" t="s">
        <v>0</v>
      </c>
    </row>
    <row r="32" spans="1:1">
      <c r="A32" s="35" t="s">
        <v>1</v>
      </c>
    </row>
    <row r="34" spans="1:12">
      <c r="A34" s="36" t="s">
        <v>2</v>
      </c>
      <c r="B34" s="36" t="s">
        <v>3</v>
      </c>
      <c r="C34" s="36" t="s">
        <v>4</v>
      </c>
      <c r="D34" s="36" t="s">
        <v>5</v>
      </c>
      <c r="E34" s="36" t="s">
        <v>6</v>
      </c>
      <c r="F34" s="36" t="s">
        <v>7</v>
      </c>
      <c r="G34" s="37" t="s">
        <v>8</v>
      </c>
      <c r="H34" s="38"/>
      <c r="I34" s="38"/>
      <c r="J34" s="48"/>
      <c r="K34" s="36" t="s">
        <v>9</v>
      </c>
      <c r="L34" s="36" t="s">
        <v>10</v>
      </c>
    </row>
    <row r="35" spans="1:12">
      <c r="A35" s="39"/>
      <c r="B35" s="39"/>
      <c r="C35" s="39"/>
      <c r="D35" s="39"/>
      <c r="E35" s="39"/>
      <c r="F35" s="39"/>
      <c r="G35" s="36" t="s">
        <v>11</v>
      </c>
      <c r="H35" s="36" t="s">
        <v>12</v>
      </c>
      <c r="I35" s="36" t="s">
        <v>13</v>
      </c>
      <c r="J35" s="36" t="s">
        <v>14</v>
      </c>
      <c r="K35" s="39"/>
      <c r="L35" s="39"/>
    </row>
    <row r="36" spans="1:1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>
      <c r="A37" s="41">
        <v>45435</v>
      </c>
      <c r="B37" s="42">
        <v>19059</v>
      </c>
      <c r="C37" s="43" t="s">
        <v>64</v>
      </c>
      <c r="D37" s="44" t="s">
        <v>16</v>
      </c>
      <c r="E37" s="44">
        <v>57904</v>
      </c>
      <c r="F37" s="45">
        <v>58726.1</v>
      </c>
      <c r="G37" s="46"/>
      <c r="H37" s="46"/>
      <c r="I37" s="41"/>
      <c r="J37" s="24"/>
      <c r="K37" s="49">
        <f>J37+F37</f>
        <v>58726.1</v>
      </c>
      <c r="L37" s="41">
        <v>45436</v>
      </c>
    </row>
    <row r="38" spans="1:12">
      <c r="A38" s="41"/>
      <c r="B38" s="42"/>
      <c r="C38" s="43"/>
      <c r="D38" s="44"/>
      <c r="E38" s="44"/>
      <c r="F38" s="18"/>
      <c r="G38" s="46"/>
      <c r="H38" s="46"/>
      <c r="I38" s="41"/>
      <c r="J38" s="24"/>
      <c r="K38" s="49"/>
      <c r="L38" s="41"/>
    </row>
    <row r="39" spans="6:11">
      <c r="F39" s="47">
        <f>SUM(F34:F38)</f>
        <v>58726.1</v>
      </c>
      <c r="G39" s="35"/>
      <c r="H39" s="35"/>
      <c r="I39" s="35"/>
      <c r="J39" s="47">
        <f>SUM(J37:J38)</f>
        <v>0</v>
      </c>
      <c r="K39" s="47">
        <f>SUM(K37:K38)</f>
        <v>58726.1</v>
      </c>
    </row>
    <row r="40" spans="9:9">
      <c r="I40" s="34" t="s">
        <v>13</v>
      </c>
    </row>
    <row r="41" spans="8:11">
      <c r="H41" s="35" t="s">
        <v>17</v>
      </c>
      <c r="J41" s="50" t="s">
        <v>18</v>
      </c>
      <c r="K41" s="50" t="s">
        <v>19</v>
      </c>
    </row>
    <row r="42" spans="11:11">
      <c r="K42" s="35"/>
    </row>
    <row r="43" spans="1:11">
      <c r="A43" s="35" t="s">
        <v>20</v>
      </c>
      <c r="D43" s="35" t="s">
        <v>21</v>
      </c>
      <c r="G43" s="35" t="s">
        <v>22</v>
      </c>
      <c r="I43" s="51">
        <v>1000</v>
      </c>
      <c r="J43" s="52">
        <v>58</v>
      </c>
      <c r="K43" s="53">
        <f t="shared" ref="K43:K53" si="1">J43*I43</f>
        <v>58000</v>
      </c>
    </row>
    <row r="44" spans="1:11">
      <c r="A44" s="35"/>
      <c r="G44" s="35"/>
      <c r="I44" s="51">
        <v>500</v>
      </c>
      <c r="J44" s="52"/>
      <c r="K44" s="53">
        <f t="shared" si="1"/>
        <v>0</v>
      </c>
    </row>
    <row r="45" spans="1:11">
      <c r="A45" s="35"/>
      <c r="G45" s="35"/>
      <c r="I45" s="51">
        <v>200</v>
      </c>
      <c r="J45" s="52"/>
      <c r="K45" s="53">
        <f t="shared" si="1"/>
        <v>0</v>
      </c>
    </row>
    <row r="46" spans="1:11">
      <c r="A46" s="35" t="s">
        <v>23</v>
      </c>
      <c r="D46" s="35" t="s">
        <v>24</v>
      </c>
      <c r="G46" s="35" t="s">
        <v>25</v>
      </c>
      <c r="I46" s="51">
        <v>100</v>
      </c>
      <c r="J46" s="52">
        <v>7</v>
      </c>
      <c r="K46" s="53">
        <f t="shared" si="1"/>
        <v>700</v>
      </c>
    </row>
    <row r="47" spans="1:11">
      <c r="A47" s="34" t="s">
        <v>137</v>
      </c>
      <c r="D47" s="34" t="s">
        <v>27</v>
      </c>
      <c r="G47" s="34" t="s">
        <v>28</v>
      </c>
      <c r="I47" s="51">
        <v>50</v>
      </c>
      <c r="J47" s="52"/>
      <c r="K47" s="53">
        <f t="shared" si="1"/>
        <v>0</v>
      </c>
    </row>
    <row r="48" spans="9:11">
      <c r="I48" s="51">
        <v>20</v>
      </c>
      <c r="J48" s="52">
        <v>1</v>
      </c>
      <c r="K48" s="53">
        <f t="shared" si="1"/>
        <v>20</v>
      </c>
    </row>
    <row r="49" spans="9:11">
      <c r="I49" s="51">
        <v>10</v>
      </c>
      <c r="J49" s="52"/>
      <c r="K49" s="53">
        <f t="shared" si="1"/>
        <v>0</v>
      </c>
    </row>
    <row r="50" spans="9:11">
      <c r="I50" s="51">
        <v>5</v>
      </c>
      <c r="J50" s="52">
        <v>1</v>
      </c>
      <c r="K50" s="53">
        <f t="shared" si="1"/>
        <v>5</v>
      </c>
    </row>
    <row r="51" spans="9:11">
      <c r="I51" s="51">
        <v>1</v>
      </c>
      <c r="J51" s="52">
        <v>1</v>
      </c>
      <c r="K51" s="53">
        <f t="shared" si="1"/>
        <v>1</v>
      </c>
    </row>
    <row r="52" spans="9:11">
      <c r="I52" s="51">
        <v>0.25</v>
      </c>
      <c r="J52" s="52"/>
      <c r="K52" s="53">
        <f t="shared" si="1"/>
        <v>0</v>
      </c>
    </row>
    <row r="53" spans="9:11">
      <c r="I53" s="54">
        <v>0.05</v>
      </c>
      <c r="J53" s="52">
        <v>2</v>
      </c>
      <c r="K53" s="53">
        <f t="shared" si="1"/>
        <v>0.1</v>
      </c>
    </row>
    <row r="54" spans="9:11">
      <c r="I54" s="35" t="s">
        <v>29</v>
      </c>
      <c r="K54" s="55">
        <f>SUM(K43:K53)</f>
        <v>58726.1</v>
      </c>
    </row>
    <row r="55" spans="9:11">
      <c r="I55" s="35" t="s">
        <v>30</v>
      </c>
      <c r="K55" s="56">
        <f>J39</f>
        <v>0</v>
      </c>
    </row>
    <row r="56" ht="9.75" spans="11:11">
      <c r="K56" s="57">
        <f>SUM(K54:K55)</f>
        <v>58726.1</v>
      </c>
    </row>
    <row r="57" ht="9.75"/>
    <row r="60" spans="1:1">
      <c r="A60" s="35" t="s">
        <v>0</v>
      </c>
    </row>
    <row r="61" spans="1:1">
      <c r="A61" s="35" t="s">
        <v>1</v>
      </c>
    </row>
    <row r="63" spans="1:12">
      <c r="A63" s="36" t="s">
        <v>2</v>
      </c>
      <c r="B63" s="36" t="s">
        <v>3</v>
      </c>
      <c r="C63" s="36" t="s">
        <v>4</v>
      </c>
      <c r="D63" s="36" t="s">
        <v>5</v>
      </c>
      <c r="E63" s="36" t="s">
        <v>6</v>
      </c>
      <c r="F63" s="36" t="s">
        <v>7</v>
      </c>
      <c r="G63" s="37" t="s">
        <v>8</v>
      </c>
      <c r="H63" s="38"/>
      <c r="I63" s="38"/>
      <c r="J63" s="48"/>
      <c r="K63" s="36" t="s">
        <v>9</v>
      </c>
      <c r="L63" s="36" t="s">
        <v>10</v>
      </c>
    </row>
    <row r="64" spans="1:12">
      <c r="A64" s="39"/>
      <c r="B64" s="39"/>
      <c r="C64" s="39"/>
      <c r="D64" s="39"/>
      <c r="E64" s="39"/>
      <c r="F64" s="39"/>
      <c r="G64" s="36" t="s">
        <v>11</v>
      </c>
      <c r="H64" s="36" t="s">
        <v>12</v>
      </c>
      <c r="I64" s="36" t="s">
        <v>13</v>
      </c>
      <c r="J64" s="36" t="s">
        <v>14</v>
      </c>
      <c r="K64" s="39"/>
      <c r="L64" s="39"/>
    </row>
    <row r="65" spans="1:12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</row>
    <row r="66" spans="1:13">
      <c r="A66" s="41">
        <v>45435</v>
      </c>
      <c r="B66" s="42">
        <v>18708</v>
      </c>
      <c r="C66" s="59" t="s">
        <v>210</v>
      </c>
      <c r="D66" s="44" t="s">
        <v>16</v>
      </c>
      <c r="E66" s="44">
        <v>57678</v>
      </c>
      <c r="F66" s="60"/>
      <c r="G66" s="61" t="s">
        <v>36</v>
      </c>
      <c r="H66" s="61">
        <v>6001696458</v>
      </c>
      <c r="I66" s="26"/>
      <c r="J66" s="24">
        <v>24276.8</v>
      </c>
      <c r="K66" s="49">
        <f t="shared" ref="K66:K87" si="2">J66+F66</f>
        <v>24276.8</v>
      </c>
      <c r="L66" s="41">
        <v>45411</v>
      </c>
      <c r="M66" s="34" t="s">
        <v>211</v>
      </c>
    </row>
    <row r="67" spans="1:13">
      <c r="A67" s="41">
        <v>45435</v>
      </c>
      <c r="B67" s="42">
        <v>19061</v>
      </c>
      <c r="C67" s="59" t="s">
        <v>130</v>
      </c>
      <c r="D67" s="44" t="s">
        <v>16</v>
      </c>
      <c r="E67" s="44">
        <v>57931</v>
      </c>
      <c r="F67" s="60"/>
      <c r="G67" s="61" t="s">
        <v>36</v>
      </c>
      <c r="H67" s="61">
        <v>625039</v>
      </c>
      <c r="I67" s="26"/>
      <c r="J67" s="24">
        <v>43144.73</v>
      </c>
      <c r="K67" s="49">
        <f t="shared" si="2"/>
        <v>43144.73</v>
      </c>
      <c r="L67" s="41">
        <v>45433</v>
      </c>
      <c r="M67" s="34" t="s">
        <v>212</v>
      </c>
    </row>
    <row r="68" spans="1:13">
      <c r="A68" s="41">
        <v>45435</v>
      </c>
      <c r="B68" s="42">
        <v>19062</v>
      </c>
      <c r="C68" s="59" t="s">
        <v>213</v>
      </c>
      <c r="D68" s="44" t="s">
        <v>62</v>
      </c>
      <c r="E68" s="44"/>
      <c r="F68" s="60"/>
      <c r="G68" s="61"/>
      <c r="H68" s="61"/>
      <c r="I68" s="26"/>
      <c r="J68" s="24">
        <v>7599.42</v>
      </c>
      <c r="K68" s="49">
        <f t="shared" si="2"/>
        <v>7599.42</v>
      </c>
      <c r="L68" s="41">
        <v>45429</v>
      </c>
      <c r="M68" s="34" t="s">
        <v>214</v>
      </c>
    </row>
    <row r="69" spans="1:12">
      <c r="A69" s="41">
        <v>45435</v>
      </c>
      <c r="B69" s="42">
        <v>19063</v>
      </c>
      <c r="C69" s="59" t="s">
        <v>102</v>
      </c>
      <c r="D69" s="44" t="s">
        <v>16</v>
      </c>
      <c r="E69" s="44">
        <v>57916</v>
      </c>
      <c r="F69" s="60">
        <v>14746.5</v>
      </c>
      <c r="G69" s="61"/>
      <c r="H69" s="61"/>
      <c r="I69" s="26"/>
      <c r="J69" s="24">
        <f>I69</f>
        <v>0</v>
      </c>
      <c r="K69" s="49">
        <f t="shared" si="2"/>
        <v>14746.5</v>
      </c>
      <c r="L69" s="41">
        <v>45434</v>
      </c>
    </row>
    <row r="70" spans="1:12">
      <c r="A70" s="41">
        <v>45435</v>
      </c>
      <c r="B70" s="42">
        <v>19064</v>
      </c>
      <c r="C70" s="59" t="s">
        <v>215</v>
      </c>
      <c r="D70" s="44" t="s">
        <v>16</v>
      </c>
      <c r="E70" s="44">
        <v>57914</v>
      </c>
      <c r="F70" s="60">
        <v>42148.1</v>
      </c>
      <c r="G70" s="61"/>
      <c r="H70" s="61"/>
      <c r="I70" s="26"/>
      <c r="J70" s="24">
        <f t="shared" ref="J66:J87" si="3">I70</f>
        <v>0</v>
      </c>
      <c r="K70" s="49">
        <f t="shared" si="2"/>
        <v>42148.1</v>
      </c>
      <c r="L70" s="41">
        <v>45434</v>
      </c>
    </row>
    <row r="71" spans="1:12">
      <c r="A71" s="41">
        <v>45435</v>
      </c>
      <c r="B71" s="42">
        <v>19065</v>
      </c>
      <c r="C71" s="59" t="s">
        <v>216</v>
      </c>
      <c r="D71" s="44" t="s">
        <v>16</v>
      </c>
      <c r="E71" s="44">
        <v>57912</v>
      </c>
      <c r="F71" s="60">
        <v>34606.1</v>
      </c>
      <c r="G71" s="61"/>
      <c r="H71" s="61"/>
      <c r="I71" s="26"/>
      <c r="J71" s="24">
        <f t="shared" si="3"/>
        <v>0</v>
      </c>
      <c r="K71" s="49">
        <f t="shared" si="2"/>
        <v>34606.1</v>
      </c>
      <c r="L71" s="41">
        <v>45434</v>
      </c>
    </row>
    <row r="72" spans="1:12">
      <c r="A72" s="41">
        <v>45435</v>
      </c>
      <c r="B72" s="42">
        <v>19066</v>
      </c>
      <c r="C72" s="59" t="s">
        <v>217</v>
      </c>
      <c r="D72" s="44" t="s">
        <v>16</v>
      </c>
      <c r="E72" s="44">
        <v>57911</v>
      </c>
      <c r="F72" s="60">
        <v>1950</v>
      </c>
      <c r="G72" s="61"/>
      <c r="H72" s="61"/>
      <c r="I72" s="26"/>
      <c r="J72" s="24">
        <f t="shared" si="3"/>
        <v>0</v>
      </c>
      <c r="K72" s="49">
        <f t="shared" si="2"/>
        <v>1950</v>
      </c>
      <c r="L72" s="41">
        <v>45434</v>
      </c>
    </row>
    <row r="73" spans="1:12">
      <c r="A73" s="41">
        <v>45435</v>
      </c>
      <c r="B73" s="42">
        <v>19067</v>
      </c>
      <c r="C73" s="59" t="s">
        <v>218</v>
      </c>
      <c r="D73" s="44" t="s">
        <v>16</v>
      </c>
      <c r="E73" s="44">
        <v>57866</v>
      </c>
      <c r="F73" s="60">
        <v>7200</v>
      </c>
      <c r="G73" s="61"/>
      <c r="H73" s="61"/>
      <c r="I73" s="26"/>
      <c r="J73" s="24">
        <f t="shared" si="3"/>
        <v>0</v>
      </c>
      <c r="K73" s="49">
        <f t="shared" si="2"/>
        <v>7200</v>
      </c>
      <c r="L73" s="41">
        <v>45435</v>
      </c>
    </row>
    <row r="74" spans="1:12">
      <c r="A74" s="41">
        <v>45435</v>
      </c>
      <c r="B74" s="42">
        <v>19068</v>
      </c>
      <c r="C74" s="59" t="s">
        <v>219</v>
      </c>
      <c r="D74" s="44" t="s">
        <v>16</v>
      </c>
      <c r="E74" s="44">
        <v>57908</v>
      </c>
      <c r="F74" s="60">
        <v>18900</v>
      </c>
      <c r="G74" s="61"/>
      <c r="H74" s="61"/>
      <c r="I74" s="26"/>
      <c r="J74" s="24">
        <f t="shared" si="3"/>
        <v>0</v>
      </c>
      <c r="K74" s="49">
        <f t="shared" si="2"/>
        <v>18900</v>
      </c>
      <c r="L74" s="41">
        <v>45435</v>
      </c>
    </row>
    <row r="75" spans="1:12">
      <c r="A75" s="41">
        <v>45435</v>
      </c>
      <c r="B75" s="42">
        <v>19069</v>
      </c>
      <c r="C75" s="59" t="s">
        <v>220</v>
      </c>
      <c r="D75" s="44" t="s">
        <v>16</v>
      </c>
      <c r="E75" s="44">
        <v>57909</v>
      </c>
      <c r="F75" s="60">
        <v>18900</v>
      </c>
      <c r="G75" s="61"/>
      <c r="H75" s="61"/>
      <c r="I75" s="26"/>
      <c r="J75" s="24">
        <f t="shared" si="3"/>
        <v>0</v>
      </c>
      <c r="K75" s="49">
        <f t="shared" si="2"/>
        <v>18900</v>
      </c>
      <c r="L75" s="41">
        <v>45435</v>
      </c>
    </row>
    <row r="76" spans="1:12">
      <c r="A76" s="41">
        <v>45435</v>
      </c>
      <c r="B76" s="42">
        <v>19070</v>
      </c>
      <c r="C76" s="59" t="s">
        <v>221</v>
      </c>
      <c r="D76" s="44" t="s">
        <v>16</v>
      </c>
      <c r="E76" s="44">
        <v>57855</v>
      </c>
      <c r="F76" s="60"/>
      <c r="G76" s="61" t="s">
        <v>36</v>
      </c>
      <c r="H76" s="61">
        <v>1362181</v>
      </c>
      <c r="I76" s="26"/>
      <c r="J76" s="24">
        <v>29192.2</v>
      </c>
      <c r="K76" s="49">
        <f t="shared" si="2"/>
        <v>29192.2</v>
      </c>
      <c r="L76" s="41">
        <v>45435</v>
      </c>
    </row>
    <row r="77" spans="1:13">
      <c r="A77" s="41">
        <v>45435</v>
      </c>
      <c r="B77" s="42">
        <v>19071</v>
      </c>
      <c r="C77" s="59" t="s">
        <v>222</v>
      </c>
      <c r="D77" s="44" t="s">
        <v>181</v>
      </c>
      <c r="E77" s="44">
        <v>57155</v>
      </c>
      <c r="F77" s="60">
        <v>8236.25</v>
      </c>
      <c r="G77" s="61"/>
      <c r="H77" s="61"/>
      <c r="I77" s="26"/>
      <c r="J77" s="24">
        <f t="shared" si="3"/>
        <v>0</v>
      </c>
      <c r="K77" s="49">
        <f t="shared" si="2"/>
        <v>8236.25</v>
      </c>
      <c r="L77" s="41">
        <v>45415</v>
      </c>
      <c r="M77" s="34" t="s">
        <v>223</v>
      </c>
    </row>
    <row r="78" spans="1:12">
      <c r="A78" s="41">
        <v>45435</v>
      </c>
      <c r="B78" s="42">
        <v>19072</v>
      </c>
      <c r="C78" s="59" t="s">
        <v>224</v>
      </c>
      <c r="D78" s="44" t="s">
        <v>16</v>
      </c>
      <c r="E78" s="44">
        <v>57927</v>
      </c>
      <c r="F78" s="60">
        <v>107212.5</v>
      </c>
      <c r="G78" s="61"/>
      <c r="H78" s="61"/>
      <c r="I78" s="26"/>
      <c r="J78" s="24">
        <f t="shared" si="3"/>
        <v>0</v>
      </c>
      <c r="K78" s="49">
        <f t="shared" si="2"/>
        <v>107212.5</v>
      </c>
      <c r="L78" s="41">
        <v>45434</v>
      </c>
    </row>
    <row r="79" spans="1:12">
      <c r="A79" s="41">
        <v>45435</v>
      </c>
      <c r="B79" s="42">
        <v>19073</v>
      </c>
      <c r="C79" s="59" t="s">
        <v>225</v>
      </c>
      <c r="D79" s="44" t="s">
        <v>16</v>
      </c>
      <c r="E79" s="44">
        <v>57928</v>
      </c>
      <c r="F79" s="60"/>
      <c r="G79" s="61"/>
      <c r="H79" s="61"/>
      <c r="I79" s="26"/>
      <c r="J79" s="24">
        <v>31502.1</v>
      </c>
      <c r="K79" s="49">
        <f t="shared" si="2"/>
        <v>31502.1</v>
      </c>
      <c r="L79" s="41">
        <v>45435</v>
      </c>
    </row>
    <row r="80" spans="1:12">
      <c r="A80" s="41">
        <v>45435</v>
      </c>
      <c r="B80" s="42">
        <v>19074</v>
      </c>
      <c r="C80" s="59" t="s">
        <v>226</v>
      </c>
      <c r="D80" s="44" t="s">
        <v>16</v>
      </c>
      <c r="E80" s="44">
        <v>57936</v>
      </c>
      <c r="F80" s="60">
        <v>14596.1</v>
      </c>
      <c r="G80" s="61"/>
      <c r="H80" s="61"/>
      <c r="I80" s="26"/>
      <c r="J80" s="24">
        <f t="shared" si="3"/>
        <v>0</v>
      </c>
      <c r="K80" s="49">
        <f t="shared" si="2"/>
        <v>14596.1</v>
      </c>
      <c r="L80" s="41">
        <v>45435</v>
      </c>
    </row>
    <row r="81" spans="6:11">
      <c r="F81" s="47">
        <f>SUM(F66:F80)</f>
        <v>268495.55</v>
      </c>
      <c r="G81" s="35"/>
      <c r="H81" s="35"/>
      <c r="I81" s="35"/>
      <c r="J81" s="47">
        <f>SUM(J66:J80)</f>
        <v>135715.25</v>
      </c>
      <c r="K81" s="47">
        <f>SUM(K66:K80)</f>
        <v>404210.8</v>
      </c>
    </row>
    <row r="83" spans="1:4">
      <c r="A83" s="35" t="s">
        <v>20</v>
      </c>
      <c r="D83" s="35" t="s">
        <v>21</v>
      </c>
    </row>
    <row r="84" spans="1:1">
      <c r="A84" s="35"/>
    </row>
    <row r="85" spans="1:1">
      <c r="A85" s="35"/>
    </row>
    <row r="86" spans="1:4">
      <c r="A86" s="35" t="s">
        <v>23</v>
      </c>
      <c r="D86" s="35" t="s">
        <v>24</v>
      </c>
    </row>
    <row r="87" spans="1:4">
      <c r="A87" s="34" t="s">
        <v>137</v>
      </c>
      <c r="D87" s="34" t="s">
        <v>27</v>
      </c>
    </row>
    <row r="93" spans="1:1">
      <c r="A93" s="35" t="s">
        <v>0</v>
      </c>
    </row>
    <row r="94" spans="1:1">
      <c r="A94" s="35" t="s">
        <v>1</v>
      </c>
    </row>
    <row r="96" spans="1:12">
      <c r="A96" s="36" t="s">
        <v>2</v>
      </c>
      <c r="B96" s="36" t="s">
        <v>3</v>
      </c>
      <c r="C96" s="36" t="s">
        <v>4</v>
      </c>
      <c r="D96" s="36" t="s">
        <v>5</v>
      </c>
      <c r="E96" s="36" t="s">
        <v>6</v>
      </c>
      <c r="F96" s="36" t="s">
        <v>7</v>
      </c>
      <c r="G96" s="37" t="s">
        <v>8</v>
      </c>
      <c r="H96" s="38"/>
      <c r="I96" s="38"/>
      <c r="J96" s="48"/>
      <c r="K96" s="36" t="s">
        <v>9</v>
      </c>
      <c r="L96" s="36" t="s">
        <v>10</v>
      </c>
    </row>
    <row r="97" spans="1:12">
      <c r="A97" s="39"/>
      <c r="B97" s="39"/>
      <c r="C97" s="39"/>
      <c r="D97" s="39"/>
      <c r="E97" s="39"/>
      <c r="F97" s="39"/>
      <c r="G97" s="36" t="s">
        <v>11</v>
      </c>
      <c r="H97" s="36" t="s">
        <v>12</v>
      </c>
      <c r="I97" s="36" t="s">
        <v>13</v>
      </c>
      <c r="J97" s="36" t="s">
        <v>14</v>
      </c>
      <c r="K97" s="39"/>
      <c r="L97" s="39"/>
    </row>
    <row r="98" spans="1:12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</row>
    <row r="99" spans="1:12">
      <c r="A99" s="41">
        <v>45436</v>
      </c>
      <c r="B99" s="42">
        <v>19075</v>
      </c>
      <c r="C99" s="43" t="s">
        <v>64</v>
      </c>
      <c r="D99" s="44" t="s">
        <v>16</v>
      </c>
      <c r="E99" s="44" t="s">
        <v>227</v>
      </c>
      <c r="F99" s="45">
        <v>83808.3</v>
      </c>
      <c r="G99" s="46"/>
      <c r="H99" s="46"/>
      <c r="I99" s="41"/>
      <c r="J99" s="24"/>
      <c r="K99" s="49">
        <f>J99+F99</f>
        <v>83808.3</v>
      </c>
      <c r="L99" s="41">
        <v>45436</v>
      </c>
    </row>
    <row r="100" spans="1:12">
      <c r="A100" s="41">
        <v>45436</v>
      </c>
      <c r="B100" s="42">
        <v>19076</v>
      </c>
      <c r="C100" s="43" t="s">
        <v>228</v>
      </c>
      <c r="D100" s="44" t="s">
        <v>16</v>
      </c>
      <c r="E100" s="44">
        <v>57160</v>
      </c>
      <c r="F100" s="18">
        <v>2636.5</v>
      </c>
      <c r="G100" s="46"/>
      <c r="H100" s="46"/>
      <c r="I100" s="41"/>
      <c r="J100" s="24"/>
      <c r="K100" s="49">
        <f>J100+F100</f>
        <v>2636.5</v>
      </c>
      <c r="L100" s="41">
        <v>45436</v>
      </c>
    </row>
    <row r="101" spans="6:11">
      <c r="F101" s="47">
        <f>SUM(F96:F100)</f>
        <v>86444.8</v>
      </c>
      <c r="G101" s="35"/>
      <c r="H101" s="35"/>
      <c r="I101" s="35"/>
      <c r="J101" s="47">
        <f>SUM(J99:J100)</f>
        <v>0</v>
      </c>
      <c r="K101" s="47">
        <f>SUM(K99:K100)</f>
        <v>86444.8</v>
      </c>
    </row>
    <row r="102" spans="9:9">
      <c r="I102" s="34" t="s">
        <v>13</v>
      </c>
    </row>
    <row r="103" spans="8:11">
      <c r="H103" s="35" t="s">
        <v>17</v>
      </c>
      <c r="J103" s="50" t="s">
        <v>18</v>
      </c>
      <c r="K103" s="50" t="s">
        <v>19</v>
      </c>
    </row>
    <row r="104" spans="11:11">
      <c r="K104" s="35"/>
    </row>
    <row r="105" spans="1:11">
      <c r="A105" s="35" t="s">
        <v>20</v>
      </c>
      <c r="D105" s="35" t="s">
        <v>21</v>
      </c>
      <c r="G105" s="35" t="s">
        <v>22</v>
      </c>
      <c r="I105" s="51">
        <v>1000</v>
      </c>
      <c r="J105" s="52">
        <v>83</v>
      </c>
      <c r="K105" s="53">
        <f t="shared" ref="K105:K115" si="4">J105*I105</f>
        <v>83000</v>
      </c>
    </row>
    <row r="106" spans="1:11">
      <c r="A106" s="35"/>
      <c r="G106" s="35"/>
      <c r="I106" s="51">
        <v>500</v>
      </c>
      <c r="J106" s="52">
        <v>1</v>
      </c>
      <c r="K106" s="53">
        <f t="shared" si="4"/>
        <v>500</v>
      </c>
    </row>
    <row r="107" spans="1:11">
      <c r="A107" s="35"/>
      <c r="G107" s="35"/>
      <c r="I107" s="51">
        <v>200</v>
      </c>
      <c r="J107" s="52"/>
      <c r="K107" s="53">
        <f t="shared" si="4"/>
        <v>0</v>
      </c>
    </row>
    <row r="108" spans="1:11">
      <c r="A108" s="35" t="s">
        <v>23</v>
      </c>
      <c r="D108" s="35" t="s">
        <v>24</v>
      </c>
      <c r="G108" s="35" t="s">
        <v>25</v>
      </c>
      <c r="I108" s="51">
        <v>100</v>
      </c>
      <c r="J108" s="52">
        <v>1</v>
      </c>
      <c r="K108" s="53">
        <f t="shared" si="4"/>
        <v>100</v>
      </c>
    </row>
    <row r="109" spans="1:11">
      <c r="A109" s="34" t="s">
        <v>137</v>
      </c>
      <c r="D109" s="34" t="s">
        <v>27</v>
      </c>
      <c r="G109" s="34" t="s">
        <v>28</v>
      </c>
      <c r="I109" s="51">
        <v>50</v>
      </c>
      <c r="J109" s="52">
        <v>4</v>
      </c>
      <c r="K109" s="53">
        <f t="shared" si="4"/>
        <v>200</v>
      </c>
    </row>
    <row r="110" spans="9:11">
      <c r="I110" s="51">
        <v>20</v>
      </c>
      <c r="J110" s="52"/>
      <c r="K110" s="53">
        <f t="shared" si="4"/>
        <v>0</v>
      </c>
    </row>
    <row r="111" spans="9:11">
      <c r="I111" s="51">
        <v>10</v>
      </c>
      <c r="J111" s="52"/>
      <c r="K111" s="53">
        <f t="shared" si="4"/>
        <v>0</v>
      </c>
    </row>
    <row r="112" spans="9:11">
      <c r="I112" s="51">
        <v>5</v>
      </c>
      <c r="J112" s="52">
        <v>1</v>
      </c>
      <c r="K112" s="53">
        <f t="shared" si="4"/>
        <v>5</v>
      </c>
    </row>
    <row r="113" spans="9:11">
      <c r="I113" s="51">
        <v>1</v>
      </c>
      <c r="J113" s="52">
        <v>3</v>
      </c>
      <c r="K113" s="53">
        <f t="shared" si="4"/>
        <v>3</v>
      </c>
    </row>
    <row r="114" spans="9:11">
      <c r="I114" s="51">
        <v>0.25</v>
      </c>
      <c r="J114" s="52">
        <v>1</v>
      </c>
      <c r="K114" s="53">
        <f t="shared" si="4"/>
        <v>0.25</v>
      </c>
    </row>
    <row r="115" spans="9:11">
      <c r="I115" s="54">
        <v>0.05</v>
      </c>
      <c r="J115" s="52">
        <v>1</v>
      </c>
      <c r="K115" s="53">
        <f t="shared" si="4"/>
        <v>0.05</v>
      </c>
    </row>
    <row r="116" spans="9:11">
      <c r="I116" s="35" t="s">
        <v>29</v>
      </c>
      <c r="K116" s="55">
        <f>SUM(K105:K115)</f>
        <v>83808.3</v>
      </c>
    </row>
    <row r="117" spans="9:11">
      <c r="I117" s="35" t="s">
        <v>30</v>
      </c>
      <c r="K117" s="56">
        <f>J101</f>
        <v>0</v>
      </c>
    </row>
    <row r="118" ht="9.75" spans="11:11">
      <c r="K118" s="57">
        <f>SUM(K116:K117)</f>
        <v>83808.3</v>
      </c>
    </row>
    <row r="119" ht="9.75"/>
    <row r="123" spans="1:1">
      <c r="A123" s="35" t="s">
        <v>0</v>
      </c>
    </row>
    <row r="124" spans="1:1">
      <c r="A124" s="35" t="s">
        <v>1</v>
      </c>
    </row>
    <row r="126" spans="1:12">
      <c r="A126" s="36" t="s">
        <v>2</v>
      </c>
      <c r="B126" s="36" t="s">
        <v>3</v>
      </c>
      <c r="C126" s="36" t="s">
        <v>4</v>
      </c>
      <c r="D126" s="36" t="s">
        <v>5</v>
      </c>
      <c r="E126" s="36" t="s">
        <v>6</v>
      </c>
      <c r="F126" s="36" t="s">
        <v>7</v>
      </c>
      <c r="G126" s="37" t="s">
        <v>8</v>
      </c>
      <c r="H126" s="38"/>
      <c r="I126" s="38"/>
      <c r="J126" s="48"/>
      <c r="K126" s="36" t="s">
        <v>9</v>
      </c>
      <c r="L126" s="36" t="s">
        <v>10</v>
      </c>
    </row>
    <row r="127" spans="1:12">
      <c r="A127" s="39"/>
      <c r="B127" s="39"/>
      <c r="C127" s="39"/>
      <c r="D127" s="39"/>
      <c r="E127" s="39"/>
      <c r="F127" s="39"/>
      <c r="G127" s="36" t="s">
        <v>11</v>
      </c>
      <c r="H127" s="36" t="s">
        <v>12</v>
      </c>
      <c r="I127" s="36" t="s">
        <v>13</v>
      </c>
      <c r="J127" s="36" t="s">
        <v>14</v>
      </c>
      <c r="K127" s="39"/>
      <c r="L127" s="39"/>
    </row>
    <row r="128" spans="1:1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</row>
    <row r="129" spans="1:12">
      <c r="A129" s="41">
        <v>45436</v>
      </c>
      <c r="B129" s="42">
        <v>19077</v>
      </c>
      <c r="C129" s="43" t="s">
        <v>64</v>
      </c>
      <c r="D129" s="44" t="s">
        <v>16</v>
      </c>
      <c r="E129" s="44">
        <v>57918</v>
      </c>
      <c r="F129" s="45">
        <v>64038.3</v>
      </c>
      <c r="G129" s="46"/>
      <c r="H129" s="46"/>
      <c r="I129" s="41"/>
      <c r="J129" s="24"/>
      <c r="K129" s="49">
        <f>J129+F129</f>
        <v>64038.3</v>
      </c>
      <c r="L129" s="41">
        <v>45437</v>
      </c>
    </row>
    <row r="130" spans="1:12">
      <c r="A130" s="41">
        <v>45436</v>
      </c>
      <c r="B130" s="42">
        <v>19078</v>
      </c>
      <c r="C130" s="43" t="s">
        <v>229</v>
      </c>
      <c r="D130" s="44" t="s">
        <v>16</v>
      </c>
      <c r="E130" s="44">
        <v>57945</v>
      </c>
      <c r="F130" s="18">
        <v>46977.35</v>
      </c>
      <c r="G130" s="46"/>
      <c r="H130" s="46"/>
      <c r="I130" s="41"/>
      <c r="J130" s="24"/>
      <c r="K130" s="49">
        <f>J130+F130</f>
        <v>46977.35</v>
      </c>
      <c r="L130" s="41">
        <v>45437</v>
      </c>
    </row>
    <row r="131" spans="6:11">
      <c r="F131" s="47">
        <f>SUM(F126:F130)</f>
        <v>111015.65</v>
      </c>
      <c r="G131" s="35"/>
      <c r="H131" s="35"/>
      <c r="I131" s="35"/>
      <c r="J131" s="47">
        <f>SUM(J129:J130)</f>
        <v>0</v>
      </c>
      <c r="K131" s="47">
        <f>SUM(K129:K130)</f>
        <v>111015.65</v>
      </c>
    </row>
    <row r="132" spans="9:9">
      <c r="I132" s="34" t="s">
        <v>13</v>
      </c>
    </row>
    <row r="133" spans="8:11">
      <c r="H133" s="35" t="s">
        <v>17</v>
      </c>
      <c r="J133" s="50" t="s">
        <v>18</v>
      </c>
      <c r="K133" s="50" t="s">
        <v>19</v>
      </c>
    </row>
    <row r="134" spans="11:11">
      <c r="K134" s="35"/>
    </row>
    <row r="135" spans="1:11">
      <c r="A135" s="35" t="s">
        <v>20</v>
      </c>
      <c r="D135" s="35" t="s">
        <v>21</v>
      </c>
      <c r="G135" s="35" t="s">
        <v>22</v>
      </c>
      <c r="I135" s="51">
        <v>1000</v>
      </c>
      <c r="J135" s="52">
        <v>111</v>
      </c>
      <c r="K135" s="53">
        <f t="shared" ref="K135:K145" si="5">J135*I135</f>
        <v>111000</v>
      </c>
    </row>
    <row r="136" spans="1:11">
      <c r="A136" s="35"/>
      <c r="G136" s="35"/>
      <c r="I136" s="51">
        <v>500</v>
      </c>
      <c r="J136" s="52"/>
      <c r="K136" s="53">
        <f t="shared" si="5"/>
        <v>0</v>
      </c>
    </row>
    <row r="137" spans="1:11">
      <c r="A137" s="35"/>
      <c r="G137" s="35"/>
      <c r="I137" s="51">
        <v>200</v>
      </c>
      <c r="J137" s="52"/>
      <c r="K137" s="53">
        <f t="shared" si="5"/>
        <v>0</v>
      </c>
    </row>
    <row r="138" spans="1:11">
      <c r="A138" s="35" t="s">
        <v>23</v>
      </c>
      <c r="D138" s="35" t="s">
        <v>24</v>
      </c>
      <c r="G138" s="35" t="s">
        <v>25</v>
      </c>
      <c r="I138" s="51">
        <v>100</v>
      </c>
      <c r="J138" s="52"/>
      <c r="K138" s="53">
        <f t="shared" si="5"/>
        <v>0</v>
      </c>
    </row>
    <row r="139" spans="1:11">
      <c r="A139" s="34" t="s">
        <v>137</v>
      </c>
      <c r="D139" s="34" t="s">
        <v>27</v>
      </c>
      <c r="G139" s="34" t="s">
        <v>28</v>
      </c>
      <c r="I139" s="51">
        <v>50</v>
      </c>
      <c r="J139" s="52"/>
      <c r="K139" s="53">
        <f t="shared" si="5"/>
        <v>0</v>
      </c>
    </row>
    <row r="140" spans="9:11">
      <c r="I140" s="51">
        <v>20</v>
      </c>
      <c r="J140" s="52"/>
      <c r="K140" s="53">
        <f t="shared" si="5"/>
        <v>0</v>
      </c>
    </row>
    <row r="141" spans="9:11">
      <c r="I141" s="51">
        <v>10</v>
      </c>
      <c r="J141" s="52"/>
      <c r="K141" s="53">
        <f t="shared" si="5"/>
        <v>0</v>
      </c>
    </row>
    <row r="142" spans="9:11">
      <c r="I142" s="51">
        <v>5</v>
      </c>
      <c r="J142" s="52">
        <v>3</v>
      </c>
      <c r="K142" s="53">
        <f t="shared" si="5"/>
        <v>15</v>
      </c>
    </row>
    <row r="143" spans="9:11">
      <c r="I143" s="51">
        <v>1</v>
      </c>
      <c r="J143" s="52"/>
      <c r="K143" s="53">
        <f t="shared" si="5"/>
        <v>0</v>
      </c>
    </row>
    <row r="144" spans="9:11">
      <c r="I144" s="51">
        <v>0.25</v>
      </c>
      <c r="J144" s="52">
        <v>2</v>
      </c>
      <c r="K144" s="53">
        <f t="shared" si="5"/>
        <v>0.5</v>
      </c>
    </row>
    <row r="145" spans="9:11">
      <c r="I145" s="54">
        <v>0.05</v>
      </c>
      <c r="J145" s="52">
        <v>3</v>
      </c>
      <c r="K145" s="53">
        <f t="shared" si="5"/>
        <v>0.15</v>
      </c>
    </row>
    <row r="146" spans="9:11">
      <c r="I146" s="35" t="s">
        <v>29</v>
      </c>
      <c r="K146" s="55">
        <f>SUM(K135:K145)</f>
        <v>111015.65</v>
      </c>
    </row>
    <row r="147" spans="9:11">
      <c r="I147" s="35" t="s">
        <v>30</v>
      </c>
      <c r="K147" s="56">
        <f>J131</f>
        <v>0</v>
      </c>
    </row>
    <row r="148" ht="9.75" spans="11:11">
      <c r="K148" s="57">
        <f>SUM(K146:K147)</f>
        <v>111015.65</v>
      </c>
    </row>
    <row r="149" ht="9.75"/>
  </sheetData>
  <mergeCells count="65">
    <mergeCell ref="G4:J4"/>
    <mergeCell ref="G34:J34"/>
    <mergeCell ref="G63:J63"/>
    <mergeCell ref="G96:J96"/>
    <mergeCell ref="G126:J126"/>
    <mergeCell ref="A4:A6"/>
    <mergeCell ref="A34:A36"/>
    <mergeCell ref="A63:A65"/>
    <mergeCell ref="A96:A98"/>
    <mergeCell ref="A126:A128"/>
    <mergeCell ref="B4:B6"/>
    <mergeCell ref="B34:B36"/>
    <mergeCell ref="B63:B65"/>
    <mergeCell ref="B96:B98"/>
    <mergeCell ref="B126:B128"/>
    <mergeCell ref="C4:C6"/>
    <mergeCell ref="C34:C36"/>
    <mergeCell ref="C63:C65"/>
    <mergeCell ref="C96:C98"/>
    <mergeCell ref="C126:C128"/>
    <mergeCell ref="D4:D6"/>
    <mergeCell ref="D34:D36"/>
    <mergeCell ref="D63:D65"/>
    <mergeCell ref="D96:D98"/>
    <mergeCell ref="D126:D128"/>
    <mergeCell ref="E4:E6"/>
    <mergeCell ref="E34:E36"/>
    <mergeCell ref="E63:E65"/>
    <mergeCell ref="E96:E98"/>
    <mergeCell ref="E126:E128"/>
    <mergeCell ref="F4:F6"/>
    <mergeCell ref="F34:F36"/>
    <mergeCell ref="F63:F65"/>
    <mergeCell ref="F96:F98"/>
    <mergeCell ref="F126:F128"/>
    <mergeCell ref="G5:G6"/>
    <mergeCell ref="G35:G36"/>
    <mergeCell ref="G64:G65"/>
    <mergeCell ref="G97:G98"/>
    <mergeCell ref="G127:G128"/>
    <mergeCell ref="H5:H6"/>
    <mergeCell ref="H35:H36"/>
    <mergeCell ref="H64:H65"/>
    <mergeCell ref="H97:H98"/>
    <mergeCell ref="H127:H128"/>
    <mergeCell ref="I5:I6"/>
    <mergeCell ref="I35:I36"/>
    <mergeCell ref="I64:I65"/>
    <mergeCell ref="I97:I98"/>
    <mergeCell ref="I127:I128"/>
    <mergeCell ref="J5:J6"/>
    <mergeCell ref="J35:J36"/>
    <mergeCell ref="J64:J65"/>
    <mergeCell ref="J97:J98"/>
    <mergeCell ref="J127:J128"/>
    <mergeCell ref="K4:K6"/>
    <mergeCell ref="K34:K36"/>
    <mergeCell ref="K63:K65"/>
    <mergeCell ref="K96:K98"/>
    <mergeCell ref="K126:K128"/>
    <mergeCell ref="L4:L6"/>
    <mergeCell ref="L34:L36"/>
    <mergeCell ref="L63:L65"/>
    <mergeCell ref="L96:L98"/>
    <mergeCell ref="L126:L128"/>
  </mergeCells>
  <pageMargins left="0.25" right="0.25" top="0.75" bottom="0.75" header="0.3" footer="0.3"/>
  <pageSetup paperSize="1" scale="37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0"/>
  <sheetViews>
    <sheetView zoomScale="130" zoomScaleNormal="130" topLeftCell="A58" workbookViewId="0">
      <selection activeCell="A62" sqref="$A62:$XFD91"/>
    </sheetView>
  </sheetViews>
  <sheetFormatPr defaultColWidth="8.55238095238095" defaultRowHeight="9"/>
  <cols>
    <col min="1" max="1" width="9.33333333333333" style="34" customWidth="1"/>
    <col min="2" max="2" width="5.33333333333333" style="34" customWidth="1"/>
    <col min="3" max="3" width="24.1809523809524" style="34" customWidth="1"/>
    <col min="4" max="4" width="12.3333333333333" style="34" customWidth="1"/>
    <col min="5" max="5" width="11.3333333333333" style="34" customWidth="1"/>
    <col min="6" max="6" width="13.4095238095238" style="34" customWidth="1"/>
    <col min="7" max="11" width="12.8857142857143" style="34" customWidth="1"/>
    <col min="12" max="12" width="11.4380952380952" style="34" customWidth="1"/>
    <col min="13" max="13" width="11.2095238095238" style="34" customWidth="1"/>
    <col min="14" max="16384" width="8.55238095238095" style="34"/>
  </cols>
  <sheetData>
    <row r="1" spans="1:1">
      <c r="A1" s="35" t="s">
        <v>0</v>
      </c>
    </row>
    <row r="2" spans="1:1">
      <c r="A2" s="35" t="s">
        <v>1</v>
      </c>
    </row>
    <row r="4" spans="1:12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7" t="s">
        <v>8</v>
      </c>
      <c r="H4" s="38"/>
      <c r="I4" s="38"/>
      <c r="J4" s="48"/>
      <c r="K4" s="36" t="s">
        <v>9</v>
      </c>
      <c r="L4" s="36" t="s">
        <v>10</v>
      </c>
    </row>
    <row r="5" spans="1:12">
      <c r="A5" s="39"/>
      <c r="B5" s="39"/>
      <c r="C5" s="39"/>
      <c r="D5" s="39"/>
      <c r="E5" s="39"/>
      <c r="F5" s="39"/>
      <c r="G5" s="36" t="s">
        <v>11</v>
      </c>
      <c r="H5" s="36" t="s">
        <v>12</v>
      </c>
      <c r="I5" s="36" t="s">
        <v>13</v>
      </c>
      <c r="J5" s="36" t="s">
        <v>14</v>
      </c>
      <c r="K5" s="39"/>
      <c r="L5" s="39"/>
    </row>
    <row r="6" spans="1:1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3">
      <c r="A7" s="41">
        <v>45439</v>
      </c>
      <c r="B7" s="42">
        <v>19089</v>
      </c>
      <c r="C7" s="43" t="s">
        <v>230</v>
      </c>
      <c r="D7" s="44" t="s">
        <v>16</v>
      </c>
      <c r="E7" s="44">
        <v>57950</v>
      </c>
      <c r="F7" s="45"/>
      <c r="G7" s="46" t="s">
        <v>32</v>
      </c>
      <c r="H7" s="46">
        <v>3122386704</v>
      </c>
      <c r="I7" s="41">
        <v>45433</v>
      </c>
      <c r="J7" s="24">
        <v>58801.76</v>
      </c>
      <c r="K7" s="49">
        <f>J7+F7</f>
        <v>58801.76</v>
      </c>
      <c r="L7" s="41">
        <v>45440</v>
      </c>
      <c r="M7" s="34" t="s">
        <v>231</v>
      </c>
    </row>
    <row r="8" spans="1:13">
      <c r="A8" s="41">
        <v>45439</v>
      </c>
      <c r="B8" s="42">
        <v>19090</v>
      </c>
      <c r="C8" s="43" t="s">
        <v>232</v>
      </c>
      <c r="D8" s="44" t="s">
        <v>16</v>
      </c>
      <c r="E8" s="44">
        <v>57951</v>
      </c>
      <c r="F8" s="18"/>
      <c r="G8" s="46" t="s">
        <v>32</v>
      </c>
      <c r="H8" s="46">
        <v>3122369942</v>
      </c>
      <c r="I8" s="41">
        <v>45433</v>
      </c>
      <c r="J8" s="24">
        <v>349810.56</v>
      </c>
      <c r="K8" s="49">
        <f>J8+F8</f>
        <v>349810.56</v>
      </c>
      <c r="L8" s="41">
        <v>45440</v>
      </c>
      <c r="M8" s="34" t="s">
        <v>233</v>
      </c>
    </row>
    <row r="9" spans="6:11">
      <c r="F9" s="47">
        <f>SUM(F4:F8)</f>
        <v>0</v>
      </c>
      <c r="G9" s="35"/>
      <c r="H9" s="35"/>
      <c r="I9" s="35"/>
      <c r="J9" s="47">
        <f>SUM(J7:J8)</f>
        <v>408612.32</v>
      </c>
      <c r="K9" s="47">
        <f>SUM(K7:K8)</f>
        <v>408612.32</v>
      </c>
    </row>
    <row r="10" spans="9:9">
      <c r="I10" s="34" t="s">
        <v>13</v>
      </c>
    </row>
    <row r="11" spans="8:11">
      <c r="H11" s="35" t="s">
        <v>17</v>
      </c>
      <c r="J11" s="50" t="s">
        <v>18</v>
      </c>
      <c r="K11" s="50" t="s">
        <v>19</v>
      </c>
    </row>
    <row r="12" spans="11:11">
      <c r="K12" s="35"/>
    </row>
    <row r="13" spans="1:11">
      <c r="A13" s="35" t="s">
        <v>20</v>
      </c>
      <c r="D13" s="35" t="s">
        <v>21</v>
      </c>
      <c r="G13" s="35" t="s">
        <v>22</v>
      </c>
      <c r="I13" s="51">
        <v>1000</v>
      </c>
      <c r="J13" s="52"/>
      <c r="K13" s="53">
        <f t="shared" ref="K13:K23" si="0">J13*I13</f>
        <v>0</v>
      </c>
    </row>
    <row r="14" spans="1:11">
      <c r="A14" s="35"/>
      <c r="G14" s="35"/>
      <c r="I14" s="51">
        <v>500</v>
      </c>
      <c r="J14" s="52"/>
      <c r="K14" s="53">
        <f t="shared" si="0"/>
        <v>0</v>
      </c>
    </row>
    <row r="15" spans="1:11">
      <c r="A15" s="35"/>
      <c r="G15" s="35"/>
      <c r="I15" s="51">
        <v>200</v>
      </c>
      <c r="J15" s="52"/>
      <c r="K15" s="53">
        <f t="shared" si="0"/>
        <v>0</v>
      </c>
    </row>
    <row r="16" spans="1:11">
      <c r="A16" s="35" t="s">
        <v>23</v>
      </c>
      <c r="D16" s="35" t="s">
        <v>24</v>
      </c>
      <c r="G16" s="35" t="s">
        <v>25</v>
      </c>
      <c r="I16" s="51">
        <v>100</v>
      </c>
      <c r="J16" s="52"/>
      <c r="K16" s="53">
        <f t="shared" si="0"/>
        <v>0</v>
      </c>
    </row>
    <row r="17" spans="1:11">
      <c r="A17" s="34" t="s">
        <v>137</v>
      </c>
      <c r="D17" s="34" t="s">
        <v>27</v>
      </c>
      <c r="G17" s="34" t="s">
        <v>28</v>
      </c>
      <c r="I17" s="51">
        <v>50</v>
      </c>
      <c r="J17" s="52"/>
      <c r="K17" s="53">
        <f t="shared" si="0"/>
        <v>0</v>
      </c>
    </row>
    <row r="18" spans="9:11">
      <c r="I18" s="51">
        <v>20</v>
      </c>
      <c r="J18" s="52"/>
      <c r="K18" s="53">
        <f t="shared" si="0"/>
        <v>0</v>
      </c>
    </row>
    <row r="19" spans="9:11">
      <c r="I19" s="51">
        <v>10</v>
      </c>
      <c r="J19" s="52"/>
      <c r="K19" s="53">
        <f t="shared" si="0"/>
        <v>0</v>
      </c>
    </row>
    <row r="20" spans="9:11">
      <c r="I20" s="51">
        <v>5</v>
      </c>
      <c r="J20" s="52"/>
      <c r="K20" s="53">
        <f t="shared" si="0"/>
        <v>0</v>
      </c>
    </row>
    <row r="21" spans="9:11">
      <c r="I21" s="51">
        <v>1</v>
      </c>
      <c r="J21" s="52"/>
      <c r="K21" s="53">
        <f t="shared" si="0"/>
        <v>0</v>
      </c>
    </row>
    <row r="22" spans="9:11">
      <c r="I22" s="51">
        <v>0.25</v>
      </c>
      <c r="J22" s="52"/>
      <c r="K22" s="53">
        <f t="shared" si="0"/>
        <v>0</v>
      </c>
    </row>
    <row r="23" spans="9:11">
      <c r="I23" s="54">
        <v>0.05</v>
      </c>
      <c r="J23" s="52"/>
      <c r="K23" s="53">
        <f t="shared" si="0"/>
        <v>0</v>
      </c>
    </row>
    <row r="24" spans="9:11">
      <c r="I24" s="35" t="s">
        <v>29</v>
      </c>
      <c r="K24" s="55">
        <f>SUM(K13:K23)</f>
        <v>0</v>
      </c>
    </row>
    <row r="25" spans="9:11">
      <c r="I25" s="35" t="s">
        <v>30</v>
      </c>
      <c r="K25" s="56">
        <f>J9</f>
        <v>408612.32</v>
      </c>
    </row>
    <row r="26" ht="9.75" spans="11:11">
      <c r="K26" s="57">
        <f>SUM(K24:K25)</f>
        <v>408612.32</v>
      </c>
    </row>
    <row r="27" ht="9.75"/>
    <row r="33" spans="1:1">
      <c r="A33" s="35" t="s">
        <v>0</v>
      </c>
    </row>
    <row r="34" spans="1:1">
      <c r="A34" s="35" t="s">
        <v>1</v>
      </c>
    </row>
    <row r="36" spans="1:12">
      <c r="A36" s="36" t="s">
        <v>2</v>
      </c>
      <c r="B36" s="36" t="s">
        <v>3</v>
      </c>
      <c r="C36" s="36" t="s">
        <v>4</v>
      </c>
      <c r="D36" s="36" t="s">
        <v>5</v>
      </c>
      <c r="E36" s="36" t="s">
        <v>6</v>
      </c>
      <c r="F36" s="36" t="s">
        <v>7</v>
      </c>
      <c r="G36" s="37" t="s">
        <v>8</v>
      </c>
      <c r="H36" s="38"/>
      <c r="I36" s="38"/>
      <c r="J36" s="48"/>
      <c r="K36" s="36" t="s">
        <v>9</v>
      </c>
      <c r="L36" s="36" t="s">
        <v>10</v>
      </c>
    </row>
    <row r="37" spans="1:12">
      <c r="A37" s="39"/>
      <c r="B37" s="39"/>
      <c r="C37" s="39"/>
      <c r="D37" s="39"/>
      <c r="E37" s="39"/>
      <c r="F37" s="39"/>
      <c r="G37" s="36" t="s">
        <v>11</v>
      </c>
      <c r="H37" s="36" t="s">
        <v>12</v>
      </c>
      <c r="I37" s="36" t="s">
        <v>13</v>
      </c>
      <c r="J37" s="36" t="s">
        <v>14</v>
      </c>
      <c r="K37" s="39"/>
      <c r="L37" s="39"/>
    </row>
    <row r="38" spans="1:1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2">
      <c r="A39" s="41">
        <v>45439</v>
      </c>
      <c r="B39" s="42">
        <v>19091</v>
      </c>
      <c r="C39" s="43" t="s">
        <v>64</v>
      </c>
      <c r="D39" s="44" t="s">
        <v>16</v>
      </c>
      <c r="E39" s="44">
        <v>57935</v>
      </c>
      <c r="F39" s="45">
        <v>19006.1</v>
      </c>
      <c r="G39" s="46"/>
      <c r="H39" s="46"/>
      <c r="I39" s="41"/>
      <c r="J39" s="24"/>
      <c r="K39" s="49">
        <f>J39+F39</f>
        <v>19006.1</v>
      </c>
      <c r="L39" s="41">
        <v>45440</v>
      </c>
    </row>
    <row r="40" spans="1:12">
      <c r="A40" s="41"/>
      <c r="B40" s="42"/>
      <c r="C40" s="43"/>
      <c r="D40" s="44"/>
      <c r="E40" s="44"/>
      <c r="F40" s="18"/>
      <c r="G40" s="46"/>
      <c r="H40" s="46"/>
      <c r="I40" s="41"/>
      <c r="J40" s="24"/>
      <c r="K40" s="49"/>
      <c r="L40" s="41"/>
    </row>
    <row r="41" spans="6:11">
      <c r="F41" s="47">
        <f>SUM(F36:F40)</f>
        <v>19006.1</v>
      </c>
      <c r="G41" s="35"/>
      <c r="H41" s="35"/>
      <c r="I41" s="35"/>
      <c r="J41" s="47">
        <f>SUM(J39:J40)</f>
        <v>0</v>
      </c>
      <c r="K41" s="47">
        <f>SUM(K39:K40)</f>
        <v>19006.1</v>
      </c>
    </row>
    <row r="42" spans="9:9">
      <c r="I42" s="34" t="s">
        <v>13</v>
      </c>
    </row>
    <row r="43" spans="8:11">
      <c r="H43" s="35" t="s">
        <v>17</v>
      </c>
      <c r="J43" s="50" t="s">
        <v>18</v>
      </c>
      <c r="K43" s="50" t="s">
        <v>19</v>
      </c>
    </row>
    <row r="44" spans="11:11">
      <c r="K44" s="35"/>
    </row>
    <row r="45" spans="1:11">
      <c r="A45" s="35" t="s">
        <v>20</v>
      </c>
      <c r="D45" s="35" t="s">
        <v>21</v>
      </c>
      <c r="G45" s="35" t="s">
        <v>22</v>
      </c>
      <c r="I45" s="51">
        <v>1000</v>
      </c>
      <c r="J45" s="52">
        <v>19</v>
      </c>
      <c r="K45" s="53">
        <f t="shared" ref="K45:K55" si="1">J45*I45</f>
        <v>19000</v>
      </c>
    </row>
    <row r="46" spans="1:11">
      <c r="A46" s="35"/>
      <c r="G46" s="35"/>
      <c r="I46" s="51">
        <v>500</v>
      </c>
      <c r="J46" s="52"/>
      <c r="K46" s="53">
        <f t="shared" si="1"/>
        <v>0</v>
      </c>
    </row>
    <row r="47" spans="1:11">
      <c r="A47" s="35"/>
      <c r="G47" s="35"/>
      <c r="I47" s="51">
        <v>200</v>
      </c>
      <c r="J47" s="52"/>
      <c r="K47" s="53">
        <f t="shared" si="1"/>
        <v>0</v>
      </c>
    </row>
    <row r="48" spans="1:11">
      <c r="A48" s="35" t="s">
        <v>23</v>
      </c>
      <c r="D48" s="35" t="s">
        <v>24</v>
      </c>
      <c r="G48" s="35" t="s">
        <v>25</v>
      </c>
      <c r="I48" s="51">
        <v>100</v>
      </c>
      <c r="J48" s="52"/>
      <c r="K48" s="53">
        <f t="shared" si="1"/>
        <v>0</v>
      </c>
    </row>
    <row r="49" spans="1:11">
      <c r="A49" s="34" t="s">
        <v>137</v>
      </c>
      <c r="D49" s="34" t="s">
        <v>27</v>
      </c>
      <c r="G49" s="34" t="s">
        <v>28</v>
      </c>
      <c r="I49" s="51">
        <v>50</v>
      </c>
      <c r="J49" s="52"/>
      <c r="K49" s="53">
        <f t="shared" si="1"/>
        <v>0</v>
      </c>
    </row>
    <row r="50" spans="9:11">
      <c r="I50" s="51">
        <v>20</v>
      </c>
      <c r="J50" s="52"/>
      <c r="K50" s="53">
        <f t="shared" si="1"/>
        <v>0</v>
      </c>
    </row>
    <row r="51" spans="9:11">
      <c r="I51" s="51">
        <v>10</v>
      </c>
      <c r="J51" s="52"/>
      <c r="K51" s="53">
        <f t="shared" si="1"/>
        <v>0</v>
      </c>
    </row>
    <row r="52" spans="9:11">
      <c r="I52" s="51">
        <v>5</v>
      </c>
      <c r="J52" s="52">
        <v>1</v>
      </c>
      <c r="K52" s="53">
        <f t="shared" si="1"/>
        <v>5</v>
      </c>
    </row>
    <row r="53" spans="9:11">
      <c r="I53" s="51">
        <v>1</v>
      </c>
      <c r="J53" s="52">
        <v>1</v>
      </c>
      <c r="K53" s="53">
        <f t="shared" si="1"/>
        <v>1</v>
      </c>
    </row>
    <row r="54" spans="9:11">
      <c r="I54" s="51">
        <v>0.25</v>
      </c>
      <c r="J54" s="52"/>
      <c r="K54" s="53">
        <f t="shared" si="1"/>
        <v>0</v>
      </c>
    </row>
    <row r="55" spans="9:11">
      <c r="I55" s="54">
        <v>0.05</v>
      </c>
      <c r="J55" s="52">
        <v>2</v>
      </c>
      <c r="K55" s="53">
        <f t="shared" si="1"/>
        <v>0.1</v>
      </c>
    </row>
    <row r="56" spans="9:11">
      <c r="I56" s="35" t="s">
        <v>29</v>
      </c>
      <c r="K56" s="55">
        <f>SUM(K45:K55)</f>
        <v>19006.1</v>
      </c>
    </row>
    <row r="57" spans="9:11">
      <c r="I57" s="35" t="s">
        <v>30</v>
      </c>
      <c r="K57" s="56">
        <f>J41</f>
        <v>0</v>
      </c>
    </row>
    <row r="58" ht="9.75" spans="11:11">
      <c r="K58" s="57">
        <f>SUM(K56:K57)</f>
        <v>19006.1</v>
      </c>
    </row>
    <row r="59" ht="9.75"/>
    <row r="63" spans="1:1">
      <c r="A63" s="35" t="s">
        <v>0</v>
      </c>
    </row>
    <row r="64" spans="1:1">
      <c r="A64" s="35" t="s">
        <v>1</v>
      </c>
    </row>
    <row r="66" spans="1:12">
      <c r="A66" s="36" t="s">
        <v>2</v>
      </c>
      <c r="B66" s="36" t="s">
        <v>3</v>
      </c>
      <c r="C66" s="36" t="s">
        <v>4</v>
      </c>
      <c r="D66" s="36" t="s">
        <v>5</v>
      </c>
      <c r="E66" s="36" t="s">
        <v>6</v>
      </c>
      <c r="F66" s="36" t="s">
        <v>7</v>
      </c>
      <c r="G66" s="37" t="s">
        <v>8</v>
      </c>
      <c r="H66" s="38"/>
      <c r="I66" s="38"/>
      <c r="J66" s="48"/>
      <c r="K66" s="36" t="s">
        <v>9</v>
      </c>
      <c r="L66" s="36" t="s">
        <v>10</v>
      </c>
    </row>
    <row r="67" spans="1:12">
      <c r="A67" s="39"/>
      <c r="B67" s="39"/>
      <c r="C67" s="39"/>
      <c r="D67" s="39"/>
      <c r="E67" s="39"/>
      <c r="F67" s="39"/>
      <c r="G67" s="36" t="s">
        <v>11</v>
      </c>
      <c r="H67" s="36" t="s">
        <v>12</v>
      </c>
      <c r="I67" s="36" t="s">
        <v>13</v>
      </c>
      <c r="J67" s="36" t="s">
        <v>14</v>
      </c>
      <c r="K67" s="39"/>
      <c r="L67" s="39"/>
    </row>
    <row r="68" spans="1:1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</row>
    <row r="69" spans="1:12">
      <c r="A69" s="41">
        <v>45439</v>
      </c>
      <c r="B69" s="42">
        <v>19081</v>
      </c>
      <c r="C69" s="59" t="s">
        <v>234</v>
      </c>
      <c r="D69" s="44" t="s">
        <v>16</v>
      </c>
      <c r="E69" s="44">
        <v>57807</v>
      </c>
      <c r="F69" s="60">
        <v>48802.1</v>
      </c>
      <c r="G69" s="61"/>
      <c r="H69" s="61"/>
      <c r="I69" s="26"/>
      <c r="J69" s="24">
        <f t="shared" ref="J69:J83" si="2">I69</f>
        <v>0</v>
      </c>
      <c r="K69" s="49">
        <f t="shared" ref="K69:K83" si="3">J69+F69</f>
        <v>48802.1</v>
      </c>
      <c r="L69" s="41">
        <v>45436</v>
      </c>
    </row>
    <row r="70" spans="1:13">
      <c r="A70" s="41">
        <v>45439</v>
      </c>
      <c r="B70" s="42">
        <v>19082</v>
      </c>
      <c r="C70" s="59" t="s">
        <v>235</v>
      </c>
      <c r="D70" s="44" t="s">
        <v>16</v>
      </c>
      <c r="E70" s="44">
        <v>57838</v>
      </c>
      <c r="F70" s="60">
        <v>20507.5</v>
      </c>
      <c r="G70" s="61"/>
      <c r="H70" s="61"/>
      <c r="I70" s="26"/>
      <c r="J70" s="24">
        <f t="shared" si="2"/>
        <v>0</v>
      </c>
      <c r="K70" s="49">
        <f t="shared" si="3"/>
        <v>20507.5</v>
      </c>
      <c r="L70" s="41">
        <v>45434</v>
      </c>
      <c r="M70" s="34" t="s">
        <v>236</v>
      </c>
    </row>
    <row r="71" spans="1:12">
      <c r="A71" s="41">
        <v>45439</v>
      </c>
      <c r="B71" s="42">
        <v>19083</v>
      </c>
      <c r="C71" s="59" t="s">
        <v>237</v>
      </c>
      <c r="D71" s="44" t="s">
        <v>16</v>
      </c>
      <c r="E71" s="44">
        <v>57944</v>
      </c>
      <c r="F71" s="60"/>
      <c r="G71" s="61" t="s">
        <v>36</v>
      </c>
      <c r="H71" s="61">
        <v>1347448</v>
      </c>
      <c r="I71" s="26"/>
      <c r="J71" s="24">
        <v>62076.3</v>
      </c>
      <c r="K71" s="49">
        <f t="shared" si="3"/>
        <v>62076.3</v>
      </c>
      <c r="L71" s="41">
        <v>45436</v>
      </c>
    </row>
    <row r="72" spans="1:13">
      <c r="A72" s="41">
        <v>45439</v>
      </c>
      <c r="B72" s="42">
        <v>19084</v>
      </c>
      <c r="C72" s="59" t="s">
        <v>238</v>
      </c>
      <c r="D72" s="44" t="s">
        <v>16</v>
      </c>
      <c r="E72" s="44">
        <v>57943</v>
      </c>
      <c r="F72" s="60"/>
      <c r="G72" s="61" t="s">
        <v>32</v>
      </c>
      <c r="H72" s="61"/>
      <c r="I72" s="26"/>
      <c r="J72" s="24">
        <v>22152.53</v>
      </c>
      <c r="K72" s="49">
        <f t="shared" si="3"/>
        <v>22152.53</v>
      </c>
      <c r="L72" s="41">
        <v>45436</v>
      </c>
      <c r="M72" s="34" t="s">
        <v>239</v>
      </c>
    </row>
    <row r="73" spans="1:12">
      <c r="A73" s="41">
        <v>45439</v>
      </c>
      <c r="B73" s="42">
        <v>19086</v>
      </c>
      <c r="C73" s="59" t="s">
        <v>240</v>
      </c>
      <c r="D73" s="44" t="s">
        <v>16</v>
      </c>
      <c r="E73" s="44">
        <v>57941</v>
      </c>
      <c r="F73" s="60">
        <v>31721</v>
      </c>
      <c r="G73" s="61"/>
      <c r="H73" s="61"/>
      <c r="I73" s="26"/>
      <c r="J73" s="24">
        <f t="shared" si="2"/>
        <v>0</v>
      </c>
      <c r="K73" s="49">
        <f t="shared" si="3"/>
        <v>31721</v>
      </c>
      <c r="L73" s="41">
        <v>45436</v>
      </c>
    </row>
    <row r="74" spans="1:12">
      <c r="A74" s="41">
        <v>45439</v>
      </c>
      <c r="B74" s="42">
        <v>19086</v>
      </c>
      <c r="C74" s="59" t="s">
        <v>240</v>
      </c>
      <c r="D74" s="44" t="s">
        <v>149</v>
      </c>
      <c r="E74" s="44">
        <v>57941</v>
      </c>
      <c r="F74" s="60">
        <v>0.9</v>
      </c>
      <c r="G74" s="61"/>
      <c r="H74" s="61"/>
      <c r="I74" s="26"/>
      <c r="J74" s="24">
        <f t="shared" si="2"/>
        <v>0</v>
      </c>
      <c r="K74" s="49">
        <f t="shared" si="3"/>
        <v>0.9</v>
      </c>
      <c r="L74" s="41">
        <v>45436</v>
      </c>
    </row>
    <row r="75" spans="1:12">
      <c r="A75" s="41">
        <v>45439</v>
      </c>
      <c r="B75" s="42">
        <v>19087</v>
      </c>
      <c r="C75" s="59" t="s">
        <v>73</v>
      </c>
      <c r="D75" s="44" t="s">
        <v>16</v>
      </c>
      <c r="E75" s="44">
        <v>57939</v>
      </c>
      <c r="F75" s="60">
        <v>137056.1</v>
      </c>
      <c r="G75" s="61"/>
      <c r="H75" s="61"/>
      <c r="I75" s="26"/>
      <c r="J75" s="24">
        <f t="shared" si="2"/>
        <v>0</v>
      </c>
      <c r="K75" s="49">
        <f t="shared" si="3"/>
        <v>137056.1</v>
      </c>
      <c r="L75" s="41">
        <v>45436</v>
      </c>
    </row>
    <row r="76" spans="1:12">
      <c r="A76" s="41">
        <v>45439</v>
      </c>
      <c r="B76" s="42">
        <v>19088</v>
      </c>
      <c r="C76" s="59" t="s">
        <v>241</v>
      </c>
      <c r="D76" s="44" t="s">
        <v>16</v>
      </c>
      <c r="E76" s="44">
        <v>57848</v>
      </c>
      <c r="F76" s="60">
        <v>31502.1</v>
      </c>
      <c r="G76" s="61"/>
      <c r="H76" s="61"/>
      <c r="I76" s="26"/>
      <c r="J76" s="24">
        <f t="shared" si="2"/>
        <v>0</v>
      </c>
      <c r="K76" s="49">
        <f t="shared" si="3"/>
        <v>31502.1</v>
      </c>
      <c r="L76" s="41">
        <v>45427</v>
      </c>
    </row>
    <row r="77" spans="1:12">
      <c r="A77" s="41">
        <v>45439</v>
      </c>
      <c r="B77" s="42">
        <v>19092</v>
      </c>
      <c r="C77" s="59" t="s">
        <v>242</v>
      </c>
      <c r="D77" s="44" t="s">
        <v>16</v>
      </c>
      <c r="E77" s="44">
        <v>57942</v>
      </c>
      <c r="F77" s="60">
        <v>31720</v>
      </c>
      <c r="G77" s="61"/>
      <c r="H77" s="61"/>
      <c r="I77" s="26"/>
      <c r="J77" s="24">
        <f t="shared" si="2"/>
        <v>0</v>
      </c>
      <c r="K77" s="49">
        <f t="shared" si="3"/>
        <v>31720</v>
      </c>
      <c r="L77" s="41">
        <v>45436</v>
      </c>
    </row>
    <row r="78" spans="1:12">
      <c r="A78" s="41">
        <v>45439</v>
      </c>
      <c r="B78" s="42">
        <v>19093</v>
      </c>
      <c r="C78" s="59" t="s">
        <v>243</v>
      </c>
      <c r="D78" s="44" t="s">
        <v>16</v>
      </c>
      <c r="E78" s="44">
        <v>57896</v>
      </c>
      <c r="F78" s="60">
        <v>12500</v>
      </c>
      <c r="G78" s="61"/>
      <c r="H78" s="61"/>
      <c r="I78" s="26"/>
      <c r="J78" s="24">
        <f t="shared" si="2"/>
        <v>0</v>
      </c>
      <c r="K78" s="49">
        <f t="shared" si="3"/>
        <v>12500</v>
      </c>
      <c r="L78" s="41">
        <v>45439</v>
      </c>
    </row>
    <row r="79" spans="1:12">
      <c r="A79" s="41">
        <v>45439</v>
      </c>
      <c r="B79" s="42">
        <v>19094</v>
      </c>
      <c r="C79" s="59" t="s">
        <v>243</v>
      </c>
      <c r="D79" s="44" t="s">
        <v>16</v>
      </c>
      <c r="E79" s="44">
        <v>57940</v>
      </c>
      <c r="F79" s="60">
        <v>11000</v>
      </c>
      <c r="G79" s="61"/>
      <c r="H79" s="61"/>
      <c r="I79" s="26"/>
      <c r="J79" s="24">
        <f t="shared" si="2"/>
        <v>0</v>
      </c>
      <c r="K79" s="49">
        <f t="shared" si="3"/>
        <v>11000</v>
      </c>
      <c r="L79" s="41">
        <v>45439</v>
      </c>
    </row>
    <row r="80" spans="1:12">
      <c r="A80" s="41">
        <v>45439</v>
      </c>
      <c r="B80" s="42">
        <v>19095</v>
      </c>
      <c r="C80" s="59" t="s">
        <v>88</v>
      </c>
      <c r="D80" s="44" t="s">
        <v>16</v>
      </c>
      <c r="E80" s="44">
        <v>57938</v>
      </c>
      <c r="F80" s="60">
        <v>18900</v>
      </c>
      <c r="G80" s="61"/>
      <c r="H80" s="61"/>
      <c r="I80" s="26"/>
      <c r="J80" s="24">
        <f t="shared" si="2"/>
        <v>0</v>
      </c>
      <c r="K80" s="49">
        <f t="shared" si="3"/>
        <v>18900</v>
      </c>
      <c r="L80" s="41">
        <v>45439</v>
      </c>
    </row>
    <row r="81" spans="1:12">
      <c r="A81" s="41">
        <v>45439</v>
      </c>
      <c r="B81" s="42">
        <v>19096</v>
      </c>
      <c r="C81" s="59" t="s">
        <v>187</v>
      </c>
      <c r="D81" s="44" t="s">
        <v>16</v>
      </c>
      <c r="E81" s="44">
        <v>57946</v>
      </c>
      <c r="F81" s="60">
        <v>86428</v>
      </c>
      <c r="G81" s="61"/>
      <c r="H81" s="61"/>
      <c r="I81" s="26"/>
      <c r="J81" s="24">
        <f t="shared" si="2"/>
        <v>0</v>
      </c>
      <c r="K81" s="49">
        <f t="shared" si="3"/>
        <v>86428</v>
      </c>
      <c r="L81" s="41">
        <v>45437</v>
      </c>
    </row>
    <row r="82" spans="1:12">
      <c r="A82" s="41">
        <v>45439</v>
      </c>
      <c r="B82" s="42">
        <v>19097</v>
      </c>
      <c r="C82" s="59" t="s">
        <v>126</v>
      </c>
      <c r="D82" s="44" t="s">
        <v>16</v>
      </c>
      <c r="E82" s="44">
        <v>57948</v>
      </c>
      <c r="F82" s="60">
        <v>650</v>
      </c>
      <c r="G82" s="61"/>
      <c r="H82" s="61"/>
      <c r="I82" s="26"/>
      <c r="J82" s="24">
        <f t="shared" si="2"/>
        <v>0</v>
      </c>
      <c r="K82" s="49">
        <f t="shared" si="3"/>
        <v>650</v>
      </c>
      <c r="L82" s="41">
        <v>45439</v>
      </c>
    </row>
    <row r="83" spans="1:12">
      <c r="A83" s="41">
        <v>45439</v>
      </c>
      <c r="B83" s="42">
        <v>19099</v>
      </c>
      <c r="C83" s="59" t="s">
        <v>73</v>
      </c>
      <c r="D83" s="44" t="s">
        <v>16</v>
      </c>
      <c r="E83" s="44">
        <v>57954</v>
      </c>
      <c r="F83" s="60">
        <v>54496.1</v>
      </c>
      <c r="G83" s="61"/>
      <c r="H83" s="61"/>
      <c r="I83" s="26"/>
      <c r="J83" s="24">
        <f t="shared" si="2"/>
        <v>0</v>
      </c>
      <c r="K83" s="49">
        <f t="shared" si="3"/>
        <v>54496.1</v>
      </c>
      <c r="L83" s="41">
        <v>45439</v>
      </c>
    </row>
    <row r="84" spans="6:11">
      <c r="F84" s="47">
        <f t="shared" ref="F84:K84" si="4">SUM(F69:F83)</f>
        <v>485283.8</v>
      </c>
      <c r="G84" s="35"/>
      <c r="H84" s="35"/>
      <c r="I84" s="35"/>
      <c r="J84" s="47">
        <f t="shared" si="4"/>
        <v>84228.83</v>
      </c>
      <c r="K84" s="47">
        <f t="shared" si="4"/>
        <v>569512.63</v>
      </c>
    </row>
    <row r="86" spans="1:4">
      <c r="A86" s="35" t="s">
        <v>20</v>
      </c>
      <c r="D86" s="35" t="s">
        <v>21</v>
      </c>
    </row>
    <row r="87" spans="1:1">
      <c r="A87" s="35"/>
    </row>
    <row r="88" spans="1:1">
      <c r="A88" s="35"/>
    </row>
    <row r="89" spans="1:4">
      <c r="A89" s="35" t="s">
        <v>23</v>
      </c>
      <c r="D89" s="35" t="s">
        <v>24</v>
      </c>
    </row>
    <row r="90" spans="1:4">
      <c r="A90" s="34" t="s">
        <v>137</v>
      </c>
      <c r="D90" s="34" t="s">
        <v>27</v>
      </c>
    </row>
  </sheetData>
  <mergeCells count="39">
    <mergeCell ref="G4:J4"/>
    <mergeCell ref="G36:J36"/>
    <mergeCell ref="G66:J66"/>
    <mergeCell ref="A4:A6"/>
    <mergeCell ref="A36:A38"/>
    <mergeCell ref="A66:A68"/>
    <mergeCell ref="B4:B6"/>
    <mergeCell ref="B36:B38"/>
    <mergeCell ref="B66:B68"/>
    <mergeCell ref="C4:C6"/>
    <mergeCell ref="C36:C38"/>
    <mergeCell ref="C66:C68"/>
    <mergeCell ref="D4:D6"/>
    <mergeCell ref="D36:D38"/>
    <mergeCell ref="D66:D68"/>
    <mergeCell ref="E4:E6"/>
    <mergeCell ref="E36:E38"/>
    <mergeCell ref="E66:E68"/>
    <mergeCell ref="F4:F6"/>
    <mergeCell ref="F36:F38"/>
    <mergeCell ref="F66:F68"/>
    <mergeCell ref="G5:G6"/>
    <mergeCell ref="G37:G38"/>
    <mergeCell ref="G67:G68"/>
    <mergeCell ref="H5:H6"/>
    <mergeCell ref="H37:H38"/>
    <mergeCell ref="H67:H68"/>
    <mergeCell ref="I5:I6"/>
    <mergeCell ref="I37:I38"/>
    <mergeCell ref="I67:I68"/>
    <mergeCell ref="J5:J6"/>
    <mergeCell ref="J37:J38"/>
    <mergeCell ref="J67:J68"/>
    <mergeCell ref="K4:K6"/>
    <mergeCell ref="K36:K38"/>
    <mergeCell ref="K66:K68"/>
    <mergeCell ref="L4:L6"/>
    <mergeCell ref="L36:L38"/>
    <mergeCell ref="L66:L68"/>
  </mergeCells>
  <pageMargins left="0.25" right="0.25" top="0.75" bottom="0.75" header="0.3" footer="0.3"/>
  <pageSetup paperSize="1" scale="62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zoomScale="130" zoomScaleNormal="130" workbookViewId="0">
      <selection activeCell="C16" sqref="C16"/>
    </sheetView>
  </sheetViews>
  <sheetFormatPr defaultColWidth="8.55238095238095" defaultRowHeight="9"/>
  <cols>
    <col min="1" max="1" width="9.33333333333333" style="34" customWidth="1"/>
    <col min="2" max="2" width="5.33333333333333" style="34" customWidth="1"/>
    <col min="3" max="3" width="24.1809523809524" style="34" customWidth="1"/>
    <col min="4" max="4" width="12.3333333333333" style="34" customWidth="1"/>
    <col min="5" max="5" width="11.3333333333333" style="34" customWidth="1"/>
    <col min="6" max="6" width="13.4095238095238" style="34" customWidth="1"/>
    <col min="7" max="11" width="12.8857142857143" style="34" customWidth="1"/>
    <col min="12" max="12" width="11.4380952380952" style="34" customWidth="1"/>
    <col min="13" max="13" width="10.1047619047619" style="34" customWidth="1"/>
    <col min="14" max="16384" width="8.55238095238095" style="34"/>
  </cols>
  <sheetData>
    <row r="1" spans="1:1">
      <c r="A1" s="35" t="s">
        <v>0</v>
      </c>
    </row>
    <row r="2" spans="1:1">
      <c r="A2" s="35" t="s">
        <v>59</v>
      </c>
    </row>
    <row r="4" spans="1:12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7" t="s">
        <v>8</v>
      </c>
      <c r="H4" s="38"/>
      <c r="I4" s="38"/>
      <c r="J4" s="48"/>
      <c r="K4" s="36" t="s">
        <v>9</v>
      </c>
      <c r="L4" s="36" t="s">
        <v>10</v>
      </c>
    </row>
    <row r="5" spans="1:12">
      <c r="A5" s="39"/>
      <c r="B5" s="39"/>
      <c r="C5" s="39"/>
      <c r="D5" s="39"/>
      <c r="E5" s="39"/>
      <c r="F5" s="39"/>
      <c r="G5" s="36" t="s">
        <v>11</v>
      </c>
      <c r="H5" s="36" t="s">
        <v>12</v>
      </c>
      <c r="I5" s="36" t="s">
        <v>13</v>
      </c>
      <c r="J5" s="36"/>
      <c r="K5" s="39"/>
      <c r="L5" s="39"/>
    </row>
    <row r="6" spans="1:1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>
      <c r="A7" s="41">
        <v>45440</v>
      </c>
      <c r="B7" s="42">
        <v>19098</v>
      </c>
      <c r="C7" s="43" t="s">
        <v>170</v>
      </c>
      <c r="D7" s="44" t="s">
        <v>16</v>
      </c>
      <c r="E7" s="44">
        <v>57883</v>
      </c>
      <c r="F7" s="45">
        <v>8900</v>
      </c>
      <c r="G7" s="46"/>
      <c r="H7" s="46"/>
      <c r="I7" s="41"/>
      <c r="J7" s="24"/>
      <c r="K7" s="49">
        <f>J7+F7</f>
        <v>8900</v>
      </c>
      <c r="L7" s="41">
        <v>45440</v>
      </c>
    </row>
    <row r="8" spans="1:13">
      <c r="A8" s="41">
        <v>45440</v>
      </c>
      <c r="B8" s="42">
        <v>18779</v>
      </c>
      <c r="C8" s="43" t="s">
        <v>244</v>
      </c>
      <c r="D8" s="44" t="s">
        <v>16</v>
      </c>
      <c r="E8" s="44">
        <v>57920</v>
      </c>
      <c r="F8" s="45"/>
      <c r="G8" s="46" t="s">
        <v>245</v>
      </c>
      <c r="H8" s="46">
        <v>3935082</v>
      </c>
      <c r="I8" s="41">
        <v>45436</v>
      </c>
      <c r="J8" s="24">
        <v>51090.1</v>
      </c>
      <c r="K8" s="49">
        <f>J8+F8</f>
        <v>51090.1</v>
      </c>
      <c r="L8" s="41">
        <v>45440</v>
      </c>
      <c r="M8" s="34" t="s">
        <v>246</v>
      </c>
    </row>
    <row r="9" spans="1:12">
      <c r="A9" s="41">
        <v>45440</v>
      </c>
      <c r="B9" s="42">
        <v>18780</v>
      </c>
      <c r="C9" s="43" t="s">
        <v>247</v>
      </c>
      <c r="D9" s="44" t="s">
        <v>16</v>
      </c>
      <c r="E9" s="44">
        <v>57892</v>
      </c>
      <c r="F9" s="45"/>
      <c r="G9" s="46" t="s">
        <v>117</v>
      </c>
      <c r="H9" s="46">
        <v>2000001756</v>
      </c>
      <c r="I9" s="41">
        <v>45435</v>
      </c>
      <c r="J9" s="24">
        <v>141608.4</v>
      </c>
      <c r="K9" s="49">
        <f>J9+F9</f>
        <v>141608.4</v>
      </c>
      <c r="L9" s="41">
        <v>45440</v>
      </c>
    </row>
    <row r="10" spans="6:11">
      <c r="F10" s="47">
        <f>SUM(F4:F9)</f>
        <v>8900</v>
      </c>
      <c r="G10" s="35"/>
      <c r="H10" s="35"/>
      <c r="I10" s="35"/>
      <c r="J10" s="47">
        <f>SUM(J7:J9)</f>
        <v>192698.5</v>
      </c>
      <c r="K10" s="47">
        <f>SUM(K7:K9)</f>
        <v>201598.5</v>
      </c>
    </row>
    <row r="11" spans="9:9">
      <c r="I11" s="34" t="s">
        <v>13</v>
      </c>
    </row>
    <row r="12" spans="8:11">
      <c r="H12" s="35" t="s">
        <v>17</v>
      </c>
      <c r="J12" s="50" t="s">
        <v>18</v>
      </c>
      <c r="K12" s="50" t="s">
        <v>19</v>
      </c>
    </row>
    <row r="13" spans="11:11">
      <c r="K13" s="35"/>
    </row>
    <row r="14" spans="1:11">
      <c r="A14" s="35" t="s">
        <v>20</v>
      </c>
      <c r="D14" s="35" t="s">
        <v>21</v>
      </c>
      <c r="G14" s="35" t="s">
        <v>22</v>
      </c>
      <c r="I14" s="51">
        <v>1000</v>
      </c>
      <c r="J14" s="52">
        <v>8</v>
      </c>
      <c r="K14" s="53">
        <f t="shared" ref="K14:K24" si="0">J14*I14</f>
        <v>8000</v>
      </c>
    </row>
    <row r="15" spans="1:11">
      <c r="A15" s="35"/>
      <c r="G15" s="35"/>
      <c r="I15" s="51">
        <v>500</v>
      </c>
      <c r="J15" s="52">
        <v>1</v>
      </c>
      <c r="K15" s="53">
        <f t="shared" si="0"/>
        <v>500</v>
      </c>
    </row>
    <row r="16" spans="1:11">
      <c r="A16" s="35"/>
      <c r="G16" s="35"/>
      <c r="I16" s="51">
        <v>200</v>
      </c>
      <c r="J16" s="52"/>
      <c r="K16" s="53">
        <f t="shared" si="0"/>
        <v>0</v>
      </c>
    </row>
    <row r="17" spans="1:11">
      <c r="A17" s="35" t="s">
        <v>23</v>
      </c>
      <c r="D17" s="35" t="s">
        <v>24</v>
      </c>
      <c r="G17" s="35" t="s">
        <v>25</v>
      </c>
      <c r="I17" s="51">
        <v>100</v>
      </c>
      <c r="J17" s="52">
        <v>4</v>
      </c>
      <c r="K17" s="53">
        <f t="shared" si="0"/>
        <v>400</v>
      </c>
    </row>
    <row r="18" spans="1:11">
      <c r="A18" s="34" t="s">
        <v>137</v>
      </c>
      <c r="D18" s="34" t="s">
        <v>27</v>
      </c>
      <c r="G18" s="34" t="s">
        <v>28</v>
      </c>
      <c r="I18" s="51">
        <v>50</v>
      </c>
      <c r="J18" s="52"/>
      <c r="K18" s="53">
        <f t="shared" si="0"/>
        <v>0</v>
      </c>
    </row>
    <row r="19" spans="9:11">
      <c r="I19" s="51">
        <v>20</v>
      </c>
      <c r="J19" s="52"/>
      <c r="K19" s="53">
        <f t="shared" si="0"/>
        <v>0</v>
      </c>
    </row>
    <row r="20" spans="9:11">
      <c r="I20" s="51">
        <v>10</v>
      </c>
      <c r="J20" s="52"/>
      <c r="K20" s="53">
        <f t="shared" si="0"/>
        <v>0</v>
      </c>
    </row>
    <row r="21" spans="9:11">
      <c r="I21" s="51">
        <v>5</v>
      </c>
      <c r="J21" s="52"/>
      <c r="K21" s="53">
        <f t="shared" si="0"/>
        <v>0</v>
      </c>
    </row>
    <row r="22" spans="9:11">
      <c r="I22" s="51">
        <v>1</v>
      </c>
      <c r="J22" s="52"/>
      <c r="K22" s="53">
        <f t="shared" si="0"/>
        <v>0</v>
      </c>
    </row>
    <row r="23" spans="9:11">
      <c r="I23" s="51">
        <v>0.25</v>
      </c>
      <c r="J23" s="52"/>
      <c r="K23" s="53">
        <f t="shared" si="0"/>
        <v>0</v>
      </c>
    </row>
    <row r="24" spans="9:11">
      <c r="I24" s="54">
        <v>0.05</v>
      </c>
      <c r="J24" s="52"/>
      <c r="K24" s="53">
        <f t="shared" si="0"/>
        <v>0</v>
      </c>
    </row>
    <row r="25" spans="9:11">
      <c r="I25" s="35" t="s">
        <v>29</v>
      </c>
      <c r="K25" s="55">
        <f>SUM(K14:K24)</f>
        <v>8900</v>
      </c>
    </row>
    <row r="26" spans="9:11">
      <c r="I26" s="35" t="s">
        <v>30</v>
      </c>
      <c r="K26" s="56">
        <f>J10</f>
        <v>192698.5</v>
      </c>
    </row>
    <row r="27" ht="9.75" spans="11:11">
      <c r="K27" s="57">
        <f>SUM(K25:K26)</f>
        <v>201598.5</v>
      </c>
    </row>
    <row r="28" ht="9.75"/>
    <row r="32" spans="1:1">
      <c r="A32" s="35" t="s">
        <v>0</v>
      </c>
    </row>
    <row r="33" spans="1:1">
      <c r="A33" s="35" t="s">
        <v>1</v>
      </c>
    </row>
    <row r="35" spans="1:12">
      <c r="A35" s="36" t="s">
        <v>2</v>
      </c>
      <c r="B35" s="36" t="s">
        <v>3</v>
      </c>
      <c r="C35" s="36" t="s">
        <v>4</v>
      </c>
      <c r="D35" s="36" t="s">
        <v>5</v>
      </c>
      <c r="E35" s="36" t="s">
        <v>6</v>
      </c>
      <c r="F35" s="36" t="s">
        <v>7</v>
      </c>
      <c r="G35" s="37" t="s">
        <v>8</v>
      </c>
      <c r="H35" s="38"/>
      <c r="I35" s="38"/>
      <c r="J35" s="48"/>
      <c r="K35" s="36" t="s">
        <v>9</v>
      </c>
      <c r="L35" s="36" t="s">
        <v>10</v>
      </c>
    </row>
    <row r="36" spans="1:12">
      <c r="A36" s="39"/>
      <c r="B36" s="39"/>
      <c r="C36" s="39"/>
      <c r="D36" s="39"/>
      <c r="E36" s="39"/>
      <c r="F36" s="39"/>
      <c r="G36" s="36" t="s">
        <v>11</v>
      </c>
      <c r="H36" s="36" t="s">
        <v>12</v>
      </c>
      <c r="I36" s="36" t="s">
        <v>13</v>
      </c>
      <c r="J36" s="36" t="s">
        <v>14</v>
      </c>
      <c r="K36" s="39"/>
      <c r="L36" s="39"/>
    </row>
    <row r="37" spans="1:1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>
      <c r="A38" s="41">
        <v>45440</v>
      </c>
      <c r="B38" s="42">
        <v>19100</v>
      </c>
      <c r="C38" s="43" t="s">
        <v>248</v>
      </c>
      <c r="D38" s="44" t="s">
        <v>16</v>
      </c>
      <c r="E38" s="44">
        <v>57933</v>
      </c>
      <c r="F38" s="45">
        <v>1300</v>
      </c>
      <c r="G38" s="46"/>
      <c r="H38" s="46"/>
      <c r="I38" s="41"/>
      <c r="J38" s="24"/>
      <c r="K38" s="49">
        <f>J38+F38</f>
        <v>1300</v>
      </c>
      <c r="L38" s="41">
        <v>45441</v>
      </c>
    </row>
    <row r="39" spans="1:12">
      <c r="A39" s="41"/>
      <c r="B39" s="42">
        <v>19100</v>
      </c>
      <c r="C39" s="43" t="s">
        <v>248</v>
      </c>
      <c r="D39" s="44"/>
      <c r="E39" s="44">
        <v>57934</v>
      </c>
      <c r="F39" s="18">
        <v>6156.5</v>
      </c>
      <c r="G39" s="46"/>
      <c r="H39" s="46"/>
      <c r="I39" s="41"/>
      <c r="J39" s="24"/>
      <c r="K39" s="49">
        <f>J39+F39</f>
        <v>6156.5</v>
      </c>
      <c r="L39" s="41">
        <v>45441</v>
      </c>
    </row>
    <row r="40" spans="6:11">
      <c r="F40" s="47">
        <f>SUM(F35:F39)</f>
        <v>7456.5</v>
      </c>
      <c r="G40" s="35"/>
      <c r="H40" s="35"/>
      <c r="I40" s="35"/>
      <c r="J40" s="47">
        <f>SUM(J38:J39)</f>
        <v>0</v>
      </c>
      <c r="K40" s="47">
        <f>SUM(K38:K39)</f>
        <v>7456.5</v>
      </c>
    </row>
    <row r="41" spans="9:9">
      <c r="I41" s="34" t="s">
        <v>13</v>
      </c>
    </row>
    <row r="42" spans="8:11">
      <c r="H42" s="35" t="s">
        <v>17</v>
      </c>
      <c r="J42" s="50" t="s">
        <v>18</v>
      </c>
      <c r="K42" s="50" t="s">
        <v>19</v>
      </c>
    </row>
    <row r="43" spans="11:11">
      <c r="K43" s="35"/>
    </row>
    <row r="44" spans="1:11">
      <c r="A44" s="35" t="s">
        <v>20</v>
      </c>
      <c r="D44" s="35" t="s">
        <v>21</v>
      </c>
      <c r="G44" s="35" t="s">
        <v>22</v>
      </c>
      <c r="I44" s="51">
        <v>1000</v>
      </c>
      <c r="J44" s="52">
        <v>7</v>
      </c>
      <c r="K44" s="53">
        <f t="shared" ref="K44:K54" si="1">J44*I44</f>
        <v>7000</v>
      </c>
    </row>
    <row r="45" spans="1:11">
      <c r="A45" s="35"/>
      <c r="G45" s="35"/>
      <c r="I45" s="51">
        <v>500</v>
      </c>
      <c r="J45" s="52"/>
      <c r="K45" s="53">
        <f t="shared" si="1"/>
        <v>0</v>
      </c>
    </row>
    <row r="46" spans="1:11">
      <c r="A46" s="35"/>
      <c r="G46" s="35"/>
      <c r="I46" s="51">
        <v>200</v>
      </c>
      <c r="J46" s="52"/>
      <c r="K46" s="53">
        <f t="shared" si="1"/>
        <v>0</v>
      </c>
    </row>
    <row r="47" spans="1:11">
      <c r="A47" s="35" t="s">
        <v>23</v>
      </c>
      <c r="D47" s="35" t="s">
        <v>24</v>
      </c>
      <c r="G47" s="35" t="s">
        <v>25</v>
      </c>
      <c r="I47" s="51">
        <v>100</v>
      </c>
      <c r="J47" s="52">
        <v>4</v>
      </c>
      <c r="K47" s="53">
        <f t="shared" si="1"/>
        <v>400</v>
      </c>
    </row>
    <row r="48" spans="1:11">
      <c r="A48" s="34" t="s">
        <v>137</v>
      </c>
      <c r="D48" s="34" t="s">
        <v>27</v>
      </c>
      <c r="G48" s="34" t="s">
        <v>28</v>
      </c>
      <c r="I48" s="51">
        <v>50</v>
      </c>
      <c r="J48" s="52">
        <v>1</v>
      </c>
      <c r="K48" s="53">
        <f t="shared" si="1"/>
        <v>50</v>
      </c>
    </row>
    <row r="49" spans="9:11">
      <c r="I49" s="51">
        <v>20</v>
      </c>
      <c r="J49" s="52"/>
      <c r="K49" s="53">
        <f t="shared" si="1"/>
        <v>0</v>
      </c>
    </row>
    <row r="50" spans="9:11">
      <c r="I50" s="51">
        <v>10</v>
      </c>
      <c r="J50" s="52"/>
      <c r="K50" s="53">
        <f t="shared" si="1"/>
        <v>0</v>
      </c>
    </row>
    <row r="51" spans="9:11">
      <c r="I51" s="51">
        <v>5</v>
      </c>
      <c r="J51" s="52">
        <v>1</v>
      </c>
      <c r="K51" s="53">
        <f t="shared" si="1"/>
        <v>5</v>
      </c>
    </row>
    <row r="52" spans="9:11">
      <c r="I52" s="51">
        <v>1</v>
      </c>
      <c r="J52" s="52">
        <v>1</v>
      </c>
      <c r="K52" s="53">
        <f t="shared" si="1"/>
        <v>1</v>
      </c>
    </row>
    <row r="53" spans="9:11">
      <c r="I53" s="51">
        <v>0.25</v>
      </c>
      <c r="J53" s="52">
        <v>2</v>
      </c>
      <c r="K53" s="53">
        <f t="shared" si="1"/>
        <v>0.5</v>
      </c>
    </row>
    <row r="54" spans="9:11">
      <c r="I54" s="54">
        <v>0.05</v>
      </c>
      <c r="J54" s="52"/>
      <c r="K54" s="53">
        <f t="shared" si="1"/>
        <v>0</v>
      </c>
    </row>
    <row r="55" spans="9:11">
      <c r="I55" s="35" t="s">
        <v>29</v>
      </c>
      <c r="K55" s="55">
        <f>SUM(K44:K54)</f>
        <v>7456.5</v>
      </c>
    </row>
    <row r="56" spans="9:11">
      <c r="I56" s="35" t="s">
        <v>30</v>
      </c>
      <c r="K56" s="56">
        <f>J40</f>
        <v>0</v>
      </c>
    </row>
    <row r="57" ht="9.75" spans="11:11">
      <c r="K57" s="57">
        <f>SUM(K55:K56)</f>
        <v>7456.5</v>
      </c>
    </row>
    <row r="58" ht="9.75"/>
  </sheetData>
  <mergeCells count="26">
    <mergeCell ref="G4:J4"/>
    <mergeCell ref="G35:J35"/>
    <mergeCell ref="A4:A6"/>
    <mergeCell ref="A35:A37"/>
    <mergeCell ref="B4:B6"/>
    <mergeCell ref="B35:B37"/>
    <mergeCell ref="C4:C6"/>
    <mergeCell ref="C35:C37"/>
    <mergeCell ref="D4:D6"/>
    <mergeCell ref="D35:D37"/>
    <mergeCell ref="E4:E6"/>
    <mergeCell ref="E35:E37"/>
    <mergeCell ref="F4:F6"/>
    <mergeCell ref="F35:F37"/>
    <mergeCell ref="G5:G6"/>
    <mergeCell ref="G36:G37"/>
    <mergeCell ref="H5:H6"/>
    <mergeCell ref="H36:H37"/>
    <mergeCell ref="I5:I6"/>
    <mergeCell ref="I36:I37"/>
    <mergeCell ref="J5:J6"/>
    <mergeCell ref="J36:J37"/>
    <mergeCell ref="K4:K6"/>
    <mergeCell ref="K35:K37"/>
    <mergeCell ref="L4:L6"/>
    <mergeCell ref="L35:L37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9"/>
  <sheetViews>
    <sheetView tabSelected="1" zoomScale="130" zoomScaleNormal="130" topLeftCell="A29" workbookViewId="0">
      <selection activeCell="B54" sqref="B54"/>
    </sheetView>
  </sheetViews>
  <sheetFormatPr defaultColWidth="8.55238095238095" defaultRowHeight="9"/>
  <cols>
    <col min="1" max="1" width="9.33333333333333" style="34" customWidth="1"/>
    <col min="2" max="2" width="5.33333333333333" style="34" customWidth="1"/>
    <col min="3" max="3" width="24.1809523809524" style="34" customWidth="1"/>
    <col min="4" max="4" width="12.3333333333333" style="34" customWidth="1"/>
    <col min="5" max="5" width="11.3333333333333" style="34" customWidth="1"/>
    <col min="6" max="6" width="13.4095238095238" style="34" customWidth="1"/>
    <col min="7" max="11" width="12.8857142857143" style="34" customWidth="1"/>
    <col min="12" max="12" width="11.4380952380952" style="34" customWidth="1"/>
    <col min="13" max="13" width="10.1047619047619" style="34" customWidth="1"/>
    <col min="14" max="16384" width="8.55238095238095" style="34"/>
  </cols>
  <sheetData>
    <row r="1" spans="1:1">
      <c r="A1" s="35" t="s">
        <v>0</v>
      </c>
    </row>
    <row r="2" spans="1:1">
      <c r="A2" s="35" t="s">
        <v>59</v>
      </c>
    </row>
    <row r="4" spans="1:12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7" t="s">
        <v>8</v>
      </c>
      <c r="H4" s="38"/>
      <c r="I4" s="38"/>
      <c r="J4" s="48"/>
      <c r="K4" s="36" t="s">
        <v>9</v>
      </c>
      <c r="L4" s="36" t="s">
        <v>10</v>
      </c>
    </row>
    <row r="5" spans="1:12">
      <c r="A5" s="39"/>
      <c r="B5" s="39"/>
      <c r="C5" s="39"/>
      <c r="D5" s="39"/>
      <c r="E5" s="39"/>
      <c r="F5" s="39"/>
      <c r="G5" s="36" t="s">
        <v>11</v>
      </c>
      <c r="H5" s="36" t="s">
        <v>12</v>
      </c>
      <c r="I5" s="36" t="s">
        <v>13</v>
      </c>
      <c r="J5" s="36" t="s">
        <v>14</v>
      </c>
      <c r="K5" s="39"/>
      <c r="L5" s="39"/>
    </row>
    <row r="6" spans="1:1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3">
      <c r="A7" s="41">
        <v>45441</v>
      </c>
      <c r="B7" s="42">
        <v>18781</v>
      </c>
      <c r="C7" s="43" t="s">
        <v>249</v>
      </c>
      <c r="D7" s="44" t="s">
        <v>16</v>
      </c>
      <c r="E7" s="44">
        <v>57859</v>
      </c>
      <c r="F7" s="45"/>
      <c r="G7" s="46" t="s">
        <v>157</v>
      </c>
      <c r="H7" s="46">
        <v>2245866</v>
      </c>
      <c r="I7" s="41">
        <v>45428</v>
      </c>
      <c r="J7" s="24">
        <v>23676.8</v>
      </c>
      <c r="K7" s="49">
        <f>J7+F7</f>
        <v>23676.8</v>
      </c>
      <c r="L7" s="41">
        <v>45441</v>
      </c>
      <c r="M7" s="34" t="s">
        <v>250</v>
      </c>
    </row>
    <row r="8" spans="1:13">
      <c r="A8" s="41">
        <v>45441</v>
      </c>
      <c r="B8" s="42">
        <v>18782</v>
      </c>
      <c r="C8" s="43" t="s">
        <v>251</v>
      </c>
      <c r="D8" s="44" t="s">
        <v>16</v>
      </c>
      <c r="E8" s="44">
        <v>57924</v>
      </c>
      <c r="F8" s="18"/>
      <c r="G8" s="46" t="s">
        <v>36</v>
      </c>
      <c r="H8" s="46">
        <v>68576</v>
      </c>
      <c r="I8" s="41">
        <v>45439</v>
      </c>
      <c r="J8" s="24">
        <v>23676.8</v>
      </c>
      <c r="K8" s="49">
        <f>J8+F8</f>
        <v>23676.8</v>
      </c>
      <c r="L8" s="41">
        <v>45441</v>
      </c>
      <c r="M8" s="34" t="s">
        <v>250</v>
      </c>
    </row>
    <row r="9" spans="6:11">
      <c r="F9" s="47">
        <f>SUM(F4:F8)</f>
        <v>0</v>
      </c>
      <c r="G9" s="35"/>
      <c r="H9" s="35"/>
      <c r="I9" s="35"/>
      <c r="J9" s="47">
        <f>SUM(J7:J8)</f>
        <v>47353.6</v>
      </c>
      <c r="K9" s="47">
        <f>SUM(K7:K8)</f>
        <v>47353.6</v>
      </c>
    </row>
    <row r="10" spans="9:9">
      <c r="I10" s="34" t="s">
        <v>13</v>
      </c>
    </row>
    <row r="11" spans="8:11">
      <c r="H11" s="35" t="s">
        <v>17</v>
      </c>
      <c r="J11" s="50" t="s">
        <v>18</v>
      </c>
      <c r="K11" s="50" t="s">
        <v>19</v>
      </c>
    </row>
    <row r="12" spans="11:11">
      <c r="K12" s="35"/>
    </row>
    <row r="13" spans="1:11">
      <c r="A13" s="35" t="s">
        <v>20</v>
      </c>
      <c r="D13" s="35" t="s">
        <v>21</v>
      </c>
      <c r="G13" s="35" t="s">
        <v>22</v>
      </c>
      <c r="I13" s="51">
        <v>1000</v>
      </c>
      <c r="J13" s="52"/>
      <c r="K13" s="53">
        <f t="shared" ref="K13:K23" si="0">J13*I13</f>
        <v>0</v>
      </c>
    </row>
    <row r="14" spans="1:11">
      <c r="A14" s="35"/>
      <c r="G14" s="35"/>
      <c r="I14" s="51">
        <v>500</v>
      </c>
      <c r="J14" s="52"/>
      <c r="K14" s="53">
        <f t="shared" si="0"/>
        <v>0</v>
      </c>
    </row>
    <row r="15" spans="1:11">
      <c r="A15" s="35"/>
      <c r="G15" s="35"/>
      <c r="I15" s="51">
        <v>200</v>
      </c>
      <c r="J15" s="52"/>
      <c r="K15" s="53">
        <f t="shared" si="0"/>
        <v>0</v>
      </c>
    </row>
    <row r="16" spans="1:11">
      <c r="A16" s="35" t="s">
        <v>23</v>
      </c>
      <c r="D16" s="35" t="s">
        <v>24</v>
      </c>
      <c r="G16" s="35" t="s">
        <v>25</v>
      </c>
      <c r="I16" s="51">
        <v>100</v>
      </c>
      <c r="J16" s="52"/>
      <c r="K16" s="53">
        <f t="shared" si="0"/>
        <v>0</v>
      </c>
    </row>
    <row r="17" spans="1:11">
      <c r="A17" s="34" t="s">
        <v>137</v>
      </c>
      <c r="D17" s="34" t="s">
        <v>27</v>
      </c>
      <c r="G17" s="34" t="s">
        <v>28</v>
      </c>
      <c r="I17" s="51">
        <v>50</v>
      </c>
      <c r="J17" s="52"/>
      <c r="K17" s="53">
        <f t="shared" si="0"/>
        <v>0</v>
      </c>
    </row>
    <row r="18" spans="9:11">
      <c r="I18" s="51">
        <v>20</v>
      </c>
      <c r="J18" s="52"/>
      <c r="K18" s="53">
        <f t="shared" si="0"/>
        <v>0</v>
      </c>
    </row>
    <row r="19" spans="9:11">
      <c r="I19" s="51">
        <v>10</v>
      </c>
      <c r="J19" s="52"/>
      <c r="K19" s="53">
        <f t="shared" si="0"/>
        <v>0</v>
      </c>
    </row>
    <row r="20" spans="9:11">
      <c r="I20" s="51">
        <v>5</v>
      </c>
      <c r="J20" s="52"/>
      <c r="K20" s="53">
        <f t="shared" si="0"/>
        <v>0</v>
      </c>
    </row>
    <row r="21" spans="9:11">
      <c r="I21" s="51">
        <v>1</v>
      </c>
      <c r="J21" s="52"/>
      <c r="K21" s="53">
        <f t="shared" si="0"/>
        <v>0</v>
      </c>
    </row>
    <row r="22" spans="9:11">
      <c r="I22" s="51">
        <v>0.25</v>
      </c>
      <c r="J22" s="52"/>
      <c r="K22" s="53">
        <f t="shared" si="0"/>
        <v>0</v>
      </c>
    </row>
    <row r="23" spans="9:11">
      <c r="I23" s="54">
        <v>0.05</v>
      </c>
      <c r="J23" s="52"/>
      <c r="K23" s="53">
        <f t="shared" si="0"/>
        <v>0</v>
      </c>
    </row>
    <row r="24" spans="9:11">
      <c r="I24" s="35" t="s">
        <v>29</v>
      </c>
      <c r="K24" s="55">
        <f>SUM(K13:K23)</f>
        <v>0</v>
      </c>
    </row>
    <row r="25" spans="9:11">
      <c r="I25" s="35" t="s">
        <v>30</v>
      </c>
      <c r="K25" s="56">
        <f>J9</f>
        <v>47353.6</v>
      </c>
    </row>
    <row r="26" ht="9.75" spans="11:11">
      <c r="K26" s="57">
        <f>SUM(K24:K25)</f>
        <v>47353.6</v>
      </c>
    </row>
    <row r="27" ht="9.75"/>
    <row r="32" spans="1:1">
      <c r="A32" s="35" t="s">
        <v>0</v>
      </c>
    </row>
    <row r="33" spans="1:1">
      <c r="A33" s="35" t="s">
        <v>95</v>
      </c>
    </row>
    <row r="35" spans="1:12">
      <c r="A35" s="36" t="s">
        <v>2</v>
      </c>
      <c r="B35" s="36" t="s">
        <v>3</v>
      </c>
      <c r="C35" s="36" t="s">
        <v>4</v>
      </c>
      <c r="D35" s="36" t="s">
        <v>5</v>
      </c>
      <c r="E35" s="36" t="s">
        <v>6</v>
      </c>
      <c r="F35" s="36" t="s">
        <v>7</v>
      </c>
      <c r="G35" s="37" t="s">
        <v>8</v>
      </c>
      <c r="H35" s="38"/>
      <c r="I35" s="38"/>
      <c r="J35" s="48"/>
      <c r="K35" s="36" t="s">
        <v>9</v>
      </c>
      <c r="L35" s="36" t="s">
        <v>10</v>
      </c>
    </row>
    <row r="36" spans="1:12">
      <c r="A36" s="39"/>
      <c r="B36" s="39"/>
      <c r="C36" s="39"/>
      <c r="D36" s="39"/>
      <c r="E36" s="39"/>
      <c r="F36" s="39"/>
      <c r="G36" s="36" t="s">
        <v>11</v>
      </c>
      <c r="H36" s="36" t="s">
        <v>12</v>
      </c>
      <c r="I36" s="36" t="s">
        <v>13</v>
      </c>
      <c r="J36" s="36" t="s">
        <v>14</v>
      </c>
      <c r="K36" s="39"/>
      <c r="L36" s="39"/>
    </row>
    <row r="37" spans="1:1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>
      <c r="A38" s="41">
        <v>45441</v>
      </c>
      <c r="B38" s="42">
        <v>18816</v>
      </c>
      <c r="C38" s="43" t="s">
        <v>33</v>
      </c>
      <c r="D38" s="44" t="s">
        <v>16</v>
      </c>
      <c r="E38" s="44">
        <v>57915</v>
      </c>
      <c r="F38" s="45"/>
      <c r="G38" s="46" t="s">
        <v>34</v>
      </c>
      <c r="H38" s="46">
        <v>1000235209</v>
      </c>
      <c r="I38" s="41">
        <v>45440</v>
      </c>
      <c r="J38" s="24">
        <v>35402.1</v>
      </c>
      <c r="K38" s="49">
        <f>J38+F38</f>
        <v>35402.1</v>
      </c>
      <c r="L38" s="41">
        <v>45441</v>
      </c>
    </row>
    <row r="39" spans="1:12">
      <c r="A39" s="41"/>
      <c r="B39" s="42"/>
      <c r="C39" s="43"/>
      <c r="D39" s="44"/>
      <c r="E39" s="44"/>
      <c r="F39" s="18"/>
      <c r="G39" s="46"/>
      <c r="H39" s="46"/>
      <c r="I39" s="41"/>
      <c r="J39" s="24"/>
      <c r="K39" s="49"/>
      <c r="L39" s="41"/>
    </row>
    <row r="40" spans="6:11">
      <c r="F40" s="47">
        <f>SUM(F35:F39)</f>
        <v>0</v>
      </c>
      <c r="G40" s="35"/>
      <c r="H40" s="35"/>
      <c r="I40" s="35"/>
      <c r="J40" s="47">
        <f>SUM(J38:J39)</f>
        <v>35402.1</v>
      </c>
      <c r="K40" s="47">
        <f>SUM(K38:K39)</f>
        <v>35402.1</v>
      </c>
    </row>
    <row r="41" spans="9:9">
      <c r="I41" s="34" t="s">
        <v>13</v>
      </c>
    </row>
    <row r="42" spans="8:11">
      <c r="H42" s="35" t="s">
        <v>17</v>
      </c>
      <c r="J42" s="50" t="s">
        <v>18</v>
      </c>
      <c r="K42" s="50" t="s">
        <v>19</v>
      </c>
    </row>
    <row r="43" spans="11:11">
      <c r="K43" s="35"/>
    </row>
    <row r="44" spans="1:11">
      <c r="A44" s="35" t="s">
        <v>20</v>
      </c>
      <c r="D44" s="35" t="s">
        <v>21</v>
      </c>
      <c r="G44" s="35" t="s">
        <v>22</v>
      </c>
      <c r="I44" s="51">
        <v>1000</v>
      </c>
      <c r="J44" s="52"/>
      <c r="K44" s="53">
        <f t="shared" ref="K44:K54" si="1">J44*I44</f>
        <v>0</v>
      </c>
    </row>
    <row r="45" spans="1:11">
      <c r="A45" s="35"/>
      <c r="G45" s="35"/>
      <c r="I45" s="51">
        <v>500</v>
      </c>
      <c r="J45" s="52"/>
      <c r="K45" s="53">
        <f t="shared" si="1"/>
        <v>0</v>
      </c>
    </row>
    <row r="46" spans="1:11">
      <c r="A46" s="35"/>
      <c r="G46" s="35"/>
      <c r="I46" s="51">
        <v>200</v>
      </c>
      <c r="J46" s="52"/>
      <c r="K46" s="53">
        <f t="shared" si="1"/>
        <v>0</v>
      </c>
    </row>
    <row r="47" spans="1:11">
      <c r="A47" s="35" t="s">
        <v>23</v>
      </c>
      <c r="D47" s="35" t="s">
        <v>24</v>
      </c>
      <c r="G47" s="35" t="s">
        <v>25</v>
      </c>
      <c r="I47" s="51">
        <v>100</v>
      </c>
      <c r="J47" s="52"/>
      <c r="K47" s="53">
        <f t="shared" si="1"/>
        <v>0</v>
      </c>
    </row>
    <row r="48" spans="1:11">
      <c r="A48" s="34" t="s">
        <v>137</v>
      </c>
      <c r="D48" s="34" t="s">
        <v>27</v>
      </c>
      <c r="G48" s="34" t="s">
        <v>28</v>
      </c>
      <c r="I48" s="51">
        <v>50</v>
      </c>
      <c r="J48" s="52"/>
      <c r="K48" s="53">
        <f t="shared" si="1"/>
        <v>0</v>
      </c>
    </row>
    <row r="49" spans="9:11">
      <c r="I49" s="51">
        <v>20</v>
      </c>
      <c r="J49" s="52"/>
      <c r="K49" s="53">
        <f t="shared" si="1"/>
        <v>0</v>
      </c>
    </row>
    <row r="50" spans="9:11">
      <c r="I50" s="51">
        <v>10</v>
      </c>
      <c r="J50" s="52"/>
      <c r="K50" s="53">
        <f t="shared" si="1"/>
        <v>0</v>
      </c>
    </row>
    <row r="51" spans="9:11">
      <c r="I51" s="51">
        <v>5</v>
      </c>
      <c r="J51" s="52"/>
      <c r="K51" s="53">
        <f t="shared" si="1"/>
        <v>0</v>
      </c>
    </row>
    <row r="52" spans="9:11">
      <c r="I52" s="51">
        <v>1</v>
      </c>
      <c r="J52" s="52"/>
      <c r="K52" s="53">
        <f t="shared" si="1"/>
        <v>0</v>
      </c>
    </row>
    <row r="53" spans="9:11">
      <c r="I53" s="51">
        <v>0.25</v>
      </c>
      <c r="J53" s="52"/>
      <c r="K53" s="53">
        <f t="shared" si="1"/>
        <v>0</v>
      </c>
    </row>
    <row r="54" spans="9:11">
      <c r="I54" s="54">
        <v>0.05</v>
      </c>
      <c r="J54" s="52"/>
      <c r="K54" s="53">
        <f t="shared" si="1"/>
        <v>0</v>
      </c>
    </row>
    <row r="55" spans="9:11">
      <c r="I55" s="35" t="s">
        <v>29</v>
      </c>
      <c r="K55" s="55">
        <f>SUM(K44:K54)</f>
        <v>0</v>
      </c>
    </row>
    <row r="56" spans="9:11">
      <c r="I56" s="35" t="s">
        <v>30</v>
      </c>
      <c r="K56" s="56">
        <f>J40</f>
        <v>35402.1</v>
      </c>
    </row>
    <row r="57" ht="9.75" spans="11:11">
      <c r="K57" s="57">
        <f>SUM(K55:K56)</f>
        <v>35402.1</v>
      </c>
    </row>
    <row r="58" ht="9.75"/>
    <row r="63" spans="1:1">
      <c r="A63" s="35" t="s">
        <v>0</v>
      </c>
    </row>
    <row r="64" spans="1:1">
      <c r="A64" s="35" t="s">
        <v>1</v>
      </c>
    </row>
    <row r="66" spans="1:12">
      <c r="A66" s="36" t="s">
        <v>2</v>
      </c>
      <c r="B66" s="36" t="s">
        <v>3</v>
      </c>
      <c r="C66" s="36" t="s">
        <v>4</v>
      </c>
      <c r="D66" s="36" t="s">
        <v>5</v>
      </c>
      <c r="E66" s="36" t="s">
        <v>6</v>
      </c>
      <c r="F66" s="36" t="s">
        <v>7</v>
      </c>
      <c r="G66" s="37" t="s">
        <v>8</v>
      </c>
      <c r="H66" s="38"/>
      <c r="I66" s="38"/>
      <c r="J66" s="48"/>
      <c r="K66" s="36" t="s">
        <v>9</v>
      </c>
      <c r="L66" s="36" t="s">
        <v>10</v>
      </c>
    </row>
    <row r="67" spans="1:12">
      <c r="A67" s="39"/>
      <c r="B67" s="39"/>
      <c r="C67" s="39"/>
      <c r="D67" s="39"/>
      <c r="E67" s="39"/>
      <c r="F67" s="39"/>
      <c r="G67" s="36" t="s">
        <v>11</v>
      </c>
      <c r="H67" s="36" t="s">
        <v>12</v>
      </c>
      <c r="I67" s="36" t="s">
        <v>13</v>
      </c>
      <c r="J67" s="36" t="s">
        <v>14</v>
      </c>
      <c r="K67" s="39"/>
      <c r="L67" s="39"/>
    </row>
    <row r="68" spans="1:12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</row>
    <row r="69" spans="1:12">
      <c r="A69" s="41">
        <v>45441</v>
      </c>
      <c r="B69" s="42">
        <v>19106</v>
      </c>
      <c r="C69" s="43" t="s">
        <v>252</v>
      </c>
      <c r="D69" s="44" t="s">
        <v>16</v>
      </c>
      <c r="E69" s="44">
        <v>57900</v>
      </c>
      <c r="F69" s="45">
        <v>34606.1</v>
      </c>
      <c r="G69" s="46"/>
      <c r="H69" s="46"/>
      <c r="I69" s="41"/>
      <c r="J69" s="24"/>
      <c r="K69" s="49">
        <f>J69+F69</f>
        <v>34606.1</v>
      </c>
      <c r="L69" s="41">
        <v>45442</v>
      </c>
    </row>
    <row r="70" spans="1:12">
      <c r="A70" s="41"/>
      <c r="B70" s="42"/>
      <c r="C70" s="43"/>
      <c r="D70" s="44"/>
      <c r="E70" s="44"/>
      <c r="F70" s="18"/>
      <c r="G70" s="46"/>
      <c r="H70" s="46"/>
      <c r="I70" s="41"/>
      <c r="J70" s="24"/>
      <c r="K70" s="49"/>
      <c r="L70" s="41"/>
    </row>
    <row r="71" spans="6:11">
      <c r="F71" s="47">
        <f>SUM(F66:F70)</f>
        <v>34606.1</v>
      </c>
      <c r="G71" s="35"/>
      <c r="H71" s="35"/>
      <c r="I71" s="35"/>
      <c r="J71" s="47">
        <f>SUM(J69:J70)</f>
        <v>0</v>
      </c>
      <c r="K71" s="47">
        <f>SUM(K69:K70)</f>
        <v>34606.1</v>
      </c>
    </row>
    <row r="72" spans="9:9">
      <c r="I72" s="34" t="s">
        <v>13</v>
      </c>
    </row>
    <row r="73" spans="8:11">
      <c r="H73" s="35" t="s">
        <v>17</v>
      </c>
      <c r="J73" s="50" t="s">
        <v>18</v>
      </c>
      <c r="K73" s="50" t="s">
        <v>19</v>
      </c>
    </row>
    <row r="74" spans="11:11">
      <c r="K74" s="35"/>
    </row>
    <row r="75" spans="1:11">
      <c r="A75" s="35" t="s">
        <v>20</v>
      </c>
      <c r="D75" s="35" t="s">
        <v>21</v>
      </c>
      <c r="G75" s="35" t="s">
        <v>22</v>
      </c>
      <c r="I75" s="51">
        <v>1000</v>
      </c>
      <c r="J75" s="52">
        <v>34</v>
      </c>
      <c r="K75" s="53">
        <f t="shared" ref="K75:K85" si="2">J75*I75</f>
        <v>34000</v>
      </c>
    </row>
    <row r="76" spans="1:11">
      <c r="A76" s="35"/>
      <c r="G76" s="35"/>
      <c r="I76" s="51">
        <v>500</v>
      </c>
      <c r="J76" s="52">
        <v>1</v>
      </c>
      <c r="K76" s="53">
        <f t="shared" si="2"/>
        <v>500</v>
      </c>
    </row>
    <row r="77" spans="1:11">
      <c r="A77" s="35"/>
      <c r="G77" s="35"/>
      <c r="I77" s="51">
        <v>200</v>
      </c>
      <c r="J77" s="52"/>
      <c r="K77" s="53">
        <f t="shared" si="2"/>
        <v>0</v>
      </c>
    </row>
    <row r="78" spans="1:11">
      <c r="A78" s="35" t="s">
        <v>23</v>
      </c>
      <c r="D78" s="35" t="s">
        <v>24</v>
      </c>
      <c r="G78" s="35" t="s">
        <v>25</v>
      </c>
      <c r="I78" s="51">
        <v>100</v>
      </c>
      <c r="J78" s="52">
        <v>1</v>
      </c>
      <c r="K78" s="53">
        <f t="shared" si="2"/>
        <v>100</v>
      </c>
    </row>
    <row r="79" spans="1:11">
      <c r="A79" s="34" t="s">
        <v>137</v>
      </c>
      <c r="D79" s="34" t="s">
        <v>27</v>
      </c>
      <c r="G79" s="34" t="s">
        <v>28</v>
      </c>
      <c r="I79" s="51">
        <v>50</v>
      </c>
      <c r="J79" s="52"/>
      <c r="K79" s="53">
        <f t="shared" si="2"/>
        <v>0</v>
      </c>
    </row>
    <row r="80" spans="9:11">
      <c r="I80" s="51">
        <v>20</v>
      </c>
      <c r="J80" s="52"/>
      <c r="K80" s="53">
        <f t="shared" si="2"/>
        <v>0</v>
      </c>
    </row>
    <row r="81" spans="9:11">
      <c r="I81" s="51">
        <v>10</v>
      </c>
      <c r="J81" s="52"/>
      <c r="K81" s="53">
        <f t="shared" si="2"/>
        <v>0</v>
      </c>
    </row>
    <row r="82" spans="9:11">
      <c r="I82" s="51">
        <v>5</v>
      </c>
      <c r="J82" s="52">
        <v>1</v>
      </c>
      <c r="K82" s="53">
        <f t="shared" si="2"/>
        <v>5</v>
      </c>
    </row>
    <row r="83" spans="9:11">
      <c r="I83" s="51">
        <v>1</v>
      </c>
      <c r="J83" s="52">
        <v>1</v>
      </c>
      <c r="K83" s="53">
        <f t="shared" si="2"/>
        <v>1</v>
      </c>
    </row>
    <row r="84" spans="9:11">
      <c r="I84" s="51">
        <v>0.25</v>
      </c>
      <c r="J84" s="52"/>
      <c r="K84" s="53">
        <f t="shared" si="2"/>
        <v>0</v>
      </c>
    </row>
    <row r="85" spans="9:11">
      <c r="I85" s="54">
        <v>0.1</v>
      </c>
      <c r="J85" s="52">
        <v>1</v>
      </c>
      <c r="K85" s="53">
        <f t="shared" si="2"/>
        <v>0.1</v>
      </c>
    </row>
    <row r="86" spans="9:11">
      <c r="I86" s="35" t="s">
        <v>29</v>
      </c>
      <c r="K86" s="55">
        <f>SUM(K75:K85)</f>
        <v>34606.1</v>
      </c>
    </row>
    <row r="87" spans="9:11">
      <c r="I87" s="35" t="s">
        <v>30</v>
      </c>
      <c r="K87" s="56">
        <f>J71</f>
        <v>0</v>
      </c>
    </row>
    <row r="88" ht="9.75" spans="11:11">
      <c r="K88" s="57">
        <f>SUM(K86:K87)</f>
        <v>34606.1</v>
      </c>
    </row>
    <row r="89" ht="9.75"/>
  </sheetData>
  <mergeCells count="39">
    <mergeCell ref="G4:J4"/>
    <mergeCell ref="G35:J35"/>
    <mergeCell ref="G66:J66"/>
    <mergeCell ref="A4:A6"/>
    <mergeCell ref="A35:A37"/>
    <mergeCell ref="A66:A68"/>
    <mergeCell ref="B4:B6"/>
    <mergeCell ref="B35:B37"/>
    <mergeCell ref="B66:B68"/>
    <mergeCell ref="C4:C6"/>
    <mergeCell ref="C35:C37"/>
    <mergeCell ref="C66:C68"/>
    <mergeCell ref="D4:D6"/>
    <mergeCell ref="D35:D37"/>
    <mergeCell ref="D66:D68"/>
    <mergeCell ref="E4:E6"/>
    <mergeCell ref="E35:E37"/>
    <mergeCell ref="E66:E68"/>
    <mergeCell ref="F4:F6"/>
    <mergeCell ref="F35:F37"/>
    <mergeCell ref="F66:F68"/>
    <mergeCell ref="G5:G6"/>
    <mergeCell ref="G36:G37"/>
    <mergeCell ref="G67:G68"/>
    <mergeCell ref="H5:H6"/>
    <mergeCell ref="H36:H37"/>
    <mergeCell ref="H67:H68"/>
    <mergeCell ref="I5:I6"/>
    <mergeCell ref="I36:I37"/>
    <mergeCell ref="I67:I68"/>
    <mergeCell ref="J5:J6"/>
    <mergeCell ref="J36:J37"/>
    <mergeCell ref="J67:J68"/>
    <mergeCell ref="K4:K6"/>
    <mergeCell ref="K35:K37"/>
    <mergeCell ref="K66:K68"/>
    <mergeCell ref="L4:L6"/>
    <mergeCell ref="L35:L37"/>
    <mergeCell ref="L66:L68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zoomScale="130" zoomScaleNormal="130" topLeftCell="A25" workbookViewId="0">
      <selection activeCell="C32" sqref="C32"/>
    </sheetView>
  </sheetViews>
  <sheetFormatPr defaultColWidth="8.55238095238095" defaultRowHeight="9"/>
  <cols>
    <col min="1" max="1" width="9.33333333333333" style="34" customWidth="1"/>
    <col min="2" max="2" width="5.33333333333333" style="34" customWidth="1"/>
    <col min="3" max="3" width="24.1809523809524" style="34" customWidth="1"/>
    <col min="4" max="4" width="12.3333333333333" style="34" customWidth="1"/>
    <col min="5" max="5" width="11.3333333333333" style="34" customWidth="1"/>
    <col min="6" max="6" width="13.4095238095238" style="34" customWidth="1"/>
    <col min="7" max="11" width="12.8857142857143" style="34" customWidth="1"/>
    <col min="12" max="12" width="11.4380952380952" style="34" customWidth="1"/>
    <col min="13" max="13" width="11.5333333333333" style="34" customWidth="1"/>
    <col min="14" max="16384" width="8.55238095238095" style="34"/>
  </cols>
  <sheetData>
    <row r="1" spans="1:1">
      <c r="A1" s="35" t="s">
        <v>0</v>
      </c>
    </row>
    <row r="2" spans="1:1">
      <c r="A2" s="35" t="s">
        <v>59</v>
      </c>
    </row>
    <row r="4" spans="1:12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7" t="s">
        <v>8</v>
      </c>
      <c r="H4" s="38"/>
      <c r="I4" s="38"/>
      <c r="J4" s="48"/>
      <c r="K4" s="36" t="s">
        <v>9</v>
      </c>
      <c r="L4" s="36" t="s">
        <v>10</v>
      </c>
    </row>
    <row r="5" spans="1:12">
      <c r="A5" s="39"/>
      <c r="B5" s="39"/>
      <c r="C5" s="39"/>
      <c r="D5" s="39"/>
      <c r="E5" s="39"/>
      <c r="F5" s="39"/>
      <c r="G5" s="36" t="s">
        <v>11</v>
      </c>
      <c r="H5" s="36" t="s">
        <v>12</v>
      </c>
      <c r="I5" s="36" t="s">
        <v>13</v>
      </c>
      <c r="J5" s="36" t="s">
        <v>14</v>
      </c>
      <c r="K5" s="39"/>
      <c r="L5" s="39"/>
    </row>
    <row r="6" spans="1:1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3">
      <c r="A7" s="41">
        <v>45442</v>
      </c>
      <c r="B7" s="42">
        <v>18783</v>
      </c>
      <c r="C7" s="43" t="s">
        <v>133</v>
      </c>
      <c r="D7" s="44" t="s">
        <v>16</v>
      </c>
      <c r="E7" s="44">
        <v>57612</v>
      </c>
      <c r="F7" s="45"/>
      <c r="G7" s="46" t="s">
        <v>134</v>
      </c>
      <c r="H7" s="46">
        <v>6972</v>
      </c>
      <c r="I7" s="41">
        <v>45435</v>
      </c>
      <c r="J7" s="24">
        <v>75311.82</v>
      </c>
      <c r="K7" s="49">
        <f>J7+F7</f>
        <v>75311.82</v>
      </c>
      <c r="L7" s="41">
        <v>45442</v>
      </c>
      <c r="M7" s="34" t="s">
        <v>253</v>
      </c>
    </row>
    <row r="8" spans="1:13">
      <c r="A8" s="41">
        <v>45442</v>
      </c>
      <c r="B8" s="42">
        <v>18784</v>
      </c>
      <c r="C8" s="43" t="s">
        <v>254</v>
      </c>
      <c r="D8" s="44" t="s">
        <v>16</v>
      </c>
      <c r="E8" s="44">
        <v>57975</v>
      </c>
      <c r="F8" s="45"/>
      <c r="G8" s="46" t="s">
        <v>36</v>
      </c>
      <c r="H8" s="46">
        <v>253007</v>
      </c>
      <c r="I8" s="41">
        <v>45439</v>
      </c>
      <c r="J8" s="24">
        <v>283843.15</v>
      </c>
      <c r="K8" s="49">
        <f>J8+F8</f>
        <v>283843.15</v>
      </c>
      <c r="L8" s="41">
        <v>45442</v>
      </c>
      <c r="M8" s="34" t="s">
        <v>255</v>
      </c>
    </row>
    <row r="9" spans="1:12">
      <c r="A9" s="41">
        <v>45442</v>
      </c>
      <c r="B9" s="42">
        <v>18784</v>
      </c>
      <c r="C9" s="43" t="s">
        <v>254</v>
      </c>
      <c r="D9" s="44" t="s">
        <v>256</v>
      </c>
      <c r="E9" s="44">
        <v>57975</v>
      </c>
      <c r="F9" s="18"/>
      <c r="G9" s="46" t="s">
        <v>36</v>
      </c>
      <c r="H9" s="46">
        <v>253007</v>
      </c>
      <c r="I9" s="41">
        <v>45439</v>
      </c>
      <c r="J9" s="24">
        <v>600</v>
      </c>
      <c r="K9" s="49">
        <f>J9+F9</f>
        <v>600</v>
      </c>
      <c r="L9" s="41">
        <v>45442</v>
      </c>
    </row>
    <row r="10" spans="6:11">
      <c r="F10" s="47">
        <f>SUM(F4:F9)</f>
        <v>0</v>
      </c>
      <c r="G10" s="35"/>
      <c r="H10" s="35"/>
      <c r="I10" s="35"/>
      <c r="J10" s="47">
        <f>SUM(J7:J9)</f>
        <v>359754.97</v>
      </c>
      <c r="K10" s="47">
        <f>SUM(K7:K9)</f>
        <v>359754.97</v>
      </c>
    </row>
    <row r="11" spans="9:9">
      <c r="I11" s="34" t="s">
        <v>13</v>
      </c>
    </row>
    <row r="12" spans="8:11">
      <c r="H12" s="35" t="s">
        <v>17</v>
      </c>
      <c r="J12" s="50" t="s">
        <v>18</v>
      </c>
      <c r="K12" s="50" t="s">
        <v>19</v>
      </c>
    </row>
    <row r="13" spans="11:11">
      <c r="K13" s="35"/>
    </row>
    <row r="14" spans="1:11">
      <c r="A14" s="35" t="s">
        <v>20</v>
      </c>
      <c r="D14" s="35" t="s">
        <v>21</v>
      </c>
      <c r="G14" s="35" t="s">
        <v>22</v>
      </c>
      <c r="I14" s="51">
        <v>1000</v>
      </c>
      <c r="J14" s="52"/>
      <c r="K14" s="53">
        <f t="shared" ref="K14:K24" si="0">J14*I14</f>
        <v>0</v>
      </c>
    </row>
    <row r="15" spans="1:11">
      <c r="A15" s="35"/>
      <c r="G15" s="35"/>
      <c r="I15" s="51">
        <v>500</v>
      </c>
      <c r="J15" s="52"/>
      <c r="K15" s="53">
        <f t="shared" si="0"/>
        <v>0</v>
      </c>
    </row>
    <row r="16" spans="1:11">
      <c r="A16" s="35"/>
      <c r="G16" s="35"/>
      <c r="I16" s="51">
        <v>200</v>
      </c>
      <c r="J16" s="52"/>
      <c r="K16" s="53">
        <f t="shared" si="0"/>
        <v>0</v>
      </c>
    </row>
    <row r="17" spans="1:11">
      <c r="A17" s="35" t="s">
        <v>23</v>
      </c>
      <c r="D17" s="35" t="s">
        <v>24</v>
      </c>
      <c r="G17" s="35" t="s">
        <v>25</v>
      </c>
      <c r="I17" s="51">
        <v>100</v>
      </c>
      <c r="J17" s="52"/>
      <c r="K17" s="53">
        <f t="shared" si="0"/>
        <v>0</v>
      </c>
    </row>
    <row r="18" spans="1:11">
      <c r="A18" s="34" t="s">
        <v>137</v>
      </c>
      <c r="D18" s="34" t="s">
        <v>27</v>
      </c>
      <c r="G18" s="34" t="s">
        <v>28</v>
      </c>
      <c r="I18" s="51">
        <v>50</v>
      </c>
      <c r="J18" s="52"/>
      <c r="K18" s="53">
        <f t="shared" si="0"/>
        <v>0</v>
      </c>
    </row>
    <row r="19" spans="9:11">
      <c r="I19" s="51">
        <v>20</v>
      </c>
      <c r="J19" s="52"/>
      <c r="K19" s="53">
        <f t="shared" si="0"/>
        <v>0</v>
      </c>
    </row>
    <row r="20" spans="9:11">
      <c r="I20" s="51">
        <v>10</v>
      </c>
      <c r="J20" s="52"/>
      <c r="K20" s="53">
        <f t="shared" si="0"/>
        <v>0</v>
      </c>
    </row>
    <row r="21" spans="9:11">
      <c r="I21" s="51">
        <v>5</v>
      </c>
      <c r="J21" s="52"/>
      <c r="K21" s="53">
        <f t="shared" si="0"/>
        <v>0</v>
      </c>
    </row>
    <row r="22" spans="9:11">
      <c r="I22" s="51">
        <v>1</v>
      </c>
      <c r="J22" s="52"/>
      <c r="K22" s="53">
        <f t="shared" si="0"/>
        <v>0</v>
      </c>
    </row>
    <row r="23" spans="9:11">
      <c r="I23" s="51">
        <v>0.25</v>
      </c>
      <c r="J23" s="52"/>
      <c r="K23" s="53">
        <f t="shared" si="0"/>
        <v>0</v>
      </c>
    </row>
    <row r="24" spans="9:11">
      <c r="I24" s="54">
        <v>0.05</v>
      </c>
      <c r="J24" s="52"/>
      <c r="K24" s="53">
        <f t="shared" si="0"/>
        <v>0</v>
      </c>
    </row>
    <row r="25" spans="9:11">
      <c r="I25" s="35" t="s">
        <v>29</v>
      </c>
      <c r="K25" s="55">
        <f>SUM(K14:K24)</f>
        <v>0</v>
      </c>
    </row>
    <row r="26" spans="9:11">
      <c r="I26" s="35" t="s">
        <v>30</v>
      </c>
      <c r="K26" s="56">
        <f>J10</f>
        <v>359754.97</v>
      </c>
    </row>
    <row r="27" ht="9.75" spans="11:11">
      <c r="K27" s="57">
        <f>SUM(K25:K26)</f>
        <v>359754.97</v>
      </c>
    </row>
    <row r="28" ht="9.75"/>
    <row r="32" spans="1:1">
      <c r="A32" s="35" t="s">
        <v>0</v>
      </c>
    </row>
    <row r="33" spans="1:1">
      <c r="A33" s="35" t="s">
        <v>1</v>
      </c>
    </row>
    <row r="35" spans="1:12">
      <c r="A35" s="36" t="s">
        <v>2</v>
      </c>
      <c r="B35" s="36" t="s">
        <v>3</v>
      </c>
      <c r="C35" s="36" t="s">
        <v>4</v>
      </c>
      <c r="D35" s="36" t="s">
        <v>5</v>
      </c>
      <c r="E35" s="36" t="s">
        <v>6</v>
      </c>
      <c r="F35" s="36" t="s">
        <v>7</v>
      </c>
      <c r="G35" s="37" t="s">
        <v>8</v>
      </c>
      <c r="H35" s="38"/>
      <c r="I35" s="38"/>
      <c r="J35" s="48"/>
      <c r="K35" s="36" t="s">
        <v>9</v>
      </c>
      <c r="L35" s="36" t="s">
        <v>10</v>
      </c>
    </row>
    <row r="36" spans="1:12">
      <c r="A36" s="39"/>
      <c r="B36" s="39"/>
      <c r="C36" s="39"/>
      <c r="D36" s="39"/>
      <c r="E36" s="39"/>
      <c r="F36" s="39"/>
      <c r="G36" s="36" t="s">
        <v>11</v>
      </c>
      <c r="H36" s="36" t="s">
        <v>12</v>
      </c>
      <c r="I36" s="36" t="s">
        <v>13</v>
      </c>
      <c r="J36" s="36" t="s">
        <v>14</v>
      </c>
      <c r="K36" s="39"/>
      <c r="L36" s="39"/>
    </row>
    <row r="37" spans="1:1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>
      <c r="A38" s="41">
        <v>45442</v>
      </c>
      <c r="B38" s="42">
        <v>19102</v>
      </c>
      <c r="C38" s="59" t="s">
        <v>257</v>
      </c>
      <c r="D38" s="44" t="s">
        <v>16</v>
      </c>
      <c r="E38" s="44">
        <v>57610</v>
      </c>
      <c r="F38" s="60">
        <v>73620.6</v>
      </c>
      <c r="G38" s="61"/>
      <c r="H38" s="61"/>
      <c r="I38" s="26"/>
      <c r="J38" s="24">
        <f t="shared" ref="J38:J51" si="1">I38</f>
        <v>0</v>
      </c>
      <c r="K38" s="49">
        <f t="shared" ref="K38:K51" si="2">J38+F38</f>
        <v>73620.6</v>
      </c>
      <c r="L38" s="41">
        <v>45441</v>
      </c>
    </row>
    <row r="39" spans="1:12">
      <c r="A39" s="41">
        <v>45442</v>
      </c>
      <c r="B39" s="42">
        <v>19102</v>
      </c>
      <c r="C39" s="59" t="s">
        <v>257</v>
      </c>
      <c r="D39" s="44" t="s">
        <v>16</v>
      </c>
      <c r="E39" s="44">
        <v>57611</v>
      </c>
      <c r="F39" s="60">
        <v>66272.2</v>
      </c>
      <c r="G39" s="61"/>
      <c r="H39" s="61"/>
      <c r="I39" s="26"/>
      <c r="J39" s="24">
        <f t="shared" si="1"/>
        <v>0</v>
      </c>
      <c r="K39" s="49">
        <f t="shared" si="2"/>
        <v>66272.2</v>
      </c>
      <c r="L39" s="41">
        <v>45441</v>
      </c>
    </row>
    <row r="40" spans="1:12">
      <c r="A40" s="41">
        <v>45442</v>
      </c>
      <c r="B40" s="42">
        <v>19102</v>
      </c>
      <c r="C40" s="59" t="s">
        <v>257</v>
      </c>
      <c r="D40" s="44" t="s">
        <v>16</v>
      </c>
      <c r="E40" s="44">
        <v>57651</v>
      </c>
      <c r="F40" s="60">
        <v>18900</v>
      </c>
      <c r="G40" s="61"/>
      <c r="H40" s="61"/>
      <c r="I40" s="26"/>
      <c r="J40" s="24">
        <f t="shared" si="1"/>
        <v>0</v>
      </c>
      <c r="K40" s="49">
        <f t="shared" si="2"/>
        <v>18900</v>
      </c>
      <c r="L40" s="41">
        <v>45441</v>
      </c>
    </row>
    <row r="41" spans="1:12">
      <c r="A41" s="41">
        <v>45442</v>
      </c>
      <c r="B41" s="42">
        <v>19102</v>
      </c>
      <c r="C41" s="59" t="s">
        <v>257</v>
      </c>
      <c r="D41" s="44" t="s">
        <v>16</v>
      </c>
      <c r="E41" s="44">
        <v>57733</v>
      </c>
      <c r="F41" s="60">
        <v>37172.2</v>
      </c>
      <c r="G41" s="61"/>
      <c r="H41" s="61"/>
      <c r="I41" s="26"/>
      <c r="J41" s="24">
        <f t="shared" si="1"/>
        <v>0</v>
      </c>
      <c r="K41" s="49">
        <f t="shared" si="2"/>
        <v>37172.2</v>
      </c>
      <c r="L41" s="41">
        <v>45441</v>
      </c>
    </row>
    <row r="42" spans="1:12">
      <c r="A42" s="41">
        <v>45442</v>
      </c>
      <c r="B42" s="42">
        <v>19102</v>
      </c>
      <c r="C42" s="59" t="s">
        <v>257</v>
      </c>
      <c r="D42" s="44" t="s">
        <v>16</v>
      </c>
      <c r="E42" s="44">
        <v>57754</v>
      </c>
      <c r="F42" s="60">
        <v>3250</v>
      </c>
      <c r="G42" s="61"/>
      <c r="H42" s="61"/>
      <c r="I42" s="26"/>
      <c r="J42" s="24">
        <f t="shared" si="1"/>
        <v>0</v>
      </c>
      <c r="K42" s="49">
        <f t="shared" si="2"/>
        <v>3250</v>
      </c>
      <c r="L42" s="41">
        <v>45441</v>
      </c>
    </row>
    <row r="43" spans="1:12">
      <c r="A43" s="41">
        <v>45442</v>
      </c>
      <c r="B43" s="42">
        <v>19103</v>
      </c>
      <c r="C43" s="59" t="s">
        <v>258</v>
      </c>
      <c r="D43" s="44" t="s">
        <v>16</v>
      </c>
      <c r="E43" s="44">
        <v>57967</v>
      </c>
      <c r="F43" s="60">
        <v>35206.1</v>
      </c>
      <c r="G43" s="61"/>
      <c r="H43" s="61"/>
      <c r="I43" s="26"/>
      <c r="J43" s="24">
        <f t="shared" si="1"/>
        <v>0</v>
      </c>
      <c r="K43" s="49">
        <f t="shared" si="2"/>
        <v>35206.1</v>
      </c>
      <c r="L43" s="41">
        <v>45440</v>
      </c>
    </row>
    <row r="44" spans="1:12">
      <c r="A44" s="41">
        <v>45442</v>
      </c>
      <c r="B44" s="42">
        <v>19104</v>
      </c>
      <c r="C44" s="59" t="s">
        <v>259</v>
      </c>
      <c r="D44" s="44" t="s">
        <v>181</v>
      </c>
      <c r="E44" s="44">
        <v>57969</v>
      </c>
      <c r="F44" s="60">
        <v>35206.1</v>
      </c>
      <c r="G44" s="61"/>
      <c r="H44" s="61"/>
      <c r="I44" s="26"/>
      <c r="J44" s="24">
        <f t="shared" si="1"/>
        <v>0</v>
      </c>
      <c r="K44" s="49">
        <f t="shared" si="2"/>
        <v>35206.1</v>
      </c>
      <c r="L44" s="41">
        <v>45440</v>
      </c>
    </row>
    <row r="45" spans="1:12">
      <c r="A45" s="41">
        <v>45442</v>
      </c>
      <c r="B45" s="42">
        <v>19104</v>
      </c>
      <c r="C45" s="59" t="s">
        <v>259</v>
      </c>
      <c r="D45" s="44" t="s">
        <v>62</v>
      </c>
      <c r="E45" s="44">
        <v>57969</v>
      </c>
      <c r="F45" s="60">
        <v>12800</v>
      </c>
      <c r="G45" s="61"/>
      <c r="H45" s="61"/>
      <c r="I45" s="26"/>
      <c r="J45" s="24">
        <f t="shared" si="1"/>
        <v>0</v>
      </c>
      <c r="K45" s="49">
        <f t="shared" si="2"/>
        <v>12800</v>
      </c>
      <c r="L45" s="41">
        <v>45440</v>
      </c>
    </row>
    <row r="46" spans="1:12">
      <c r="A46" s="41">
        <v>45442</v>
      </c>
      <c r="B46" s="42">
        <v>19105</v>
      </c>
      <c r="C46" s="59" t="s">
        <v>260</v>
      </c>
      <c r="D46" s="44" t="s">
        <v>181</v>
      </c>
      <c r="E46" s="44">
        <v>57972</v>
      </c>
      <c r="F46" s="60">
        <v>28966.1</v>
      </c>
      <c r="G46" s="61"/>
      <c r="H46" s="61"/>
      <c r="I46" s="26"/>
      <c r="J46" s="24">
        <f t="shared" si="1"/>
        <v>0</v>
      </c>
      <c r="K46" s="49">
        <f t="shared" si="2"/>
        <v>28966.1</v>
      </c>
      <c r="L46" s="41">
        <v>45440</v>
      </c>
    </row>
    <row r="47" spans="1:12">
      <c r="A47" s="41">
        <v>45442</v>
      </c>
      <c r="B47" s="42">
        <v>19105</v>
      </c>
      <c r="C47" s="59" t="s">
        <v>260</v>
      </c>
      <c r="D47" s="44" t="s">
        <v>62</v>
      </c>
      <c r="E47" s="44">
        <v>57972</v>
      </c>
      <c r="F47" s="60">
        <v>10895</v>
      </c>
      <c r="G47" s="61"/>
      <c r="H47" s="61"/>
      <c r="I47" s="26"/>
      <c r="J47" s="24">
        <f t="shared" si="1"/>
        <v>0</v>
      </c>
      <c r="K47" s="49">
        <f t="shared" si="2"/>
        <v>10895</v>
      </c>
      <c r="L47" s="41">
        <v>45440</v>
      </c>
    </row>
    <row r="48" spans="1:12">
      <c r="A48" s="41">
        <v>45442</v>
      </c>
      <c r="B48" s="42">
        <v>19107</v>
      </c>
      <c r="C48" s="59" t="s">
        <v>261</v>
      </c>
      <c r="D48" s="44" t="s">
        <v>16</v>
      </c>
      <c r="E48" s="44">
        <v>57773</v>
      </c>
      <c r="F48" s="60">
        <v>125788.1</v>
      </c>
      <c r="G48" s="61"/>
      <c r="H48" s="61"/>
      <c r="I48" s="26"/>
      <c r="J48" s="24">
        <f t="shared" si="1"/>
        <v>0</v>
      </c>
      <c r="K48" s="49">
        <f t="shared" si="2"/>
        <v>125788.1</v>
      </c>
      <c r="L48" s="41">
        <v>45439</v>
      </c>
    </row>
    <row r="49" spans="1:12">
      <c r="A49" s="41">
        <v>45442</v>
      </c>
      <c r="B49" s="42">
        <v>19108</v>
      </c>
      <c r="C49" s="59" t="s">
        <v>262</v>
      </c>
      <c r="D49" s="44" t="s">
        <v>16</v>
      </c>
      <c r="E49" s="44">
        <v>57980</v>
      </c>
      <c r="F49" s="60">
        <v>20692.1</v>
      </c>
      <c r="G49" s="61"/>
      <c r="H49" s="61"/>
      <c r="I49" s="26"/>
      <c r="J49" s="24">
        <f t="shared" si="1"/>
        <v>0</v>
      </c>
      <c r="K49" s="49">
        <f t="shared" si="2"/>
        <v>20692.1</v>
      </c>
      <c r="L49" s="41">
        <v>45441</v>
      </c>
    </row>
    <row r="50" spans="1:12">
      <c r="A50" s="41">
        <v>45442</v>
      </c>
      <c r="B50" s="42">
        <v>19109</v>
      </c>
      <c r="C50" s="59" t="s">
        <v>263</v>
      </c>
      <c r="D50" s="44" t="s">
        <v>16</v>
      </c>
      <c r="E50" s="44">
        <v>57973</v>
      </c>
      <c r="F50" s="60">
        <v>25848.2</v>
      </c>
      <c r="G50" s="61"/>
      <c r="H50" s="61"/>
      <c r="I50" s="26"/>
      <c r="J50" s="24">
        <f t="shared" si="1"/>
        <v>0</v>
      </c>
      <c r="K50" s="49">
        <f t="shared" si="2"/>
        <v>25848.2</v>
      </c>
      <c r="L50" s="41">
        <v>45440</v>
      </c>
    </row>
    <row r="51" spans="1:12">
      <c r="A51" s="41">
        <v>45442</v>
      </c>
      <c r="B51" s="42">
        <v>19110</v>
      </c>
      <c r="C51" s="59" t="s">
        <v>263</v>
      </c>
      <c r="D51" s="44" t="s">
        <v>16</v>
      </c>
      <c r="E51" s="44">
        <v>57976</v>
      </c>
      <c r="F51" s="60">
        <v>12924.1</v>
      </c>
      <c r="G51" s="61"/>
      <c r="H51" s="61"/>
      <c r="I51" s="26"/>
      <c r="J51" s="24">
        <f t="shared" si="1"/>
        <v>0</v>
      </c>
      <c r="K51" s="49">
        <f t="shared" si="2"/>
        <v>12924.1</v>
      </c>
      <c r="L51" s="41">
        <v>45441</v>
      </c>
    </row>
    <row r="52" spans="6:11">
      <c r="F52" s="47">
        <f>SUM(F38:F51)</f>
        <v>507540.8</v>
      </c>
      <c r="G52" s="35"/>
      <c r="H52" s="35"/>
      <c r="I52" s="35"/>
      <c r="J52" s="47">
        <f>SUM(J38:J51)</f>
        <v>0</v>
      </c>
      <c r="K52" s="47">
        <f>SUM(K38:K51)</f>
        <v>507540.8</v>
      </c>
    </row>
    <row r="54" spans="1:4">
      <c r="A54" s="35" t="s">
        <v>20</v>
      </c>
      <c r="D54" s="35" t="s">
        <v>21</v>
      </c>
    </row>
    <row r="55" spans="1:1">
      <c r="A55" s="35"/>
    </row>
    <row r="56" spans="1:1">
      <c r="A56" s="35"/>
    </row>
    <row r="57" spans="1:4">
      <c r="A57" s="35" t="s">
        <v>23</v>
      </c>
      <c r="D57" s="35" t="s">
        <v>24</v>
      </c>
    </row>
    <row r="58" spans="1:4">
      <c r="A58" s="34" t="s">
        <v>137</v>
      </c>
      <c r="D58" s="34" t="s">
        <v>27</v>
      </c>
    </row>
  </sheetData>
  <mergeCells count="26">
    <mergeCell ref="G4:J4"/>
    <mergeCell ref="G35:J35"/>
    <mergeCell ref="A4:A6"/>
    <mergeCell ref="A35:A37"/>
    <mergeCell ref="B4:B6"/>
    <mergeCell ref="B35:B37"/>
    <mergeCell ref="C4:C6"/>
    <mergeCell ref="C35:C37"/>
    <mergeCell ref="D4:D6"/>
    <mergeCell ref="D35:D37"/>
    <mergeCell ref="E4:E6"/>
    <mergeCell ref="E35:E37"/>
    <mergeCell ref="F4:F6"/>
    <mergeCell ref="F35:F37"/>
    <mergeCell ref="G5:G6"/>
    <mergeCell ref="G36:G37"/>
    <mergeCell ref="H5:H6"/>
    <mergeCell ref="H36:H37"/>
    <mergeCell ref="I5:I6"/>
    <mergeCell ref="I36:I37"/>
    <mergeCell ref="J5:J6"/>
    <mergeCell ref="J36:J37"/>
    <mergeCell ref="K4:K6"/>
    <mergeCell ref="K35:K37"/>
    <mergeCell ref="L4:L6"/>
    <mergeCell ref="L35:L37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1"/>
  <sheetViews>
    <sheetView zoomScale="130" zoomScaleNormal="130" topLeftCell="A88" workbookViewId="0">
      <selection activeCell="H115" sqref="H115"/>
    </sheetView>
  </sheetViews>
  <sheetFormatPr defaultColWidth="8.55238095238095" defaultRowHeight="9"/>
  <cols>
    <col min="1" max="1" width="9.33333333333333" style="34" customWidth="1"/>
    <col min="2" max="2" width="5.33333333333333" style="34" customWidth="1"/>
    <col min="3" max="3" width="24.1809523809524" style="34" customWidth="1"/>
    <col min="4" max="4" width="12.3333333333333" style="34" customWidth="1"/>
    <col min="5" max="5" width="11.3333333333333" style="34" customWidth="1"/>
    <col min="6" max="6" width="13.4095238095238" style="34" customWidth="1"/>
    <col min="7" max="11" width="12.8857142857143" style="34" customWidth="1"/>
    <col min="12" max="12" width="11.4380952380952" style="34" customWidth="1"/>
    <col min="13" max="13" width="11.5333333333333" style="34" customWidth="1"/>
    <col min="14" max="16384" width="8.55238095238095" style="34"/>
  </cols>
  <sheetData>
    <row r="1" spans="1:1">
      <c r="A1" s="35" t="s">
        <v>0</v>
      </c>
    </row>
    <row r="2" spans="1:1">
      <c r="A2" s="35" t="s">
        <v>59</v>
      </c>
    </row>
    <row r="4" spans="1:12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7" t="s">
        <v>8</v>
      </c>
      <c r="H4" s="38"/>
      <c r="I4" s="38"/>
      <c r="J4" s="48"/>
      <c r="K4" s="36" t="s">
        <v>9</v>
      </c>
      <c r="L4" s="36" t="s">
        <v>10</v>
      </c>
    </row>
    <row r="5" spans="1:12">
      <c r="A5" s="39"/>
      <c r="B5" s="39"/>
      <c r="C5" s="39"/>
      <c r="D5" s="39"/>
      <c r="E5" s="39"/>
      <c r="F5" s="39"/>
      <c r="G5" s="36" t="s">
        <v>11</v>
      </c>
      <c r="H5" s="36" t="s">
        <v>12</v>
      </c>
      <c r="I5" s="36" t="s">
        <v>13</v>
      </c>
      <c r="J5" s="36" t="s">
        <v>14</v>
      </c>
      <c r="K5" s="39"/>
      <c r="L5" s="39"/>
    </row>
    <row r="6" spans="1:1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>
      <c r="A7" s="41">
        <v>45443</v>
      </c>
      <c r="B7" s="42">
        <v>18778</v>
      </c>
      <c r="C7" s="43" t="s">
        <v>264</v>
      </c>
      <c r="D7" s="44" t="s">
        <v>16</v>
      </c>
      <c r="E7" s="44">
        <v>56955</v>
      </c>
      <c r="F7" s="45"/>
      <c r="G7" s="46" t="s">
        <v>157</v>
      </c>
      <c r="H7" s="46">
        <v>1123625</v>
      </c>
      <c r="I7" s="41">
        <v>45439</v>
      </c>
      <c r="J7" s="24">
        <v>118052.2</v>
      </c>
      <c r="K7" s="49">
        <f>J7+F7</f>
        <v>118052.2</v>
      </c>
      <c r="L7" s="41">
        <v>45443</v>
      </c>
    </row>
    <row r="8" spans="1:12">
      <c r="A8" s="41">
        <v>45443</v>
      </c>
      <c r="B8" s="42">
        <v>18786</v>
      </c>
      <c r="C8" s="43" t="s">
        <v>265</v>
      </c>
      <c r="D8" s="44" t="s">
        <v>16</v>
      </c>
      <c r="E8" s="44">
        <v>57522</v>
      </c>
      <c r="F8" s="45"/>
      <c r="G8" s="46" t="s">
        <v>36</v>
      </c>
      <c r="H8" s="46">
        <v>1526025</v>
      </c>
      <c r="I8" s="41">
        <v>45406</v>
      </c>
      <c r="J8" s="24">
        <v>52914.7</v>
      </c>
      <c r="K8" s="49">
        <f>J8+F8</f>
        <v>52914.7</v>
      </c>
      <c r="L8" s="41">
        <v>45443</v>
      </c>
    </row>
    <row r="9" spans="6:11">
      <c r="F9" s="47">
        <f>SUM(F4:F8)</f>
        <v>0</v>
      </c>
      <c r="G9" s="35"/>
      <c r="H9" s="35"/>
      <c r="I9" s="35"/>
      <c r="J9" s="47">
        <f>SUM(J7:J8)</f>
        <v>170966.9</v>
      </c>
      <c r="K9" s="47">
        <f>SUM(K7:K8)</f>
        <v>170966.9</v>
      </c>
    </row>
    <row r="10" spans="9:9">
      <c r="I10" s="34" t="s">
        <v>13</v>
      </c>
    </row>
    <row r="11" spans="8:11">
      <c r="H11" s="35" t="s">
        <v>17</v>
      </c>
      <c r="J11" s="50" t="s">
        <v>18</v>
      </c>
      <c r="K11" s="50" t="s">
        <v>19</v>
      </c>
    </row>
    <row r="12" spans="11:11">
      <c r="K12" s="35"/>
    </row>
    <row r="13" spans="1:11">
      <c r="A13" s="35" t="s">
        <v>20</v>
      </c>
      <c r="D13" s="35" t="s">
        <v>21</v>
      </c>
      <c r="G13" s="35" t="s">
        <v>22</v>
      </c>
      <c r="I13" s="51">
        <v>1000</v>
      </c>
      <c r="J13" s="52"/>
      <c r="K13" s="53">
        <f t="shared" ref="K13:K23" si="0">J13*I13</f>
        <v>0</v>
      </c>
    </row>
    <row r="14" spans="1:11">
      <c r="A14" s="35"/>
      <c r="G14" s="35"/>
      <c r="I14" s="51">
        <v>500</v>
      </c>
      <c r="J14" s="52"/>
      <c r="K14" s="53">
        <f t="shared" si="0"/>
        <v>0</v>
      </c>
    </row>
    <row r="15" spans="1:11">
      <c r="A15" s="35"/>
      <c r="G15" s="35"/>
      <c r="I15" s="51">
        <v>200</v>
      </c>
      <c r="J15" s="52"/>
      <c r="K15" s="53">
        <f t="shared" si="0"/>
        <v>0</v>
      </c>
    </row>
    <row r="16" spans="1:11">
      <c r="A16" s="35" t="s">
        <v>23</v>
      </c>
      <c r="D16" s="35" t="s">
        <v>24</v>
      </c>
      <c r="G16" s="35" t="s">
        <v>25</v>
      </c>
      <c r="I16" s="51">
        <v>100</v>
      </c>
      <c r="J16" s="52"/>
      <c r="K16" s="53">
        <f t="shared" si="0"/>
        <v>0</v>
      </c>
    </row>
    <row r="17" spans="1:11">
      <c r="A17" s="34" t="s">
        <v>137</v>
      </c>
      <c r="D17" s="34" t="s">
        <v>27</v>
      </c>
      <c r="G17" s="34" t="s">
        <v>28</v>
      </c>
      <c r="I17" s="51">
        <v>50</v>
      </c>
      <c r="J17" s="52"/>
      <c r="K17" s="53">
        <f t="shared" si="0"/>
        <v>0</v>
      </c>
    </row>
    <row r="18" spans="9:11">
      <c r="I18" s="51">
        <v>20</v>
      </c>
      <c r="J18" s="52"/>
      <c r="K18" s="53">
        <f t="shared" si="0"/>
        <v>0</v>
      </c>
    </row>
    <row r="19" spans="9:11">
      <c r="I19" s="51">
        <v>10</v>
      </c>
      <c r="J19" s="52"/>
      <c r="K19" s="53">
        <f t="shared" si="0"/>
        <v>0</v>
      </c>
    </row>
    <row r="20" spans="9:11">
      <c r="I20" s="51">
        <v>5</v>
      </c>
      <c r="J20" s="52"/>
      <c r="K20" s="53">
        <f t="shared" si="0"/>
        <v>0</v>
      </c>
    </row>
    <row r="21" spans="9:11">
      <c r="I21" s="51">
        <v>1</v>
      </c>
      <c r="J21" s="52"/>
      <c r="K21" s="53">
        <f t="shared" si="0"/>
        <v>0</v>
      </c>
    </row>
    <row r="22" spans="9:11">
      <c r="I22" s="51">
        <v>0.25</v>
      </c>
      <c r="J22" s="52"/>
      <c r="K22" s="53">
        <f t="shared" si="0"/>
        <v>0</v>
      </c>
    </row>
    <row r="23" spans="9:11">
      <c r="I23" s="54">
        <v>0.05</v>
      </c>
      <c r="J23" s="52"/>
      <c r="K23" s="53">
        <f t="shared" si="0"/>
        <v>0</v>
      </c>
    </row>
    <row r="24" spans="9:11">
      <c r="I24" s="35" t="s">
        <v>29</v>
      </c>
      <c r="K24" s="55">
        <f>SUM(K13:K23)</f>
        <v>0</v>
      </c>
    </row>
    <row r="25" spans="9:11">
      <c r="I25" s="35" t="s">
        <v>30</v>
      </c>
      <c r="K25" s="56">
        <f>J9</f>
        <v>170966.9</v>
      </c>
    </row>
    <row r="26" ht="9.75" spans="11:11">
      <c r="K26" s="57">
        <f>SUM(K24:K25)</f>
        <v>170966.9</v>
      </c>
    </row>
    <row r="27" ht="9.75" spans="11:11">
      <c r="K27" s="58"/>
    </row>
    <row r="28" spans="11:11">
      <c r="K28" s="58"/>
    </row>
    <row r="29" spans="11:11">
      <c r="K29" s="58"/>
    </row>
    <row r="30" spans="11:11">
      <c r="K30" s="58"/>
    </row>
    <row r="31" spans="11:11">
      <c r="K31" s="58"/>
    </row>
    <row r="32" spans="11:11">
      <c r="K32" s="58"/>
    </row>
    <row r="33" spans="11:11">
      <c r="K33" s="58"/>
    </row>
    <row r="34" spans="11:11">
      <c r="K34" s="58"/>
    </row>
    <row r="35" spans="1:1">
      <c r="A35" s="35" t="s">
        <v>0</v>
      </c>
    </row>
    <row r="36" spans="1:1">
      <c r="A36" s="35" t="s">
        <v>95</v>
      </c>
    </row>
    <row r="38" spans="1:12">
      <c r="A38" s="36" t="s">
        <v>2</v>
      </c>
      <c r="B38" s="36" t="s">
        <v>3</v>
      </c>
      <c r="C38" s="36" t="s">
        <v>4</v>
      </c>
      <c r="D38" s="36" t="s">
        <v>5</v>
      </c>
      <c r="E38" s="36" t="s">
        <v>6</v>
      </c>
      <c r="F38" s="36" t="s">
        <v>7</v>
      </c>
      <c r="G38" s="37" t="s">
        <v>8</v>
      </c>
      <c r="H38" s="38"/>
      <c r="I38" s="38"/>
      <c r="J38" s="48"/>
      <c r="K38" s="36" t="s">
        <v>9</v>
      </c>
      <c r="L38" s="36" t="s">
        <v>10</v>
      </c>
    </row>
    <row r="39" spans="1:12">
      <c r="A39" s="39"/>
      <c r="B39" s="39"/>
      <c r="C39" s="39"/>
      <c r="D39" s="39"/>
      <c r="E39" s="39"/>
      <c r="F39" s="39"/>
      <c r="G39" s="36" t="s">
        <v>11</v>
      </c>
      <c r="H39" s="36" t="s">
        <v>12</v>
      </c>
      <c r="I39" s="36" t="s">
        <v>13</v>
      </c>
      <c r="J39" s="36" t="s">
        <v>14</v>
      </c>
      <c r="K39" s="39"/>
      <c r="L39" s="39"/>
    </row>
    <row r="40" spans="1:1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12">
      <c r="A41" s="41">
        <v>45443</v>
      </c>
      <c r="B41" s="42">
        <v>18817</v>
      </c>
      <c r="C41" s="43" t="s">
        <v>266</v>
      </c>
      <c r="D41" s="44" t="s">
        <v>16</v>
      </c>
      <c r="E41" s="44">
        <v>57216</v>
      </c>
      <c r="F41" s="45"/>
      <c r="G41" s="46" t="s">
        <v>267</v>
      </c>
      <c r="H41" s="46">
        <v>5272326</v>
      </c>
      <c r="I41" s="41">
        <v>45437</v>
      </c>
      <c r="J41" s="24">
        <v>27293</v>
      </c>
      <c r="K41" s="49">
        <f>J41+F41</f>
        <v>27293</v>
      </c>
      <c r="L41" s="41">
        <v>45443</v>
      </c>
    </row>
    <row r="42" spans="6:11">
      <c r="F42" s="47">
        <f>SUM(F38:F41)</f>
        <v>0</v>
      </c>
      <c r="G42" s="35"/>
      <c r="H42" s="35"/>
      <c r="I42" s="35"/>
      <c r="J42" s="47">
        <f>SUM(J41:J41)</f>
        <v>27293</v>
      </c>
      <c r="K42" s="47">
        <f>SUM(K41:K41)</f>
        <v>27293</v>
      </c>
    </row>
    <row r="43" spans="9:9">
      <c r="I43" s="34" t="s">
        <v>13</v>
      </c>
    </row>
    <row r="44" spans="8:11">
      <c r="H44" s="35" t="s">
        <v>17</v>
      </c>
      <c r="J44" s="50" t="s">
        <v>18</v>
      </c>
      <c r="K44" s="50" t="s">
        <v>19</v>
      </c>
    </row>
    <row r="45" spans="11:11">
      <c r="K45" s="35"/>
    </row>
    <row r="46" spans="1:11">
      <c r="A46" s="35" t="s">
        <v>20</v>
      </c>
      <c r="D46" s="35" t="s">
        <v>21</v>
      </c>
      <c r="G46" s="35" t="s">
        <v>22</v>
      </c>
      <c r="I46" s="51">
        <v>1000</v>
      </c>
      <c r="J46" s="52"/>
      <c r="K46" s="53">
        <f t="shared" ref="K46:K56" si="1">J46*I46</f>
        <v>0</v>
      </c>
    </row>
    <row r="47" spans="1:11">
      <c r="A47" s="35"/>
      <c r="G47" s="35"/>
      <c r="I47" s="51">
        <v>500</v>
      </c>
      <c r="J47" s="52"/>
      <c r="K47" s="53">
        <f t="shared" si="1"/>
        <v>0</v>
      </c>
    </row>
    <row r="48" spans="1:11">
      <c r="A48" s="35"/>
      <c r="G48" s="35"/>
      <c r="I48" s="51">
        <v>200</v>
      </c>
      <c r="J48" s="52"/>
      <c r="K48" s="53">
        <f t="shared" si="1"/>
        <v>0</v>
      </c>
    </row>
    <row r="49" spans="1:11">
      <c r="A49" s="35" t="s">
        <v>23</v>
      </c>
      <c r="D49" s="35" t="s">
        <v>24</v>
      </c>
      <c r="G49" s="35" t="s">
        <v>25</v>
      </c>
      <c r="I49" s="51">
        <v>100</v>
      </c>
      <c r="J49" s="52"/>
      <c r="K49" s="53">
        <f t="shared" si="1"/>
        <v>0</v>
      </c>
    </row>
    <row r="50" spans="1:11">
      <c r="A50" s="34" t="s">
        <v>137</v>
      </c>
      <c r="D50" s="34" t="s">
        <v>27</v>
      </c>
      <c r="G50" s="34" t="s">
        <v>28</v>
      </c>
      <c r="I50" s="51">
        <v>50</v>
      </c>
      <c r="J50" s="52"/>
      <c r="K50" s="53">
        <f t="shared" si="1"/>
        <v>0</v>
      </c>
    </row>
    <row r="51" spans="9:11">
      <c r="I51" s="51">
        <v>20</v>
      </c>
      <c r="J51" s="52"/>
      <c r="K51" s="53">
        <f t="shared" si="1"/>
        <v>0</v>
      </c>
    </row>
    <row r="52" spans="9:11">
      <c r="I52" s="51">
        <v>10</v>
      </c>
      <c r="J52" s="52"/>
      <c r="K52" s="53">
        <f t="shared" si="1"/>
        <v>0</v>
      </c>
    </row>
    <row r="53" spans="9:11">
      <c r="I53" s="51">
        <v>5</v>
      </c>
      <c r="J53" s="52"/>
      <c r="K53" s="53">
        <f t="shared" si="1"/>
        <v>0</v>
      </c>
    </row>
    <row r="54" spans="9:11">
      <c r="I54" s="51">
        <v>1</v>
      </c>
      <c r="J54" s="52"/>
      <c r="K54" s="53">
        <f t="shared" si="1"/>
        <v>0</v>
      </c>
    </row>
    <row r="55" spans="9:11">
      <c r="I55" s="51">
        <v>0.25</v>
      </c>
      <c r="J55" s="52"/>
      <c r="K55" s="53">
        <f t="shared" si="1"/>
        <v>0</v>
      </c>
    </row>
    <row r="56" spans="9:11">
      <c r="I56" s="54">
        <v>0.05</v>
      </c>
      <c r="J56" s="52"/>
      <c r="K56" s="53">
        <f t="shared" si="1"/>
        <v>0</v>
      </c>
    </row>
    <row r="57" spans="9:11">
      <c r="I57" s="35" t="s">
        <v>29</v>
      </c>
      <c r="K57" s="55">
        <f>SUM(K46:K56)</f>
        <v>0</v>
      </c>
    </row>
    <row r="58" spans="9:11">
      <c r="I58" s="35" t="s">
        <v>30</v>
      </c>
      <c r="K58" s="56">
        <f>J42</f>
        <v>27293</v>
      </c>
    </row>
    <row r="59" ht="9.75" spans="11:11">
      <c r="K59" s="57">
        <f>SUM(K57:K58)</f>
        <v>27293</v>
      </c>
    </row>
    <row r="60" ht="9.75" spans="11:11">
      <c r="K60" s="58"/>
    </row>
    <row r="61" spans="11:11">
      <c r="K61" s="58"/>
    </row>
    <row r="62" spans="11:11">
      <c r="K62" s="58"/>
    </row>
    <row r="63" spans="11:11">
      <c r="K63" s="58"/>
    </row>
    <row r="64" spans="11:11">
      <c r="K64" s="58"/>
    </row>
    <row r="65" spans="1:1">
      <c r="A65" s="35" t="s">
        <v>0</v>
      </c>
    </row>
    <row r="66" spans="1:1">
      <c r="A66" s="35" t="s">
        <v>1</v>
      </c>
    </row>
    <row r="68" spans="1:12">
      <c r="A68" s="36" t="s">
        <v>2</v>
      </c>
      <c r="B68" s="36" t="s">
        <v>3</v>
      </c>
      <c r="C68" s="36" t="s">
        <v>4</v>
      </c>
      <c r="D68" s="36" t="s">
        <v>5</v>
      </c>
      <c r="E68" s="36" t="s">
        <v>6</v>
      </c>
      <c r="F68" s="36" t="s">
        <v>7</v>
      </c>
      <c r="G68" s="37" t="s">
        <v>8</v>
      </c>
      <c r="H68" s="38"/>
      <c r="I68" s="38"/>
      <c r="J68" s="48"/>
      <c r="K68" s="36" t="s">
        <v>9</v>
      </c>
      <c r="L68" s="36" t="s">
        <v>10</v>
      </c>
    </row>
    <row r="69" spans="1:12">
      <c r="A69" s="39"/>
      <c r="B69" s="39"/>
      <c r="C69" s="39"/>
      <c r="D69" s="39"/>
      <c r="E69" s="39"/>
      <c r="F69" s="39"/>
      <c r="G69" s="36" t="s">
        <v>11</v>
      </c>
      <c r="H69" s="36" t="s">
        <v>12</v>
      </c>
      <c r="I69" s="36" t="s">
        <v>13</v>
      </c>
      <c r="J69" s="36" t="s">
        <v>14</v>
      </c>
      <c r="K69" s="39"/>
      <c r="L69" s="39"/>
    </row>
    <row r="70" spans="1:12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</row>
    <row r="71" spans="1:12">
      <c r="A71" s="41">
        <v>45443</v>
      </c>
      <c r="B71" s="42" t="s">
        <v>268</v>
      </c>
      <c r="C71" s="43" t="s">
        <v>73</v>
      </c>
      <c r="D71" s="44" t="s">
        <v>16</v>
      </c>
      <c r="E71" s="44" t="s">
        <v>269</v>
      </c>
      <c r="F71" s="45"/>
      <c r="G71" s="46" t="s">
        <v>157</v>
      </c>
      <c r="H71" s="46">
        <v>261688</v>
      </c>
      <c r="I71" s="41">
        <v>45443</v>
      </c>
      <c r="J71" s="45">
        <v>14000</v>
      </c>
      <c r="K71" s="49">
        <f>J71+F71</f>
        <v>14000</v>
      </c>
      <c r="L71" s="41">
        <v>45443</v>
      </c>
    </row>
    <row r="72" spans="1:12">
      <c r="A72" s="41">
        <v>45443</v>
      </c>
      <c r="B72" s="42" t="s">
        <v>268</v>
      </c>
      <c r="C72" s="43" t="s">
        <v>73</v>
      </c>
      <c r="D72" s="44" t="s">
        <v>16</v>
      </c>
      <c r="E72" s="44" t="s">
        <v>270</v>
      </c>
      <c r="F72" s="45"/>
      <c r="G72" s="46" t="s">
        <v>157</v>
      </c>
      <c r="H72" s="46">
        <v>261688</v>
      </c>
      <c r="I72" s="41">
        <v>45443</v>
      </c>
      <c r="J72" s="45">
        <v>15300</v>
      </c>
      <c r="K72" s="49">
        <f>J72+F72</f>
        <v>15300</v>
      </c>
      <c r="L72" s="41">
        <v>45443</v>
      </c>
    </row>
    <row r="73" spans="1:12">
      <c r="A73" s="41">
        <v>45443</v>
      </c>
      <c r="B73" s="42" t="s">
        <v>268</v>
      </c>
      <c r="C73" s="43" t="s">
        <v>73</v>
      </c>
      <c r="D73" s="44" t="s">
        <v>16</v>
      </c>
      <c r="E73" s="44" t="s">
        <v>271</v>
      </c>
      <c r="F73" s="45"/>
      <c r="G73" s="46" t="s">
        <v>157</v>
      </c>
      <c r="H73" s="46">
        <v>261688</v>
      </c>
      <c r="I73" s="41">
        <v>45443</v>
      </c>
      <c r="J73" s="45">
        <v>123764</v>
      </c>
      <c r="K73" s="49">
        <f>J73+F73</f>
        <v>123764</v>
      </c>
      <c r="L73" s="41">
        <v>45443</v>
      </c>
    </row>
    <row r="74" spans="6:11">
      <c r="F74" s="47">
        <f>SUM(F68:F73)</f>
        <v>0</v>
      </c>
      <c r="G74" s="35"/>
      <c r="H74" s="35"/>
      <c r="I74" s="35"/>
      <c r="J74" s="47">
        <f>SUM(J71:J73)</f>
        <v>153064</v>
      </c>
      <c r="K74" s="47">
        <f>SUM(K71:K73)</f>
        <v>153064</v>
      </c>
    </row>
    <row r="75" spans="9:9">
      <c r="I75" s="34" t="s">
        <v>13</v>
      </c>
    </row>
    <row r="76" spans="8:11">
      <c r="H76" s="35" t="s">
        <v>17</v>
      </c>
      <c r="J76" s="50" t="s">
        <v>18</v>
      </c>
      <c r="K76" s="50" t="s">
        <v>19</v>
      </c>
    </row>
    <row r="77" spans="11:11">
      <c r="K77" s="35"/>
    </row>
    <row r="78" spans="1:11">
      <c r="A78" s="35" t="s">
        <v>20</v>
      </c>
      <c r="D78" s="35" t="s">
        <v>21</v>
      </c>
      <c r="G78" s="35" t="s">
        <v>22</v>
      </c>
      <c r="I78" s="51">
        <v>1000</v>
      </c>
      <c r="J78" s="52"/>
      <c r="K78" s="53">
        <f t="shared" ref="K78:K88" si="2">J78*I78</f>
        <v>0</v>
      </c>
    </row>
    <row r="79" spans="1:11">
      <c r="A79" s="35"/>
      <c r="G79" s="35"/>
      <c r="I79" s="51">
        <v>500</v>
      </c>
      <c r="J79" s="52"/>
      <c r="K79" s="53">
        <f t="shared" si="2"/>
        <v>0</v>
      </c>
    </row>
    <row r="80" spans="1:11">
      <c r="A80" s="35"/>
      <c r="G80" s="35"/>
      <c r="I80" s="51">
        <v>200</v>
      </c>
      <c r="J80" s="52"/>
      <c r="K80" s="53">
        <f t="shared" si="2"/>
        <v>0</v>
      </c>
    </row>
    <row r="81" spans="1:11">
      <c r="A81" s="35" t="s">
        <v>23</v>
      </c>
      <c r="D81" s="35" t="s">
        <v>24</v>
      </c>
      <c r="G81" s="35" t="s">
        <v>25</v>
      </c>
      <c r="I81" s="51">
        <v>100</v>
      </c>
      <c r="J81" s="52"/>
      <c r="K81" s="53">
        <f t="shared" si="2"/>
        <v>0</v>
      </c>
    </row>
    <row r="82" spans="1:11">
      <c r="A82" s="34" t="s">
        <v>137</v>
      </c>
      <c r="D82" s="34" t="s">
        <v>27</v>
      </c>
      <c r="G82" s="34" t="s">
        <v>28</v>
      </c>
      <c r="I82" s="51">
        <v>50</v>
      </c>
      <c r="J82" s="52"/>
      <c r="K82" s="53">
        <f t="shared" si="2"/>
        <v>0</v>
      </c>
    </row>
    <row r="83" spans="9:11">
      <c r="I83" s="51">
        <v>20</v>
      </c>
      <c r="J83" s="52"/>
      <c r="K83" s="53">
        <f t="shared" si="2"/>
        <v>0</v>
      </c>
    </row>
    <row r="84" spans="9:11">
      <c r="I84" s="51">
        <v>10</v>
      </c>
      <c r="J84" s="52"/>
      <c r="K84" s="53">
        <f t="shared" si="2"/>
        <v>0</v>
      </c>
    </row>
    <row r="85" spans="9:11">
      <c r="I85" s="51">
        <v>5</v>
      </c>
      <c r="J85" s="52"/>
      <c r="K85" s="53">
        <f t="shared" si="2"/>
        <v>0</v>
      </c>
    </row>
    <row r="86" spans="9:11">
      <c r="I86" s="51">
        <v>1</v>
      </c>
      <c r="J86" s="52"/>
      <c r="K86" s="53">
        <f t="shared" si="2"/>
        <v>0</v>
      </c>
    </row>
    <row r="87" spans="9:11">
      <c r="I87" s="51">
        <v>0.25</v>
      </c>
      <c r="J87" s="52"/>
      <c r="K87" s="53">
        <f t="shared" si="2"/>
        <v>0</v>
      </c>
    </row>
    <row r="88" spans="9:11">
      <c r="I88" s="54">
        <v>0.05</v>
      </c>
      <c r="J88" s="52"/>
      <c r="K88" s="53">
        <f t="shared" si="2"/>
        <v>0</v>
      </c>
    </row>
    <row r="89" spans="9:11">
      <c r="I89" s="35" t="s">
        <v>29</v>
      </c>
      <c r="K89" s="55">
        <f>SUM(K78:K88)</f>
        <v>0</v>
      </c>
    </row>
    <row r="90" spans="9:11">
      <c r="I90" s="35" t="s">
        <v>30</v>
      </c>
      <c r="K90" s="56">
        <f>K74</f>
        <v>153064</v>
      </c>
    </row>
    <row r="91" ht="9.75" spans="11:11">
      <c r="K91" s="57">
        <f>SUM(K89:K90)</f>
        <v>153064</v>
      </c>
    </row>
    <row r="92" ht="9.75" spans="11:11">
      <c r="K92" s="58"/>
    </row>
    <row r="93" spans="11:11">
      <c r="K93" s="58"/>
    </row>
    <row r="96" spans="1:1">
      <c r="A96" s="35" t="s">
        <v>0</v>
      </c>
    </row>
    <row r="97" spans="1:1">
      <c r="A97" s="35" t="s">
        <v>1</v>
      </c>
    </row>
    <row r="99" spans="1:12">
      <c r="A99" s="36" t="s">
        <v>2</v>
      </c>
      <c r="B99" s="36" t="s">
        <v>3</v>
      </c>
      <c r="C99" s="36" t="s">
        <v>4</v>
      </c>
      <c r="D99" s="36" t="s">
        <v>5</v>
      </c>
      <c r="E99" s="36" t="s">
        <v>6</v>
      </c>
      <c r="F99" s="36" t="s">
        <v>7</v>
      </c>
      <c r="G99" s="37" t="s">
        <v>8</v>
      </c>
      <c r="H99" s="38"/>
      <c r="I99" s="38"/>
      <c r="J99" s="48"/>
      <c r="K99" s="36" t="s">
        <v>9</v>
      </c>
      <c r="L99" s="36" t="s">
        <v>10</v>
      </c>
    </row>
    <row r="100" spans="1:12">
      <c r="A100" s="39"/>
      <c r="B100" s="39"/>
      <c r="C100" s="39"/>
      <c r="D100" s="39"/>
      <c r="E100" s="39"/>
      <c r="F100" s="39"/>
      <c r="G100" s="36" t="s">
        <v>11</v>
      </c>
      <c r="H100" s="36" t="s">
        <v>12</v>
      </c>
      <c r="I100" s="36" t="s">
        <v>13</v>
      </c>
      <c r="J100" s="36" t="s">
        <v>14</v>
      </c>
      <c r="K100" s="39"/>
      <c r="L100" s="39"/>
    </row>
    <row r="101" spans="1:1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</row>
    <row r="102" spans="1:12">
      <c r="A102" s="41">
        <v>45443</v>
      </c>
      <c r="B102" s="42">
        <v>19112</v>
      </c>
      <c r="C102" s="59" t="s">
        <v>88</v>
      </c>
      <c r="D102" s="44" t="s">
        <v>16</v>
      </c>
      <c r="E102" s="44">
        <v>57974</v>
      </c>
      <c r="F102" s="60">
        <v>1300</v>
      </c>
      <c r="G102" s="61"/>
      <c r="H102" s="61"/>
      <c r="I102" s="26"/>
      <c r="J102" s="24">
        <f t="shared" ref="J102:J115" si="3">I102</f>
        <v>0</v>
      </c>
      <c r="K102" s="49">
        <f t="shared" ref="K102:K115" si="4">J102+F102</f>
        <v>1300</v>
      </c>
      <c r="L102" s="41">
        <v>45442</v>
      </c>
    </row>
    <row r="103" spans="1:12">
      <c r="A103" s="41">
        <v>45442</v>
      </c>
      <c r="B103" s="42">
        <v>19113</v>
      </c>
      <c r="C103" s="59" t="s">
        <v>272</v>
      </c>
      <c r="D103" s="44" t="s">
        <v>16</v>
      </c>
      <c r="E103" s="44">
        <v>57962</v>
      </c>
      <c r="F103" s="60">
        <v>650</v>
      </c>
      <c r="G103" s="61"/>
      <c r="H103" s="61"/>
      <c r="I103" s="26"/>
      <c r="J103" s="24">
        <f t="shared" si="3"/>
        <v>0</v>
      </c>
      <c r="K103" s="49">
        <f t="shared" si="4"/>
        <v>650</v>
      </c>
      <c r="L103" s="41">
        <v>45442</v>
      </c>
    </row>
    <row r="104" spans="1:12">
      <c r="A104" s="41">
        <v>45443</v>
      </c>
      <c r="B104" s="42">
        <v>19114</v>
      </c>
      <c r="C104" s="59" t="s">
        <v>273</v>
      </c>
      <c r="D104" s="44" t="s">
        <v>16</v>
      </c>
      <c r="E104" s="44">
        <v>57968</v>
      </c>
      <c r="F104" s="60">
        <v>4400.1</v>
      </c>
      <c r="G104" s="61"/>
      <c r="H104" s="61"/>
      <c r="I104" s="26"/>
      <c r="J104" s="24">
        <f t="shared" si="3"/>
        <v>0</v>
      </c>
      <c r="K104" s="49">
        <f t="shared" si="4"/>
        <v>4400.1</v>
      </c>
      <c r="L104" s="41">
        <v>45442</v>
      </c>
    </row>
    <row r="105" spans="1:12">
      <c r="A105" s="41">
        <v>45443</v>
      </c>
      <c r="B105" s="42">
        <v>19115</v>
      </c>
      <c r="C105" s="59" t="s">
        <v>55</v>
      </c>
      <c r="D105" s="44" t="s">
        <v>16</v>
      </c>
      <c r="E105" s="44">
        <v>57970</v>
      </c>
      <c r="F105" s="60">
        <v>17700</v>
      </c>
      <c r="G105" s="61"/>
      <c r="H105" s="61"/>
      <c r="I105" s="26"/>
      <c r="J105" s="24">
        <f t="shared" si="3"/>
        <v>0</v>
      </c>
      <c r="K105" s="49">
        <f t="shared" si="4"/>
        <v>17700</v>
      </c>
      <c r="L105" s="41">
        <v>45442</v>
      </c>
    </row>
    <row r="106" spans="1:12">
      <c r="A106" s="41">
        <v>45443</v>
      </c>
      <c r="B106" s="42">
        <v>19116</v>
      </c>
      <c r="C106" s="59" t="s">
        <v>173</v>
      </c>
      <c r="D106" s="44" t="s">
        <v>16</v>
      </c>
      <c r="E106" s="44">
        <v>57971</v>
      </c>
      <c r="F106" s="60">
        <v>2600</v>
      </c>
      <c r="G106" s="61"/>
      <c r="H106" s="61"/>
      <c r="I106" s="26"/>
      <c r="J106" s="24">
        <f t="shared" si="3"/>
        <v>0</v>
      </c>
      <c r="K106" s="49">
        <f t="shared" si="4"/>
        <v>2600</v>
      </c>
      <c r="L106" s="41">
        <v>45442</v>
      </c>
    </row>
    <row r="107" spans="1:12">
      <c r="A107" s="41">
        <v>45443</v>
      </c>
      <c r="B107" s="42">
        <v>19117</v>
      </c>
      <c r="C107" s="59" t="s">
        <v>55</v>
      </c>
      <c r="D107" s="44" t="s">
        <v>16</v>
      </c>
      <c r="E107" s="44">
        <v>57955</v>
      </c>
      <c r="F107" s="60">
        <v>2500</v>
      </c>
      <c r="G107" s="61"/>
      <c r="H107" s="61"/>
      <c r="I107" s="26"/>
      <c r="J107" s="24">
        <f t="shared" si="3"/>
        <v>0</v>
      </c>
      <c r="K107" s="49">
        <f t="shared" si="4"/>
        <v>2500</v>
      </c>
      <c r="L107" s="41">
        <v>45442</v>
      </c>
    </row>
    <row r="108" spans="1:12">
      <c r="A108" s="41">
        <v>45443</v>
      </c>
      <c r="B108" s="42">
        <v>19118</v>
      </c>
      <c r="C108" s="59" t="s">
        <v>274</v>
      </c>
      <c r="D108" s="44" t="s">
        <v>181</v>
      </c>
      <c r="E108" s="44">
        <v>57995</v>
      </c>
      <c r="F108" s="60">
        <v>32102.1</v>
      </c>
      <c r="G108" s="61"/>
      <c r="H108" s="61"/>
      <c r="I108" s="26"/>
      <c r="J108" s="24">
        <f t="shared" si="3"/>
        <v>0</v>
      </c>
      <c r="K108" s="49">
        <f t="shared" si="4"/>
        <v>32102.1</v>
      </c>
      <c r="L108" s="41">
        <v>45442</v>
      </c>
    </row>
    <row r="109" spans="1:12">
      <c r="A109" s="41">
        <v>45443</v>
      </c>
      <c r="B109" s="42">
        <v>19119</v>
      </c>
      <c r="C109" s="59" t="s">
        <v>275</v>
      </c>
      <c r="D109" s="44" t="s">
        <v>16</v>
      </c>
      <c r="E109" s="44">
        <v>57991</v>
      </c>
      <c r="F109" s="60">
        <v>36402.1</v>
      </c>
      <c r="G109" s="61"/>
      <c r="H109" s="61"/>
      <c r="I109" s="26"/>
      <c r="J109" s="24">
        <f t="shared" si="3"/>
        <v>0</v>
      </c>
      <c r="K109" s="49">
        <f t="shared" si="4"/>
        <v>36402.1</v>
      </c>
      <c r="L109" s="41">
        <v>45441</v>
      </c>
    </row>
    <row r="110" spans="1:12">
      <c r="A110" s="41">
        <v>45443</v>
      </c>
      <c r="B110" s="42">
        <v>19120</v>
      </c>
      <c r="C110" s="59" t="s">
        <v>276</v>
      </c>
      <c r="D110" s="44" t="s">
        <v>16</v>
      </c>
      <c r="E110" s="44">
        <v>57990</v>
      </c>
      <c r="F110" s="60">
        <v>21346.1</v>
      </c>
      <c r="G110" s="61"/>
      <c r="H110" s="61"/>
      <c r="I110" s="26"/>
      <c r="J110" s="24">
        <f t="shared" si="3"/>
        <v>0</v>
      </c>
      <c r="K110" s="49">
        <f t="shared" si="4"/>
        <v>21346.1</v>
      </c>
      <c r="L110" s="41">
        <v>45441</v>
      </c>
    </row>
    <row r="111" spans="1:13">
      <c r="A111" s="41">
        <v>45443</v>
      </c>
      <c r="B111" s="42">
        <v>19121</v>
      </c>
      <c r="C111" s="59" t="s">
        <v>277</v>
      </c>
      <c r="D111" s="44" t="s">
        <v>16</v>
      </c>
      <c r="E111" s="44">
        <v>57989</v>
      </c>
      <c r="F111" s="60"/>
      <c r="G111" s="61"/>
      <c r="H111" s="61"/>
      <c r="I111" s="26"/>
      <c r="J111" s="24">
        <v>11409.21</v>
      </c>
      <c r="K111" s="49">
        <f t="shared" si="4"/>
        <v>11409.21</v>
      </c>
      <c r="L111" s="41">
        <v>45441</v>
      </c>
      <c r="M111" s="34" t="s">
        <v>278</v>
      </c>
    </row>
    <row r="112" spans="1:12">
      <c r="A112" s="41">
        <v>45443</v>
      </c>
      <c r="B112" s="42">
        <v>19122</v>
      </c>
      <c r="C112" s="59" t="s">
        <v>73</v>
      </c>
      <c r="D112" s="44" t="s">
        <v>16</v>
      </c>
      <c r="E112" s="44">
        <v>57998</v>
      </c>
      <c r="F112" s="60">
        <v>23350</v>
      </c>
      <c r="G112" s="61"/>
      <c r="H112" s="61"/>
      <c r="I112" s="26"/>
      <c r="J112" s="24">
        <f t="shared" si="3"/>
        <v>0</v>
      </c>
      <c r="K112" s="49">
        <f t="shared" si="4"/>
        <v>23350</v>
      </c>
      <c r="L112" s="41">
        <v>45442</v>
      </c>
    </row>
    <row r="113" spans="1:12">
      <c r="A113" s="41">
        <v>45443</v>
      </c>
      <c r="B113" s="42">
        <v>19123</v>
      </c>
      <c r="C113" s="59" t="s">
        <v>279</v>
      </c>
      <c r="D113" s="44" t="s">
        <v>16</v>
      </c>
      <c r="E113" s="44">
        <v>57997</v>
      </c>
      <c r="F113" s="60">
        <v>34606</v>
      </c>
      <c r="G113" s="61"/>
      <c r="H113" s="61"/>
      <c r="I113" s="26"/>
      <c r="J113" s="24">
        <f t="shared" si="3"/>
        <v>0</v>
      </c>
      <c r="K113" s="49">
        <f t="shared" si="4"/>
        <v>34606</v>
      </c>
      <c r="L113" s="41">
        <v>45443</v>
      </c>
    </row>
    <row r="114" spans="1:12">
      <c r="A114" s="41">
        <v>45443</v>
      </c>
      <c r="B114" s="42">
        <v>19124</v>
      </c>
      <c r="C114" s="59" t="s">
        <v>280</v>
      </c>
      <c r="D114" s="44" t="s">
        <v>16</v>
      </c>
      <c r="E114" s="44">
        <v>57994</v>
      </c>
      <c r="F114" s="60">
        <v>124800</v>
      </c>
      <c r="G114" s="61"/>
      <c r="H114" s="61"/>
      <c r="I114" s="26"/>
      <c r="J114" s="24">
        <f t="shared" si="3"/>
        <v>0</v>
      </c>
      <c r="K114" s="49">
        <f t="shared" si="4"/>
        <v>124800</v>
      </c>
      <c r="L114" s="41">
        <v>45443</v>
      </c>
    </row>
    <row r="115" spans="6:11">
      <c r="F115" s="47">
        <f>SUM(F102:F114)</f>
        <v>301756.4</v>
      </c>
      <c r="G115" s="35"/>
      <c r="H115" s="35"/>
      <c r="I115" s="35"/>
      <c r="J115" s="47">
        <f>SUM(J102:J114)</f>
        <v>11409.21</v>
      </c>
      <c r="K115" s="47">
        <f>SUM(K102:K114)</f>
        <v>313165.61</v>
      </c>
    </row>
    <row r="117" spans="1:4">
      <c r="A117" s="35" t="s">
        <v>20</v>
      </c>
      <c r="D117" s="35" t="s">
        <v>21</v>
      </c>
    </row>
    <row r="118" spans="1:1">
      <c r="A118" s="35"/>
    </row>
    <row r="119" spans="1:1">
      <c r="A119" s="35"/>
    </row>
    <row r="120" spans="1:4">
      <c r="A120" s="35" t="s">
        <v>23</v>
      </c>
      <c r="D120" s="35" t="s">
        <v>24</v>
      </c>
    </row>
    <row r="121" spans="1:4">
      <c r="A121" s="34" t="s">
        <v>137</v>
      </c>
      <c r="D121" s="34" t="s">
        <v>27</v>
      </c>
    </row>
  </sheetData>
  <mergeCells count="52">
    <mergeCell ref="G4:J4"/>
    <mergeCell ref="G38:J38"/>
    <mergeCell ref="G68:J68"/>
    <mergeCell ref="G99:J99"/>
    <mergeCell ref="A4:A6"/>
    <mergeCell ref="A38:A40"/>
    <mergeCell ref="A68:A70"/>
    <mergeCell ref="A99:A101"/>
    <mergeCell ref="B4:B6"/>
    <mergeCell ref="B38:B40"/>
    <mergeCell ref="B68:B70"/>
    <mergeCell ref="B99:B101"/>
    <mergeCell ref="C4:C6"/>
    <mergeCell ref="C38:C40"/>
    <mergeCell ref="C68:C70"/>
    <mergeCell ref="C99:C101"/>
    <mergeCell ref="D4:D6"/>
    <mergeCell ref="D38:D40"/>
    <mergeCell ref="D68:D70"/>
    <mergeCell ref="D99:D101"/>
    <mergeCell ref="E4:E6"/>
    <mergeCell ref="E38:E40"/>
    <mergeCell ref="E68:E70"/>
    <mergeCell ref="E99:E101"/>
    <mergeCell ref="F4:F6"/>
    <mergeCell ref="F38:F40"/>
    <mergeCell ref="F68:F70"/>
    <mergeCell ref="F99:F101"/>
    <mergeCell ref="G5:G6"/>
    <mergeCell ref="G39:G40"/>
    <mergeCell ref="G69:G70"/>
    <mergeCell ref="G100:G101"/>
    <mergeCell ref="H5:H6"/>
    <mergeCell ref="H39:H40"/>
    <mergeCell ref="H69:H70"/>
    <mergeCell ref="H100:H101"/>
    <mergeCell ref="I5:I6"/>
    <mergeCell ref="I39:I40"/>
    <mergeCell ref="I69:I70"/>
    <mergeCell ref="I100:I101"/>
    <mergeCell ref="J5:J6"/>
    <mergeCell ref="J39:J40"/>
    <mergeCell ref="J69:J70"/>
    <mergeCell ref="J100:J101"/>
    <mergeCell ref="K4:K6"/>
    <mergeCell ref="K38:K40"/>
    <mergeCell ref="K68:K70"/>
    <mergeCell ref="K99:K101"/>
    <mergeCell ref="L4:L6"/>
    <mergeCell ref="L38:L40"/>
    <mergeCell ref="L68:L70"/>
    <mergeCell ref="L99:L101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3"/>
  <sheetViews>
    <sheetView zoomScale="115" zoomScaleNormal="115" topLeftCell="A224" workbookViewId="0">
      <selection activeCell="C265" sqref="C265"/>
    </sheetView>
  </sheetViews>
  <sheetFormatPr defaultColWidth="8.57142857142857" defaultRowHeight="9"/>
  <cols>
    <col min="1" max="1" width="9.93333333333333" style="1" customWidth="1"/>
    <col min="2" max="2" width="5.83809523809524" style="1" customWidth="1"/>
    <col min="3" max="3" width="22" style="1" customWidth="1"/>
    <col min="4" max="4" width="12.2857142857143" style="1" customWidth="1"/>
    <col min="5" max="5" width="11.2857142857143" style="1" customWidth="1"/>
    <col min="6" max="6" width="12.2857142857143" style="1" customWidth="1"/>
    <col min="7" max="11" width="12.8571428571429" style="1" customWidth="1"/>
    <col min="12" max="12" width="11.4285714285714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281</v>
      </c>
      <c r="F4" s="3" t="s">
        <v>7</v>
      </c>
      <c r="G4" s="4" t="s">
        <v>8</v>
      </c>
      <c r="H4" s="5"/>
      <c r="I4" s="5"/>
      <c r="J4" s="22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45443</v>
      </c>
      <c r="B7" s="9">
        <v>18739</v>
      </c>
      <c r="C7" s="10" t="s">
        <v>282</v>
      </c>
      <c r="D7" s="11" t="s">
        <v>283</v>
      </c>
      <c r="E7" s="3">
        <v>199493</v>
      </c>
      <c r="F7" s="12"/>
      <c r="G7" s="13" t="s">
        <v>34</v>
      </c>
      <c r="H7" s="13"/>
      <c r="I7" s="23"/>
      <c r="J7" s="24">
        <v>194</v>
      </c>
      <c r="K7" s="25">
        <f>J7+F7</f>
        <v>194</v>
      </c>
      <c r="L7" s="8">
        <v>45417</v>
      </c>
    </row>
    <row r="8" spans="1:12">
      <c r="A8" s="14"/>
      <c r="B8" s="15"/>
      <c r="C8" s="16"/>
      <c r="D8" s="17" t="s">
        <v>284</v>
      </c>
      <c r="E8" s="7"/>
      <c r="F8" s="18"/>
      <c r="G8" s="19" t="s">
        <v>34</v>
      </c>
      <c r="H8" s="19"/>
      <c r="I8" s="26"/>
      <c r="J8" s="24">
        <v>-25.2</v>
      </c>
      <c r="K8" s="25">
        <f t="shared" ref="K7:K35" si="0">J8+F8</f>
        <v>-25.2</v>
      </c>
      <c r="L8" s="14"/>
    </row>
    <row r="9" spans="1:12">
      <c r="A9" s="20" t="s">
        <v>285</v>
      </c>
      <c r="B9" s="21"/>
      <c r="C9" s="21"/>
      <c r="D9" s="21"/>
      <c r="E9" s="21"/>
      <c r="F9" s="21"/>
      <c r="G9" s="21"/>
      <c r="H9" s="21"/>
      <c r="I9" s="27"/>
      <c r="J9" s="28">
        <f>SUM(J7:J8)</f>
        <v>168.8</v>
      </c>
      <c r="K9" s="29">
        <f t="shared" si="0"/>
        <v>168.8</v>
      </c>
      <c r="L9" s="14"/>
    </row>
    <row r="10" spans="1:12">
      <c r="A10" s="8">
        <v>45443</v>
      </c>
      <c r="B10" s="9">
        <v>18739</v>
      </c>
      <c r="C10" s="10" t="s">
        <v>286</v>
      </c>
      <c r="D10" s="11" t="s">
        <v>283</v>
      </c>
      <c r="E10" s="3">
        <v>205671</v>
      </c>
      <c r="F10" s="12"/>
      <c r="G10" s="13" t="s">
        <v>34</v>
      </c>
      <c r="H10" s="13"/>
      <c r="I10" s="23"/>
      <c r="J10" s="24">
        <v>194</v>
      </c>
      <c r="K10" s="25">
        <f t="shared" si="0"/>
        <v>194</v>
      </c>
      <c r="L10" s="8">
        <v>45417</v>
      </c>
    </row>
    <row r="11" spans="1:12">
      <c r="A11" s="8"/>
      <c r="B11" s="9"/>
      <c r="C11" s="10"/>
      <c r="D11" s="17" t="s">
        <v>284</v>
      </c>
      <c r="E11" s="7"/>
      <c r="F11" s="18"/>
      <c r="G11" s="19" t="s">
        <v>34</v>
      </c>
      <c r="H11" s="19"/>
      <c r="I11" s="26"/>
      <c r="J11" s="24">
        <v>-24.35</v>
      </c>
      <c r="K11" s="25">
        <f t="shared" si="0"/>
        <v>-24.35</v>
      </c>
      <c r="L11" s="8"/>
    </row>
    <row r="12" spans="1:12">
      <c r="A12" s="20" t="s">
        <v>285</v>
      </c>
      <c r="B12" s="21"/>
      <c r="C12" s="21"/>
      <c r="D12" s="21"/>
      <c r="E12" s="21"/>
      <c r="F12" s="21"/>
      <c r="G12" s="21"/>
      <c r="H12" s="21"/>
      <c r="I12" s="27"/>
      <c r="J12" s="28">
        <f>SUM(J10:J11)</f>
        <v>169.65</v>
      </c>
      <c r="K12" s="29">
        <f t="shared" si="0"/>
        <v>169.65</v>
      </c>
      <c r="L12" s="14"/>
    </row>
    <row r="13" spans="1:12">
      <c r="A13" s="8">
        <v>45443</v>
      </c>
      <c r="B13" s="9">
        <v>18739</v>
      </c>
      <c r="C13" s="10" t="s">
        <v>287</v>
      </c>
      <c r="D13" s="11" t="s">
        <v>283</v>
      </c>
      <c r="E13" s="3">
        <v>199498</v>
      </c>
      <c r="F13" s="12"/>
      <c r="G13" s="13" t="s">
        <v>34</v>
      </c>
      <c r="H13" s="13"/>
      <c r="I13" s="23"/>
      <c r="J13" s="24">
        <v>1092</v>
      </c>
      <c r="K13" s="25">
        <f t="shared" si="0"/>
        <v>1092</v>
      </c>
      <c r="L13" s="8">
        <v>45417</v>
      </c>
    </row>
    <row r="14" spans="1:12">
      <c r="A14" s="8"/>
      <c r="B14" s="9"/>
      <c r="C14" s="10"/>
      <c r="D14" s="17" t="s">
        <v>284</v>
      </c>
      <c r="E14" s="7"/>
      <c r="F14" s="18"/>
      <c r="G14" s="19" t="s">
        <v>34</v>
      </c>
      <c r="H14" s="19"/>
      <c r="I14" s="26"/>
      <c r="J14" s="24">
        <v>-137.84</v>
      </c>
      <c r="K14" s="25">
        <f t="shared" si="0"/>
        <v>-137.84</v>
      </c>
      <c r="L14" s="14"/>
    </row>
    <row r="15" spans="1:12">
      <c r="A15" s="20" t="s">
        <v>285</v>
      </c>
      <c r="B15" s="21"/>
      <c r="C15" s="21"/>
      <c r="D15" s="21"/>
      <c r="E15" s="21"/>
      <c r="F15" s="21"/>
      <c r="G15" s="21"/>
      <c r="H15" s="21"/>
      <c r="I15" s="27"/>
      <c r="J15" s="28">
        <f>SUM(J13:J14)</f>
        <v>954.16</v>
      </c>
      <c r="K15" s="29">
        <f t="shared" si="0"/>
        <v>954.16</v>
      </c>
      <c r="L15" s="30"/>
    </row>
    <row r="16" spans="1:12">
      <c r="A16" s="8">
        <v>45443</v>
      </c>
      <c r="B16" s="9">
        <v>18739</v>
      </c>
      <c r="C16" s="10" t="s">
        <v>288</v>
      </c>
      <c r="D16" s="11" t="s">
        <v>283</v>
      </c>
      <c r="E16" s="3">
        <v>199478</v>
      </c>
      <c r="F16" s="12"/>
      <c r="G16" s="13" t="s">
        <v>34</v>
      </c>
      <c r="H16" s="13"/>
      <c r="I16" s="23"/>
      <c r="J16" s="24">
        <v>400</v>
      </c>
      <c r="K16" s="25">
        <f t="shared" si="0"/>
        <v>400</v>
      </c>
      <c r="L16" s="8">
        <v>45417</v>
      </c>
    </row>
    <row r="17" spans="1:12">
      <c r="A17" s="14"/>
      <c r="B17" s="15"/>
      <c r="C17" s="16"/>
      <c r="D17" s="17" t="s">
        <v>284</v>
      </c>
      <c r="E17" s="7"/>
      <c r="F17" s="18"/>
      <c r="G17" s="19" t="s">
        <v>34</v>
      </c>
      <c r="H17" s="19"/>
      <c r="I17" s="26"/>
      <c r="J17" s="24">
        <v>-50.18</v>
      </c>
      <c r="K17" s="25">
        <f t="shared" si="0"/>
        <v>-50.18</v>
      </c>
      <c r="L17" s="14"/>
    </row>
    <row r="18" spans="1:12">
      <c r="A18" s="20" t="s">
        <v>285</v>
      </c>
      <c r="B18" s="21"/>
      <c r="C18" s="21"/>
      <c r="D18" s="21"/>
      <c r="E18" s="21"/>
      <c r="F18" s="21"/>
      <c r="G18" s="21"/>
      <c r="H18" s="21"/>
      <c r="I18" s="27"/>
      <c r="J18" s="28">
        <f>SUM(J16:J17)</f>
        <v>349.82</v>
      </c>
      <c r="K18" s="29">
        <f t="shared" si="0"/>
        <v>349.82</v>
      </c>
      <c r="L18" s="14"/>
    </row>
    <row r="19" spans="1:12">
      <c r="A19" s="8">
        <v>45443</v>
      </c>
      <c r="B19" s="9">
        <v>18739</v>
      </c>
      <c r="C19" s="10" t="s">
        <v>289</v>
      </c>
      <c r="D19" s="11" t="s">
        <v>283</v>
      </c>
      <c r="E19" s="3">
        <v>199482</v>
      </c>
      <c r="F19" s="12"/>
      <c r="G19" s="13" t="s">
        <v>34</v>
      </c>
      <c r="H19" s="13"/>
      <c r="I19" s="23"/>
      <c r="J19" s="24">
        <v>342</v>
      </c>
      <c r="K19" s="25">
        <f t="shared" si="0"/>
        <v>342</v>
      </c>
      <c r="L19" s="8">
        <v>45417</v>
      </c>
    </row>
    <row r="20" spans="1:12">
      <c r="A20" s="14"/>
      <c r="B20" s="15"/>
      <c r="C20" s="16"/>
      <c r="D20" s="17" t="s">
        <v>284</v>
      </c>
      <c r="E20" s="7"/>
      <c r="F20" s="18"/>
      <c r="G20" s="19" t="s">
        <v>34</v>
      </c>
      <c r="H20" s="19"/>
      <c r="I20" s="26"/>
      <c r="J20" s="24">
        <v>-43.76</v>
      </c>
      <c r="K20" s="25">
        <f t="shared" si="0"/>
        <v>-43.76</v>
      </c>
      <c r="L20" s="14"/>
    </row>
    <row r="21" spans="1:12">
      <c r="A21" s="20" t="s">
        <v>285</v>
      </c>
      <c r="B21" s="21"/>
      <c r="C21" s="21"/>
      <c r="D21" s="21"/>
      <c r="E21" s="21"/>
      <c r="F21" s="21"/>
      <c r="G21" s="21"/>
      <c r="H21" s="21"/>
      <c r="I21" s="27"/>
      <c r="J21" s="28">
        <f>SUM(J19:J20)</f>
        <v>298.24</v>
      </c>
      <c r="K21" s="29">
        <f t="shared" si="0"/>
        <v>298.24</v>
      </c>
      <c r="L21" s="14"/>
    </row>
    <row r="22" spans="1:12">
      <c r="A22" s="8">
        <v>45443</v>
      </c>
      <c r="B22" s="9">
        <v>18739</v>
      </c>
      <c r="C22" s="10" t="s">
        <v>290</v>
      </c>
      <c r="D22" s="11" t="s">
        <v>283</v>
      </c>
      <c r="E22" s="3">
        <v>199491</v>
      </c>
      <c r="F22" s="12"/>
      <c r="G22" s="13" t="s">
        <v>34</v>
      </c>
      <c r="H22" s="13"/>
      <c r="I22" s="23"/>
      <c r="J22" s="24">
        <v>194</v>
      </c>
      <c r="K22" s="25">
        <f t="shared" si="0"/>
        <v>194</v>
      </c>
      <c r="L22" s="8">
        <v>45417</v>
      </c>
    </row>
    <row r="23" spans="1:12">
      <c r="A23" s="14"/>
      <c r="B23" s="15"/>
      <c r="C23" s="16"/>
      <c r="D23" s="17" t="s">
        <v>284</v>
      </c>
      <c r="E23" s="7"/>
      <c r="F23" s="18"/>
      <c r="G23" s="19" t="s">
        <v>34</v>
      </c>
      <c r="H23" s="19"/>
      <c r="I23" s="26"/>
      <c r="J23" s="24">
        <v>-24.76</v>
      </c>
      <c r="K23" s="25">
        <f t="shared" si="0"/>
        <v>-24.76</v>
      </c>
      <c r="L23" s="14"/>
    </row>
    <row r="24" spans="1:12">
      <c r="A24" s="20" t="s">
        <v>285</v>
      </c>
      <c r="B24" s="21"/>
      <c r="C24" s="21"/>
      <c r="D24" s="21"/>
      <c r="E24" s="21"/>
      <c r="F24" s="21"/>
      <c r="G24" s="21"/>
      <c r="H24" s="21"/>
      <c r="I24" s="27"/>
      <c r="J24" s="28">
        <f>SUM(J22:J23)</f>
        <v>169.24</v>
      </c>
      <c r="K24" s="29">
        <f t="shared" si="0"/>
        <v>169.24</v>
      </c>
      <c r="L24" s="14"/>
    </row>
    <row r="25" spans="1:12">
      <c r="A25" s="8">
        <v>45443</v>
      </c>
      <c r="B25" s="9">
        <v>18739</v>
      </c>
      <c r="C25" s="10" t="s">
        <v>291</v>
      </c>
      <c r="D25" s="11" t="s">
        <v>283</v>
      </c>
      <c r="E25" s="3">
        <v>200014</v>
      </c>
      <c r="F25" s="12"/>
      <c r="G25" s="13" t="s">
        <v>34</v>
      </c>
      <c r="H25" s="13"/>
      <c r="I25" s="23"/>
      <c r="J25" s="24">
        <v>350</v>
      </c>
      <c r="K25" s="25">
        <f t="shared" si="0"/>
        <v>350</v>
      </c>
      <c r="L25" s="8">
        <v>45417</v>
      </c>
    </row>
    <row r="26" spans="1:12">
      <c r="A26" s="14"/>
      <c r="B26" s="15"/>
      <c r="C26" s="16"/>
      <c r="D26" s="17" t="s">
        <v>284</v>
      </c>
      <c r="E26" s="7"/>
      <c r="F26" s="18"/>
      <c r="G26" s="19" t="s">
        <v>34</v>
      </c>
      <c r="H26" s="19"/>
      <c r="I26" s="26"/>
      <c r="J26" s="24">
        <v>-43.91</v>
      </c>
      <c r="K26" s="25">
        <f t="shared" si="0"/>
        <v>-43.91</v>
      </c>
      <c r="L26" s="14"/>
    </row>
    <row r="27" spans="1:12">
      <c r="A27" s="20" t="s">
        <v>285</v>
      </c>
      <c r="B27" s="21"/>
      <c r="C27" s="21"/>
      <c r="D27" s="21"/>
      <c r="E27" s="21"/>
      <c r="F27" s="21"/>
      <c r="G27" s="21"/>
      <c r="H27" s="21"/>
      <c r="I27" s="27"/>
      <c r="J27" s="28">
        <f>SUM(J25:J26)</f>
        <v>306.09</v>
      </c>
      <c r="K27" s="29">
        <f t="shared" si="0"/>
        <v>306.09</v>
      </c>
      <c r="L27" s="14"/>
    </row>
    <row r="28" spans="1:12">
      <c r="A28" s="8">
        <v>45443</v>
      </c>
      <c r="B28" s="9">
        <v>18739</v>
      </c>
      <c r="C28" s="10" t="s">
        <v>292</v>
      </c>
      <c r="D28" s="11" t="s">
        <v>283</v>
      </c>
      <c r="E28" s="3">
        <v>199485</v>
      </c>
      <c r="F28" s="12"/>
      <c r="G28" s="13" t="s">
        <v>34</v>
      </c>
      <c r="H28" s="13"/>
      <c r="I28" s="23"/>
      <c r="J28" s="24">
        <v>399</v>
      </c>
      <c r="K28" s="25">
        <f t="shared" si="0"/>
        <v>399</v>
      </c>
      <c r="L28" s="8">
        <v>45417</v>
      </c>
    </row>
    <row r="29" spans="1:12">
      <c r="A29" s="14"/>
      <c r="B29" s="15"/>
      <c r="C29" s="16"/>
      <c r="D29" s="17" t="s">
        <v>284</v>
      </c>
      <c r="E29" s="7"/>
      <c r="F29" s="18"/>
      <c r="G29" s="19" t="s">
        <v>34</v>
      </c>
      <c r="H29" s="19"/>
      <c r="I29" s="26"/>
      <c r="J29" s="24">
        <v>-50.88</v>
      </c>
      <c r="K29" s="25">
        <f t="shared" si="0"/>
        <v>-50.88</v>
      </c>
      <c r="L29" s="14"/>
    </row>
    <row r="30" spans="1:12">
      <c r="A30" s="20" t="s">
        <v>285</v>
      </c>
      <c r="B30" s="21"/>
      <c r="C30" s="21"/>
      <c r="D30" s="21"/>
      <c r="E30" s="21"/>
      <c r="F30" s="21"/>
      <c r="G30" s="21"/>
      <c r="H30" s="21"/>
      <c r="I30" s="27"/>
      <c r="J30" s="28">
        <f>SUM(J28:J29)</f>
        <v>348.12</v>
      </c>
      <c r="K30" s="29">
        <f t="shared" si="0"/>
        <v>348.12</v>
      </c>
      <c r="L30" s="14"/>
    </row>
    <row r="31" spans="1:12">
      <c r="A31" s="8">
        <v>45443</v>
      </c>
      <c r="B31" s="9">
        <v>18739</v>
      </c>
      <c r="C31" s="10" t="s">
        <v>293</v>
      </c>
      <c r="D31" s="11" t="s">
        <v>283</v>
      </c>
      <c r="E31" s="3">
        <v>199473</v>
      </c>
      <c r="F31" s="12"/>
      <c r="G31" s="13" t="s">
        <v>34</v>
      </c>
      <c r="H31" s="13"/>
      <c r="I31" s="23"/>
      <c r="J31" s="24">
        <v>194</v>
      </c>
      <c r="K31" s="25">
        <f t="shared" si="0"/>
        <v>194</v>
      </c>
      <c r="L31" s="8">
        <v>45417</v>
      </c>
    </row>
    <row r="32" spans="1:12">
      <c r="A32" s="8"/>
      <c r="B32" s="9"/>
      <c r="C32" s="10"/>
      <c r="D32" s="17" t="s">
        <v>284</v>
      </c>
      <c r="E32" s="7"/>
      <c r="F32" s="18"/>
      <c r="G32" s="19" t="s">
        <v>34</v>
      </c>
      <c r="H32" s="19"/>
      <c r="I32" s="26"/>
      <c r="J32" s="24">
        <v>-24.35</v>
      </c>
      <c r="K32" s="25">
        <f t="shared" si="0"/>
        <v>-24.35</v>
      </c>
      <c r="L32" s="14"/>
    </row>
    <row r="33" spans="1:12">
      <c r="A33" s="20" t="s">
        <v>285</v>
      </c>
      <c r="B33" s="21"/>
      <c r="C33" s="21"/>
      <c r="D33" s="21"/>
      <c r="E33" s="21"/>
      <c r="F33" s="21"/>
      <c r="G33" s="21"/>
      <c r="H33" s="21"/>
      <c r="I33" s="27"/>
      <c r="J33" s="28">
        <f>SUM(J31:J32)</f>
        <v>169.65</v>
      </c>
      <c r="K33" s="29">
        <f t="shared" si="0"/>
        <v>169.65</v>
      </c>
      <c r="L33" s="30"/>
    </row>
    <row r="34" spans="1:12">
      <c r="A34" s="8">
        <v>45443</v>
      </c>
      <c r="B34" s="9">
        <v>18739</v>
      </c>
      <c r="C34" s="10" t="s">
        <v>294</v>
      </c>
      <c r="D34" s="11" t="s">
        <v>283</v>
      </c>
      <c r="E34" s="3">
        <v>198611</v>
      </c>
      <c r="F34" s="12"/>
      <c r="G34" s="13" t="s">
        <v>34</v>
      </c>
      <c r="H34" s="13"/>
      <c r="I34" s="23"/>
      <c r="J34" s="24">
        <v>727.5</v>
      </c>
      <c r="K34" s="25">
        <f t="shared" si="0"/>
        <v>727.5</v>
      </c>
      <c r="L34" s="8">
        <v>45417</v>
      </c>
    </row>
    <row r="35" spans="1:12">
      <c r="A35" s="8"/>
      <c r="B35" s="9"/>
      <c r="C35" s="10"/>
      <c r="D35" s="17" t="s">
        <v>284</v>
      </c>
      <c r="E35" s="7"/>
      <c r="F35" s="18"/>
      <c r="G35" s="19" t="s">
        <v>34</v>
      </c>
      <c r="H35" s="19"/>
      <c r="I35" s="26"/>
      <c r="J35" s="24">
        <v>-91.32</v>
      </c>
      <c r="K35" s="25">
        <f t="shared" si="0"/>
        <v>-91.32</v>
      </c>
      <c r="L35" s="14"/>
    </row>
    <row r="36" s="1" customFormat="1" spans="1:12">
      <c r="A36" s="20" t="s">
        <v>285</v>
      </c>
      <c r="B36" s="21"/>
      <c r="C36" s="21"/>
      <c r="D36" s="21"/>
      <c r="E36" s="21"/>
      <c r="F36" s="21"/>
      <c r="G36" s="21"/>
      <c r="H36" s="21"/>
      <c r="I36" s="27"/>
      <c r="J36" s="28">
        <f>SUM(J34:J35)</f>
        <v>636.18</v>
      </c>
      <c r="K36" s="29">
        <f>SUM(K34:K35)</f>
        <v>636.18</v>
      </c>
      <c r="L36" s="14"/>
    </row>
    <row r="37" spans="1:12">
      <c r="A37" s="8">
        <v>45443</v>
      </c>
      <c r="B37" s="9">
        <v>18739</v>
      </c>
      <c r="C37" s="10" t="s">
        <v>295</v>
      </c>
      <c r="D37" s="11" t="s">
        <v>283</v>
      </c>
      <c r="E37" s="3">
        <v>197475</v>
      </c>
      <c r="F37" s="12"/>
      <c r="G37" s="13" t="s">
        <v>34</v>
      </c>
      <c r="H37" s="13"/>
      <c r="I37" s="23"/>
      <c r="J37" s="24">
        <v>200</v>
      </c>
      <c r="K37" s="25">
        <f t="shared" ref="K37:K81" si="1">J37+F37</f>
        <v>200</v>
      </c>
      <c r="L37" s="8">
        <v>45417</v>
      </c>
    </row>
    <row r="38" spans="1:12">
      <c r="A38" s="8"/>
      <c r="B38" s="9"/>
      <c r="C38" s="10"/>
      <c r="D38" s="17" t="s">
        <v>284</v>
      </c>
      <c r="E38" s="7"/>
      <c r="F38" s="18"/>
      <c r="G38" s="19" t="s">
        <v>34</v>
      </c>
      <c r="H38" s="19"/>
      <c r="I38" s="26"/>
      <c r="J38" s="24">
        <v>-25.93</v>
      </c>
      <c r="K38" s="25">
        <f t="shared" si="1"/>
        <v>-25.93</v>
      </c>
      <c r="L38" s="8"/>
    </row>
    <row r="39" spans="1:12">
      <c r="A39" s="20" t="s">
        <v>285</v>
      </c>
      <c r="B39" s="21"/>
      <c r="C39" s="21"/>
      <c r="D39" s="21"/>
      <c r="E39" s="21"/>
      <c r="F39" s="21"/>
      <c r="G39" s="21"/>
      <c r="H39" s="21"/>
      <c r="I39" s="27"/>
      <c r="J39" s="28">
        <f>SUM(J37:J38)</f>
        <v>174.07</v>
      </c>
      <c r="K39" s="29">
        <f t="shared" si="1"/>
        <v>174.07</v>
      </c>
      <c r="L39" s="14"/>
    </row>
    <row r="40" spans="1:12">
      <c r="A40" s="8">
        <v>45443</v>
      </c>
      <c r="B40" s="9">
        <v>18739</v>
      </c>
      <c r="C40" s="10" t="s">
        <v>296</v>
      </c>
      <c r="D40" s="11" t="s">
        <v>283</v>
      </c>
      <c r="E40" s="3">
        <v>198388</v>
      </c>
      <c r="F40" s="12"/>
      <c r="G40" s="13" t="s">
        <v>34</v>
      </c>
      <c r="H40" s="13"/>
      <c r="I40" s="23"/>
      <c r="J40" s="24">
        <v>1067</v>
      </c>
      <c r="K40" s="25">
        <f t="shared" si="1"/>
        <v>1067</v>
      </c>
      <c r="L40" s="8">
        <v>45417</v>
      </c>
    </row>
    <row r="41" spans="1:12">
      <c r="A41" s="14"/>
      <c r="B41" s="15"/>
      <c r="C41" s="16"/>
      <c r="D41" s="17" t="s">
        <v>284</v>
      </c>
      <c r="E41" s="7"/>
      <c r="F41" s="18"/>
      <c r="G41" s="19" t="s">
        <v>34</v>
      </c>
      <c r="H41" s="19"/>
      <c r="I41" s="26"/>
      <c r="J41" s="24">
        <v>-135.15</v>
      </c>
      <c r="K41" s="25">
        <f t="shared" si="1"/>
        <v>-135.15</v>
      </c>
      <c r="L41" s="14"/>
    </row>
    <row r="42" spans="1:12">
      <c r="A42" s="20" t="s">
        <v>285</v>
      </c>
      <c r="B42" s="21"/>
      <c r="C42" s="21"/>
      <c r="D42" s="21"/>
      <c r="E42" s="21"/>
      <c r="F42" s="21"/>
      <c r="G42" s="21"/>
      <c r="H42" s="21"/>
      <c r="I42" s="27"/>
      <c r="J42" s="28">
        <f>SUM(J40:J41)</f>
        <v>931.85</v>
      </c>
      <c r="K42" s="29">
        <f t="shared" si="1"/>
        <v>931.85</v>
      </c>
      <c r="L42" s="14"/>
    </row>
    <row r="43" spans="1:12">
      <c r="A43" s="8">
        <v>45443</v>
      </c>
      <c r="B43" s="9">
        <v>18739</v>
      </c>
      <c r="C43" s="10" t="s">
        <v>297</v>
      </c>
      <c r="D43" s="11" t="s">
        <v>283</v>
      </c>
      <c r="E43" s="3">
        <v>199480</v>
      </c>
      <c r="F43" s="12"/>
      <c r="G43" s="13" t="s">
        <v>34</v>
      </c>
      <c r="H43" s="13"/>
      <c r="I43" s="23"/>
      <c r="J43" s="24">
        <v>194</v>
      </c>
      <c r="K43" s="25">
        <f t="shared" si="1"/>
        <v>194</v>
      </c>
      <c r="L43" s="8">
        <v>45417</v>
      </c>
    </row>
    <row r="44" spans="1:12">
      <c r="A44" s="14"/>
      <c r="B44" s="15"/>
      <c r="C44" s="16"/>
      <c r="D44" s="17" t="s">
        <v>284</v>
      </c>
      <c r="E44" s="7"/>
      <c r="F44" s="18"/>
      <c r="G44" s="19" t="s">
        <v>34</v>
      </c>
      <c r="H44" s="19"/>
      <c r="I44" s="26"/>
      <c r="J44" s="24">
        <v>-24.35</v>
      </c>
      <c r="K44" s="25">
        <f t="shared" si="1"/>
        <v>-24.35</v>
      </c>
      <c r="L44" s="14"/>
    </row>
    <row r="45" spans="1:12">
      <c r="A45" s="20" t="s">
        <v>285</v>
      </c>
      <c r="B45" s="21"/>
      <c r="C45" s="21"/>
      <c r="D45" s="21"/>
      <c r="E45" s="21"/>
      <c r="F45" s="21"/>
      <c r="G45" s="21"/>
      <c r="H45" s="21"/>
      <c r="I45" s="27"/>
      <c r="J45" s="28">
        <f>SUM(J43:J44)</f>
        <v>169.65</v>
      </c>
      <c r="K45" s="29">
        <f t="shared" si="1"/>
        <v>169.65</v>
      </c>
      <c r="L45" s="14"/>
    </row>
    <row r="46" spans="1:12">
      <c r="A46" s="8">
        <v>45443</v>
      </c>
      <c r="B46" s="9">
        <v>18739</v>
      </c>
      <c r="C46" s="10" t="s">
        <v>298</v>
      </c>
      <c r="D46" s="11" t="s">
        <v>283</v>
      </c>
      <c r="E46" s="3">
        <v>199475</v>
      </c>
      <c r="F46" s="12"/>
      <c r="G46" s="13" t="s">
        <v>34</v>
      </c>
      <c r="H46" s="13"/>
      <c r="I46" s="23"/>
      <c r="J46" s="24">
        <v>194</v>
      </c>
      <c r="K46" s="25">
        <f t="shared" si="1"/>
        <v>194</v>
      </c>
      <c r="L46" s="8">
        <v>45417</v>
      </c>
    </row>
    <row r="47" spans="1:12">
      <c r="A47" s="14"/>
      <c r="B47" s="15"/>
      <c r="C47" s="16"/>
      <c r="D47" s="17" t="s">
        <v>284</v>
      </c>
      <c r="E47" s="7"/>
      <c r="F47" s="18"/>
      <c r="G47" s="19" t="s">
        <v>34</v>
      </c>
      <c r="H47" s="19"/>
      <c r="I47" s="26"/>
      <c r="J47" s="24">
        <v>-24.35</v>
      </c>
      <c r="K47" s="25">
        <f t="shared" si="1"/>
        <v>-24.35</v>
      </c>
      <c r="L47" s="14"/>
    </row>
    <row r="48" spans="1:12">
      <c r="A48" s="20" t="s">
        <v>285</v>
      </c>
      <c r="B48" s="21"/>
      <c r="C48" s="21"/>
      <c r="D48" s="21"/>
      <c r="E48" s="21"/>
      <c r="F48" s="21"/>
      <c r="G48" s="21"/>
      <c r="H48" s="21"/>
      <c r="I48" s="27"/>
      <c r="J48" s="28">
        <f>SUM(J46:J47)</f>
        <v>169.65</v>
      </c>
      <c r="K48" s="29">
        <f t="shared" si="1"/>
        <v>169.65</v>
      </c>
      <c r="L48" s="14"/>
    </row>
    <row r="49" spans="1:12">
      <c r="A49" s="8">
        <v>45443</v>
      </c>
      <c r="B49" s="9">
        <v>18739</v>
      </c>
      <c r="C49" s="10" t="s">
        <v>299</v>
      </c>
      <c r="D49" s="11" t="s">
        <v>283</v>
      </c>
      <c r="E49" s="3">
        <v>198608</v>
      </c>
      <c r="F49" s="12"/>
      <c r="G49" s="13" t="s">
        <v>34</v>
      </c>
      <c r="H49" s="13"/>
      <c r="I49" s="23"/>
      <c r="J49" s="24">
        <v>533.5</v>
      </c>
      <c r="K49" s="25">
        <f t="shared" si="1"/>
        <v>533.5</v>
      </c>
      <c r="L49" s="8">
        <v>45417</v>
      </c>
    </row>
    <row r="50" spans="1:12">
      <c r="A50" s="14"/>
      <c r="B50" s="15"/>
      <c r="C50" s="16"/>
      <c r="D50" s="17" t="s">
        <v>284</v>
      </c>
      <c r="E50" s="7"/>
      <c r="F50" s="18"/>
      <c r="G50" s="19" t="s">
        <v>34</v>
      </c>
      <c r="H50" s="19"/>
      <c r="I50" s="26"/>
      <c r="J50" s="24">
        <v>-67.25</v>
      </c>
      <c r="K50" s="25">
        <f t="shared" si="1"/>
        <v>-67.25</v>
      </c>
      <c r="L50" s="14"/>
    </row>
    <row r="51" spans="1:12">
      <c r="A51" s="20" t="s">
        <v>285</v>
      </c>
      <c r="B51" s="21"/>
      <c r="C51" s="21"/>
      <c r="D51" s="21"/>
      <c r="E51" s="21"/>
      <c r="F51" s="21"/>
      <c r="G51" s="21"/>
      <c r="H51" s="21"/>
      <c r="I51" s="27"/>
      <c r="J51" s="28">
        <f>SUM(J49:J50)</f>
        <v>466.25</v>
      </c>
      <c r="K51" s="29">
        <f t="shared" si="1"/>
        <v>466.25</v>
      </c>
      <c r="L51" s="14"/>
    </row>
    <row r="52" spans="1:12">
      <c r="A52" s="8">
        <v>45443</v>
      </c>
      <c r="B52" s="9">
        <v>18739</v>
      </c>
      <c r="C52" s="10" t="s">
        <v>300</v>
      </c>
      <c r="D52" s="11" t="s">
        <v>283</v>
      </c>
      <c r="E52" s="3">
        <v>198048</v>
      </c>
      <c r="F52" s="12"/>
      <c r="G52" s="13" t="s">
        <v>34</v>
      </c>
      <c r="H52" s="13"/>
      <c r="I52" s="23"/>
      <c r="J52" s="24">
        <v>200</v>
      </c>
      <c r="K52" s="25">
        <f t="shared" si="1"/>
        <v>200</v>
      </c>
      <c r="L52" s="8">
        <v>45417</v>
      </c>
    </row>
    <row r="53" spans="1:12">
      <c r="A53" s="14"/>
      <c r="B53" s="15"/>
      <c r="C53" s="16"/>
      <c r="D53" s="17" t="s">
        <v>284</v>
      </c>
      <c r="E53" s="7"/>
      <c r="F53" s="18"/>
      <c r="G53" s="19" t="s">
        <v>34</v>
      </c>
      <c r="H53" s="19"/>
      <c r="I53" s="26"/>
      <c r="J53" s="24">
        <v>-25.08</v>
      </c>
      <c r="K53" s="25">
        <f t="shared" si="1"/>
        <v>-25.08</v>
      </c>
      <c r="L53" s="14"/>
    </row>
    <row r="54" spans="1:12">
      <c r="A54" s="20" t="s">
        <v>285</v>
      </c>
      <c r="B54" s="21"/>
      <c r="C54" s="21"/>
      <c r="D54" s="21"/>
      <c r="E54" s="21"/>
      <c r="F54" s="21"/>
      <c r="G54" s="21"/>
      <c r="H54" s="21"/>
      <c r="I54" s="27"/>
      <c r="J54" s="28">
        <f>SUM(J52:J53)</f>
        <v>174.92</v>
      </c>
      <c r="K54" s="29">
        <f t="shared" si="1"/>
        <v>174.92</v>
      </c>
      <c r="L54" s="14"/>
    </row>
    <row r="55" spans="1:12">
      <c r="A55" s="8">
        <v>45443</v>
      </c>
      <c r="B55" s="9">
        <v>18739</v>
      </c>
      <c r="C55" s="10" t="s">
        <v>301</v>
      </c>
      <c r="D55" s="11" t="s">
        <v>283</v>
      </c>
      <c r="E55" s="3">
        <v>198046</v>
      </c>
      <c r="F55" s="12"/>
      <c r="G55" s="13" t="s">
        <v>34</v>
      </c>
      <c r="H55" s="13"/>
      <c r="I55" s="23"/>
      <c r="J55" s="24">
        <v>200</v>
      </c>
      <c r="K55" s="25">
        <f t="shared" si="1"/>
        <v>200</v>
      </c>
      <c r="L55" s="8">
        <v>45417</v>
      </c>
    </row>
    <row r="56" spans="1:12">
      <c r="A56" s="14"/>
      <c r="B56" s="15"/>
      <c r="C56" s="16"/>
      <c r="D56" s="17" t="s">
        <v>284</v>
      </c>
      <c r="E56" s="7"/>
      <c r="F56" s="18"/>
      <c r="G56" s="19" t="s">
        <v>34</v>
      </c>
      <c r="H56" s="19"/>
      <c r="I56" s="26"/>
      <c r="J56" s="24">
        <v>-25.08</v>
      </c>
      <c r="K56" s="25">
        <f t="shared" si="1"/>
        <v>-25.08</v>
      </c>
      <c r="L56" s="14"/>
    </row>
    <row r="57" spans="1:12">
      <c r="A57" s="20" t="s">
        <v>285</v>
      </c>
      <c r="B57" s="21"/>
      <c r="C57" s="21"/>
      <c r="D57" s="21"/>
      <c r="E57" s="21"/>
      <c r="F57" s="21"/>
      <c r="G57" s="21"/>
      <c r="H57" s="21"/>
      <c r="I57" s="27"/>
      <c r="J57" s="28">
        <f>SUM(J55:J56)</f>
        <v>174.92</v>
      </c>
      <c r="K57" s="29">
        <f t="shared" si="1"/>
        <v>174.92</v>
      </c>
      <c r="L57" s="14"/>
    </row>
    <row r="58" spans="1:12">
      <c r="A58" s="8">
        <v>45443</v>
      </c>
      <c r="B58" s="9">
        <v>18739</v>
      </c>
      <c r="C58" s="10" t="s">
        <v>302</v>
      </c>
      <c r="D58" s="11" t="s">
        <v>283</v>
      </c>
      <c r="E58" s="3">
        <v>198047</v>
      </c>
      <c r="F58" s="12"/>
      <c r="G58" s="13" t="s">
        <v>34</v>
      </c>
      <c r="H58" s="13"/>
      <c r="I58" s="23"/>
      <c r="J58" s="24">
        <v>200</v>
      </c>
      <c r="K58" s="25">
        <f t="shared" si="1"/>
        <v>200</v>
      </c>
      <c r="L58" s="8">
        <v>45417</v>
      </c>
    </row>
    <row r="59" spans="1:12">
      <c r="A59" s="14"/>
      <c r="B59" s="15"/>
      <c r="C59" s="16"/>
      <c r="D59" s="17" t="s">
        <v>284</v>
      </c>
      <c r="E59" s="7"/>
      <c r="F59" s="18"/>
      <c r="G59" s="19" t="s">
        <v>34</v>
      </c>
      <c r="H59" s="19"/>
      <c r="I59" s="26"/>
      <c r="J59" s="24">
        <v>-25.08</v>
      </c>
      <c r="K59" s="25">
        <f t="shared" si="1"/>
        <v>-25.08</v>
      </c>
      <c r="L59" s="14"/>
    </row>
    <row r="60" spans="1:12">
      <c r="A60" s="20" t="s">
        <v>285</v>
      </c>
      <c r="B60" s="21"/>
      <c r="C60" s="21"/>
      <c r="D60" s="21"/>
      <c r="E60" s="21"/>
      <c r="F60" s="21"/>
      <c r="G60" s="21"/>
      <c r="H60" s="21"/>
      <c r="I60" s="27"/>
      <c r="J60" s="28">
        <f>SUM(J58:J59)</f>
        <v>174.92</v>
      </c>
      <c r="K60" s="29">
        <f t="shared" si="1"/>
        <v>174.92</v>
      </c>
      <c r="L60" s="14"/>
    </row>
    <row r="61" spans="1:12">
      <c r="A61" s="8">
        <v>45443</v>
      </c>
      <c r="B61" s="9">
        <v>18739</v>
      </c>
      <c r="C61" s="10" t="s">
        <v>303</v>
      </c>
      <c r="D61" s="11" t="s">
        <v>283</v>
      </c>
      <c r="E61" s="3">
        <v>198045</v>
      </c>
      <c r="F61" s="12"/>
      <c r="G61" s="13" t="s">
        <v>34</v>
      </c>
      <c r="H61" s="13"/>
      <c r="I61" s="23"/>
      <c r="J61" s="24">
        <v>194</v>
      </c>
      <c r="K61" s="25">
        <f t="shared" si="1"/>
        <v>194</v>
      </c>
      <c r="L61" s="8">
        <v>45417</v>
      </c>
    </row>
    <row r="62" spans="1:12">
      <c r="A62" s="14"/>
      <c r="B62" s="15"/>
      <c r="C62" s="16"/>
      <c r="D62" s="17" t="s">
        <v>284</v>
      </c>
      <c r="E62" s="7"/>
      <c r="F62" s="18"/>
      <c r="G62" s="19" t="s">
        <v>34</v>
      </c>
      <c r="H62" s="19"/>
      <c r="I62" s="26"/>
      <c r="J62" s="24">
        <v>-25.2</v>
      </c>
      <c r="K62" s="25">
        <f t="shared" si="1"/>
        <v>-25.2</v>
      </c>
      <c r="L62" s="14"/>
    </row>
    <row r="63" spans="1:12">
      <c r="A63" s="20" t="s">
        <v>285</v>
      </c>
      <c r="B63" s="21"/>
      <c r="C63" s="21"/>
      <c r="D63" s="21"/>
      <c r="E63" s="21"/>
      <c r="F63" s="21"/>
      <c r="G63" s="21"/>
      <c r="H63" s="21"/>
      <c r="I63" s="27"/>
      <c r="J63" s="28">
        <f>SUM(J61:J62)</f>
        <v>168.8</v>
      </c>
      <c r="K63" s="29">
        <f t="shared" si="1"/>
        <v>168.8</v>
      </c>
      <c r="L63" s="14"/>
    </row>
    <row r="64" spans="1:12">
      <c r="A64" s="8">
        <v>45443</v>
      </c>
      <c r="B64" s="9">
        <v>18739</v>
      </c>
      <c r="C64" s="10" t="s">
        <v>304</v>
      </c>
      <c r="D64" s="11" t="s">
        <v>283</v>
      </c>
      <c r="E64" s="3">
        <v>197467</v>
      </c>
      <c r="F64" s="12"/>
      <c r="G64" s="13" t="s">
        <v>34</v>
      </c>
      <c r="H64" s="13"/>
      <c r="I64" s="23"/>
      <c r="J64" s="24">
        <v>1067</v>
      </c>
      <c r="K64" s="25">
        <f t="shared" si="1"/>
        <v>1067</v>
      </c>
      <c r="L64" s="8">
        <v>45417</v>
      </c>
    </row>
    <row r="65" spans="1:12">
      <c r="A65" s="14"/>
      <c r="B65" s="15"/>
      <c r="C65" s="16"/>
      <c r="D65" s="17" t="s">
        <v>284</v>
      </c>
      <c r="E65" s="7"/>
      <c r="F65" s="18"/>
      <c r="G65" s="19" t="s">
        <v>34</v>
      </c>
      <c r="H65" s="19"/>
      <c r="I65" s="26"/>
      <c r="J65" s="24">
        <v>-135.72</v>
      </c>
      <c r="K65" s="25">
        <f t="shared" si="1"/>
        <v>-135.72</v>
      </c>
      <c r="L65" s="14"/>
    </row>
    <row r="66" spans="1:12">
      <c r="A66" s="20" t="s">
        <v>285</v>
      </c>
      <c r="B66" s="21"/>
      <c r="C66" s="21"/>
      <c r="D66" s="21"/>
      <c r="E66" s="21"/>
      <c r="F66" s="21"/>
      <c r="G66" s="21"/>
      <c r="H66" s="21"/>
      <c r="I66" s="27"/>
      <c r="J66" s="28">
        <f>SUM(J64:J65)</f>
        <v>931.28</v>
      </c>
      <c r="K66" s="29">
        <f t="shared" si="1"/>
        <v>931.28</v>
      </c>
      <c r="L66" s="14"/>
    </row>
    <row r="67" spans="1:12">
      <c r="A67" s="8">
        <v>45443</v>
      </c>
      <c r="B67" s="9">
        <v>18739</v>
      </c>
      <c r="C67" s="10" t="s">
        <v>305</v>
      </c>
      <c r="D67" s="11" t="s">
        <v>283</v>
      </c>
      <c r="E67" s="3">
        <v>198049</v>
      </c>
      <c r="F67" s="12"/>
      <c r="G67" s="13" t="s">
        <v>34</v>
      </c>
      <c r="H67" s="13"/>
      <c r="I67" s="23"/>
      <c r="J67" s="24">
        <v>1100</v>
      </c>
      <c r="K67" s="25">
        <f t="shared" si="1"/>
        <v>1100</v>
      </c>
      <c r="L67" s="8">
        <v>45417</v>
      </c>
    </row>
    <row r="68" spans="1:12">
      <c r="A68" s="14"/>
      <c r="B68" s="15"/>
      <c r="C68" s="16"/>
      <c r="D68" s="17" t="s">
        <v>284</v>
      </c>
      <c r="E68" s="7"/>
      <c r="F68" s="18"/>
      <c r="G68" s="19" t="s">
        <v>34</v>
      </c>
      <c r="H68" s="19"/>
      <c r="I68" s="26"/>
      <c r="J68" s="24">
        <v>-137.99</v>
      </c>
      <c r="K68" s="25">
        <f t="shared" si="1"/>
        <v>-137.99</v>
      </c>
      <c r="L68" s="14"/>
    </row>
    <row r="69" spans="1:12">
      <c r="A69" s="20" t="s">
        <v>285</v>
      </c>
      <c r="B69" s="21"/>
      <c r="C69" s="21"/>
      <c r="D69" s="21"/>
      <c r="E69" s="21"/>
      <c r="F69" s="21"/>
      <c r="G69" s="21"/>
      <c r="H69" s="21"/>
      <c r="I69" s="27"/>
      <c r="J69" s="28">
        <f>SUM(J67:J68)</f>
        <v>962.01</v>
      </c>
      <c r="K69" s="29">
        <f t="shared" si="1"/>
        <v>962.01</v>
      </c>
      <c r="L69" s="14"/>
    </row>
    <row r="70" spans="1:12">
      <c r="A70" s="8">
        <v>45443</v>
      </c>
      <c r="B70" s="9">
        <v>18739</v>
      </c>
      <c r="C70" s="10" t="s">
        <v>306</v>
      </c>
      <c r="D70" s="11" t="s">
        <v>283</v>
      </c>
      <c r="E70" s="3">
        <v>198406</v>
      </c>
      <c r="F70" s="12"/>
      <c r="G70" s="13" t="s">
        <v>34</v>
      </c>
      <c r="H70" s="13"/>
      <c r="I70" s="23"/>
      <c r="J70" s="24">
        <v>388</v>
      </c>
      <c r="K70" s="25">
        <f t="shared" si="1"/>
        <v>388</v>
      </c>
      <c r="L70" s="8">
        <v>45417</v>
      </c>
    </row>
    <row r="71" spans="1:12">
      <c r="A71" s="14"/>
      <c r="B71" s="15"/>
      <c r="C71" s="16"/>
      <c r="D71" s="17" t="s">
        <v>284</v>
      </c>
      <c r="E71" s="7"/>
      <c r="F71" s="18"/>
      <c r="G71" s="19" t="s">
        <v>34</v>
      </c>
      <c r="H71" s="19"/>
      <c r="I71" s="26"/>
      <c r="J71" s="24">
        <v>-48.72</v>
      </c>
      <c r="K71" s="25">
        <f t="shared" si="1"/>
        <v>-48.72</v>
      </c>
      <c r="L71" s="14"/>
    </row>
    <row r="72" spans="1:12">
      <c r="A72" s="20" t="s">
        <v>285</v>
      </c>
      <c r="B72" s="21"/>
      <c r="C72" s="21"/>
      <c r="D72" s="21"/>
      <c r="E72" s="21"/>
      <c r="F72" s="21"/>
      <c r="G72" s="21"/>
      <c r="H72" s="21"/>
      <c r="I72" s="27"/>
      <c r="J72" s="28">
        <f>SUM(J70:J71)</f>
        <v>339.28</v>
      </c>
      <c r="K72" s="29">
        <f t="shared" si="1"/>
        <v>339.28</v>
      </c>
      <c r="L72" s="14"/>
    </row>
    <row r="73" spans="1:12">
      <c r="A73" s="8">
        <v>45443</v>
      </c>
      <c r="B73" s="9">
        <v>18739</v>
      </c>
      <c r="C73" s="10" t="s">
        <v>307</v>
      </c>
      <c r="D73" s="11" t="s">
        <v>283</v>
      </c>
      <c r="E73" s="3">
        <v>198053</v>
      </c>
      <c r="F73" s="12"/>
      <c r="G73" s="13" t="s">
        <v>34</v>
      </c>
      <c r="H73" s="13"/>
      <c r="I73" s="23"/>
      <c r="J73" s="24">
        <v>1100</v>
      </c>
      <c r="K73" s="25">
        <f t="shared" si="1"/>
        <v>1100</v>
      </c>
      <c r="L73" s="8">
        <v>45417</v>
      </c>
    </row>
    <row r="74" spans="1:12">
      <c r="A74" s="14"/>
      <c r="B74" s="15"/>
      <c r="C74" s="16"/>
      <c r="D74" s="17" t="s">
        <v>284</v>
      </c>
      <c r="E74" s="7"/>
      <c r="F74" s="18"/>
      <c r="G74" s="19" t="s">
        <v>34</v>
      </c>
      <c r="H74" s="19"/>
      <c r="I74" s="26"/>
      <c r="J74" s="24">
        <v>-138.84</v>
      </c>
      <c r="K74" s="25">
        <f t="shared" si="1"/>
        <v>-138.84</v>
      </c>
      <c r="L74" s="14"/>
    </row>
    <row r="75" spans="1:12">
      <c r="A75" s="20" t="s">
        <v>285</v>
      </c>
      <c r="B75" s="21"/>
      <c r="C75" s="21"/>
      <c r="D75" s="21"/>
      <c r="E75" s="21"/>
      <c r="F75" s="21"/>
      <c r="G75" s="21"/>
      <c r="H75" s="21"/>
      <c r="I75" s="27"/>
      <c r="J75" s="28">
        <f>SUM(J73:J74)</f>
        <v>961.16</v>
      </c>
      <c r="K75" s="29">
        <f t="shared" si="1"/>
        <v>961.16</v>
      </c>
      <c r="L75" s="14"/>
    </row>
    <row r="76" spans="1:12">
      <c r="A76" s="8">
        <v>45443</v>
      </c>
      <c r="B76" s="9">
        <v>18739</v>
      </c>
      <c r="C76" s="10" t="s">
        <v>308</v>
      </c>
      <c r="D76" s="11" t="s">
        <v>283</v>
      </c>
      <c r="E76" s="3">
        <v>198617</v>
      </c>
      <c r="F76" s="12"/>
      <c r="G76" s="13" t="s">
        <v>34</v>
      </c>
      <c r="H76" s="13"/>
      <c r="I76" s="23"/>
      <c r="J76" s="24">
        <v>1067</v>
      </c>
      <c r="K76" s="25">
        <f t="shared" si="1"/>
        <v>1067</v>
      </c>
      <c r="L76" s="8">
        <v>45417</v>
      </c>
    </row>
    <row r="77" spans="1:12">
      <c r="A77" s="14"/>
      <c r="B77" s="15"/>
      <c r="C77" s="16"/>
      <c r="D77" s="17" t="s">
        <v>284</v>
      </c>
      <c r="E77" s="7"/>
      <c r="F77" s="18"/>
      <c r="G77" s="19" t="s">
        <v>34</v>
      </c>
      <c r="H77" s="19"/>
      <c r="I77" s="26"/>
      <c r="J77" s="24">
        <v>-133.84</v>
      </c>
      <c r="K77" s="25">
        <f t="shared" si="1"/>
        <v>-133.84</v>
      </c>
      <c r="L77" s="14"/>
    </row>
    <row r="78" spans="1:12">
      <c r="A78" s="20" t="s">
        <v>285</v>
      </c>
      <c r="B78" s="21"/>
      <c r="C78" s="21"/>
      <c r="D78" s="21"/>
      <c r="E78" s="21"/>
      <c r="F78" s="21"/>
      <c r="G78" s="21"/>
      <c r="H78" s="21"/>
      <c r="I78" s="27"/>
      <c r="J78" s="28">
        <f>SUM(J76:J77)</f>
        <v>933.16</v>
      </c>
      <c r="K78" s="29">
        <f t="shared" si="1"/>
        <v>933.16</v>
      </c>
      <c r="L78" s="14"/>
    </row>
    <row r="79" spans="1:12">
      <c r="A79" s="8">
        <v>45443</v>
      </c>
      <c r="B79" s="9">
        <v>18739</v>
      </c>
      <c r="C79" s="10" t="s">
        <v>309</v>
      </c>
      <c r="D79" s="11" t="s">
        <v>283</v>
      </c>
      <c r="E79" s="3">
        <v>198614</v>
      </c>
      <c r="F79" s="12"/>
      <c r="G79" s="13" t="s">
        <v>34</v>
      </c>
      <c r="H79" s="13"/>
      <c r="I79" s="23"/>
      <c r="J79" s="24">
        <v>388</v>
      </c>
      <c r="K79" s="25">
        <f t="shared" si="1"/>
        <v>388</v>
      </c>
      <c r="L79" s="8">
        <v>45417</v>
      </c>
    </row>
    <row r="80" spans="1:12">
      <c r="A80" s="14"/>
      <c r="B80" s="15"/>
      <c r="C80" s="16"/>
      <c r="D80" s="17" t="s">
        <v>284</v>
      </c>
      <c r="E80" s="7"/>
      <c r="F80" s="18"/>
      <c r="G80" s="19" t="s">
        <v>34</v>
      </c>
      <c r="H80" s="19"/>
      <c r="I80" s="26"/>
      <c r="J80" s="24">
        <v>-48.7</v>
      </c>
      <c r="K80" s="25">
        <f t="shared" si="1"/>
        <v>-48.7</v>
      </c>
      <c r="L80" s="14"/>
    </row>
    <row r="81" spans="1:12">
      <c r="A81" s="20" t="s">
        <v>285</v>
      </c>
      <c r="B81" s="21"/>
      <c r="C81" s="21"/>
      <c r="D81" s="21"/>
      <c r="E81" s="21"/>
      <c r="F81" s="21"/>
      <c r="G81" s="21"/>
      <c r="H81" s="21"/>
      <c r="I81" s="27"/>
      <c r="J81" s="28">
        <f>SUM(J79:J80)</f>
        <v>339.3</v>
      </c>
      <c r="K81" s="29">
        <f t="shared" si="1"/>
        <v>339.3</v>
      </c>
      <c r="L81" s="14"/>
    </row>
    <row r="82" ht="10.5" spans="1:10">
      <c r="A82" s="2"/>
      <c r="I82" s="31" t="s">
        <v>310</v>
      </c>
      <c r="J82" s="32">
        <f>SUM(J9,J12,J15,J18,J21,J24,J27,J30,J33,J36,J39,J42,J45,J48,J51,J54,J57,J60,J63,J66,J69,J72,J75,J78,J81)</f>
        <v>10641.17</v>
      </c>
    </row>
    <row r="84" ht="10.5" spans="1:10">
      <c r="A84" s="2" t="s">
        <v>20</v>
      </c>
      <c r="D84" s="2" t="s">
        <v>21</v>
      </c>
      <c r="I84" s="33"/>
      <c r="J84" s="32"/>
    </row>
    <row r="85" spans="1:1">
      <c r="A85" s="2"/>
    </row>
    <row r="86" spans="1:1">
      <c r="A86" s="2"/>
    </row>
    <row r="87" spans="1:4">
      <c r="A87" s="2" t="s">
        <v>23</v>
      </c>
      <c r="D87" s="2" t="s">
        <v>24</v>
      </c>
    </row>
    <row r="88" spans="1:4">
      <c r="A88" s="1" t="s">
        <v>137</v>
      </c>
      <c r="D88" s="1" t="s">
        <v>27</v>
      </c>
    </row>
    <row r="93" spans="1:1">
      <c r="A93" s="2" t="s">
        <v>0</v>
      </c>
    </row>
    <row r="94" spans="1:1">
      <c r="A94" s="2" t="s">
        <v>1</v>
      </c>
    </row>
    <row r="96" spans="1:12">
      <c r="A96" s="3" t="s">
        <v>2</v>
      </c>
      <c r="B96" s="3" t="s">
        <v>3</v>
      </c>
      <c r="C96" s="3" t="s">
        <v>4</v>
      </c>
      <c r="D96" s="3" t="s">
        <v>5</v>
      </c>
      <c r="E96" s="3" t="s">
        <v>281</v>
      </c>
      <c r="F96" s="3" t="s">
        <v>7</v>
      </c>
      <c r="G96" s="4" t="s">
        <v>8</v>
      </c>
      <c r="H96" s="5"/>
      <c r="I96" s="5"/>
      <c r="J96" s="22"/>
      <c r="K96" s="3" t="s">
        <v>9</v>
      </c>
      <c r="L96" s="3" t="s">
        <v>10</v>
      </c>
    </row>
    <row r="97" spans="1:12">
      <c r="A97" s="6"/>
      <c r="B97" s="6"/>
      <c r="C97" s="6"/>
      <c r="D97" s="6"/>
      <c r="E97" s="6"/>
      <c r="F97" s="6"/>
      <c r="G97" s="3" t="s">
        <v>11</v>
      </c>
      <c r="H97" s="3" t="s">
        <v>12</v>
      </c>
      <c r="I97" s="3" t="s">
        <v>13</v>
      </c>
      <c r="J97" s="3" t="s">
        <v>14</v>
      </c>
      <c r="K97" s="6"/>
      <c r="L97" s="6"/>
    </row>
    <row r="98" spans="1:1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1:12">
      <c r="A99" s="8">
        <v>45443</v>
      </c>
      <c r="B99" s="9">
        <v>19079</v>
      </c>
      <c r="C99" s="10" t="s">
        <v>311</v>
      </c>
      <c r="D99" s="11" t="s">
        <v>283</v>
      </c>
      <c r="E99" s="3">
        <v>201075</v>
      </c>
      <c r="F99" s="12"/>
      <c r="G99" s="13" t="s">
        <v>34</v>
      </c>
      <c r="H99" s="13"/>
      <c r="I99" s="23"/>
      <c r="J99" s="24">
        <v>350</v>
      </c>
      <c r="K99" s="25">
        <f t="shared" ref="K99:K127" si="2">J99+F99</f>
        <v>350</v>
      </c>
      <c r="L99" s="8">
        <v>45425</v>
      </c>
    </row>
    <row r="100" spans="1:12">
      <c r="A100" s="14"/>
      <c r="B100" s="15"/>
      <c r="C100" s="16"/>
      <c r="D100" s="17" t="s">
        <v>284</v>
      </c>
      <c r="E100" s="7"/>
      <c r="F100" s="18"/>
      <c r="G100" s="19" t="s">
        <v>34</v>
      </c>
      <c r="H100" s="19"/>
      <c r="I100" s="26"/>
      <c r="J100" s="24">
        <v>-44.1</v>
      </c>
      <c r="K100" s="25">
        <f t="shared" si="2"/>
        <v>-44.1</v>
      </c>
      <c r="L100" s="14"/>
    </row>
    <row r="101" spans="1:12">
      <c r="A101" s="20" t="s">
        <v>285</v>
      </c>
      <c r="B101" s="21"/>
      <c r="C101" s="21"/>
      <c r="D101" s="21"/>
      <c r="E101" s="21"/>
      <c r="F101" s="21"/>
      <c r="G101" s="21"/>
      <c r="H101" s="21"/>
      <c r="I101" s="27"/>
      <c r="J101" s="28">
        <f>SUM(J99:J100)</f>
        <v>305.9</v>
      </c>
      <c r="K101" s="29">
        <f t="shared" si="2"/>
        <v>305.9</v>
      </c>
      <c r="L101" s="14"/>
    </row>
    <row r="102" spans="1:12">
      <c r="A102" s="8">
        <v>45443</v>
      </c>
      <c r="B102" s="9">
        <v>19079</v>
      </c>
      <c r="C102" s="10" t="s">
        <v>312</v>
      </c>
      <c r="D102" s="11" t="s">
        <v>283</v>
      </c>
      <c r="E102" s="3">
        <v>201384</v>
      </c>
      <c r="F102" s="12"/>
      <c r="G102" s="13" t="s">
        <v>34</v>
      </c>
      <c r="H102" s="13"/>
      <c r="I102" s="23"/>
      <c r="J102" s="24">
        <v>350</v>
      </c>
      <c r="K102" s="25">
        <f t="shared" si="2"/>
        <v>350</v>
      </c>
      <c r="L102" s="8">
        <v>45425</v>
      </c>
    </row>
    <row r="103" spans="1:12">
      <c r="A103" s="8"/>
      <c r="B103" s="9"/>
      <c r="C103" s="10"/>
      <c r="D103" s="17" t="s">
        <v>284</v>
      </c>
      <c r="E103" s="7"/>
      <c r="F103" s="18"/>
      <c r="G103" s="19" t="s">
        <v>34</v>
      </c>
      <c r="H103" s="19"/>
      <c r="I103" s="26"/>
      <c r="J103" s="24">
        <v>-45.22</v>
      </c>
      <c r="K103" s="25">
        <f t="shared" si="2"/>
        <v>-45.22</v>
      </c>
      <c r="L103" s="8"/>
    </row>
    <row r="104" spans="1:12">
      <c r="A104" s="20" t="s">
        <v>285</v>
      </c>
      <c r="B104" s="21"/>
      <c r="C104" s="21"/>
      <c r="D104" s="21"/>
      <c r="E104" s="21"/>
      <c r="F104" s="21"/>
      <c r="G104" s="21"/>
      <c r="H104" s="21"/>
      <c r="I104" s="27"/>
      <c r="J104" s="28">
        <f>SUM(J102:J103)</f>
        <v>304.78</v>
      </c>
      <c r="K104" s="29">
        <f t="shared" si="2"/>
        <v>304.78</v>
      </c>
      <c r="L104" s="14"/>
    </row>
    <row r="105" spans="1:12">
      <c r="A105" s="8">
        <v>45443</v>
      </c>
      <c r="B105" s="9">
        <v>19079</v>
      </c>
      <c r="C105" s="10" t="s">
        <v>313</v>
      </c>
      <c r="D105" s="11" t="s">
        <v>283</v>
      </c>
      <c r="E105" s="3">
        <v>201639</v>
      </c>
      <c r="F105" s="12"/>
      <c r="G105" s="13" t="s">
        <v>34</v>
      </c>
      <c r="H105" s="13"/>
      <c r="I105" s="23"/>
      <c r="J105" s="24">
        <v>194</v>
      </c>
      <c r="K105" s="25">
        <f t="shared" si="2"/>
        <v>194</v>
      </c>
      <c r="L105" s="8">
        <v>45425</v>
      </c>
    </row>
    <row r="106" spans="1:12">
      <c r="A106" s="8"/>
      <c r="B106" s="9"/>
      <c r="C106" s="10"/>
      <c r="D106" s="17" t="s">
        <v>284</v>
      </c>
      <c r="E106" s="7"/>
      <c r="F106" s="18"/>
      <c r="G106" s="19" t="s">
        <v>34</v>
      </c>
      <c r="H106" s="19"/>
      <c r="I106" s="26"/>
      <c r="J106" s="24">
        <v>-24.35</v>
      </c>
      <c r="K106" s="25">
        <f t="shared" si="2"/>
        <v>-24.35</v>
      </c>
      <c r="L106" s="14"/>
    </row>
    <row r="107" spans="1:12">
      <c r="A107" s="20" t="s">
        <v>285</v>
      </c>
      <c r="B107" s="21"/>
      <c r="C107" s="21"/>
      <c r="D107" s="21"/>
      <c r="E107" s="21"/>
      <c r="F107" s="21"/>
      <c r="G107" s="21"/>
      <c r="H107" s="21"/>
      <c r="I107" s="27"/>
      <c r="J107" s="28">
        <f>SUM(J105:J106)</f>
        <v>169.65</v>
      </c>
      <c r="K107" s="29">
        <f t="shared" si="2"/>
        <v>169.65</v>
      </c>
      <c r="L107" s="30"/>
    </row>
    <row r="108" spans="1:12">
      <c r="A108" s="8">
        <v>45443</v>
      </c>
      <c r="B108" s="9">
        <v>19079</v>
      </c>
      <c r="C108" s="10" t="s">
        <v>314</v>
      </c>
      <c r="D108" s="11" t="s">
        <v>283</v>
      </c>
      <c r="E108" s="3">
        <v>201369</v>
      </c>
      <c r="F108" s="12"/>
      <c r="G108" s="13" t="s">
        <v>34</v>
      </c>
      <c r="H108" s="13"/>
      <c r="I108" s="23"/>
      <c r="J108" s="24">
        <v>194</v>
      </c>
      <c r="K108" s="25">
        <f t="shared" si="2"/>
        <v>194</v>
      </c>
      <c r="L108" s="8">
        <v>45425</v>
      </c>
    </row>
    <row r="109" spans="1:12">
      <c r="A109" s="14"/>
      <c r="B109" s="15"/>
      <c r="C109" s="16"/>
      <c r="D109" s="17" t="s">
        <v>284</v>
      </c>
      <c r="E109" s="7"/>
      <c r="F109" s="18"/>
      <c r="G109" s="19" t="s">
        <v>34</v>
      </c>
      <c r="H109" s="19"/>
      <c r="I109" s="26"/>
      <c r="J109" s="24">
        <v>-24.39</v>
      </c>
      <c r="K109" s="25">
        <f t="shared" si="2"/>
        <v>-24.39</v>
      </c>
      <c r="L109" s="14"/>
    </row>
    <row r="110" spans="1:12">
      <c r="A110" s="20" t="s">
        <v>285</v>
      </c>
      <c r="B110" s="21"/>
      <c r="C110" s="21"/>
      <c r="D110" s="21"/>
      <c r="E110" s="21"/>
      <c r="F110" s="21"/>
      <c r="G110" s="21"/>
      <c r="H110" s="21"/>
      <c r="I110" s="27"/>
      <c r="J110" s="28">
        <f>SUM(J108:J109)</f>
        <v>169.61</v>
      </c>
      <c r="K110" s="29">
        <f t="shared" si="2"/>
        <v>169.61</v>
      </c>
      <c r="L110" s="14"/>
    </row>
    <row r="111" spans="1:12">
      <c r="A111" s="8">
        <v>45443</v>
      </c>
      <c r="B111" s="9">
        <v>19079</v>
      </c>
      <c r="C111" s="10" t="s">
        <v>315</v>
      </c>
      <c r="D111" s="11" t="s">
        <v>283</v>
      </c>
      <c r="E111" s="3">
        <v>201377</v>
      </c>
      <c r="F111" s="12"/>
      <c r="G111" s="13" t="s">
        <v>34</v>
      </c>
      <c r="H111" s="13"/>
      <c r="I111" s="23"/>
      <c r="J111" s="24">
        <v>200</v>
      </c>
      <c r="K111" s="25">
        <f t="shared" si="2"/>
        <v>200</v>
      </c>
      <c r="L111" s="8">
        <v>45425</v>
      </c>
    </row>
    <row r="112" spans="1:12">
      <c r="A112" s="14"/>
      <c r="B112" s="15"/>
      <c r="C112" s="16"/>
      <c r="D112" s="17" t="s">
        <v>284</v>
      </c>
      <c r="E112" s="7"/>
      <c r="F112" s="18"/>
      <c r="G112" s="19" t="s">
        <v>34</v>
      </c>
      <c r="H112" s="19"/>
      <c r="I112" s="26"/>
      <c r="J112" s="24">
        <v>-25.93</v>
      </c>
      <c r="K112" s="25">
        <f t="shared" si="2"/>
        <v>-25.93</v>
      </c>
      <c r="L112" s="14"/>
    </row>
    <row r="113" spans="1:12">
      <c r="A113" s="20" t="s">
        <v>285</v>
      </c>
      <c r="B113" s="21"/>
      <c r="C113" s="21"/>
      <c r="D113" s="21"/>
      <c r="E113" s="21"/>
      <c r="F113" s="21"/>
      <c r="G113" s="21"/>
      <c r="H113" s="21"/>
      <c r="I113" s="27"/>
      <c r="J113" s="28">
        <f>SUM(J111:J112)</f>
        <v>174.07</v>
      </c>
      <c r="K113" s="29">
        <f t="shared" si="2"/>
        <v>174.07</v>
      </c>
      <c r="L113" s="14"/>
    </row>
    <row r="114" spans="1:12">
      <c r="A114" s="8">
        <v>45443</v>
      </c>
      <c r="B114" s="9">
        <v>19079</v>
      </c>
      <c r="C114" s="10" t="s">
        <v>316</v>
      </c>
      <c r="D114" s="11" t="s">
        <v>283</v>
      </c>
      <c r="E114" s="3">
        <v>201110</v>
      </c>
      <c r="F114" s="12"/>
      <c r="G114" s="13" t="s">
        <v>34</v>
      </c>
      <c r="H114" s="13"/>
      <c r="I114" s="23"/>
      <c r="J114" s="24">
        <v>339.5</v>
      </c>
      <c r="K114" s="25">
        <f t="shared" si="2"/>
        <v>339.5</v>
      </c>
      <c r="L114" s="8">
        <v>45425</v>
      </c>
    </row>
    <row r="115" spans="1:12">
      <c r="A115" s="14"/>
      <c r="B115" s="15"/>
      <c r="C115" s="16"/>
      <c r="D115" s="17" t="s">
        <v>284</v>
      </c>
      <c r="E115" s="7"/>
      <c r="F115" s="18"/>
      <c r="G115" s="19" t="s">
        <v>34</v>
      </c>
      <c r="H115" s="19"/>
      <c r="I115" s="26"/>
      <c r="J115" s="24">
        <v>-42.59</v>
      </c>
      <c r="K115" s="25">
        <f t="shared" si="2"/>
        <v>-42.59</v>
      </c>
      <c r="L115" s="14"/>
    </row>
    <row r="116" spans="1:12">
      <c r="A116" s="20" t="s">
        <v>285</v>
      </c>
      <c r="B116" s="21"/>
      <c r="C116" s="21"/>
      <c r="D116" s="21"/>
      <c r="E116" s="21"/>
      <c r="F116" s="21"/>
      <c r="G116" s="21"/>
      <c r="H116" s="21"/>
      <c r="I116" s="27"/>
      <c r="J116" s="28">
        <f>SUM(J114:J115)</f>
        <v>296.91</v>
      </c>
      <c r="K116" s="29">
        <f t="shared" si="2"/>
        <v>296.91</v>
      </c>
      <c r="L116" s="14"/>
    </row>
    <row r="117" spans="1:12">
      <c r="A117" s="8">
        <v>45443</v>
      </c>
      <c r="B117" s="9">
        <v>19079</v>
      </c>
      <c r="C117" s="10" t="s">
        <v>317</v>
      </c>
      <c r="D117" s="11" t="s">
        <v>283</v>
      </c>
      <c r="E117" s="3">
        <v>201103</v>
      </c>
      <c r="F117" s="12"/>
      <c r="G117" s="13" t="s">
        <v>34</v>
      </c>
      <c r="H117" s="13"/>
      <c r="I117" s="23"/>
      <c r="J117" s="24">
        <v>1067</v>
      </c>
      <c r="K117" s="25">
        <f t="shared" si="2"/>
        <v>1067</v>
      </c>
      <c r="L117" s="8">
        <v>45425</v>
      </c>
    </row>
    <row r="118" spans="1:12">
      <c r="A118" s="14"/>
      <c r="B118" s="15"/>
      <c r="C118" s="16"/>
      <c r="D118" s="17" t="s">
        <v>284</v>
      </c>
      <c r="E118" s="7"/>
      <c r="F118" s="18"/>
      <c r="G118" s="19" t="s">
        <v>34</v>
      </c>
      <c r="H118" s="19"/>
      <c r="I118" s="26"/>
      <c r="J118" s="24">
        <v>-133.84</v>
      </c>
      <c r="K118" s="25">
        <f t="shared" si="2"/>
        <v>-133.84</v>
      </c>
      <c r="L118" s="14"/>
    </row>
    <row r="119" spans="1:12">
      <c r="A119" s="20" t="s">
        <v>285</v>
      </c>
      <c r="B119" s="21"/>
      <c r="C119" s="21"/>
      <c r="D119" s="21"/>
      <c r="E119" s="21"/>
      <c r="F119" s="21"/>
      <c r="G119" s="21"/>
      <c r="H119" s="21"/>
      <c r="I119" s="27"/>
      <c r="J119" s="28">
        <f>SUM(J117:J118)</f>
        <v>933.16</v>
      </c>
      <c r="K119" s="29">
        <f t="shared" si="2"/>
        <v>933.16</v>
      </c>
      <c r="L119" s="14"/>
    </row>
    <row r="120" spans="1:12">
      <c r="A120" s="8">
        <v>45443</v>
      </c>
      <c r="B120" s="9">
        <v>19079</v>
      </c>
      <c r="C120" s="10" t="s">
        <v>318</v>
      </c>
      <c r="D120" s="11" t="s">
        <v>283</v>
      </c>
      <c r="E120" s="3">
        <v>201089</v>
      </c>
      <c r="F120" s="12"/>
      <c r="G120" s="13" t="s">
        <v>34</v>
      </c>
      <c r="H120" s="13"/>
      <c r="I120" s="23"/>
      <c r="J120" s="24">
        <v>388</v>
      </c>
      <c r="K120" s="25">
        <f t="shared" si="2"/>
        <v>388</v>
      </c>
      <c r="L120" s="8">
        <v>45425</v>
      </c>
    </row>
    <row r="121" spans="1:12">
      <c r="A121" s="14"/>
      <c r="B121" s="15"/>
      <c r="C121" s="16"/>
      <c r="D121" s="17" t="s">
        <v>284</v>
      </c>
      <c r="E121" s="7"/>
      <c r="F121" s="18"/>
      <c r="G121" s="19" t="s">
        <v>34</v>
      </c>
      <c r="H121" s="19"/>
      <c r="I121" s="26"/>
      <c r="J121" s="24">
        <v>-48.7</v>
      </c>
      <c r="K121" s="25">
        <f t="shared" si="2"/>
        <v>-48.7</v>
      </c>
      <c r="L121" s="14"/>
    </row>
    <row r="122" spans="1:12">
      <c r="A122" s="20" t="s">
        <v>285</v>
      </c>
      <c r="B122" s="21"/>
      <c r="C122" s="21"/>
      <c r="D122" s="21"/>
      <c r="E122" s="21"/>
      <c r="F122" s="21"/>
      <c r="G122" s="21"/>
      <c r="H122" s="21"/>
      <c r="I122" s="27"/>
      <c r="J122" s="28">
        <f>SUM(J120:J121)</f>
        <v>339.3</v>
      </c>
      <c r="K122" s="29">
        <f t="shared" si="2"/>
        <v>339.3</v>
      </c>
      <c r="L122" s="14"/>
    </row>
    <row r="123" spans="1:12">
      <c r="A123" s="8">
        <v>45443</v>
      </c>
      <c r="B123" s="9">
        <v>19079</v>
      </c>
      <c r="C123" s="10" t="s">
        <v>319</v>
      </c>
      <c r="D123" s="11" t="s">
        <v>283</v>
      </c>
      <c r="E123" s="3">
        <v>201094</v>
      </c>
      <c r="F123" s="12"/>
      <c r="G123" s="13" t="s">
        <v>34</v>
      </c>
      <c r="H123" s="13"/>
      <c r="I123" s="23"/>
      <c r="J123" s="24">
        <v>1100</v>
      </c>
      <c r="K123" s="25">
        <f t="shared" si="2"/>
        <v>1100</v>
      </c>
      <c r="L123" s="8">
        <v>45425</v>
      </c>
    </row>
    <row r="124" spans="1:12">
      <c r="A124" s="8"/>
      <c r="B124" s="9"/>
      <c r="C124" s="10"/>
      <c r="D124" s="17" t="s">
        <v>284</v>
      </c>
      <c r="E124" s="7"/>
      <c r="F124" s="18"/>
      <c r="G124" s="19" t="s">
        <v>34</v>
      </c>
      <c r="H124" s="19"/>
      <c r="I124" s="26"/>
      <c r="J124" s="24">
        <v>-138.84</v>
      </c>
      <c r="K124" s="25">
        <f t="shared" si="2"/>
        <v>-138.84</v>
      </c>
      <c r="L124" s="14"/>
    </row>
    <row r="125" spans="1:12">
      <c r="A125" s="20" t="s">
        <v>285</v>
      </c>
      <c r="B125" s="21"/>
      <c r="C125" s="21"/>
      <c r="D125" s="21"/>
      <c r="E125" s="21"/>
      <c r="F125" s="21"/>
      <c r="G125" s="21"/>
      <c r="H125" s="21"/>
      <c r="I125" s="27"/>
      <c r="J125" s="28">
        <f>SUM(J123:J124)</f>
        <v>961.16</v>
      </c>
      <c r="K125" s="29">
        <f t="shared" si="2"/>
        <v>961.16</v>
      </c>
      <c r="L125" s="30"/>
    </row>
    <row r="126" spans="1:12">
      <c r="A126" s="8">
        <v>45443</v>
      </c>
      <c r="B126" s="9">
        <v>19079</v>
      </c>
      <c r="C126" s="10" t="s">
        <v>320</v>
      </c>
      <c r="D126" s="11" t="s">
        <v>283</v>
      </c>
      <c r="E126" s="3">
        <v>201092</v>
      </c>
      <c r="F126" s="12"/>
      <c r="G126" s="13" t="s">
        <v>34</v>
      </c>
      <c r="H126" s="13"/>
      <c r="I126" s="23"/>
      <c r="J126" s="24">
        <v>200</v>
      </c>
      <c r="K126" s="25">
        <f t="shared" si="2"/>
        <v>200</v>
      </c>
      <c r="L126" s="8">
        <v>45425</v>
      </c>
    </row>
    <row r="127" spans="1:12">
      <c r="A127" s="8"/>
      <c r="B127" s="9"/>
      <c r="C127" s="10"/>
      <c r="D127" s="17" t="s">
        <v>284</v>
      </c>
      <c r="E127" s="7"/>
      <c r="F127" s="18"/>
      <c r="G127" s="19" t="s">
        <v>34</v>
      </c>
      <c r="H127" s="19"/>
      <c r="I127" s="26"/>
      <c r="J127" s="24">
        <v>-25.08</v>
      </c>
      <c r="K127" s="25">
        <f t="shared" si="2"/>
        <v>-25.08</v>
      </c>
      <c r="L127" s="14"/>
    </row>
    <row r="128" s="1" customFormat="1" spans="1:12">
      <c r="A128" s="20" t="s">
        <v>285</v>
      </c>
      <c r="B128" s="21"/>
      <c r="C128" s="21"/>
      <c r="D128" s="21"/>
      <c r="E128" s="21"/>
      <c r="F128" s="21"/>
      <c r="G128" s="21"/>
      <c r="H128" s="21"/>
      <c r="I128" s="27"/>
      <c r="J128" s="28">
        <f>SUM(J126:J127)</f>
        <v>174.92</v>
      </c>
      <c r="K128" s="29">
        <f>SUM(K126:K127)</f>
        <v>174.92</v>
      </c>
      <c r="L128" s="14"/>
    </row>
    <row r="129" spans="1:12">
      <c r="A129" s="8">
        <v>45443</v>
      </c>
      <c r="B129" s="9">
        <v>19079</v>
      </c>
      <c r="C129" s="10" t="s">
        <v>321</v>
      </c>
      <c r="D129" s="11" t="s">
        <v>283</v>
      </c>
      <c r="E129" s="3">
        <v>201107</v>
      </c>
      <c r="F129" s="12"/>
      <c r="G129" s="13" t="s">
        <v>34</v>
      </c>
      <c r="H129" s="13"/>
      <c r="I129" s="23"/>
      <c r="J129" s="24">
        <v>1067</v>
      </c>
      <c r="K129" s="25">
        <f t="shared" ref="K129:K173" si="3">J129+F129</f>
        <v>1067</v>
      </c>
      <c r="L129" s="8">
        <v>45425</v>
      </c>
    </row>
    <row r="130" spans="1:12">
      <c r="A130" s="8"/>
      <c r="B130" s="9"/>
      <c r="C130" s="10"/>
      <c r="D130" s="17" t="s">
        <v>284</v>
      </c>
      <c r="E130" s="7"/>
      <c r="F130" s="18"/>
      <c r="G130" s="19" t="s">
        <v>34</v>
      </c>
      <c r="H130" s="19"/>
      <c r="I130" s="26"/>
      <c r="J130" s="24">
        <v>-134.69</v>
      </c>
      <c r="K130" s="25">
        <f t="shared" si="3"/>
        <v>-134.69</v>
      </c>
      <c r="L130" s="8"/>
    </row>
    <row r="131" spans="1:12">
      <c r="A131" s="20" t="s">
        <v>285</v>
      </c>
      <c r="B131" s="21"/>
      <c r="C131" s="21"/>
      <c r="D131" s="21"/>
      <c r="E131" s="21"/>
      <c r="F131" s="21"/>
      <c r="G131" s="21"/>
      <c r="H131" s="21"/>
      <c r="I131" s="27"/>
      <c r="J131" s="28">
        <f>SUM(J129:J130)</f>
        <v>932.31</v>
      </c>
      <c r="K131" s="29">
        <f t="shared" si="3"/>
        <v>932.31</v>
      </c>
      <c r="L131" s="14"/>
    </row>
    <row r="132" spans="1:12">
      <c r="A132" s="8">
        <v>45443</v>
      </c>
      <c r="B132" s="9">
        <v>19079</v>
      </c>
      <c r="C132" s="10" t="s">
        <v>322</v>
      </c>
      <c r="D132" s="11" t="s">
        <v>283</v>
      </c>
      <c r="E132" s="3">
        <v>201097</v>
      </c>
      <c r="F132" s="12"/>
      <c r="G132" s="13" t="s">
        <v>34</v>
      </c>
      <c r="H132" s="13"/>
      <c r="I132" s="23"/>
      <c r="J132" s="24">
        <v>350</v>
      </c>
      <c r="K132" s="25">
        <f t="shared" si="3"/>
        <v>350</v>
      </c>
      <c r="L132" s="8">
        <v>45425</v>
      </c>
    </row>
    <row r="133" spans="1:12">
      <c r="A133" s="14"/>
      <c r="B133" s="15"/>
      <c r="C133" s="16"/>
      <c r="D133" s="17" t="s">
        <v>284</v>
      </c>
      <c r="E133" s="7"/>
      <c r="F133" s="18"/>
      <c r="G133" s="19" t="s">
        <v>34</v>
      </c>
      <c r="H133" s="19"/>
      <c r="I133" s="26"/>
      <c r="J133" s="24">
        <v>-43.91</v>
      </c>
      <c r="K133" s="25">
        <f t="shared" si="3"/>
        <v>-43.91</v>
      </c>
      <c r="L133" s="14"/>
    </row>
    <row r="134" spans="1:12">
      <c r="A134" s="20" t="s">
        <v>285</v>
      </c>
      <c r="B134" s="21"/>
      <c r="C134" s="21"/>
      <c r="D134" s="21"/>
      <c r="E134" s="21"/>
      <c r="F134" s="21"/>
      <c r="G134" s="21"/>
      <c r="H134" s="21"/>
      <c r="I134" s="27"/>
      <c r="J134" s="28">
        <f>SUM(J132:J133)</f>
        <v>306.09</v>
      </c>
      <c r="K134" s="29">
        <f t="shared" si="3"/>
        <v>306.09</v>
      </c>
      <c r="L134" s="14"/>
    </row>
    <row r="135" spans="1:12">
      <c r="A135" s="8">
        <v>45443</v>
      </c>
      <c r="B135" s="9">
        <v>19079</v>
      </c>
      <c r="C135" s="10" t="s">
        <v>323</v>
      </c>
      <c r="D135" s="11" t="s">
        <v>283</v>
      </c>
      <c r="E135" s="3">
        <v>201082</v>
      </c>
      <c r="F135" s="12"/>
      <c r="G135" s="13" t="s">
        <v>34</v>
      </c>
      <c r="H135" s="13"/>
      <c r="I135" s="23"/>
      <c r="J135" s="24">
        <v>200</v>
      </c>
      <c r="K135" s="25">
        <f t="shared" si="3"/>
        <v>200</v>
      </c>
      <c r="L135" s="8">
        <v>45425</v>
      </c>
    </row>
    <row r="136" spans="1:12">
      <c r="A136" s="14"/>
      <c r="B136" s="15"/>
      <c r="C136" s="16"/>
      <c r="D136" s="17" t="s">
        <v>284</v>
      </c>
      <c r="E136" s="7"/>
      <c r="F136" s="18"/>
      <c r="G136" s="19" t="s">
        <v>34</v>
      </c>
      <c r="H136" s="19"/>
      <c r="I136" s="26"/>
      <c r="J136" s="24">
        <v>-25.93</v>
      </c>
      <c r="K136" s="25">
        <f t="shared" si="3"/>
        <v>-25.93</v>
      </c>
      <c r="L136" s="14"/>
    </row>
    <row r="137" spans="1:12">
      <c r="A137" s="20" t="s">
        <v>285</v>
      </c>
      <c r="B137" s="21"/>
      <c r="C137" s="21"/>
      <c r="D137" s="21"/>
      <c r="E137" s="21"/>
      <c r="F137" s="21"/>
      <c r="G137" s="21"/>
      <c r="H137" s="21"/>
      <c r="I137" s="27"/>
      <c r="J137" s="28">
        <f>SUM(J135:J136)</f>
        <v>174.07</v>
      </c>
      <c r="K137" s="29">
        <f t="shared" si="3"/>
        <v>174.07</v>
      </c>
      <c r="L137" s="14"/>
    </row>
    <row r="138" spans="1:12">
      <c r="A138" s="8">
        <v>45443</v>
      </c>
      <c r="B138" s="9">
        <v>19079</v>
      </c>
      <c r="C138" s="10" t="s">
        <v>324</v>
      </c>
      <c r="D138" s="11" t="s">
        <v>283</v>
      </c>
      <c r="E138" s="3">
        <v>201374</v>
      </c>
      <c r="F138" s="12"/>
      <c r="G138" s="13" t="s">
        <v>34</v>
      </c>
      <c r="H138" s="13"/>
      <c r="I138" s="23"/>
      <c r="J138" s="24">
        <v>194</v>
      </c>
      <c r="K138" s="25">
        <f t="shared" si="3"/>
        <v>194</v>
      </c>
      <c r="L138" s="8">
        <v>45425</v>
      </c>
    </row>
    <row r="139" spans="1:12">
      <c r="A139" s="14"/>
      <c r="B139" s="15"/>
      <c r="C139" s="16"/>
      <c r="D139" s="17" t="s">
        <v>284</v>
      </c>
      <c r="E139" s="7"/>
      <c r="F139" s="18"/>
      <c r="G139" s="19" t="s">
        <v>34</v>
      </c>
      <c r="H139" s="19"/>
      <c r="I139" s="26"/>
      <c r="J139" s="24">
        <v>-25.66</v>
      </c>
      <c r="K139" s="25">
        <f t="shared" si="3"/>
        <v>-25.66</v>
      </c>
      <c r="L139" s="14"/>
    </row>
    <row r="140" spans="1:12">
      <c r="A140" s="20" t="s">
        <v>285</v>
      </c>
      <c r="B140" s="21"/>
      <c r="C140" s="21"/>
      <c r="D140" s="21"/>
      <c r="E140" s="21"/>
      <c r="F140" s="21"/>
      <c r="G140" s="21"/>
      <c r="H140" s="21"/>
      <c r="I140" s="27"/>
      <c r="J140" s="28">
        <f>SUM(J138:J139)</f>
        <v>168.34</v>
      </c>
      <c r="K140" s="29">
        <f t="shared" si="3"/>
        <v>168.34</v>
      </c>
      <c r="L140" s="14"/>
    </row>
    <row r="141" spans="1:12">
      <c r="A141" s="8">
        <v>45443</v>
      </c>
      <c r="B141" s="9">
        <v>19079</v>
      </c>
      <c r="C141" s="10" t="s">
        <v>325</v>
      </c>
      <c r="D141" s="11" t="s">
        <v>283</v>
      </c>
      <c r="E141" s="3">
        <v>200369</v>
      </c>
      <c r="F141" s="12"/>
      <c r="G141" s="13" t="s">
        <v>34</v>
      </c>
      <c r="H141" s="13"/>
      <c r="I141" s="23"/>
      <c r="J141" s="24">
        <v>1067</v>
      </c>
      <c r="K141" s="25">
        <f t="shared" si="3"/>
        <v>1067</v>
      </c>
      <c r="L141" s="8">
        <v>45425</v>
      </c>
    </row>
    <row r="142" spans="1:12">
      <c r="A142" s="14"/>
      <c r="B142" s="15"/>
      <c r="C142" s="16"/>
      <c r="D142" s="17" t="s">
        <v>284</v>
      </c>
      <c r="E142" s="7"/>
      <c r="F142" s="18"/>
      <c r="G142" s="19" t="s">
        <v>34</v>
      </c>
      <c r="H142" s="19"/>
      <c r="I142" s="26"/>
      <c r="J142" s="24">
        <v>-133.84</v>
      </c>
      <c r="K142" s="25">
        <f t="shared" si="3"/>
        <v>-133.84</v>
      </c>
      <c r="L142" s="14"/>
    </row>
    <row r="143" spans="1:12">
      <c r="A143" s="20" t="s">
        <v>285</v>
      </c>
      <c r="B143" s="21"/>
      <c r="C143" s="21"/>
      <c r="D143" s="21"/>
      <c r="E143" s="21"/>
      <c r="F143" s="21"/>
      <c r="G143" s="21"/>
      <c r="H143" s="21"/>
      <c r="I143" s="27"/>
      <c r="J143" s="28">
        <f>SUM(J141:J142)</f>
        <v>933.16</v>
      </c>
      <c r="K143" s="29">
        <f t="shared" si="3"/>
        <v>933.16</v>
      </c>
      <c r="L143" s="14"/>
    </row>
    <row r="144" spans="1:12">
      <c r="A144" s="8">
        <v>45443</v>
      </c>
      <c r="B144" s="9">
        <v>19079</v>
      </c>
      <c r="C144" s="10" t="s">
        <v>326</v>
      </c>
      <c r="D144" s="11" t="s">
        <v>283</v>
      </c>
      <c r="E144" s="3">
        <v>199853</v>
      </c>
      <c r="F144" s="12"/>
      <c r="G144" s="13" t="s">
        <v>34</v>
      </c>
      <c r="H144" s="13"/>
      <c r="I144" s="23"/>
      <c r="J144" s="24">
        <v>1067</v>
      </c>
      <c r="K144" s="25">
        <f t="shared" si="3"/>
        <v>1067</v>
      </c>
      <c r="L144" s="8">
        <v>45425</v>
      </c>
    </row>
    <row r="145" spans="1:12">
      <c r="A145" s="14"/>
      <c r="B145" s="15"/>
      <c r="C145" s="16"/>
      <c r="D145" s="17" t="s">
        <v>284</v>
      </c>
      <c r="E145" s="7"/>
      <c r="F145" s="18"/>
      <c r="G145" s="19" t="s">
        <v>34</v>
      </c>
      <c r="H145" s="19"/>
      <c r="I145" s="26"/>
      <c r="J145" s="24">
        <v>-133.84</v>
      </c>
      <c r="K145" s="25">
        <f t="shared" si="3"/>
        <v>-133.84</v>
      </c>
      <c r="L145" s="14"/>
    </row>
    <row r="146" spans="1:12">
      <c r="A146" s="20" t="s">
        <v>285</v>
      </c>
      <c r="B146" s="21"/>
      <c r="C146" s="21"/>
      <c r="D146" s="21"/>
      <c r="E146" s="21"/>
      <c r="F146" s="21"/>
      <c r="G146" s="21"/>
      <c r="H146" s="21"/>
      <c r="I146" s="27"/>
      <c r="J146" s="28">
        <f>SUM(J144:J145)</f>
        <v>933.16</v>
      </c>
      <c r="K146" s="29">
        <f t="shared" si="3"/>
        <v>933.16</v>
      </c>
      <c r="L146" s="14"/>
    </row>
    <row r="147" spans="1:12">
      <c r="A147" s="8">
        <v>45443</v>
      </c>
      <c r="B147" s="9">
        <v>19079</v>
      </c>
      <c r="C147" s="10" t="s">
        <v>327</v>
      </c>
      <c r="D147" s="11" t="s">
        <v>283</v>
      </c>
      <c r="E147" s="3">
        <v>201069</v>
      </c>
      <c r="F147" s="12"/>
      <c r="G147" s="13" t="s">
        <v>34</v>
      </c>
      <c r="H147" s="13"/>
      <c r="I147" s="23"/>
      <c r="J147" s="24">
        <v>1261</v>
      </c>
      <c r="K147" s="25">
        <f t="shared" si="3"/>
        <v>1261</v>
      </c>
      <c r="L147" s="8">
        <v>45425</v>
      </c>
    </row>
    <row r="148" spans="1:12">
      <c r="A148" s="14"/>
      <c r="B148" s="15"/>
      <c r="C148" s="16"/>
      <c r="D148" s="17" t="s">
        <v>284</v>
      </c>
      <c r="E148" s="7"/>
      <c r="F148" s="18"/>
      <c r="G148" s="19" t="s">
        <v>34</v>
      </c>
      <c r="H148" s="19"/>
      <c r="I148" s="26"/>
      <c r="J148" s="24">
        <v>-158.19</v>
      </c>
      <c r="K148" s="25">
        <f t="shared" si="3"/>
        <v>-158.19</v>
      </c>
      <c r="L148" s="14"/>
    </row>
    <row r="149" spans="1:12">
      <c r="A149" s="20" t="s">
        <v>285</v>
      </c>
      <c r="B149" s="21"/>
      <c r="C149" s="21"/>
      <c r="D149" s="21"/>
      <c r="E149" s="21"/>
      <c r="F149" s="21"/>
      <c r="G149" s="21"/>
      <c r="H149" s="21"/>
      <c r="I149" s="27"/>
      <c r="J149" s="28">
        <f>SUM(J147:J148)</f>
        <v>1102.81</v>
      </c>
      <c r="K149" s="29">
        <f t="shared" si="3"/>
        <v>1102.81</v>
      </c>
      <c r="L149" s="14"/>
    </row>
    <row r="150" spans="1:12">
      <c r="A150" s="8">
        <v>45443</v>
      </c>
      <c r="B150" s="9">
        <v>19079</v>
      </c>
      <c r="C150" s="10" t="s">
        <v>328</v>
      </c>
      <c r="D150" s="11" t="s">
        <v>283</v>
      </c>
      <c r="E150" s="3">
        <v>201058</v>
      </c>
      <c r="F150" s="12"/>
      <c r="G150" s="13" t="s">
        <v>34</v>
      </c>
      <c r="H150" s="13"/>
      <c r="I150" s="23"/>
      <c r="J150" s="24">
        <v>400</v>
      </c>
      <c r="K150" s="25">
        <f t="shared" si="3"/>
        <v>400</v>
      </c>
      <c r="L150" s="8">
        <v>45425</v>
      </c>
    </row>
    <row r="151" spans="1:12">
      <c r="A151" s="14"/>
      <c r="B151" s="15"/>
      <c r="C151" s="16"/>
      <c r="D151" s="17" t="s">
        <v>284</v>
      </c>
      <c r="E151" s="7"/>
      <c r="F151" s="18"/>
      <c r="G151" s="19" t="s">
        <v>34</v>
      </c>
      <c r="H151" s="19"/>
      <c r="I151" s="26"/>
      <c r="J151" s="24">
        <v>-51.48</v>
      </c>
      <c r="K151" s="25">
        <f t="shared" si="3"/>
        <v>-51.48</v>
      </c>
      <c r="L151" s="14"/>
    </row>
    <row r="152" spans="1:12">
      <c r="A152" s="20" t="s">
        <v>285</v>
      </c>
      <c r="B152" s="21"/>
      <c r="C152" s="21"/>
      <c r="D152" s="21"/>
      <c r="E152" s="21"/>
      <c r="F152" s="21"/>
      <c r="G152" s="21"/>
      <c r="H152" s="21"/>
      <c r="I152" s="27"/>
      <c r="J152" s="28">
        <f>SUM(J150:J151)</f>
        <v>348.52</v>
      </c>
      <c r="K152" s="29">
        <f t="shared" si="3"/>
        <v>348.52</v>
      </c>
      <c r="L152" s="14"/>
    </row>
    <row r="153" spans="1:12">
      <c r="A153" s="8">
        <v>45443</v>
      </c>
      <c r="B153" s="9">
        <v>19079</v>
      </c>
      <c r="C153" s="10" t="s">
        <v>329</v>
      </c>
      <c r="D153" s="11" t="s">
        <v>283</v>
      </c>
      <c r="E153" s="3">
        <v>201072</v>
      </c>
      <c r="F153" s="12"/>
      <c r="G153" s="13" t="s">
        <v>34</v>
      </c>
      <c r="H153" s="13"/>
      <c r="I153" s="23"/>
      <c r="J153" s="24">
        <v>400</v>
      </c>
      <c r="K153" s="25">
        <f t="shared" si="3"/>
        <v>400</v>
      </c>
      <c r="L153" s="8">
        <v>45425</v>
      </c>
    </row>
    <row r="154" spans="1:12">
      <c r="A154" s="14"/>
      <c r="B154" s="15"/>
      <c r="C154" s="16"/>
      <c r="D154" s="17" t="s">
        <v>284</v>
      </c>
      <c r="E154" s="7"/>
      <c r="F154" s="18"/>
      <c r="G154" s="19" t="s">
        <v>34</v>
      </c>
      <c r="H154" s="19"/>
      <c r="I154" s="26"/>
      <c r="J154" s="24">
        <v>-50.16</v>
      </c>
      <c r="K154" s="25">
        <f t="shared" si="3"/>
        <v>-50.16</v>
      </c>
      <c r="L154" s="14"/>
    </row>
    <row r="155" spans="1:12">
      <c r="A155" s="20" t="s">
        <v>285</v>
      </c>
      <c r="B155" s="21"/>
      <c r="C155" s="21"/>
      <c r="D155" s="21"/>
      <c r="E155" s="21"/>
      <c r="F155" s="21"/>
      <c r="G155" s="21"/>
      <c r="H155" s="21"/>
      <c r="I155" s="27"/>
      <c r="J155" s="28">
        <f>SUM(J153:J154)</f>
        <v>349.84</v>
      </c>
      <c r="K155" s="29">
        <f t="shared" si="3"/>
        <v>349.84</v>
      </c>
      <c r="L155" s="14"/>
    </row>
    <row r="156" spans="1:12">
      <c r="A156" s="8">
        <v>45443</v>
      </c>
      <c r="B156" s="9">
        <v>19079</v>
      </c>
      <c r="C156" s="10" t="s">
        <v>286</v>
      </c>
      <c r="D156" s="11" t="s">
        <v>283</v>
      </c>
      <c r="E156" s="3">
        <v>201085</v>
      </c>
      <c r="F156" s="12"/>
      <c r="G156" s="13" t="s">
        <v>34</v>
      </c>
      <c r="H156" s="13"/>
      <c r="I156" s="23"/>
      <c r="J156" s="24">
        <v>194</v>
      </c>
      <c r="K156" s="25">
        <f t="shared" si="3"/>
        <v>194</v>
      </c>
      <c r="L156" s="8">
        <v>45425</v>
      </c>
    </row>
    <row r="157" spans="1:12">
      <c r="A157" s="14"/>
      <c r="B157" s="15"/>
      <c r="C157" s="16"/>
      <c r="D157" s="17" t="s">
        <v>284</v>
      </c>
      <c r="E157" s="7"/>
      <c r="F157" s="18"/>
      <c r="G157" s="19" t="s">
        <v>34</v>
      </c>
      <c r="H157" s="19"/>
      <c r="I157" s="26"/>
      <c r="J157" s="24">
        <v>-24.35</v>
      </c>
      <c r="K157" s="25">
        <f t="shared" si="3"/>
        <v>-24.35</v>
      </c>
      <c r="L157" s="14"/>
    </row>
    <row r="158" spans="1:12">
      <c r="A158" s="20" t="s">
        <v>285</v>
      </c>
      <c r="B158" s="21"/>
      <c r="C158" s="21"/>
      <c r="D158" s="21"/>
      <c r="E158" s="21"/>
      <c r="F158" s="21"/>
      <c r="G158" s="21"/>
      <c r="H158" s="21"/>
      <c r="I158" s="27"/>
      <c r="J158" s="28">
        <f>SUM(J156:J157)</f>
        <v>169.65</v>
      </c>
      <c r="K158" s="29">
        <f t="shared" si="3"/>
        <v>169.65</v>
      </c>
      <c r="L158" s="14"/>
    </row>
    <row r="159" spans="1:12">
      <c r="A159" s="8">
        <v>45443</v>
      </c>
      <c r="B159" s="9">
        <v>19079</v>
      </c>
      <c r="C159" s="10" t="s">
        <v>330</v>
      </c>
      <c r="D159" s="11" t="s">
        <v>283</v>
      </c>
      <c r="E159" s="3">
        <v>200372</v>
      </c>
      <c r="F159" s="12"/>
      <c r="G159" s="13" t="s">
        <v>34</v>
      </c>
      <c r="H159" s="13"/>
      <c r="I159" s="23"/>
      <c r="J159" s="24">
        <v>1100</v>
      </c>
      <c r="K159" s="25">
        <f t="shared" si="3"/>
        <v>1100</v>
      </c>
      <c r="L159" s="8">
        <v>45425</v>
      </c>
    </row>
    <row r="160" spans="1:12">
      <c r="A160" s="14"/>
      <c r="B160" s="15"/>
      <c r="C160" s="16"/>
      <c r="D160" s="17" t="s">
        <v>284</v>
      </c>
      <c r="E160" s="7"/>
      <c r="F160" s="18"/>
      <c r="G160" s="19" t="s">
        <v>34</v>
      </c>
      <c r="H160" s="19"/>
      <c r="I160" s="26"/>
      <c r="J160" s="24">
        <v>-138.84</v>
      </c>
      <c r="K160" s="25">
        <f t="shared" si="3"/>
        <v>-138.84</v>
      </c>
      <c r="L160" s="14"/>
    </row>
    <row r="161" spans="1:12">
      <c r="A161" s="20" t="s">
        <v>285</v>
      </c>
      <c r="B161" s="21"/>
      <c r="C161" s="21"/>
      <c r="D161" s="21"/>
      <c r="E161" s="21"/>
      <c r="F161" s="21"/>
      <c r="G161" s="21"/>
      <c r="H161" s="21"/>
      <c r="I161" s="27"/>
      <c r="J161" s="28">
        <f>SUM(J159:J160)</f>
        <v>961.16</v>
      </c>
      <c r="K161" s="29">
        <f t="shared" si="3"/>
        <v>961.16</v>
      </c>
      <c r="L161" s="14"/>
    </row>
    <row r="162" spans="1:12">
      <c r="A162" s="8">
        <v>45443</v>
      </c>
      <c r="B162" s="9">
        <v>19079</v>
      </c>
      <c r="C162" s="10" t="s">
        <v>331</v>
      </c>
      <c r="D162" s="11" t="s">
        <v>283</v>
      </c>
      <c r="E162" s="3">
        <v>200015</v>
      </c>
      <c r="F162" s="12"/>
      <c r="G162" s="13" t="s">
        <v>34</v>
      </c>
      <c r="H162" s="13"/>
      <c r="I162" s="23"/>
      <c r="J162" s="24">
        <v>700</v>
      </c>
      <c r="K162" s="25">
        <f t="shared" si="3"/>
        <v>700</v>
      </c>
      <c r="L162" s="8">
        <v>45425</v>
      </c>
    </row>
    <row r="163" spans="1:12">
      <c r="A163" s="14"/>
      <c r="B163" s="15"/>
      <c r="C163" s="16"/>
      <c r="D163" s="17" t="s">
        <v>284</v>
      </c>
      <c r="E163" s="7"/>
      <c r="F163" s="18"/>
      <c r="G163" s="19" t="s">
        <v>34</v>
      </c>
      <c r="H163" s="19"/>
      <c r="I163" s="26"/>
      <c r="J163" s="24">
        <v>-89.7</v>
      </c>
      <c r="K163" s="25">
        <f t="shared" si="3"/>
        <v>-89.7</v>
      </c>
      <c r="L163" s="14"/>
    </row>
    <row r="164" spans="1:12">
      <c r="A164" s="20" t="s">
        <v>285</v>
      </c>
      <c r="B164" s="21"/>
      <c r="C164" s="21"/>
      <c r="D164" s="21"/>
      <c r="E164" s="21"/>
      <c r="F164" s="21"/>
      <c r="G164" s="21"/>
      <c r="H164" s="21"/>
      <c r="I164" s="27"/>
      <c r="J164" s="28">
        <f>SUM(J162:J163)</f>
        <v>610.3</v>
      </c>
      <c r="K164" s="29">
        <f t="shared" si="3"/>
        <v>610.3</v>
      </c>
      <c r="L164" s="14"/>
    </row>
    <row r="165" spans="1:12">
      <c r="A165" s="8">
        <v>45443</v>
      </c>
      <c r="B165" s="9">
        <v>19079</v>
      </c>
      <c r="C165" s="10" t="s">
        <v>332</v>
      </c>
      <c r="D165" s="11" t="s">
        <v>283</v>
      </c>
      <c r="E165" s="3">
        <v>199489</v>
      </c>
      <c r="F165" s="12"/>
      <c r="G165" s="13" t="s">
        <v>34</v>
      </c>
      <c r="H165" s="13"/>
      <c r="I165" s="23"/>
      <c r="J165" s="24">
        <v>533.5</v>
      </c>
      <c r="K165" s="25">
        <f t="shared" si="3"/>
        <v>533.5</v>
      </c>
      <c r="L165" s="8">
        <v>45425</v>
      </c>
    </row>
    <row r="166" spans="1:12">
      <c r="A166" s="14"/>
      <c r="B166" s="15"/>
      <c r="C166" s="16"/>
      <c r="D166" s="17" t="s">
        <v>284</v>
      </c>
      <c r="E166" s="7"/>
      <c r="F166" s="18"/>
      <c r="G166" s="19" t="s">
        <v>34</v>
      </c>
      <c r="H166" s="19"/>
      <c r="I166" s="26"/>
      <c r="J166" s="24">
        <v>-67.14</v>
      </c>
      <c r="K166" s="25">
        <f t="shared" si="3"/>
        <v>-67.14</v>
      </c>
      <c r="L166" s="14"/>
    </row>
    <row r="167" spans="1:12">
      <c r="A167" s="20" t="s">
        <v>285</v>
      </c>
      <c r="B167" s="21"/>
      <c r="C167" s="21"/>
      <c r="D167" s="21"/>
      <c r="E167" s="21"/>
      <c r="F167" s="21"/>
      <c r="G167" s="21"/>
      <c r="H167" s="21"/>
      <c r="I167" s="27"/>
      <c r="J167" s="28">
        <f>SUM(J165:J166)</f>
        <v>466.36</v>
      </c>
      <c r="K167" s="29">
        <f t="shared" si="3"/>
        <v>466.36</v>
      </c>
      <c r="L167" s="14"/>
    </row>
    <row r="168" spans="1:12">
      <c r="A168" s="8">
        <v>45443</v>
      </c>
      <c r="B168" s="9">
        <v>19079</v>
      </c>
      <c r="C168" s="10" t="s">
        <v>333</v>
      </c>
      <c r="D168" s="11" t="s">
        <v>283</v>
      </c>
      <c r="E168" s="3">
        <v>200009</v>
      </c>
      <c r="F168" s="12"/>
      <c r="G168" s="13" t="s">
        <v>34</v>
      </c>
      <c r="H168" s="13"/>
      <c r="I168" s="23"/>
      <c r="J168" s="24">
        <v>1067</v>
      </c>
      <c r="K168" s="25">
        <f t="shared" si="3"/>
        <v>1067</v>
      </c>
      <c r="L168" s="8">
        <v>45425</v>
      </c>
    </row>
    <row r="169" spans="1:12">
      <c r="A169" s="14"/>
      <c r="B169" s="15"/>
      <c r="C169" s="16"/>
      <c r="D169" s="17" t="s">
        <v>284</v>
      </c>
      <c r="E169" s="7"/>
      <c r="F169" s="18"/>
      <c r="G169" s="19" t="s">
        <v>34</v>
      </c>
      <c r="H169" s="19"/>
      <c r="I169" s="26"/>
      <c r="J169" s="24">
        <v>-133.84</v>
      </c>
      <c r="K169" s="25">
        <f t="shared" si="3"/>
        <v>-133.84</v>
      </c>
      <c r="L169" s="14"/>
    </row>
    <row r="170" spans="1:12">
      <c r="A170" s="20" t="s">
        <v>285</v>
      </c>
      <c r="B170" s="21"/>
      <c r="C170" s="21"/>
      <c r="D170" s="21"/>
      <c r="E170" s="21"/>
      <c r="F170" s="21"/>
      <c r="G170" s="21"/>
      <c r="H170" s="21"/>
      <c r="I170" s="27"/>
      <c r="J170" s="28">
        <f>SUM(J168:J169)</f>
        <v>933.16</v>
      </c>
      <c r="K170" s="29">
        <f t="shared" si="3"/>
        <v>933.16</v>
      </c>
      <c r="L170" s="14"/>
    </row>
    <row r="171" spans="1:12">
      <c r="A171" s="8">
        <v>45443</v>
      </c>
      <c r="B171" s="9">
        <v>19079</v>
      </c>
      <c r="C171" s="10" t="s">
        <v>334</v>
      </c>
      <c r="D171" s="11" t="s">
        <v>283</v>
      </c>
      <c r="E171" s="3">
        <v>200010</v>
      </c>
      <c r="F171" s="12"/>
      <c r="G171" s="13" t="s">
        <v>34</v>
      </c>
      <c r="H171" s="13"/>
      <c r="I171" s="23"/>
      <c r="J171" s="24">
        <v>2190</v>
      </c>
      <c r="K171" s="25">
        <f t="shared" si="3"/>
        <v>2190</v>
      </c>
      <c r="L171" s="8">
        <v>45425</v>
      </c>
    </row>
    <row r="172" spans="1:12">
      <c r="A172" s="14"/>
      <c r="B172" s="15"/>
      <c r="C172" s="16"/>
      <c r="D172" s="17" t="s">
        <v>284</v>
      </c>
      <c r="E172" s="7"/>
      <c r="F172" s="18"/>
      <c r="G172" s="19" t="s">
        <v>34</v>
      </c>
      <c r="H172" s="19"/>
      <c r="I172" s="26"/>
      <c r="J172" s="24">
        <v>-275.56</v>
      </c>
      <c r="K172" s="25">
        <f t="shared" si="3"/>
        <v>-275.56</v>
      </c>
      <c r="L172" s="14"/>
    </row>
    <row r="173" spans="1:12">
      <c r="A173" s="20" t="s">
        <v>285</v>
      </c>
      <c r="B173" s="21"/>
      <c r="C173" s="21"/>
      <c r="D173" s="21"/>
      <c r="E173" s="21"/>
      <c r="F173" s="21"/>
      <c r="G173" s="21"/>
      <c r="H173" s="21"/>
      <c r="I173" s="27"/>
      <c r="J173" s="28">
        <f>SUM(J171:J172)</f>
        <v>1914.44</v>
      </c>
      <c r="K173" s="29">
        <f t="shared" si="3"/>
        <v>1914.44</v>
      </c>
      <c r="L173" s="14"/>
    </row>
    <row r="174" spans="1:12">
      <c r="A174" s="8">
        <v>45443</v>
      </c>
      <c r="B174" s="9">
        <v>19079</v>
      </c>
      <c r="C174" s="10" t="s">
        <v>335</v>
      </c>
      <c r="D174" s="11" t="s">
        <v>283</v>
      </c>
      <c r="E174" s="3">
        <v>199846</v>
      </c>
      <c r="F174" s="12"/>
      <c r="G174" s="13" t="s">
        <v>34</v>
      </c>
      <c r="H174" s="13"/>
      <c r="I174" s="23"/>
      <c r="J174" s="24">
        <v>1100</v>
      </c>
      <c r="K174" s="25"/>
      <c r="L174" s="8">
        <v>45425</v>
      </c>
    </row>
    <row r="175" spans="1:12">
      <c r="A175" s="14"/>
      <c r="B175" s="15"/>
      <c r="C175" s="16"/>
      <c r="D175" s="17" t="s">
        <v>284</v>
      </c>
      <c r="E175" s="7"/>
      <c r="F175" s="18"/>
      <c r="G175" s="19" t="s">
        <v>34</v>
      </c>
      <c r="H175" s="19"/>
      <c r="I175" s="26"/>
      <c r="J175" s="24">
        <v>-137.99</v>
      </c>
      <c r="K175" s="25"/>
      <c r="L175" s="14"/>
    </row>
    <row r="176" spans="1:12">
      <c r="A176" s="20" t="s">
        <v>285</v>
      </c>
      <c r="B176" s="21"/>
      <c r="C176" s="21"/>
      <c r="D176" s="21"/>
      <c r="E176" s="21"/>
      <c r="F176" s="21"/>
      <c r="G176" s="21"/>
      <c r="H176" s="21"/>
      <c r="I176" s="27"/>
      <c r="J176" s="28">
        <f>SUM(J174:J175)</f>
        <v>962.01</v>
      </c>
      <c r="K176" s="29">
        <f>J176+F176</f>
        <v>962.01</v>
      </c>
      <c r="L176" s="14"/>
    </row>
    <row r="177" ht="10.5" spans="1:10">
      <c r="A177" s="2"/>
      <c r="I177" s="31" t="s">
        <v>310</v>
      </c>
      <c r="J177" s="32">
        <f>SUM(J101,J104,J107,J110,J113,J116,J119,J122,J125,J128,J131,J134,J137,J140,J143,J146,J149,J152,J155,J158,J161,J164,J167,J170,J173,J176)</f>
        <v>15094.84</v>
      </c>
    </row>
    <row r="179" ht="10.5" spans="1:10">
      <c r="A179" s="2" t="s">
        <v>20</v>
      </c>
      <c r="D179" s="2" t="s">
        <v>21</v>
      </c>
      <c r="I179" s="33"/>
      <c r="J179" s="32"/>
    </row>
    <row r="180" spans="1:1">
      <c r="A180" s="2"/>
    </row>
    <row r="181" spans="1:1">
      <c r="A181" s="2"/>
    </row>
    <row r="182" spans="1:4">
      <c r="A182" s="2" t="s">
        <v>23</v>
      </c>
      <c r="D182" s="2" t="s">
        <v>24</v>
      </c>
    </row>
    <row r="183" spans="1:4">
      <c r="A183" s="1" t="s">
        <v>137</v>
      </c>
      <c r="D183" s="1" t="s">
        <v>27</v>
      </c>
    </row>
    <row r="190" spans="1:1">
      <c r="A190" s="2" t="s">
        <v>0</v>
      </c>
    </row>
    <row r="191" spans="1:1">
      <c r="A191" s="2" t="s">
        <v>1</v>
      </c>
    </row>
    <row r="193" spans="1:12">
      <c r="A193" s="3" t="s">
        <v>2</v>
      </c>
      <c r="B193" s="3" t="s">
        <v>3</v>
      </c>
      <c r="C193" s="3" t="s">
        <v>4</v>
      </c>
      <c r="D193" s="3" t="s">
        <v>5</v>
      </c>
      <c r="E193" s="3" t="s">
        <v>281</v>
      </c>
      <c r="F193" s="3" t="s">
        <v>7</v>
      </c>
      <c r="G193" s="4" t="s">
        <v>8</v>
      </c>
      <c r="H193" s="5"/>
      <c r="I193" s="5"/>
      <c r="J193" s="22"/>
      <c r="K193" s="3" t="s">
        <v>9</v>
      </c>
      <c r="L193" s="3" t="s">
        <v>10</v>
      </c>
    </row>
    <row r="194" spans="1:12">
      <c r="A194" s="6"/>
      <c r="B194" s="6"/>
      <c r="C194" s="6"/>
      <c r="D194" s="6"/>
      <c r="E194" s="6"/>
      <c r="F194" s="6"/>
      <c r="G194" s="3" t="s">
        <v>11</v>
      </c>
      <c r="H194" s="3" t="s">
        <v>12</v>
      </c>
      <c r="I194" s="3" t="s">
        <v>13</v>
      </c>
      <c r="J194" s="3" t="s">
        <v>14</v>
      </c>
      <c r="K194" s="6"/>
      <c r="L194" s="6"/>
    </row>
    <row r="195" spans="1:1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</row>
    <row r="196" spans="1:12">
      <c r="A196" s="8">
        <v>45443</v>
      </c>
      <c r="B196" s="9">
        <v>19080</v>
      </c>
      <c r="C196" s="10" t="s">
        <v>336</v>
      </c>
      <c r="D196" s="11" t="s">
        <v>283</v>
      </c>
      <c r="E196" s="3">
        <v>201609</v>
      </c>
      <c r="F196" s="12"/>
      <c r="G196" s="13" t="s">
        <v>34</v>
      </c>
      <c r="H196" s="13"/>
      <c r="I196" s="23"/>
      <c r="J196" s="24">
        <v>200</v>
      </c>
      <c r="K196" s="25">
        <f t="shared" ref="K196:K224" si="4">J196+F196</f>
        <v>200</v>
      </c>
      <c r="L196" s="8">
        <v>45432</v>
      </c>
    </row>
    <row r="197" spans="1:12">
      <c r="A197" s="14"/>
      <c r="B197" s="15"/>
      <c r="C197" s="16"/>
      <c r="D197" s="17" t="s">
        <v>284</v>
      </c>
      <c r="E197" s="7"/>
      <c r="F197" s="18"/>
      <c r="G197" s="19" t="s">
        <v>34</v>
      </c>
      <c r="H197" s="19"/>
      <c r="I197" s="26"/>
      <c r="J197" s="24">
        <v>-28.31</v>
      </c>
      <c r="K197" s="25">
        <f t="shared" si="4"/>
        <v>-28.31</v>
      </c>
      <c r="L197" s="14"/>
    </row>
    <row r="198" spans="1:12">
      <c r="A198" s="20" t="s">
        <v>285</v>
      </c>
      <c r="B198" s="21"/>
      <c r="C198" s="21"/>
      <c r="D198" s="21"/>
      <c r="E198" s="21"/>
      <c r="F198" s="21"/>
      <c r="G198" s="21"/>
      <c r="H198" s="21"/>
      <c r="I198" s="27"/>
      <c r="J198" s="28">
        <f>SUM(J196:J197)</f>
        <v>171.69</v>
      </c>
      <c r="K198" s="29">
        <f t="shared" si="4"/>
        <v>171.69</v>
      </c>
      <c r="L198" s="14"/>
    </row>
    <row r="199" spans="1:12">
      <c r="A199" s="8">
        <v>45443</v>
      </c>
      <c r="B199" s="9">
        <v>19080</v>
      </c>
      <c r="C199" s="10" t="s">
        <v>337</v>
      </c>
      <c r="D199" s="11" t="s">
        <v>283</v>
      </c>
      <c r="E199" s="3">
        <v>201838</v>
      </c>
      <c r="F199" s="12"/>
      <c r="G199" s="13" t="s">
        <v>34</v>
      </c>
      <c r="H199" s="13"/>
      <c r="I199" s="23"/>
      <c r="J199" s="24">
        <v>1094</v>
      </c>
      <c r="K199" s="25">
        <f t="shared" si="4"/>
        <v>1094</v>
      </c>
      <c r="L199" s="8">
        <v>45432</v>
      </c>
    </row>
    <row r="200" spans="1:12">
      <c r="A200" s="8"/>
      <c r="B200" s="9"/>
      <c r="C200" s="10"/>
      <c r="D200" s="17" t="s">
        <v>284</v>
      </c>
      <c r="E200" s="7"/>
      <c r="F200" s="18"/>
      <c r="G200" s="19" t="s">
        <v>34</v>
      </c>
      <c r="H200" s="19"/>
      <c r="I200" s="26"/>
      <c r="J200" s="24">
        <v>-138.86</v>
      </c>
      <c r="K200" s="25">
        <f t="shared" si="4"/>
        <v>-138.86</v>
      </c>
      <c r="L200" s="8"/>
    </row>
    <row r="201" spans="1:12">
      <c r="A201" s="20" t="s">
        <v>285</v>
      </c>
      <c r="B201" s="21"/>
      <c r="C201" s="21"/>
      <c r="D201" s="21"/>
      <c r="E201" s="21"/>
      <c r="F201" s="21"/>
      <c r="G201" s="21"/>
      <c r="H201" s="21"/>
      <c r="I201" s="27"/>
      <c r="J201" s="28">
        <f>SUM(J199:J200)</f>
        <v>955.14</v>
      </c>
      <c r="K201" s="29">
        <f t="shared" si="4"/>
        <v>955.14</v>
      </c>
      <c r="L201" s="14"/>
    </row>
    <row r="202" spans="1:12">
      <c r="A202" s="8">
        <v>45443</v>
      </c>
      <c r="B202" s="9">
        <v>19080</v>
      </c>
      <c r="C202" s="10" t="s">
        <v>338</v>
      </c>
      <c r="D202" s="11" t="s">
        <v>283</v>
      </c>
      <c r="E202" s="3">
        <v>201983</v>
      </c>
      <c r="F202" s="12"/>
      <c r="G202" s="13" t="s">
        <v>34</v>
      </c>
      <c r="H202" s="13"/>
      <c r="I202" s="23"/>
      <c r="J202" s="24">
        <v>1100</v>
      </c>
      <c r="K202" s="25">
        <f t="shared" si="4"/>
        <v>1100</v>
      </c>
      <c r="L202" s="8">
        <v>45432</v>
      </c>
    </row>
    <row r="203" spans="1:12">
      <c r="A203" s="8"/>
      <c r="B203" s="9"/>
      <c r="C203" s="10"/>
      <c r="D203" s="17" t="s">
        <v>284</v>
      </c>
      <c r="E203" s="7"/>
      <c r="F203" s="18"/>
      <c r="G203" s="19" t="s">
        <v>34</v>
      </c>
      <c r="H203" s="19"/>
      <c r="I203" s="26"/>
      <c r="J203" s="24">
        <v>-137.99</v>
      </c>
      <c r="K203" s="25">
        <f t="shared" si="4"/>
        <v>-137.99</v>
      </c>
      <c r="L203" s="14"/>
    </row>
    <row r="204" spans="1:12">
      <c r="A204" s="20" t="s">
        <v>285</v>
      </c>
      <c r="B204" s="21"/>
      <c r="C204" s="21"/>
      <c r="D204" s="21"/>
      <c r="E204" s="21"/>
      <c r="F204" s="21"/>
      <c r="G204" s="21"/>
      <c r="H204" s="21"/>
      <c r="I204" s="27"/>
      <c r="J204" s="28">
        <f>SUM(J202:J203)</f>
        <v>962.01</v>
      </c>
      <c r="K204" s="29">
        <f t="shared" si="4"/>
        <v>962.01</v>
      </c>
      <c r="L204" s="30"/>
    </row>
    <row r="205" spans="1:12">
      <c r="A205" s="8">
        <v>45443</v>
      </c>
      <c r="B205" s="9">
        <v>19080</v>
      </c>
      <c r="C205" s="10" t="s">
        <v>339</v>
      </c>
      <c r="D205" s="11" t="s">
        <v>283</v>
      </c>
      <c r="E205" s="3">
        <v>201055</v>
      </c>
      <c r="F205" s="12"/>
      <c r="G205" s="13" t="s">
        <v>34</v>
      </c>
      <c r="H205" s="13"/>
      <c r="I205" s="23"/>
      <c r="J205" s="24">
        <v>339.5</v>
      </c>
      <c r="K205" s="25">
        <f t="shared" si="4"/>
        <v>339.5</v>
      </c>
      <c r="L205" s="8">
        <v>45432</v>
      </c>
    </row>
    <row r="206" spans="1:12">
      <c r="A206" s="14"/>
      <c r="B206" s="15"/>
      <c r="C206" s="16"/>
      <c r="D206" s="17" t="s">
        <v>284</v>
      </c>
      <c r="E206" s="7"/>
      <c r="F206" s="18"/>
      <c r="G206" s="19" t="s">
        <v>34</v>
      </c>
      <c r="H206" s="19"/>
      <c r="I206" s="26"/>
      <c r="J206" s="24">
        <v>-42.59</v>
      </c>
      <c r="K206" s="25">
        <f t="shared" si="4"/>
        <v>-42.59</v>
      </c>
      <c r="L206" s="14"/>
    </row>
    <row r="207" spans="1:12">
      <c r="A207" s="20" t="s">
        <v>285</v>
      </c>
      <c r="B207" s="21"/>
      <c r="C207" s="21"/>
      <c r="D207" s="21"/>
      <c r="E207" s="21"/>
      <c r="F207" s="21"/>
      <c r="G207" s="21"/>
      <c r="H207" s="21"/>
      <c r="I207" s="27"/>
      <c r="J207" s="28">
        <f>SUM(J205:J206)</f>
        <v>296.91</v>
      </c>
      <c r="K207" s="29">
        <f t="shared" si="4"/>
        <v>296.91</v>
      </c>
      <c r="L207" s="14"/>
    </row>
    <row r="208" spans="1:12">
      <c r="A208" s="8">
        <v>45443</v>
      </c>
      <c r="B208" s="9">
        <v>19080</v>
      </c>
      <c r="C208" s="10" t="s">
        <v>340</v>
      </c>
      <c r="D208" s="11" t="s">
        <v>283</v>
      </c>
      <c r="E208" s="3">
        <v>201979</v>
      </c>
      <c r="F208" s="12"/>
      <c r="G208" s="13" t="s">
        <v>34</v>
      </c>
      <c r="H208" s="13"/>
      <c r="I208" s="23"/>
      <c r="J208" s="24">
        <v>388</v>
      </c>
      <c r="K208" s="25">
        <f t="shared" si="4"/>
        <v>388</v>
      </c>
      <c r="L208" s="8">
        <v>45432</v>
      </c>
    </row>
    <row r="209" spans="1:12">
      <c r="A209" s="14"/>
      <c r="B209" s="15"/>
      <c r="C209" s="16"/>
      <c r="D209" s="17" t="s">
        <v>284</v>
      </c>
      <c r="E209" s="7"/>
      <c r="F209" s="18"/>
      <c r="G209" s="19" t="s">
        <v>34</v>
      </c>
      <c r="H209" s="19"/>
      <c r="I209" s="26"/>
      <c r="J209" s="24">
        <v>-49.54</v>
      </c>
      <c r="K209" s="25">
        <f t="shared" si="4"/>
        <v>-49.54</v>
      </c>
      <c r="L209" s="14"/>
    </row>
    <row r="210" spans="1:12">
      <c r="A210" s="20" t="s">
        <v>285</v>
      </c>
      <c r="B210" s="21"/>
      <c r="C210" s="21"/>
      <c r="D210" s="21"/>
      <c r="E210" s="21"/>
      <c r="F210" s="21"/>
      <c r="G210" s="21"/>
      <c r="H210" s="21"/>
      <c r="I210" s="27"/>
      <c r="J210" s="28">
        <f>SUM(J208:J209)</f>
        <v>338.46</v>
      </c>
      <c r="K210" s="29">
        <f t="shared" si="4"/>
        <v>338.46</v>
      </c>
      <c r="L210" s="14"/>
    </row>
    <row r="211" spans="1:12">
      <c r="A211" s="8">
        <v>45443</v>
      </c>
      <c r="B211" s="9">
        <v>19080</v>
      </c>
      <c r="C211" s="10" t="s">
        <v>341</v>
      </c>
      <c r="D211" s="11" t="s">
        <v>283</v>
      </c>
      <c r="E211" s="3">
        <v>201372</v>
      </c>
      <c r="F211" s="12"/>
      <c r="G211" s="13" t="s">
        <v>34</v>
      </c>
      <c r="H211" s="13"/>
      <c r="I211" s="23"/>
      <c r="J211" s="24">
        <v>194</v>
      </c>
      <c r="K211" s="25">
        <f t="shared" si="4"/>
        <v>194</v>
      </c>
      <c r="L211" s="8">
        <v>45432</v>
      </c>
    </row>
    <row r="212" spans="1:12">
      <c r="A212" s="14"/>
      <c r="B212" s="15"/>
      <c r="C212" s="16"/>
      <c r="D212" s="17" t="s">
        <v>284</v>
      </c>
      <c r="E212" s="7"/>
      <c r="F212" s="18"/>
      <c r="G212" s="19" t="s">
        <v>34</v>
      </c>
      <c r="H212" s="19"/>
      <c r="I212" s="26"/>
      <c r="J212" s="24">
        <v>-26.25</v>
      </c>
      <c r="K212" s="25">
        <f t="shared" si="4"/>
        <v>-26.25</v>
      </c>
      <c r="L212" s="14"/>
    </row>
    <row r="213" spans="1:12">
      <c r="A213" s="20" t="s">
        <v>285</v>
      </c>
      <c r="B213" s="21"/>
      <c r="C213" s="21"/>
      <c r="D213" s="21"/>
      <c r="E213" s="21"/>
      <c r="F213" s="21"/>
      <c r="G213" s="21"/>
      <c r="H213" s="21"/>
      <c r="I213" s="27"/>
      <c r="J213" s="28">
        <f>SUM(J211:J212)</f>
        <v>167.75</v>
      </c>
      <c r="K213" s="29">
        <f t="shared" si="4"/>
        <v>167.75</v>
      </c>
      <c r="L213" s="14"/>
    </row>
    <row r="214" spans="1:12">
      <c r="A214" s="8">
        <v>45443</v>
      </c>
      <c r="B214" s="9">
        <v>19080</v>
      </c>
      <c r="C214" s="10" t="s">
        <v>342</v>
      </c>
      <c r="D214" s="11" t="s">
        <v>283</v>
      </c>
      <c r="E214" s="3">
        <v>201840</v>
      </c>
      <c r="F214" s="12"/>
      <c r="G214" s="13" t="s">
        <v>34</v>
      </c>
      <c r="H214" s="13"/>
      <c r="I214" s="23"/>
      <c r="J214" s="24">
        <v>194</v>
      </c>
      <c r="K214" s="25">
        <f t="shared" si="4"/>
        <v>194</v>
      </c>
      <c r="L214" s="8">
        <v>45432</v>
      </c>
    </row>
    <row r="215" spans="1:12">
      <c r="A215" s="14"/>
      <c r="B215" s="15"/>
      <c r="C215" s="16"/>
      <c r="D215" s="17" t="s">
        <v>284</v>
      </c>
      <c r="E215" s="7"/>
      <c r="F215" s="18"/>
      <c r="G215" s="19" t="s">
        <v>34</v>
      </c>
      <c r="H215" s="19"/>
      <c r="I215" s="26"/>
      <c r="J215" s="24">
        <v>-25.2</v>
      </c>
      <c r="K215" s="25">
        <f t="shared" si="4"/>
        <v>-25.2</v>
      </c>
      <c r="L215" s="14"/>
    </row>
    <row r="216" spans="1:12">
      <c r="A216" s="20" t="s">
        <v>285</v>
      </c>
      <c r="B216" s="21"/>
      <c r="C216" s="21"/>
      <c r="D216" s="21"/>
      <c r="E216" s="21"/>
      <c r="F216" s="21"/>
      <c r="G216" s="21"/>
      <c r="H216" s="21"/>
      <c r="I216" s="27"/>
      <c r="J216" s="28">
        <f>SUM(J214:J215)</f>
        <v>168.8</v>
      </c>
      <c r="K216" s="29">
        <f t="shared" si="4"/>
        <v>168.8</v>
      </c>
      <c r="L216" s="14"/>
    </row>
    <row r="217" spans="1:12">
      <c r="A217" s="8">
        <v>45443</v>
      </c>
      <c r="B217" s="9">
        <v>19080</v>
      </c>
      <c r="C217" s="10" t="s">
        <v>343</v>
      </c>
      <c r="D217" s="11" t="s">
        <v>283</v>
      </c>
      <c r="E217" s="3">
        <v>201633</v>
      </c>
      <c r="F217" s="12"/>
      <c r="G217" s="13" t="s">
        <v>34</v>
      </c>
      <c r="H217" s="13"/>
      <c r="I217" s="23"/>
      <c r="J217" s="24">
        <v>582</v>
      </c>
      <c r="K217" s="25">
        <f t="shared" si="4"/>
        <v>582</v>
      </c>
      <c r="L217" s="8">
        <v>45432</v>
      </c>
    </row>
    <row r="218" spans="1:12">
      <c r="A218" s="14"/>
      <c r="B218" s="15"/>
      <c r="C218" s="16"/>
      <c r="D218" s="17" t="s">
        <v>284</v>
      </c>
      <c r="E218" s="7"/>
      <c r="F218" s="18"/>
      <c r="G218" s="19" t="s">
        <v>34</v>
      </c>
      <c r="H218" s="19"/>
      <c r="I218" s="26"/>
      <c r="J218" s="24">
        <v>-73.89</v>
      </c>
      <c r="K218" s="25">
        <f t="shared" si="4"/>
        <v>-73.89</v>
      </c>
      <c r="L218" s="14"/>
    </row>
    <row r="219" spans="1:12">
      <c r="A219" s="20" t="s">
        <v>285</v>
      </c>
      <c r="B219" s="21"/>
      <c r="C219" s="21"/>
      <c r="D219" s="21"/>
      <c r="E219" s="21"/>
      <c r="F219" s="21"/>
      <c r="G219" s="21"/>
      <c r="H219" s="21"/>
      <c r="I219" s="27"/>
      <c r="J219" s="28">
        <f>SUM(J217:J218)</f>
        <v>508.11</v>
      </c>
      <c r="K219" s="29">
        <f t="shared" si="4"/>
        <v>508.11</v>
      </c>
      <c r="L219" s="14"/>
    </row>
    <row r="220" spans="1:12">
      <c r="A220" s="8">
        <v>45443</v>
      </c>
      <c r="B220" s="9">
        <v>19080</v>
      </c>
      <c r="C220" s="10" t="s">
        <v>344</v>
      </c>
      <c r="D220" s="11" t="s">
        <v>283</v>
      </c>
      <c r="E220" s="3">
        <v>201611</v>
      </c>
      <c r="F220" s="12"/>
      <c r="G220" s="13" t="s">
        <v>34</v>
      </c>
      <c r="H220" s="13"/>
      <c r="I220" s="23"/>
      <c r="J220" s="24">
        <v>388</v>
      </c>
      <c r="K220" s="25">
        <f t="shared" si="4"/>
        <v>388</v>
      </c>
      <c r="L220" s="8">
        <v>45432</v>
      </c>
    </row>
    <row r="221" spans="1:12">
      <c r="A221" s="8"/>
      <c r="B221" s="9"/>
      <c r="C221" s="10"/>
      <c r="D221" s="17" t="s">
        <v>284</v>
      </c>
      <c r="E221" s="7"/>
      <c r="F221" s="18"/>
      <c r="G221" s="19" t="s">
        <v>34</v>
      </c>
      <c r="H221" s="19"/>
      <c r="I221" s="26"/>
      <c r="J221" s="24">
        <v>-48.7</v>
      </c>
      <c r="K221" s="25">
        <f t="shared" si="4"/>
        <v>-48.7</v>
      </c>
      <c r="L221" s="14"/>
    </row>
    <row r="222" spans="1:12">
      <c r="A222" s="20" t="s">
        <v>285</v>
      </c>
      <c r="B222" s="21"/>
      <c r="C222" s="21"/>
      <c r="D222" s="21"/>
      <c r="E222" s="21"/>
      <c r="F222" s="21"/>
      <c r="G222" s="21"/>
      <c r="H222" s="21"/>
      <c r="I222" s="27"/>
      <c r="J222" s="28">
        <f>SUM(J220:J221)</f>
        <v>339.3</v>
      </c>
      <c r="K222" s="29">
        <f t="shared" si="4"/>
        <v>339.3</v>
      </c>
      <c r="L222" s="30"/>
    </row>
    <row r="223" spans="1:12">
      <c r="A223" s="8">
        <v>45443</v>
      </c>
      <c r="B223" s="9">
        <v>19080</v>
      </c>
      <c r="C223" s="10" t="s">
        <v>345</v>
      </c>
      <c r="D223" s="11" t="s">
        <v>283</v>
      </c>
      <c r="E223" s="3">
        <v>201642</v>
      </c>
      <c r="F223" s="12"/>
      <c r="G223" s="13" t="s">
        <v>34</v>
      </c>
      <c r="H223" s="13"/>
      <c r="I223" s="23"/>
      <c r="J223" s="24">
        <v>1097</v>
      </c>
      <c r="K223" s="25">
        <f t="shared" si="4"/>
        <v>1097</v>
      </c>
      <c r="L223" s="8">
        <v>45432</v>
      </c>
    </row>
    <row r="224" spans="1:12">
      <c r="A224" s="8"/>
      <c r="B224" s="9"/>
      <c r="C224" s="10"/>
      <c r="D224" s="17" t="s">
        <v>284</v>
      </c>
      <c r="E224" s="7"/>
      <c r="F224" s="18"/>
      <c r="G224" s="19" t="s">
        <v>34</v>
      </c>
      <c r="H224" s="19"/>
      <c r="I224" s="26"/>
      <c r="J224" s="24">
        <v>-137.6</v>
      </c>
      <c r="K224" s="25">
        <f t="shared" si="4"/>
        <v>-137.6</v>
      </c>
      <c r="L224" s="14"/>
    </row>
    <row r="225" spans="1:12">
      <c r="A225" s="20" t="s">
        <v>285</v>
      </c>
      <c r="B225" s="21"/>
      <c r="C225" s="21"/>
      <c r="D225" s="21"/>
      <c r="E225" s="21"/>
      <c r="F225" s="21"/>
      <c r="G225" s="21"/>
      <c r="H225" s="21"/>
      <c r="I225" s="27"/>
      <c r="J225" s="28">
        <f>SUM(J223:J224)</f>
        <v>959.4</v>
      </c>
      <c r="K225" s="29">
        <f>SUM(K223:K224)</f>
        <v>959.4</v>
      </c>
      <c r="L225" s="14"/>
    </row>
    <row r="226" spans="1:12">
      <c r="A226" s="8">
        <v>45443</v>
      </c>
      <c r="B226" s="9">
        <v>19080</v>
      </c>
      <c r="C226" s="10" t="s">
        <v>346</v>
      </c>
      <c r="D226" s="11" t="s">
        <v>283</v>
      </c>
      <c r="E226" s="3">
        <v>201626</v>
      </c>
      <c r="F226" s="12"/>
      <c r="G226" s="13" t="s">
        <v>34</v>
      </c>
      <c r="H226" s="13"/>
      <c r="I226" s="23"/>
      <c r="J226" s="24">
        <v>194</v>
      </c>
      <c r="K226" s="25">
        <f>J226+F226</f>
        <v>194</v>
      </c>
      <c r="L226" s="8">
        <v>45432</v>
      </c>
    </row>
    <row r="227" spans="1:12">
      <c r="A227" s="8"/>
      <c r="B227" s="9"/>
      <c r="C227" s="10"/>
      <c r="D227" s="17" t="s">
        <v>284</v>
      </c>
      <c r="E227" s="7"/>
      <c r="F227" s="18"/>
      <c r="G227" s="19" t="s">
        <v>34</v>
      </c>
      <c r="H227" s="19"/>
      <c r="I227" s="26"/>
      <c r="J227" s="24">
        <v>-24.35</v>
      </c>
      <c r="K227" s="25">
        <f>J227+F227</f>
        <v>-24.35</v>
      </c>
      <c r="L227" s="8"/>
    </row>
    <row r="228" spans="1:12">
      <c r="A228" s="20" t="s">
        <v>285</v>
      </c>
      <c r="B228" s="21"/>
      <c r="C228" s="21"/>
      <c r="D228" s="21"/>
      <c r="E228" s="21"/>
      <c r="F228" s="21"/>
      <c r="G228" s="21"/>
      <c r="H228" s="21"/>
      <c r="I228" s="27"/>
      <c r="J228" s="28">
        <f>SUM(J226:J227)</f>
        <v>169.65</v>
      </c>
      <c r="K228" s="29">
        <f>J228+F228</f>
        <v>169.65</v>
      </c>
      <c r="L228" s="14"/>
    </row>
    <row r="229" ht="10.5" spans="1:10">
      <c r="A229" s="2"/>
      <c r="I229" s="31" t="s">
        <v>310</v>
      </c>
      <c r="J229" s="32">
        <f>SUM(J198,J201,J204,J207,J210,J213,J216,J219,J222,J225,J228)</f>
        <v>5037.22</v>
      </c>
    </row>
    <row r="231" ht="10.5" spans="1:10">
      <c r="A231" s="2" t="s">
        <v>20</v>
      </c>
      <c r="D231" s="2" t="s">
        <v>21</v>
      </c>
      <c r="I231" s="33"/>
      <c r="J231" s="32"/>
    </row>
    <row r="232" spans="1:1">
      <c r="A232" s="2"/>
    </row>
    <row r="233" spans="1:1">
      <c r="A233" s="2"/>
    </row>
    <row r="234" spans="1:4">
      <c r="A234" s="2" t="s">
        <v>23</v>
      </c>
      <c r="D234" s="2" t="s">
        <v>24</v>
      </c>
    </row>
    <row r="235" spans="1:4">
      <c r="A235" s="1" t="s">
        <v>137</v>
      </c>
      <c r="D235" s="1" t="s">
        <v>27</v>
      </c>
    </row>
    <row r="244" spans="1:1">
      <c r="A244" s="2" t="s">
        <v>0</v>
      </c>
    </row>
    <row r="245" spans="1:1">
      <c r="A245" s="2" t="s">
        <v>1</v>
      </c>
    </row>
    <row r="247" spans="1:12">
      <c r="A247" s="3" t="s">
        <v>2</v>
      </c>
      <c r="B247" s="3" t="s">
        <v>3</v>
      </c>
      <c r="C247" s="3" t="s">
        <v>4</v>
      </c>
      <c r="D247" s="3" t="s">
        <v>5</v>
      </c>
      <c r="E247" s="3" t="s">
        <v>281</v>
      </c>
      <c r="F247" s="3" t="s">
        <v>7</v>
      </c>
      <c r="G247" s="4" t="s">
        <v>8</v>
      </c>
      <c r="H247" s="5"/>
      <c r="I247" s="5"/>
      <c r="J247" s="22"/>
      <c r="K247" s="3" t="s">
        <v>9</v>
      </c>
      <c r="L247" s="3" t="s">
        <v>10</v>
      </c>
    </row>
    <row r="248" spans="1:12">
      <c r="A248" s="6"/>
      <c r="B248" s="6"/>
      <c r="C248" s="6"/>
      <c r="D248" s="6"/>
      <c r="E248" s="6"/>
      <c r="F248" s="6"/>
      <c r="G248" s="3" t="s">
        <v>11</v>
      </c>
      <c r="H248" s="3" t="s">
        <v>12</v>
      </c>
      <c r="I248" s="3" t="s">
        <v>13</v>
      </c>
      <c r="J248" s="3" t="s">
        <v>14</v>
      </c>
      <c r="K248" s="6"/>
      <c r="L248" s="6"/>
    </row>
    <row r="249" spans="1:1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</row>
    <row r="250" spans="1:12">
      <c r="A250" s="8">
        <v>45443</v>
      </c>
      <c r="B250" s="9">
        <v>19111</v>
      </c>
      <c r="C250" s="10" t="s">
        <v>347</v>
      </c>
      <c r="D250" s="11" t="s">
        <v>283</v>
      </c>
      <c r="E250" s="3">
        <v>203670</v>
      </c>
      <c r="F250" s="12"/>
      <c r="G250" s="13" t="s">
        <v>34</v>
      </c>
      <c r="H250" s="13"/>
      <c r="I250" s="23"/>
      <c r="J250" s="24">
        <v>1067</v>
      </c>
      <c r="K250" s="25">
        <f t="shared" ref="K250:K278" si="5">J250+F250</f>
        <v>1067</v>
      </c>
      <c r="L250" s="8">
        <v>45439</v>
      </c>
    </row>
    <row r="251" spans="1:12">
      <c r="A251" s="14"/>
      <c r="B251" s="15"/>
      <c r="C251" s="16"/>
      <c r="D251" s="17" t="s">
        <v>284</v>
      </c>
      <c r="E251" s="7"/>
      <c r="F251" s="18"/>
      <c r="G251" s="19" t="s">
        <v>34</v>
      </c>
      <c r="H251" s="19"/>
      <c r="I251" s="26"/>
      <c r="J251" s="24">
        <v>-144.48</v>
      </c>
      <c r="K251" s="25">
        <f t="shared" si="5"/>
        <v>-144.48</v>
      </c>
      <c r="L251" s="14"/>
    </row>
    <row r="252" spans="1:12">
      <c r="A252" s="20" t="s">
        <v>285</v>
      </c>
      <c r="B252" s="21"/>
      <c r="C252" s="21"/>
      <c r="D252" s="21"/>
      <c r="E252" s="21"/>
      <c r="F252" s="21"/>
      <c r="G252" s="21"/>
      <c r="H252" s="21"/>
      <c r="I252" s="27"/>
      <c r="J252" s="28">
        <f>SUM(J250:J251)</f>
        <v>922.52</v>
      </c>
      <c r="K252" s="29">
        <f t="shared" si="5"/>
        <v>922.52</v>
      </c>
      <c r="L252" s="14"/>
    </row>
    <row r="253" spans="1:12">
      <c r="A253" s="8">
        <v>45443</v>
      </c>
      <c r="B253" s="9">
        <v>19111</v>
      </c>
      <c r="C253" s="10" t="s">
        <v>348</v>
      </c>
      <c r="D253" s="11" t="s">
        <v>283</v>
      </c>
      <c r="E253" s="3">
        <v>203837</v>
      </c>
      <c r="F253" s="12"/>
      <c r="G253" s="13" t="s">
        <v>34</v>
      </c>
      <c r="H253" s="13"/>
      <c r="I253" s="23"/>
      <c r="J253" s="24">
        <v>194</v>
      </c>
      <c r="K253" s="25">
        <f t="shared" si="5"/>
        <v>194</v>
      </c>
      <c r="L253" s="8">
        <v>45439</v>
      </c>
    </row>
    <row r="254" spans="1:12">
      <c r="A254" s="8"/>
      <c r="B254" s="9"/>
      <c r="C254" s="10"/>
      <c r="D254" s="17" t="s">
        <v>284</v>
      </c>
      <c r="E254" s="7"/>
      <c r="F254" s="18"/>
      <c r="G254" s="19" t="s">
        <v>34</v>
      </c>
      <c r="H254" s="19"/>
      <c r="I254" s="26"/>
      <c r="J254" s="24">
        <v>-26.28</v>
      </c>
      <c r="K254" s="25">
        <f t="shared" si="5"/>
        <v>-26.28</v>
      </c>
      <c r="L254" s="8"/>
    </row>
    <row r="255" spans="1:12">
      <c r="A255" s="20" t="s">
        <v>285</v>
      </c>
      <c r="B255" s="21"/>
      <c r="C255" s="21"/>
      <c r="D255" s="21"/>
      <c r="E255" s="21"/>
      <c r="F255" s="21"/>
      <c r="G255" s="21"/>
      <c r="H255" s="21"/>
      <c r="I255" s="27"/>
      <c r="J255" s="28">
        <f>SUM(J253:J254)</f>
        <v>167.72</v>
      </c>
      <c r="K255" s="29">
        <f t="shared" si="5"/>
        <v>167.72</v>
      </c>
      <c r="L255" s="14"/>
    </row>
    <row r="256" spans="1:12">
      <c r="A256" s="8">
        <v>45443</v>
      </c>
      <c r="B256" s="9">
        <v>19111</v>
      </c>
      <c r="C256" s="10" t="s">
        <v>349</v>
      </c>
      <c r="D256" s="11" t="s">
        <v>283</v>
      </c>
      <c r="E256" s="3">
        <v>203676</v>
      </c>
      <c r="F256" s="12"/>
      <c r="G256" s="13" t="s">
        <v>34</v>
      </c>
      <c r="H256" s="13"/>
      <c r="I256" s="23"/>
      <c r="J256" s="24">
        <v>1100</v>
      </c>
      <c r="K256" s="25">
        <f t="shared" si="5"/>
        <v>1100</v>
      </c>
      <c r="L256" s="8">
        <v>45439</v>
      </c>
    </row>
    <row r="257" spans="1:12">
      <c r="A257" s="8"/>
      <c r="B257" s="9"/>
      <c r="C257" s="10"/>
      <c r="D257" s="17" t="s">
        <v>284</v>
      </c>
      <c r="E257" s="7"/>
      <c r="F257" s="18"/>
      <c r="G257" s="19" t="s">
        <v>34</v>
      </c>
      <c r="H257" s="19"/>
      <c r="I257" s="26"/>
      <c r="J257" s="24">
        <v>-138.84</v>
      </c>
      <c r="K257" s="25">
        <f t="shared" si="5"/>
        <v>-138.84</v>
      </c>
      <c r="L257" s="14"/>
    </row>
    <row r="258" spans="1:12">
      <c r="A258" s="20" t="s">
        <v>285</v>
      </c>
      <c r="B258" s="21"/>
      <c r="C258" s="21"/>
      <c r="D258" s="21"/>
      <c r="E258" s="21"/>
      <c r="F258" s="21"/>
      <c r="G258" s="21"/>
      <c r="H258" s="21"/>
      <c r="I258" s="27"/>
      <c r="J258" s="28">
        <f>SUM(J256:J257)</f>
        <v>961.16</v>
      </c>
      <c r="K258" s="29">
        <f t="shared" si="5"/>
        <v>961.16</v>
      </c>
      <c r="L258" s="30"/>
    </row>
    <row r="259" spans="1:12">
      <c r="A259" s="8">
        <v>45443</v>
      </c>
      <c r="B259" s="9">
        <v>19111</v>
      </c>
      <c r="C259" s="10" t="s">
        <v>350</v>
      </c>
      <c r="D259" s="11" t="s">
        <v>283</v>
      </c>
      <c r="E259" s="3">
        <v>203831</v>
      </c>
      <c r="F259" s="12"/>
      <c r="G259" s="13" t="s">
        <v>34</v>
      </c>
      <c r="H259" s="13"/>
      <c r="I259" s="23"/>
      <c r="J259" s="24">
        <v>1067</v>
      </c>
      <c r="K259" s="25">
        <f t="shared" si="5"/>
        <v>1067</v>
      </c>
      <c r="L259" s="8">
        <v>45439</v>
      </c>
    </row>
    <row r="260" spans="1:12">
      <c r="A260" s="14"/>
      <c r="B260" s="15"/>
      <c r="C260" s="16"/>
      <c r="D260" s="17" t="s">
        <v>284</v>
      </c>
      <c r="E260" s="7"/>
      <c r="F260" s="18"/>
      <c r="G260" s="19" t="s">
        <v>34</v>
      </c>
      <c r="H260" s="19"/>
      <c r="I260" s="26"/>
      <c r="J260" s="24">
        <v>-145.33</v>
      </c>
      <c r="K260" s="25">
        <f t="shared" si="5"/>
        <v>-145.33</v>
      </c>
      <c r="L260" s="14"/>
    </row>
    <row r="261" spans="1:12">
      <c r="A261" s="20" t="s">
        <v>285</v>
      </c>
      <c r="B261" s="21"/>
      <c r="C261" s="21"/>
      <c r="D261" s="21"/>
      <c r="E261" s="21"/>
      <c r="F261" s="21"/>
      <c r="G261" s="21"/>
      <c r="H261" s="21"/>
      <c r="I261" s="27"/>
      <c r="J261" s="28">
        <f>SUM(J259:J260)</f>
        <v>921.67</v>
      </c>
      <c r="K261" s="29">
        <f t="shared" si="5"/>
        <v>921.67</v>
      </c>
      <c r="L261" s="14"/>
    </row>
    <row r="262" spans="1:12">
      <c r="A262" s="8">
        <v>45443</v>
      </c>
      <c r="B262" s="9">
        <v>19111</v>
      </c>
      <c r="C262" s="10" t="s">
        <v>351</v>
      </c>
      <c r="D262" s="11" t="s">
        <v>283</v>
      </c>
      <c r="E262" s="3">
        <v>203822</v>
      </c>
      <c r="F262" s="12"/>
      <c r="G262" s="13" t="s">
        <v>34</v>
      </c>
      <c r="H262" s="13"/>
      <c r="I262" s="23"/>
      <c r="J262" s="24">
        <v>339.5</v>
      </c>
      <c r="K262" s="25">
        <f t="shared" si="5"/>
        <v>339.5</v>
      </c>
      <c r="L262" s="8">
        <v>45439</v>
      </c>
    </row>
    <row r="263" spans="1:12">
      <c r="A263" s="14"/>
      <c r="B263" s="15"/>
      <c r="C263" s="16"/>
      <c r="D263" s="17" t="s">
        <v>284</v>
      </c>
      <c r="E263" s="7"/>
      <c r="F263" s="18"/>
      <c r="G263" s="19" t="s">
        <v>34</v>
      </c>
      <c r="H263" s="19"/>
      <c r="I263" s="26"/>
      <c r="J263" s="24">
        <v>-45.97</v>
      </c>
      <c r="K263" s="25">
        <f t="shared" si="5"/>
        <v>-45.97</v>
      </c>
      <c r="L263" s="14"/>
    </row>
    <row r="264" spans="1:12">
      <c r="A264" s="20" t="s">
        <v>285</v>
      </c>
      <c r="B264" s="21"/>
      <c r="C264" s="21"/>
      <c r="D264" s="21"/>
      <c r="E264" s="21"/>
      <c r="F264" s="21"/>
      <c r="G264" s="21"/>
      <c r="H264" s="21"/>
      <c r="I264" s="27"/>
      <c r="J264" s="28">
        <f>SUM(J262:J263)</f>
        <v>293.53</v>
      </c>
      <c r="K264" s="29">
        <f t="shared" si="5"/>
        <v>293.53</v>
      </c>
      <c r="L264" s="14"/>
    </row>
    <row r="265" spans="1:12">
      <c r="A265" s="8">
        <v>45443</v>
      </c>
      <c r="B265" s="9">
        <v>19111</v>
      </c>
      <c r="C265" s="10" t="s">
        <v>352</v>
      </c>
      <c r="D265" s="11" t="s">
        <v>283</v>
      </c>
      <c r="E265" s="3">
        <v>203665</v>
      </c>
      <c r="F265" s="12"/>
      <c r="G265" s="13" t="s">
        <v>34</v>
      </c>
      <c r="H265" s="13"/>
      <c r="I265" s="23"/>
      <c r="J265" s="24">
        <v>1067</v>
      </c>
      <c r="K265" s="25">
        <f t="shared" si="5"/>
        <v>1067</v>
      </c>
      <c r="L265" s="8">
        <v>45439</v>
      </c>
    </row>
    <row r="266" spans="1:12">
      <c r="A266" s="14"/>
      <c r="B266" s="15"/>
      <c r="C266" s="16"/>
      <c r="D266" s="17" t="s">
        <v>284</v>
      </c>
      <c r="E266" s="7"/>
      <c r="F266" s="18"/>
      <c r="G266" s="19" t="s">
        <v>34</v>
      </c>
      <c r="H266" s="19"/>
      <c r="I266" s="26"/>
      <c r="J266" s="24">
        <v>-136.64</v>
      </c>
      <c r="K266" s="25">
        <f t="shared" si="5"/>
        <v>-136.64</v>
      </c>
      <c r="L266" s="14"/>
    </row>
    <row r="267" spans="1:12">
      <c r="A267" s="20" t="s">
        <v>285</v>
      </c>
      <c r="B267" s="21"/>
      <c r="C267" s="21"/>
      <c r="D267" s="21"/>
      <c r="E267" s="21"/>
      <c r="F267" s="21"/>
      <c r="G267" s="21"/>
      <c r="H267" s="21"/>
      <c r="I267" s="27"/>
      <c r="J267" s="28">
        <f>SUM(J265:J266)</f>
        <v>930.36</v>
      </c>
      <c r="K267" s="29">
        <f t="shared" si="5"/>
        <v>930.36</v>
      </c>
      <c r="L267" s="14"/>
    </row>
    <row r="268" spans="1:12">
      <c r="A268" s="8">
        <v>45443</v>
      </c>
      <c r="B268" s="9">
        <v>19111</v>
      </c>
      <c r="C268" s="10" t="s">
        <v>353</v>
      </c>
      <c r="D268" s="11" t="s">
        <v>283</v>
      </c>
      <c r="E268" s="3">
        <v>203840</v>
      </c>
      <c r="F268" s="12"/>
      <c r="G268" s="13" t="s">
        <v>34</v>
      </c>
      <c r="H268" s="13"/>
      <c r="I268" s="23"/>
      <c r="J268" s="24">
        <v>194</v>
      </c>
      <c r="K268" s="25">
        <f t="shared" si="5"/>
        <v>194</v>
      </c>
      <c r="L268" s="8">
        <v>45439</v>
      </c>
    </row>
    <row r="269" spans="1:12">
      <c r="A269" s="14"/>
      <c r="B269" s="15"/>
      <c r="C269" s="16"/>
      <c r="D269" s="17" t="s">
        <v>284</v>
      </c>
      <c r="E269" s="7"/>
      <c r="F269" s="18"/>
      <c r="G269" s="19" t="s">
        <v>34</v>
      </c>
      <c r="H269" s="19"/>
      <c r="I269" s="26"/>
      <c r="J269" s="24">
        <v>-26.28</v>
      </c>
      <c r="K269" s="25">
        <f t="shared" si="5"/>
        <v>-26.28</v>
      </c>
      <c r="L269" s="14"/>
    </row>
    <row r="270" spans="1:12">
      <c r="A270" s="20" t="s">
        <v>354</v>
      </c>
      <c r="B270" s="21"/>
      <c r="C270" s="21"/>
      <c r="D270" s="21"/>
      <c r="E270" s="21"/>
      <c r="F270" s="21"/>
      <c r="G270" s="21"/>
      <c r="H270" s="21"/>
      <c r="I270" s="27"/>
      <c r="J270" s="28">
        <f>SUM(J268:J269)</f>
        <v>167.72</v>
      </c>
      <c r="K270" s="29">
        <f t="shared" si="5"/>
        <v>167.72</v>
      </c>
      <c r="L270" s="14"/>
    </row>
    <row r="271" spans="1:12">
      <c r="A271" s="8">
        <v>45443</v>
      </c>
      <c r="B271" s="9">
        <v>19111</v>
      </c>
      <c r="C271" s="10" t="s">
        <v>355</v>
      </c>
      <c r="D271" s="11" t="s">
        <v>283</v>
      </c>
      <c r="E271" s="3">
        <v>203827</v>
      </c>
      <c r="F271" s="12"/>
      <c r="G271" s="13" t="s">
        <v>34</v>
      </c>
      <c r="H271" s="13"/>
      <c r="I271" s="23"/>
      <c r="J271" s="24">
        <v>339.5</v>
      </c>
      <c r="K271" s="25">
        <f t="shared" si="5"/>
        <v>339.5</v>
      </c>
      <c r="L271" s="8">
        <v>45439</v>
      </c>
    </row>
    <row r="272" spans="1:12">
      <c r="A272" s="14"/>
      <c r="B272" s="15"/>
      <c r="C272" s="16"/>
      <c r="D272" s="17" t="s">
        <v>284</v>
      </c>
      <c r="E272" s="7"/>
      <c r="F272" s="18"/>
      <c r="G272" s="19" t="s">
        <v>34</v>
      </c>
      <c r="H272" s="19"/>
      <c r="I272" s="26"/>
      <c r="J272" s="24">
        <v>-46.83</v>
      </c>
      <c r="K272" s="25">
        <f t="shared" si="5"/>
        <v>-46.83</v>
      </c>
      <c r="L272" s="14"/>
    </row>
    <row r="273" spans="1:12">
      <c r="A273" s="20" t="s">
        <v>285</v>
      </c>
      <c r="B273" s="21"/>
      <c r="C273" s="21"/>
      <c r="D273" s="21"/>
      <c r="E273" s="21"/>
      <c r="F273" s="21"/>
      <c r="G273" s="21"/>
      <c r="H273" s="21"/>
      <c r="I273" s="27"/>
      <c r="J273" s="28">
        <f>SUM(J271:J272)</f>
        <v>292.67</v>
      </c>
      <c r="K273" s="29">
        <f t="shared" si="5"/>
        <v>292.67</v>
      </c>
      <c r="L273" s="14"/>
    </row>
    <row r="274" spans="1:12">
      <c r="A274" s="8">
        <v>45443</v>
      </c>
      <c r="B274" s="9">
        <v>19111</v>
      </c>
      <c r="C274" s="10" t="s">
        <v>356</v>
      </c>
      <c r="D274" s="11" t="s">
        <v>283</v>
      </c>
      <c r="E274" s="3">
        <v>202830</v>
      </c>
      <c r="F274" s="12"/>
      <c r="G274" s="13" t="s">
        <v>34</v>
      </c>
      <c r="H274" s="13"/>
      <c r="I274" s="23"/>
      <c r="J274" s="24">
        <v>350</v>
      </c>
      <c r="K274" s="25">
        <f t="shared" si="5"/>
        <v>350</v>
      </c>
      <c r="L274" s="8">
        <v>45439</v>
      </c>
    </row>
    <row r="275" spans="1:12">
      <c r="A275" s="8"/>
      <c r="B275" s="9"/>
      <c r="C275" s="10"/>
      <c r="D275" s="17" t="s">
        <v>284</v>
      </c>
      <c r="E275" s="7"/>
      <c r="F275" s="18"/>
      <c r="G275" s="19" t="s">
        <v>34</v>
      </c>
      <c r="H275" s="19"/>
      <c r="I275" s="26"/>
      <c r="J275" s="24">
        <v>-46.71</v>
      </c>
      <c r="K275" s="25">
        <f t="shared" si="5"/>
        <v>-46.71</v>
      </c>
      <c r="L275" s="14"/>
    </row>
    <row r="276" spans="1:12">
      <c r="A276" s="20" t="s">
        <v>285</v>
      </c>
      <c r="B276" s="21"/>
      <c r="C276" s="21"/>
      <c r="D276" s="21"/>
      <c r="E276" s="21"/>
      <c r="F276" s="21"/>
      <c r="G276" s="21"/>
      <c r="H276" s="21"/>
      <c r="I276" s="27"/>
      <c r="J276" s="28">
        <f>SUM(J274:J275)</f>
        <v>303.29</v>
      </c>
      <c r="K276" s="29">
        <f t="shared" si="5"/>
        <v>303.29</v>
      </c>
      <c r="L276" s="30"/>
    </row>
    <row r="277" ht="10.5" spans="1:10">
      <c r="A277" s="2"/>
      <c r="I277" s="31" t="s">
        <v>310</v>
      </c>
      <c r="J277" s="32">
        <f>SUM(J252,J255,J258,J261,J264,J267,J270,J273,J276)</f>
        <v>4960.64</v>
      </c>
    </row>
    <row r="279" ht="10.5" spans="1:10">
      <c r="A279" s="2" t="s">
        <v>20</v>
      </c>
      <c r="D279" s="2" t="s">
        <v>21</v>
      </c>
      <c r="I279" s="33"/>
      <c r="J279" s="32"/>
    </row>
    <row r="280" spans="1:1">
      <c r="A280" s="2"/>
    </row>
    <row r="281" spans="1:1">
      <c r="A281" s="2"/>
    </row>
    <row r="282" spans="1:4">
      <c r="A282" s="2" t="s">
        <v>23</v>
      </c>
      <c r="D282" s="2" t="s">
        <v>24</v>
      </c>
    </row>
    <row r="283" spans="1:4">
      <c r="A283" s="1" t="s">
        <v>137</v>
      </c>
      <c r="D283" s="1" t="s">
        <v>27</v>
      </c>
    </row>
  </sheetData>
  <mergeCells count="194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A75:I75"/>
    <mergeCell ref="A78:I78"/>
    <mergeCell ref="A81:I81"/>
    <mergeCell ref="G96:J96"/>
    <mergeCell ref="A101:I101"/>
    <mergeCell ref="A104:I104"/>
    <mergeCell ref="A107:I107"/>
    <mergeCell ref="A110:I110"/>
    <mergeCell ref="A113:I113"/>
    <mergeCell ref="A116:I116"/>
    <mergeCell ref="A119:I119"/>
    <mergeCell ref="A122:I122"/>
    <mergeCell ref="A125:I125"/>
    <mergeCell ref="A128:I128"/>
    <mergeCell ref="A131:I131"/>
    <mergeCell ref="A134:I134"/>
    <mergeCell ref="A137:I137"/>
    <mergeCell ref="A140:I140"/>
    <mergeCell ref="A143:I143"/>
    <mergeCell ref="A146:I146"/>
    <mergeCell ref="A149:I149"/>
    <mergeCell ref="A152:I152"/>
    <mergeCell ref="A155:I155"/>
    <mergeCell ref="A158:I158"/>
    <mergeCell ref="A161:I161"/>
    <mergeCell ref="A164:I164"/>
    <mergeCell ref="A167:I167"/>
    <mergeCell ref="A170:I170"/>
    <mergeCell ref="A173:I173"/>
    <mergeCell ref="A176:I176"/>
    <mergeCell ref="G193:J193"/>
    <mergeCell ref="A198:I198"/>
    <mergeCell ref="A201:I201"/>
    <mergeCell ref="A204:I204"/>
    <mergeCell ref="A207:I207"/>
    <mergeCell ref="A210:I210"/>
    <mergeCell ref="A213:I213"/>
    <mergeCell ref="A216:I216"/>
    <mergeCell ref="A219:I219"/>
    <mergeCell ref="A222:I222"/>
    <mergeCell ref="A225:I225"/>
    <mergeCell ref="A228:I228"/>
    <mergeCell ref="G247:J247"/>
    <mergeCell ref="A252:I252"/>
    <mergeCell ref="A255:I255"/>
    <mergeCell ref="A258:I258"/>
    <mergeCell ref="A261:I261"/>
    <mergeCell ref="A264:I264"/>
    <mergeCell ref="A267:I267"/>
    <mergeCell ref="A270:I270"/>
    <mergeCell ref="A273:I273"/>
    <mergeCell ref="A276:I276"/>
    <mergeCell ref="A4:A6"/>
    <mergeCell ref="A96:A98"/>
    <mergeCell ref="A193:A195"/>
    <mergeCell ref="A247:A249"/>
    <mergeCell ref="B4:B6"/>
    <mergeCell ref="B96:B98"/>
    <mergeCell ref="B193:B195"/>
    <mergeCell ref="B247:B249"/>
    <mergeCell ref="C4:C6"/>
    <mergeCell ref="C96:C98"/>
    <mergeCell ref="C193:C195"/>
    <mergeCell ref="C247:C249"/>
    <mergeCell ref="D4:D6"/>
    <mergeCell ref="D96:D98"/>
    <mergeCell ref="D193:D195"/>
    <mergeCell ref="D247:D249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73:E74"/>
    <mergeCell ref="E76:E77"/>
    <mergeCell ref="E79:E80"/>
    <mergeCell ref="E96:E98"/>
    <mergeCell ref="E99:E100"/>
    <mergeCell ref="E102:E103"/>
    <mergeCell ref="E105:E106"/>
    <mergeCell ref="E108:E109"/>
    <mergeCell ref="E111:E112"/>
    <mergeCell ref="E114:E115"/>
    <mergeCell ref="E117:E118"/>
    <mergeCell ref="E120:E121"/>
    <mergeCell ref="E123:E124"/>
    <mergeCell ref="E126:E127"/>
    <mergeCell ref="E129:E130"/>
    <mergeCell ref="E132:E133"/>
    <mergeCell ref="E135:E136"/>
    <mergeCell ref="E138:E139"/>
    <mergeCell ref="E141:E142"/>
    <mergeCell ref="E144:E145"/>
    <mergeCell ref="E147:E148"/>
    <mergeCell ref="E150:E151"/>
    <mergeCell ref="E153:E154"/>
    <mergeCell ref="E156:E157"/>
    <mergeCell ref="E159:E160"/>
    <mergeCell ref="E162:E163"/>
    <mergeCell ref="E165:E166"/>
    <mergeCell ref="E168:E169"/>
    <mergeCell ref="E171:E172"/>
    <mergeCell ref="E174:E175"/>
    <mergeCell ref="E193:E195"/>
    <mergeCell ref="E196:E197"/>
    <mergeCell ref="E199:E200"/>
    <mergeCell ref="E202:E203"/>
    <mergeCell ref="E205:E206"/>
    <mergeCell ref="E208:E209"/>
    <mergeCell ref="E211:E212"/>
    <mergeCell ref="E214:E215"/>
    <mergeCell ref="E217:E218"/>
    <mergeCell ref="E220:E221"/>
    <mergeCell ref="E223:E224"/>
    <mergeCell ref="E226:E227"/>
    <mergeCell ref="E247:E249"/>
    <mergeCell ref="E250:E251"/>
    <mergeCell ref="E253:E254"/>
    <mergeCell ref="E256:E257"/>
    <mergeCell ref="E259:E260"/>
    <mergeCell ref="E262:E263"/>
    <mergeCell ref="E265:E266"/>
    <mergeCell ref="E268:E269"/>
    <mergeCell ref="E271:E272"/>
    <mergeCell ref="E274:E275"/>
    <mergeCell ref="F4:F6"/>
    <mergeCell ref="F96:F98"/>
    <mergeCell ref="F193:F195"/>
    <mergeCell ref="F247:F249"/>
    <mergeCell ref="G5:G6"/>
    <mergeCell ref="G97:G98"/>
    <mergeCell ref="G194:G195"/>
    <mergeCell ref="G248:G249"/>
    <mergeCell ref="H5:H6"/>
    <mergeCell ref="H97:H98"/>
    <mergeCell ref="H194:H195"/>
    <mergeCell ref="H248:H249"/>
    <mergeCell ref="I5:I6"/>
    <mergeCell ref="I97:I98"/>
    <mergeCell ref="I194:I195"/>
    <mergeCell ref="I248:I249"/>
    <mergeCell ref="J5:J6"/>
    <mergeCell ref="J97:J98"/>
    <mergeCell ref="J194:J195"/>
    <mergeCell ref="J248:J249"/>
    <mergeCell ref="K4:K6"/>
    <mergeCell ref="K96:K98"/>
    <mergeCell ref="K193:K195"/>
    <mergeCell ref="K247:K249"/>
    <mergeCell ref="L4:L6"/>
    <mergeCell ref="L96:L98"/>
    <mergeCell ref="L193:L195"/>
    <mergeCell ref="L247:L249"/>
  </mergeCells>
  <pageMargins left="0.354166666666667" right="0.25" top="0.236111111111111" bottom="0.118055555555556" header="0.236111111111111" footer="0.0784722222222222"/>
  <pageSetup paperSize="9" scale="67" orientation="landscape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129"/>
  <sheetViews>
    <sheetView zoomScale="130" zoomScaleNormal="130" workbookViewId="0">
      <selection activeCell="D14" sqref="D14"/>
    </sheetView>
  </sheetViews>
  <sheetFormatPr defaultColWidth="8.55238095238095" defaultRowHeight="9"/>
  <cols>
    <col min="1" max="1" width="9.33333333333333" style="34" customWidth="1"/>
    <col min="2" max="2" width="5.33333333333333" style="34" customWidth="1"/>
    <col min="3" max="3" width="22" style="34" customWidth="1"/>
    <col min="4" max="4" width="12.3333333333333" style="34" customWidth="1"/>
    <col min="5" max="5" width="11.3333333333333" style="34" customWidth="1"/>
    <col min="6" max="6" width="12.3333333333333" style="34" customWidth="1"/>
    <col min="7" max="11" width="12.8857142857143" style="34" customWidth="1"/>
    <col min="12" max="12" width="11.4380952380952" style="34" customWidth="1"/>
    <col min="13" max="13" width="10.647619047619" style="34" customWidth="1"/>
    <col min="14" max="16384" width="8.55238095238095" style="34"/>
  </cols>
  <sheetData>
    <row r="2" spans="1:1">
      <c r="A2" s="35" t="s">
        <v>0</v>
      </c>
    </row>
    <row r="3" spans="1:1">
      <c r="A3" s="35" t="s">
        <v>1</v>
      </c>
    </row>
    <row r="5" spans="1:12">
      <c r="A5" s="36" t="s">
        <v>2</v>
      </c>
      <c r="B5" s="36" t="s">
        <v>3</v>
      </c>
      <c r="C5" s="36" t="s">
        <v>4</v>
      </c>
      <c r="D5" s="36" t="s">
        <v>5</v>
      </c>
      <c r="E5" s="36" t="s">
        <v>6</v>
      </c>
      <c r="F5" s="36" t="s">
        <v>7</v>
      </c>
      <c r="G5" s="37" t="s">
        <v>8</v>
      </c>
      <c r="H5" s="38"/>
      <c r="I5" s="38"/>
      <c r="J5" s="48"/>
      <c r="K5" s="36" t="s">
        <v>9</v>
      </c>
      <c r="L5" s="36" t="s">
        <v>10</v>
      </c>
    </row>
    <row r="6" spans="1:12">
      <c r="A6" s="39"/>
      <c r="B6" s="39"/>
      <c r="C6" s="39"/>
      <c r="D6" s="39"/>
      <c r="E6" s="39"/>
      <c r="F6" s="39"/>
      <c r="G6" s="36" t="s">
        <v>11</v>
      </c>
      <c r="H6" s="36" t="s">
        <v>12</v>
      </c>
      <c r="I6" s="36" t="s">
        <v>13</v>
      </c>
      <c r="J6" s="36" t="s">
        <v>14</v>
      </c>
      <c r="K6" s="39"/>
      <c r="L6" s="39"/>
    </row>
    <row r="7" spans="1:1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ht="27" spans="1:12">
      <c r="A8" s="41">
        <v>45415</v>
      </c>
      <c r="B8" s="42">
        <v>18714</v>
      </c>
      <c r="C8" s="59" t="s">
        <v>42</v>
      </c>
      <c r="D8" s="44" t="s">
        <v>16</v>
      </c>
      <c r="E8" s="44">
        <v>57384</v>
      </c>
      <c r="F8" s="18"/>
      <c r="G8" s="61" t="s">
        <v>43</v>
      </c>
      <c r="H8" s="61">
        <v>343191</v>
      </c>
      <c r="I8" s="26">
        <v>45415</v>
      </c>
      <c r="J8" s="24">
        <v>28866.1</v>
      </c>
      <c r="K8" s="49">
        <f>J8+F8</f>
        <v>28866.1</v>
      </c>
      <c r="L8" s="41">
        <v>45415</v>
      </c>
    </row>
    <row r="9" spans="1:12">
      <c r="A9" s="41"/>
      <c r="B9" s="42"/>
      <c r="C9" s="43"/>
      <c r="D9" s="44"/>
      <c r="E9" s="44"/>
      <c r="F9" s="18"/>
      <c r="G9" s="46"/>
      <c r="H9" s="46"/>
      <c r="I9" s="26"/>
      <c r="J9" s="24"/>
      <c r="K9" s="25"/>
      <c r="L9" s="41"/>
    </row>
    <row r="10" spans="1:12">
      <c r="A10" s="41"/>
      <c r="B10" s="42"/>
      <c r="C10" s="43"/>
      <c r="D10" s="44"/>
      <c r="E10" s="44"/>
      <c r="F10" s="18"/>
      <c r="G10" s="46"/>
      <c r="H10" s="46"/>
      <c r="I10" s="26"/>
      <c r="J10" s="24"/>
      <c r="K10" s="25"/>
      <c r="L10" s="41"/>
    </row>
    <row r="11" spans="6:11">
      <c r="F11" s="47">
        <f>SUM(F5:F10)</f>
        <v>0</v>
      </c>
      <c r="G11" s="35"/>
      <c r="H11" s="35"/>
      <c r="I11" s="35"/>
      <c r="J11" s="47">
        <f>SUM(J8:J10)</f>
        <v>28866.1</v>
      </c>
      <c r="K11" s="47">
        <f>SUM(K8:K10)</f>
        <v>28866.1</v>
      </c>
    </row>
    <row r="12" spans="9:9">
      <c r="I12" s="34" t="s">
        <v>13</v>
      </c>
    </row>
    <row r="13" spans="8:11">
      <c r="H13" s="35" t="s">
        <v>17</v>
      </c>
      <c r="J13" s="50" t="s">
        <v>18</v>
      </c>
      <c r="K13" s="50" t="s">
        <v>19</v>
      </c>
    </row>
    <row r="14" spans="11:11">
      <c r="K14" s="35"/>
    </row>
    <row r="15" spans="1:11">
      <c r="A15" s="35" t="s">
        <v>20</v>
      </c>
      <c r="D15" s="35" t="s">
        <v>21</v>
      </c>
      <c r="G15" s="35" t="s">
        <v>22</v>
      </c>
      <c r="I15" s="51">
        <v>1000</v>
      </c>
      <c r="J15" s="52"/>
      <c r="K15" s="53">
        <f t="shared" ref="K15:K25" si="0">J15*I15</f>
        <v>0</v>
      </c>
    </row>
    <row r="16" spans="1:11">
      <c r="A16" s="35"/>
      <c r="G16" s="35"/>
      <c r="I16" s="51">
        <v>500</v>
      </c>
      <c r="J16" s="52"/>
      <c r="K16" s="53">
        <f t="shared" si="0"/>
        <v>0</v>
      </c>
    </row>
    <row r="17" spans="1:11">
      <c r="A17" s="35"/>
      <c r="G17" s="35"/>
      <c r="I17" s="51">
        <v>200</v>
      </c>
      <c r="J17" s="52"/>
      <c r="K17" s="53">
        <f t="shared" si="0"/>
        <v>0</v>
      </c>
    </row>
    <row r="18" spans="1:11">
      <c r="A18" s="35" t="s">
        <v>23</v>
      </c>
      <c r="D18" s="35" t="s">
        <v>24</v>
      </c>
      <c r="G18" s="35" t="s">
        <v>25</v>
      </c>
      <c r="I18" s="51">
        <v>100</v>
      </c>
      <c r="J18" s="52"/>
      <c r="K18" s="53">
        <f t="shared" si="0"/>
        <v>0</v>
      </c>
    </row>
    <row r="19" spans="1:11">
      <c r="A19" s="34" t="s">
        <v>26</v>
      </c>
      <c r="D19" s="34" t="s">
        <v>27</v>
      </c>
      <c r="G19" s="34" t="s">
        <v>28</v>
      </c>
      <c r="I19" s="51">
        <v>50</v>
      </c>
      <c r="J19" s="52"/>
      <c r="K19" s="53">
        <f t="shared" si="0"/>
        <v>0</v>
      </c>
    </row>
    <row r="20" spans="9:11">
      <c r="I20" s="51">
        <v>20</v>
      </c>
      <c r="J20" s="52"/>
      <c r="K20" s="53">
        <f t="shared" si="0"/>
        <v>0</v>
      </c>
    </row>
    <row r="21" spans="9:11">
      <c r="I21" s="51">
        <v>10</v>
      </c>
      <c r="J21" s="52"/>
      <c r="K21" s="53">
        <f t="shared" si="0"/>
        <v>0</v>
      </c>
    </row>
    <row r="22" spans="9:11">
      <c r="I22" s="51">
        <v>5</v>
      </c>
      <c r="J22" s="52"/>
      <c r="K22" s="53">
        <f t="shared" si="0"/>
        <v>0</v>
      </c>
    </row>
    <row r="23" spans="9:11">
      <c r="I23" s="51">
        <v>1</v>
      </c>
      <c r="J23" s="52"/>
      <c r="K23" s="53">
        <f t="shared" si="0"/>
        <v>0</v>
      </c>
    </row>
    <row r="24" spans="9:11">
      <c r="I24" s="51">
        <v>0.25</v>
      </c>
      <c r="J24" s="52"/>
      <c r="K24" s="53">
        <f t="shared" si="0"/>
        <v>0</v>
      </c>
    </row>
    <row r="25" spans="9:11">
      <c r="I25" s="54">
        <v>0.1</v>
      </c>
      <c r="J25" s="52"/>
      <c r="K25" s="53">
        <f t="shared" si="0"/>
        <v>0</v>
      </c>
    </row>
    <row r="26" spans="9:11">
      <c r="I26" s="35" t="s">
        <v>29</v>
      </c>
      <c r="K26" s="55">
        <f>SUM(K15:K25)</f>
        <v>0</v>
      </c>
    </row>
    <row r="27" spans="9:11">
      <c r="I27" s="35" t="s">
        <v>30</v>
      </c>
      <c r="K27" s="56">
        <f>J11</f>
        <v>28866.1</v>
      </c>
    </row>
    <row r="28" ht="9.75" spans="11:11">
      <c r="K28" s="57">
        <f>SUM(K26:K27)</f>
        <v>28866.1</v>
      </c>
    </row>
    <row r="29" ht="9.75"/>
    <row r="32" spans="1:1">
      <c r="A32" s="35" t="s">
        <v>0</v>
      </c>
    </row>
    <row r="33" spans="1:1">
      <c r="A33" s="35" t="s">
        <v>1</v>
      </c>
    </row>
    <row r="35" spans="1:12">
      <c r="A35" s="36" t="s">
        <v>2</v>
      </c>
      <c r="B35" s="36" t="s">
        <v>3</v>
      </c>
      <c r="C35" s="36" t="s">
        <v>4</v>
      </c>
      <c r="D35" s="36" t="s">
        <v>5</v>
      </c>
      <c r="E35" s="36" t="s">
        <v>6</v>
      </c>
      <c r="F35" s="36" t="s">
        <v>7</v>
      </c>
      <c r="G35" s="37" t="s">
        <v>8</v>
      </c>
      <c r="H35" s="38"/>
      <c r="I35" s="38"/>
      <c r="J35" s="48"/>
      <c r="K35" s="36" t="s">
        <v>9</v>
      </c>
      <c r="L35" s="36" t="s">
        <v>10</v>
      </c>
    </row>
    <row r="36" spans="1:12">
      <c r="A36" s="39"/>
      <c r="B36" s="39"/>
      <c r="C36" s="39"/>
      <c r="D36" s="39"/>
      <c r="E36" s="39"/>
      <c r="F36" s="39"/>
      <c r="G36" s="36" t="s">
        <v>11</v>
      </c>
      <c r="H36" s="36" t="s">
        <v>12</v>
      </c>
      <c r="I36" s="36" t="s">
        <v>13</v>
      </c>
      <c r="J36" s="36" t="s">
        <v>14</v>
      </c>
      <c r="K36" s="39"/>
      <c r="L36" s="39"/>
    </row>
    <row r="37" spans="1:1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>
      <c r="A38" s="41">
        <v>45415</v>
      </c>
      <c r="B38" s="42">
        <v>15799</v>
      </c>
      <c r="C38" s="59" t="s">
        <v>44</v>
      </c>
      <c r="D38" s="44" t="s">
        <v>16</v>
      </c>
      <c r="E38" s="44">
        <v>57653</v>
      </c>
      <c r="F38" s="18">
        <v>35402.1</v>
      </c>
      <c r="G38" s="61"/>
      <c r="H38" s="61"/>
      <c r="I38" s="26"/>
      <c r="J38" s="24"/>
      <c r="K38" s="49">
        <f>J38+F38</f>
        <v>35402.1</v>
      </c>
      <c r="L38" s="41">
        <v>45415</v>
      </c>
    </row>
    <row r="39" spans="1:12">
      <c r="A39" s="41"/>
      <c r="B39" s="42"/>
      <c r="C39" s="43"/>
      <c r="D39" s="44"/>
      <c r="E39" s="44"/>
      <c r="F39" s="18"/>
      <c r="G39" s="46"/>
      <c r="H39" s="46"/>
      <c r="I39" s="26"/>
      <c r="J39" s="24"/>
      <c r="K39" s="25"/>
      <c r="L39" s="41"/>
    </row>
    <row r="40" spans="1:12">
      <c r="A40" s="41"/>
      <c r="B40" s="42"/>
      <c r="C40" s="43"/>
      <c r="D40" s="44"/>
      <c r="E40" s="44"/>
      <c r="F40" s="18"/>
      <c r="G40" s="46"/>
      <c r="H40" s="46"/>
      <c r="I40" s="26"/>
      <c r="J40" s="24"/>
      <c r="K40" s="25"/>
      <c r="L40" s="41"/>
    </row>
    <row r="41" spans="6:11">
      <c r="F41" s="47">
        <f>SUM(F35:F40)</f>
        <v>35402.1</v>
      </c>
      <c r="G41" s="35"/>
      <c r="H41" s="35"/>
      <c r="I41" s="35"/>
      <c r="J41" s="47">
        <f>SUM(J38:J40)</f>
        <v>0</v>
      </c>
      <c r="K41" s="47">
        <f>SUM(K38:K40)</f>
        <v>35402.1</v>
      </c>
    </row>
    <row r="42" spans="9:9">
      <c r="I42" s="34" t="s">
        <v>13</v>
      </c>
    </row>
    <row r="43" spans="8:11">
      <c r="H43" s="35" t="s">
        <v>17</v>
      </c>
      <c r="J43" s="50" t="s">
        <v>18</v>
      </c>
      <c r="K43" s="50" t="s">
        <v>19</v>
      </c>
    </row>
    <row r="44" spans="11:11">
      <c r="K44" s="35"/>
    </row>
    <row r="45" spans="1:11">
      <c r="A45" s="35" t="s">
        <v>20</v>
      </c>
      <c r="D45" s="35" t="s">
        <v>21</v>
      </c>
      <c r="G45" s="35" t="s">
        <v>22</v>
      </c>
      <c r="I45" s="51">
        <v>1000</v>
      </c>
      <c r="J45" s="52">
        <v>35</v>
      </c>
      <c r="K45" s="53">
        <f t="shared" ref="K45:K55" si="1">J45*I45</f>
        <v>35000</v>
      </c>
    </row>
    <row r="46" spans="1:11">
      <c r="A46" s="35"/>
      <c r="G46" s="35"/>
      <c r="I46" s="51">
        <v>500</v>
      </c>
      <c r="J46" s="52"/>
      <c r="K46" s="53">
        <f t="shared" si="1"/>
        <v>0</v>
      </c>
    </row>
    <row r="47" spans="1:11">
      <c r="A47" s="35"/>
      <c r="G47" s="35"/>
      <c r="I47" s="51">
        <v>200</v>
      </c>
      <c r="J47" s="52"/>
      <c r="K47" s="53">
        <f t="shared" si="1"/>
        <v>0</v>
      </c>
    </row>
    <row r="48" spans="1:11">
      <c r="A48" s="35" t="s">
        <v>23</v>
      </c>
      <c r="D48" s="35" t="s">
        <v>24</v>
      </c>
      <c r="G48" s="35" t="s">
        <v>25</v>
      </c>
      <c r="I48" s="51">
        <v>100</v>
      </c>
      <c r="J48" s="52">
        <v>4</v>
      </c>
      <c r="K48" s="53">
        <f t="shared" si="1"/>
        <v>400</v>
      </c>
    </row>
    <row r="49" spans="1:11">
      <c r="A49" s="34" t="s">
        <v>26</v>
      </c>
      <c r="D49" s="34" t="s">
        <v>27</v>
      </c>
      <c r="G49" s="34" t="s">
        <v>28</v>
      </c>
      <c r="I49" s="51">
        <v>50</v>
      </c>
      <c r="J49" s="52"/>
      <c r="K49" s="53">
        <f t="shared" si="1"/>
        <v>0</v>
      </c>
    </row>
    <row r="50" spans="9:11">
      <c r="I50" s="51">
        <v>20</v>
      </c>
      <c r="J50" s="52"/>
      <c r="K50" s="53">
        <f t="shared" si="1"/>
        <v>0</v>
      </c>
    </row>
    <row r="51" spans="9:11">
      <c r="I51" s="51">
        <v>10</v>
      </c>
      <c r="J51" s="52"/>
      <c r="K51" s="53">
        <f t="shared" si="1"/>
        <v>0</v>
      </c>
    </row>
    <row r="52" spans="9:11">
      <c r="I52" s="51">
        <v>5</v>
      </c>
      <c r="J52" s="52"/>
      <c r="K52" s="53">
        <f t="shared" si="1"/>
        <v>0</v>
      </c>
    </row>
    <row r="53" spans="9:11">
      <c r="I53" s="51">
        <v>1</v>
      </c>
      <c r="J53" s="52">
        <v>2</v>
      </c>
      <c r="K53" s="53">
        <f t="shared" si="1"/>
        <v>2</v>
      </c>
    </row>
    <row r="54" spans="9:11">
      <c r="I54" s="51">
        <v>0.25</v>
      </c>
      <c r="J54" s="52"/>
      <c r="K54" s="53">
        <f t="shared" si="1"/>
        <v>0</v>
      </c>
    </row>
    <row r="55" spans="9:11">
      <c r="I55" s="54">
        <v>0.05</v>
      </c>
      <c r="J55" s="52">
        <v>2</v>
      </c>
      <c r="K55" s="53">
        <f t="shared" si="1"/>
        <v>0.1</v>
      </c>
    </row>
    <row r="56" spans="9:11">
      <c r="I56" s="35" t="s">
        <v>29</v>
      </c>
      <c r="K56" s="55">
        <f>SUM(K45:K55)</f>
        <v>35402.1</v>
      </c>
    </row>
    <row r="57" spans="9:11">
      <c r="I57" s="35" t="s">
        <v>30</v>
      </c>
      <c r="K57" s="56">
        <f>J41</f>
        <v>0</v>
      </c>
    </row>
    <row r="58" ht="9.75" spans="11:11">
      <c r="K58" s="57">
        <f>SUM(K56:K57)</f>
        <v>35402.1</v>
      </c>
    </row>
    <row r="59" ht="9.75"/>
    <row r="62" spans="1:1">
      <c r="A62" s="35" t="s">
        <v>0</v>
      </c>
    </row>
    <row r="63" spans="1:1">
      <c r="A63" s="35" t="s">
        <v>1</v>
      </c>
    </row>
    <row r="65" spans="1:12">
      <c r="A65" s="36" t="s">
        <v>2</v>
      </c>
      <c r="B65" s="36" t="s">
        <v>3</v>
      </c>
      <c r="C65" s="36" t="s">
        <v>4</v>
      </c>
      <c r="D65" s="36" t="s">
        <v>5</v>
      </c>
      <c r="E65" s="36" t="s">
        <v>6</v>
      </c>
      <c r="F65" s="36" t="s">
        <v>7</v>
      </c>
      <c r="G65" s="37" t="s">
        <v>8</v>
      </c>
      <c r="H65" s="38"/>
      <c r="I65" s="38"/>
      <c r="J65" s="48"/>
      <c r="K65" s="36" t="s">
        <v>9</v>
      </c>
      <c r="L65" s="36" t="s">
        <v>10</v>
      </c>
    </row>
    <row r="66" spans="1:12">
      <c r="A66" s="39"/>
      <c r="B66" s="39"/>
      <c r="C66" s="39"/>
      <c r="D66" s="39"/>
      <c r="E66" s="39"/>
      <c r="F66" s="39"/>
      <c r="G66" s="36" t="s">
        <v>11</v>
      </c>
      <c r="H66" s="36" t="s">
        <v>12</v>
      </c>
      <c r="I66" s="36" t="s">
        <v>13</v>
      </c>
      <c r="J66" s="36" t="s">
        <v>14</v>
      </c>
      <c r="K66" s="39"/>
      <c r="L66" s="39"/>
    </row>
    <row r="67" spans="1:12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</row>
    <row r="68" spans="1:12">
      <c r="A68" s="41">
        <v>45415</v>
      </c>
      <c r="B68" s="42">
        <v>18729</v>
      </c>
      <c r="C68" s="59" t="s">
        <v>45</v>
      </c>
      <c r="D68" s="44" t="s">
        <v>16</v>
      </c>
      <c r="E68" s="44">
        <v>57715</v>
      </c>
      <c r="F68" s="18">
        <v>18586.1</v>
      </c>
      <c r="G68" s="61"/>
      <c r="H68" s="61"/>
      <c r="I68" s="26"/>
      <c r="J68" s="24"/>
      <c r="K68" s="49">
        <f>J68+F68</f>
        <v>18586.1</v>
      </c>
      <c r="L68" s="41">
        <v>45415</v>
      </c>
    </row>
    <row r="69" spans="1:12">
      <c r="A69" s="41"/>
      <c r="B69" s="42"/>
      <c r="C69" s="43"/>
      <c r="D69" s="44"/>
      <c r="E69" s="44"/>
      <c r="F69" s="18"/>
      <c r="G69" s="46"/>
      <c r="H69" s="46"/>
      <c r="I69" s="26"/>
      <c r="J69" s="24"/>
      <c r="K69" s="25"/>
      <c r="L69" s="41"/>
    </row>
    <row r="70" spans="1:12">
      <c r="A70" s="41"/>
      <c r="B70" s="42"/>
      <c r="C70" s="43"/>
      <c r="D70" s="44"/>
      <c r="E70" s="44"/>
      <c r="F70" s="18"/>
      <c r="G70" s="46"/>
      <c r="H70" s="46"/>
      <c r="I70" s="26"/>
      <c r="J70" s="24"/>
      <c r="K70" s="25"/>
      <c r="L70" s="41"/>
    </row>
    <row r="71" spans="6:11">
      <c r="F71" s="47">
        <f>SUM(F65:F70)</f>
        <v>18586.1</v>
      </c>
      <c r="G71" s="35"/>
      <c r="H71" s="35"/>
      <c r="I71" s="35"/>
      <c r="J71" s="47">
        <f>SUM(J68:J70)</f>
        <v>0</v>
      </c>
      <c r="K71" s="47">
        <f>SUM(K68:K70)</f>
        <v>18586.1</v>
      </c>
    </row>
    <row r="72" spans="9:9">
      <c r="I72" s="34" t="s">
        <v>13</v>
      </c>
    </row>
    <row r="73" spans="8:11">
      <c r="H73" s="35" t="s">
        <v>17</v>
      </c>
      <c r="J73" s="50" t="s">
        <v>18</v>
      </c>
      <c r="K73" s="50" t="s">
        <v>19</v>
      </c>
    </row>
    <row r="74" spans="11:11">
      <c r="K74" s="35"/>
    </row>
    <row r="75" spans="1:11">
      <c r="A75" s="35" t="s">
        <v>20</v>
      </c>
      <c r="D75" s="35" t="s">
        <v>21</v>
      </c>
      <c r="G75" s="35" t="s">
        <v>22</v>
      </c>
      <c r="I75" s="51">
        <v>1000</v>
      </c>
      <c r="J75" s="52">
        <v>18</v>
      </c>
      <c r="K75" s="53">
        <f t="shared" ref="K75:K85" si="2">J75*I75</f>
        <v>18000</v>
      </c>
    </row>
    <row r="76" spans="1:11">
      <c r="A76" s="35"/>
      <c r="G76" s="35"/>
      <c r="I76" s="51">
        <v>500</v>
      </c>
      <c r="J76" s="52">
        <v>1</v>
      </c>
      <c r="K76" s="53">
        <f t="shared" si="2"/>
        <v>500</v>
      </c>
    </row>
    <row r="77" spans="1:11">
      <c r="A77" s="35"/>
      <c r="G77" s="35"/>
      <c r="I77" s="51">
        <v>200</v>
      </c>
      <c r="J77" s="52"/>
      <c r="K77" s="53">
        <f t="shared" si="2"/>
        <v>0</v>
      </c>
    </row>
    <row r="78" spans="1:11">
      <c r="A78" s="35" t="s">
        <v>23</v>
      </c>
      <c r="D78" s="35" t="s">
        <v>24</v>
      </c>
      <c r="G78" s="35" t="s">
        <v>25</v>
      </c>
      <c r="I78" s="51">
        <v>100</v>
      </c>
      <c r="J78" s="52"/>
      <c r="K78" s="53">
        <f t="shared" si="2"/>
        <v>0</v>
      </c>
    </row>
    <row r="79" spans="1:11">
      <c r="A79" s="34" t="s">
        <v>26</v>
      </c>
      <c r="D79" s="34" t="s">
        <v>27</v>
      </c>
      <c r="G79" s="34" t="s">
        <v>28</v>
      </c>
      <c r="I79" s="51">
        <v>50</v>
      </c>
      <c r="J79" s="52">
        <v>1</v>
      </c>
      <c r="K79" s="53">
        <f t="shared" si="2"/>
        <v>50</v>
      </c>
    </row>
    <row r="80" spans="9:11">
      <c r="I80" s="51">
        <v>20</v>
      </c>
      <c r="J80" s="52">
        <v>1</v>
      </c>
      <c r="K80" s="53">
        <f t="shared" si="2"/>
        <v>20</v>
      </c>
    </row>
    <row r="81" spans="9:11">
      <c r="I81" s="51">
        <v>10</v>
      </c>
      <c r="J81" s="52">
        <v>1</v>
      </c>
      <c r="K81" s="53">
        <f t="shared" si="2"/>
        <v>10</v>
      </c>
    </row>
    <row r="82" spans="9:11">
      <c r="I82" s="51">
        <v>5</v>
      </c>
      <c r="J82" s="52">
        <v>1</v>
      </c>
      <c r="K82" s="53">
        <f t="shared" si="2"/>
        <v>5</v>
      </c>
    </row>
    <row r="83" spans="9:11">
      <c r="I83" s="51">
        <v>1</v>
      </c>
      <c r="J83" s="52">
        <v>1</v>
      </c>
      <c r="K83" s="53">
        <f t="shared" si="2"/>
        <v>1</v>
      </c>
    </row>
    <row r="84" spans="9:11">
      <c r="I84" s="51">
        <v>0.25</v>
      </c>
      <c r="J84" s="52"/>
      <c r="K84" s="53">
        <f t="shared" si="2"/>
        <v>0</v>
      </c>
    </row>
    <row r="85" spans="9:11">
      <c r="I85" s="54">
        <v>0.1</v>
      </c>
      <c r="J85" s="52">
        <v>1</v>
      </c>
      <c r="K85" s="53">
        <f t="shared" si="2"/>
        <v>0.1</v>
      </c>
    </row>
    <row r="86" spans="9:11">
      <c r="I86" s="35" t="s">
        <v>29</v>
      </c>
      <c r="K86" s="55">
        <f>SUM(K75:K85)</f>
        <v>18586.1</v>
      </c>
    </row>
    <row r="87" spans="9:11">
      <c r="I87" s="35" t="s">
        <v>30</v>
      </c>
      <c r="K87" s="56">
        <f>J71</f>
        <v>0</v>
      </c>
    </row>
    <row r="88" ht="9.75" spans="11:11">
      <c r="K88" s="57">
        <f>SUM(K86:K87)</f>
        <v>18586.1</v>
      </c>
    </row>
    <row r="89" ht="9.75"/>
    <row r="92" spans="1:1">
      <c r="A92" s="35" t="s">
        <v>0</v>
      </c>
    </row>
    <row r="93" spans="1:1">
      <c r="A93" s="35" t="s">
        <v>1</v>
      </c>
    </row>
    <row r="95" spans="1:12">
      <c r="A95" s="36" t="s">
        <v>2</v>
      </c>
      <c r="B95" s="36" t="s">
        <v>3</v>
      </c>
      <c r="C95" s="36" t="s">
        <v>4</v>
      </c>
      <c r="D95" s="36" t="s">
        <v>5</v>
      </c>
      <c r="E95" s="36" t="s">
        <v>6</v>
      </c>
      <c r="F95" s="36" t="s">
        <v>7</v>
      </c>
      <c r="G95" s="37" t="s">
        <v>8</v>
      </c>
      <c r="H95" s="38"/>
      <c r="I95" s="38"/>
      <c r="J95" s="48"/>
      <c r="K95" s="36" t="s">
        <v>9</v>
      </c>
      <c r="L95" s="36" t="s">
        <v>10</v>
      </c>
    </row>
    <row r="96" spans="1:12">
      <c r="A96" s="39"/>
      <c r="B96" s="39"/>
      <c r="C96" s="39"/>
      <c r="D96" s="39"/>
      <c r="E96" s="39"/>
      <c r="F96" s="39"/>
      <c r="G96" s="36" t="s">
        <v>11</v>
      </c>
      <c r="H96" s="36" t="s">
        <v>12</v>
      </c>
      <c r="I96" s="36" t="s">
        <v>13</v>
      </c>
      <c r="J96" s="36" t="s">
        <v>14</v>
      </c>
      <c r="K96" s="39"/>
      <c r="L96" s="39"/>
    </row>
    <row r="97" spans="1:12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</row>
    <row r="98" spans="1:12">
      <c r="A98" s="41">
        <v>45415</v>
      </c>
      <c r="B98" s="42">
        <v>18716</v>
      </c>
      <c r="C98" s="59" t="s">
        <v>46</v>
      </c>
      <c r="D98" s="44" t="s">
        <v>16</v>
      </c>
      <c r="E98" s="44">
        <v>57695</v>
      </c>
      <c r="F98" s="18">
        <v>50000</v>
      </c>
      <c r="G98" s="61"/>
      <c r="H98" s="61"/>
      <c r="I98" s="26"/>
      <c r="J98" s="24"/>
      <c r="K98" s="49">
        <f t="shared" ref="K98:K110" si="3">J98+F98</f>
        <v>50000</v>
      </c>
      <c r="L98" s="41">
        <v>45415</v>
      </c>
    </row>
    <row r="99" spans="1:12">
      <c r="A99" s="41">
        <v>45415</v>
      </c>
      <c r="B99" s="42">
        <v>18719</v>
      </c>
      <c r="C99" s="59" t="s">
        <v>46</v>
      </c>
      <c r="D99" s="44" t="s">
        <v>16</v>
      </c>
      <c r="E99" s="44">
        <v>57695</v>
      </c>
      <c r="F99" s="18">
        <v>37956.1</v>
      </c>
      <c r="G99" s="61"/>
      <c r="H99" s="61"/>
      <c r="I99" s="26"/>
      <c r="J99" s="24"/>
      <c r="K99" s="49">
        <f t="shared" si="3"/>
        <v>37956.1</v>
      </c>
      <c r="L99" s="41">
        <v>45415</v>
      </c>
    </row>
    <row r="100" spans="1:12">
      <c r="A100" s="41">
        <v>45415</v>
      </c>
      <c r="B100" s="42">
        <v>18720</v>
      </c>
      <c r="C100" s="59" t="s">
        <v>47</v>
      </c>
      <c r="D100" s="44" t="s">
        <v>16</v>
      </c>
      <c r="E100" s="44">
        <v>57686</v>
      </c>
      <c r="F100" s="18">
        <v>41384.2</v>
      </c>
      <c r="G100" s="61"/>
      <c r="H100" s="61"/>
      <c r="I100" s="26"/>
      <c r="J100" s="24"/>
      <c r="K100" s="49">
        <f t="shared" si="3"/>
        <v>41384.2</v>
      </c>
      <c r="L100" s="41">
        <v>45415</v>
      </c>
    </row>
    <row r="101" spans="1:12">
      <c r="A101" s="41">
        <v>45415</v>
      </c>
      <c r="B101" s="42">
        <v>18721</v>
      </c>
      <c r="C101" s="59" t="s">
        <v>48</v>
      </c>
      <c r="D101" s="44" t="s">
        <v>16</v>
      </c>
      <c r="E101" s="44">
        <v>57685</v>
      </c>
      <c r="F101" s="18">
        <v>32366.1</v>
      </c>
      <c r="G101" s="61"/>
      <c r="H101" s="61"/>
      <c r="I101" s="26"/>
      <c r="J101" s="24"/>
      <c r="K101" s="49">
        <f t="shared" si="3"/>
        <v>32366.1</v>
      </c>
      <c r="L101" s="41">
        <v>45415</v>
      </c>
    </row>
    <row r="102" spans="1:12">
      <c r="A102" s="41">
        <v>45415</v>
      </c>
      <c r="B102" s="42">
        <v>18722</v>
      </c>
      <c r="C102" s="59" t="s">
        <v>49</v>
      </c>
      <c r="D102" s="44" t="s">
        <v>16</v>
      </c>
      <c r="E102" s="44">
        <v>57684</v>
      </c>
      <c r="F102" s="18">
        <v>36002.1</v>
      </c>
      <c r="G102" s="61"/>
      <c r="H102" s="61"/>
      <c r="I102" s="26"/>
      <c r="J102" s="24"/>
      <c r="K102" s="49">
        <f t="shared" si="3"/>
        <v>36002.1</v>
      </c>
      <c r="L102" s="41">
        <v>45415</v>
      </c>
    </row>
    <row r="103" spans="1:12">
      <c r="A103" s="41">
        <v>45415</v>
      </c>
      <c r="B103" s="42">
        <v>18723</v>
      </c>
      <c r="C103" s="59" t="s">
        <v>50</v>
      </c>
      <c r="D103" s="44" t="s">
        <v>16</v>
      </c>
      <c r="E103" s="44">
        <v>57683</v>
      </c>
      <c r="F103" s="18">
        <v>70804.2</v>
      </c>
      <c r="G103" s="61"/>
      <c r="H103" s="61"/>
      <c r="I103" s="26"/>
      <c r="J103" s="24"/>
      <c r="K103" s="49">
        <f t="shared" si="3"/>
        <v>70804.2</v>
      </c>
      <c r="L103" s="41">
        <v>45415</v>
      </c>
    </row>
    <row r="104" spans="1:12">
      <c r="A104" s="41">
        <v>45415</v>
      </c>
      <c r="B104" s="42">
        <v>18725</v>
      </c>
      <c r="C104" s="59" t="s">
        <v>51</v>
      </c>
      <c r="D104" s="44" t="s">
        <v>16</v>
      </c>
      <c r="E104" s="44">
        <v>57689</v>
      </c>
      <c r="F104" s="18">
        <v>28366.1</v>
      </c>
      <c r="G104" s="61"/>
      <c r="H104" s="61"/>
      <c r="I104" s="26"/>
      <c r="J104" s="24"/>
      <c r="K104" s="49">
        <f t="shared" si="3"/>
        <v>28366.1</v>
      </c>
      <c r="L104" s="41">
        <v>45415</v>
      </c>
    </row>
    <row r="105" spans="1:12">
      <c r="A105" s="41">
        <v>45415</v>
      </c>
      <c r="B105" s="42">
        <v>18725</v>
      </c>
      <c r="C105" s="59" t="s">
        <v>51</v>
      </c>
      <c r="D105" s="44" t="s">
        <v>52</v>
      </c>
      <c r="E105" s="44">
        <v>57689</v>
      </c>
      <c r="F105" s="18">
        <v>0.9</v>
      </c>
      <c r="G105" s="61"/>
      <c r="H105" s="61"/>
      <c r="I105" s="26"/>
      <c r="J105" s="24"/>
      <c r="K105" s="49">
        <f t="shared" si="3"/>
        <v>0.9</v>
      </c>
      <c r="L105" s="41">
        <v>45415</v>
      </c>
    </row>
    <row r="106" spans="1:12">
      <c r="A106" s="41">
        <v>45415</v>
      </c>
      <c r="B106" s="42">
        <v>18726</v>
      </c>
      <c r="C106" s="59" t="s">
        <v>53</v>
      </c>
      <c r="D106" s="44" t="s">
        <v>16</v>
      </c>
      <c r="E106" s="44">
        <v>57690</v>
      </c>
      <c r="F106" s="18">
        <v>19886.1</v>
      </c>
      <c r="G106" s="61"/>
      <c r="H106" s="61"/>
      <c r="I106" s="26"/>
      <c r="J106" s="24"/>
      <c r="K106" s="49">
        <f t="shared" si="3"/>
        <v>19886.1</v>
      </c>
      <c r="L106" s="41">
        <v>45415</v>
      </c>
    </row>
    <row r="107" spans="1:12">
      <c r="A107" s="41">
        <v>45415</v>
      </c>
      <c r="B107" s="42">
        <v>18727</v>
      </c>
      <c r="C107" s="59" t="s">
        <v>54</v>
      </c>
      <c r="D107" s="44" t="s">
        <v>16</v>
      </c>
      <c r="E107" s="44">
        <v>57688</v>
      </c>
      <c r="F107" s="18">
        <v>18900</v>
      </c>
      <c r="G107" s="61"/>
      <c r="H107" s="61"/>
      <c r="I107" s="26"/>
      <c r="J107" s="24"/>
      <c r="K107" s="49">
        <f t="shared" si="3"/>
        <v>18900</v>
      </c>
      <c r="L107" s="41">
        <v>45415</v>
      </c>
    </row>
    <row r="108" spans="1:12">
      <c r="A108" s="41">
        <v>45415</v>
      </c>
      <c r="B108" s="42">
        <v>18728</v>
      </c>
      <c r="C108" s="59" t="s">
        <v>55</v>
      </c>
      <c r="D108" s="44" t="s">
        <v>16</v>
      </c>
      <c r="E108" s="44">
        <v>57693</v>
      </c>
      <c r="F108" s="18">
        <v>2500</v>
      </c>
      <c r="G108" s="61"/>
      <c r="H108" s="61"/>
      <c r="I108" s="26"/>
      <c r="J108" s="24"/>
      <c r="K108" s="49">
        <f t="shared" si="3"/>
        <v>2500</v>
      </c>
      <c r="L108" s="41">
        <v>45415</v>
      </c>
    </row>
    <row r="109" ht="18" spans="1:12">
      <c r="A109" s="41">
        <v>45415</v>
      </c>
      <c r="B109" s="42">
        <v>18717</v>
      </c>
      <c r="C109" s="59" t="s">
        <v>56</v>
      </c>
      <c r="D109" s="44" t="s">
        <v>16</v>
      </c>
      <c r="E109" s="44">
        <v>57697</v>
      </c>
      <c r="F109" s="18">
        <v>1000</v>
      </c>
      <c r="G109" s="46"/>
      <c r="H109" s="46"/>
      <c r="I109" s="26"/>
      <c r="J109" s="24"/>
      <c r="K109" s="49">
        <f t="shared" si="3"/>
        <v>1000</v>
      </c>
      <c r="L109" s="41">
        <v>45415</v>
      </c>
    </row>
    <row r="110" ht="18" spans="1:13">
      <c r="A110" s="41">
        <v>45415</v>
      </c>
      <c r="B110" s="42">
        <v>18717</v>
      </c>
      <c r="C110" s="59" t="s">
        <v>56</v>
      </c>
      <c r="D110" s="44" t="s">
        <v>16</v>
      </c>
      <c r="E110" s="44">
        <v>57697</v>
      </c>
      <c r="F110" s="18"/>
      <c r="G110" s="46" t="s">
        <v>57</v>
      </c>
      <c r="H110" s="46">
        <v>238857</v>
      </c>
      <c r="I110" s="26"/>
      <c r="J110" s="24">
        <v>34297.12</v>
      </c>
      <c r="K110" s="49">
        <f t="shared" si="3"/>
        <v>34297.12</v>
      </c>
      <c r="L110" s="41">
        <v>45415</v>
      </c>
      <c r="M110" s="34" t="s">
        <v>58</v>
      </c>
    </row>
    <row r="111" spans="6:11">
      <c r="F111" s="47">
        <f>SUM(F95:F110)</f>
        <v>339165.8</v>
      </c>
      <c r="G111" s="35"/>
      <c r="H111" s="35"/>
      <c r="I111" s="35"/>
      <c r="J111" s="47">
        <f>SUM(J98:J110)</f>
        <v>34297.12</v>
      </c>
      <c r="K111" s="47">
        <f>SUM(K98:K110)</f>
        <v>373462.92</v>
      </c>
    </row>
    <row r="112" spans="9:9">
      <c r="I112" s="34" t="s">
        <v>13</v>
      </c>
    </row>
    <row r="113" spans="8:11">
      <c r="H113" s="35" t="s">
        <v>17</v>
      </c>
      <c r="J113" s="50" t="s">
        <v>18</v>
      </c>
      <c r="K113" s="50" t="s">
        <v>19</v>
      </c>
    </row>
    <row r="114" spans="11:11">
      <c r="K114" s="35"/>
    </row>
    <row r="115" spans="1:11">
      <c r="A115" s="35" t="s">
        <v>20</v>
      </c>
      <c r="D115" s="35" t="s">
        <v>21</v>
      </c>
      <c r="G115" s="35" t="s">
        <v>22</v>
      </c>
      <c r="I115" s="51">
        <v>1000</v>
      </c>
      <c r="J115" s="52">
        <v>339</v>
      </c>
      <c r="K115" s="53">
        <f t="shared" ref="K115:K125" si="4">J115*I115</f>
        <v>339000</v>
      </c>
    </row>
    <row r="116" spans="1:11">
      <c r="A116" s="35"/>
      <c r="G116" s="35"/>
      <c r="I116" s="51">
        <v>500</v>
      </c>
      <c r="J116" s="52"/>
      <c r="K116" s="53">
        <f t="shared" si="4"/>
        <v>0</v>
      </c>
    </row>
    <row r="117" spans="1:11">
      <c r="A117" s="35"/>
      <c r="G117" s="35"/>
      <c r="I117" s="51">
        <v>200</v>
      </c>
      <c r="J117" s="52"/>
      <c r="K117" s="53">
        <f t="shared" si="4"/>
        <v>0</v>
      </c>
    </row>
    <row r="118" spans="1:11">
      <c r="A118" s="35" t="s">
        <v>23</v>
      </c>
      <c r="D118" s="35" t="s">
        <v>24</v>
      </c>
      <c r="G118" s="35" t="s">
        <v>25</v>
      </c>
      <c r="I118" s="51">
        <v>100</v>
      </c>
      <c r="J118" s="52">
        <v>1</v>
      </c>
      <c r="K118" s="53">
        <f t="shared" si="4"/>
        <v>100</v>
      </c>
    </row>
    <row r="119" spans="1:11">
      <c r="A119" s="34" t="s">
        <v>26</v>
      </c>
      <c r="D119" s="34" t="s">
        <v>27</v>
      </c>
      <c r="G119" s="34" t="s">
        <v>28</v>
      </c>
      <c r="I119" s="51">
        <v>50</v>
      </c>
      <c r="J119" s="52">
        <v>1</v>
      </c>
      <c r="K119" s="53">
        <f t="shared" si="4"/>
        <v>50</v>
      </c>
    </row>
    <row r="120" spans="9:11">
      <c r="I120" s="51">
        <v>20</v>
      </c>
      <c r="J120" s="52"/>
      <c r="K120" s="53">
        <f t="shared" si="4"/>
        <v>0</v>
      </c>
    </row>
    <row r="121" spans="9:11">
      <c r="I121" s="51">
        <v>10</v>
      </c>
      <c r="J121" s="52">
        <v>1</v>
      </c>
      <c r="K121" s="53">
        <f t="shared" si="4"/>
        <v>10</v>
      </c>
    </row>
    <row r="122" spans="9:11">
      <c r="I122" s="51">
        <v>5</v>
      </c>
      <c r="J122" s="52">
        <v>1</v>
      </c>
      <c r="K122" s="53">
        <f t="shared" si="4"/>
        <v>5</v>
      </c>
    </row>
    <row r="123" spans="9:11">
      <c r="I123" s="51">
        <v>1</v>
      </c>
      <c r="J123" s="52"/>
      <c r="K123" s="53">
        <f t="shared" si="4"/>
        <v>0</v>
      </c>
    </row>
    <row r="124" spans="9:11">
      <c r="I124" s="51">
        <v>0.25</v>
      </c>
      <c r="J124" s="52">
        <v>2</v>
      </c>
      <c r="K124" s="53">
        <f t="shared" si="4"/>
        <v>0.5</v>
      </c>
    </row>
    <row r="125" spans="9:11">
      <c r="I125" s="54">
        <v>0.1</v>
      </c>
      <c r="J125" s="52">
        <v>3</v>
      </c>
      <c r="K125" s="53">
        <f t="shared" si="4"/>
        <v>0.3</v>
      </c>
    </row>
    <row r="126" spans="9:11">
      <c r="I126" s="35" t="s">
        <v>29</v>
      </c>
      <c r="K126" s="55">
        <f>SUM(K115:K125)</f>
        <v>339165.8</v>
      </c>
    </row>
    <row r="127" spans="9:11">
      <c r="I127" s="35" t="s">
        <v>30</v>
      </c>
      <c r="K127" s="56">
        <f>J111</f>
        <v>34297.12</v>
      </c>
    </row>
    <row r="128" ht="9.75" spans="11:11">
      <c r="K128" s="57">
        <f>SUM(K126:K127)</f>
        <v>373462.92</v>
      </c>
    </row>
    <row r="129" ht="9.75"/>
  </sheetData>
  <mergeCells count="52">
    <mergeCell ref="G5:J5"/>
    <mergeCell ref="G35:J35"/>
    <mergeCell ref="G65:J65"/>
    <mergeCell ref="G95:J95"/>
    <mergeCell ref="A5:A7"/>
    <mergeCell ref="A35:A37"/>
    <mergeCell ref="A65:A67"/>
    <mergeCell ref="A95:A97"/>
    <mergeCell ref="B5:B7"/>
    <mergeCell ref="B35:B37"/>
    <mergeCell ref="B65:B67"/>
    <mergeCell ref="B95:B97"/>
    <mergeCell ref="C5:C7"/>
    <mergeCell ref="C35:C37"/>
    <mergeCell ref="C65:C67"/>
    <mergeCell ref="C95:C97"/>
    <mergeCell ref="D5:D7"/>
    <mergeCell ref="D35:D37"/>
    <mergeCell ref="D65:D67"/>
    <mergeCell ref="D95:D97"/>
    <mergeCell ref="E5:E7"/>
    <mergeCell ref="E35:E37"/>
    <mergeCell ref="E65:E67"/>
    <mergeCell ref="E95:E97"/>
    <mergeCell ref="F5:F7"/>
    <mergeCell ref="F35:F37"/>
    <mergeCell ref="F65:F67"/>
    <mergeCell ref="F95:F97"/>
    <mergeCell ref="G6:G7"/>
    <mergeCell ref="G36:G37"/>
    <mergeCell ref="G66:G67"/>
    <mergeCell ref="G96:G97"/>
    <mergeCell ref="H6:H7"/>
    <mergeCell ref="H36:H37"/>
    <mergeCell ref="H66:H67"/>
    <mergeCell ref="H96:H97"/>
    <mergeCell ref="I6:I7"/>
    <mergeCell ref="I36:I37"/>
    <mergeCell ref="I66:I67"/>
    <mergeCell ref="I96:I97"/>
    <mergeCell ref="J6:J7"/>
    <mergeCell ref="J36:J37"/>
    <mergeCell ref="J66:J67"/>
    <mergeCell ref="J96:J97"/>
    <mergeCell ref="K5:K7"/>
    <mergeCell ref="K35:K37"/>
    <mergeCell ref="K65:K67"/>
    <mergeCell ref="K95:K97"/>
    <mergeCell ref="L5:L7"/>
    <mergeCell ref="L35:L37"/>
    <mergeCell ref="L65:L67"/>
    <mergeCell ref="L95:L97"/>
  </mergeCells>
  <pageMargins left="0.25" right="0.25" top="0.75" bottom="0.75" header="0.3" footer="0.3"/>
  <pageSetup paperSize="1" scale="91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6"/>
  <sheetViews>
    <sheetView zoomScale="130" zoomScaleNormal="130" topLeftCell="A170" workbookViewId="0">
      <selection activeCell="A179" sqref="$A179:$XFD206"/>
    </sheetView>
  </sheetViews>
  <sheetFormatPr defaultColWidth="8.55238095238095" defaultRowHeight="9"/>
  <cols>
    <col min="1" max="1" width="9.33333333333333" style="34" customWidth="1"/>
    <col min="2" max="2" width="5.33333333333333" style="34" customWidth="1"/>
    <col min="3" max="3" width="22" style="34" customWidth="1"/>
    <col min="4" max="4" width="12.3333333333333" style="34" customWidth="1"/>
    <col min="5" max="5" width="11.3333333333333" style="34" customWidth="1"/>
    <col min="6" max="6" width="12.3333333333333" style="34" customWidth="1"/>
    <col min="7" max="11" width="12.8857142857143" style="34" customWidth="1"/>
    <col min="12" max="12" width="11.4380952380952" style="34" customWidth="1"/>
    <col min="13" max="13" width="10.647619047619" style="34" customWidth="1"/>
    <col min="14" max="16384" width="8.55238095238095" style="34"/>
  </cols>
  <sheetData>
    <row r="1" spans="1:1">
      <c r="A1" s="35" t="s">
        <v>0</v>
      </c>
    </row>
    <row r="2" spans="1:1">
      <c r="A2" s="35" t="s">
        <v>59</v>
      </c>
    </row>
    <row r="4" spans="1:12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7" t="s">
        <v>8</v>
      </c>
      <c r="H4" s="38"/>
      <c r="I4" s="38"/>
      <c r="J4" s="48"/>
      <c r="K4" s="36" t="s">
        <v>9</v>
      </c>
      <c r="L4" s="36" t="s">
        <v>10</v>
      </c>
    </row>
    <row r="5" spans="1:12">
      <c r="A5" s="39"/>
      <c r="B5" s="39"/>
      <c r="C5" s="39"/>
      <c r="D5" s="39"/>
      <c r="E5" s="39"/>
      <c r="F5" s="39"/>
      <c r="G5" s="36" t="s">
        <v>11</v>
      </c>
      <c r="H5" s="36" t="s">
        <v>12</v>
      </c>
      <c r="I5" s="36" t="s">
        <v>13</v>
      </c>
      <c r="J5" s="36" t="s">
        <v>14</v>
      </c>
      <c r="K5" s="39"/>
      <c r="L5" s="39"/>
    </row>
    <row r="6" spans="1:1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>
      <c r="A7" s="41">
        <v>45415</v>
      </c>
      <c r="B7" s="42">
        <v>18761</v>
      </c>
      <c r="C7" s="59" t="s">
        <v>60</v>
      </c>
      <c r="D7" s="44" t="s">
        <v>16</v>
      </c>
      <c r="E7" s="44">
        <v>57715</v>
      </c>
      <c r="F7" s="18"/>
      <c r="G7" s="61" t="s">
        <v>32</v>
      </c>
      <c r="H7" s="61">
        <v>2252087483</v>
      </c>
      <c r="I7" s="26" t="s">
        <v>61</v>
      </c>
      <c r="J7" s="24">
        <v>54496.1</v>
      </c>
      <c r="K7" s="49">
        <f>J7+F7</f>
        <v>54496.1</v>
      </c>
      <c r="L7" s="41">
        <v>45418</v>
      </c>
    </row>
    <row r="8" spans="1:12">
      <c r="A8" s="41">
        <v>45415</v>
      </c>
      <c r="B8" s="42">
        <v>18760</v>
      </c>
      <c r="C8" s="59" t="s">
        <v>60</v>
      </c>
      <c r="D8" s="44" t="s">
        <v>62</v>
      </c>
      <c r="E8" s="44">
        <v>57715</v>
      </c>
      <c r="F8" s="18"/>
      <c r="G8" s="61" t="s">
        <v>32</v>
      </c>
      <c r="H8" s="46">
        <v>2252087484</v>
      </c>
      <c r="I8" s="26" t="s">
        <v>61</v>
      </c>
      <c r="J8" s="24">
        <v>17295</v>
      </c>
      <c r="K8" s="49">
        <f>J8+F8</f>
        <v>17295</v>
      </c>
      <c r="L8" s="41">
        <v>45418</v>
      </c>
    </row>
    <row r="9" spans="1:12">
      <c r="A9" s="41"/>
      <c r="B9" s="42"/>
      <c r="C9" s="43"/>
      <c r="D9" s="44"/>
      <c r="E9" s="44"/>
      <c r="F9" s="18"/>
      <c r="G9" s="46"/>
      <c r="H9" s="46"/>
      <c r="I9" s="26"/>
      <c r="J9" s="24"/>
      <c r="K9" s="25"/>
      <c r="L9" s="41"/>
    </row>
    <row r="10" spans="6:11">
      <c r="F10" s="47">
        <f>SUM(F4:F9)</f>
        <v>0</v>
      </c>
      <c r="G10" s="35"/>
      <c r="H10" s="35"/>
      <c r="I10" s="35"/>
      <c r="J10" s="47">
        <f>SUM(J7:J9)</f>
        <v>71791.1</v>
      </c>
      <c r="K10" s="47">
        <f>SUM(K7:K9)</f>
        <v>71791.1</v>
      </c>
    </row>
    <row r="11" spans="9:9">
      <c r="I11" s="34" t="s">
        <v>13</v>
      </c>
    </row>
    <row r="12" spans="8:11">
      <c r="H12" s="35" t="s">
        <v>17</v>
      </c>
      <c r="J12" s="50" t="s">
        <v>18</v>
      </c>
      <c r="K12" s="50" t="s">
        <v>19</v>
      </c>
    </row>
    <row r="13" spans="11:11">
      <c r="K13" s="35"/>
    </row>
    <row r="14" spans="1:11">
      <c r="A14" s="35" t="s">
        <v>20</v>
      </c>
      <c r="D14" s="35" t="s">
        <v>21</v>
      </c>
      <c r="G14" s="35" t="s">
        <v>22</v>
      </c>
      <c r="I14" s="51">
        <v>1000</v>
      </c>
      <c r="J14" s="52"/>
      <c r="K14" s="53">
        <f t="shared" ref="K14:K24" si="0">J14*I14</f>
        <v>0</v>
      </c>
    </row>
    <row r="15" spans="1:11">
      <c r="A15" s="35"/>
      <c r="G15" s="35"/>
      <c r="I15" s="51">
        <v>500</v>
      </c>
      <c r="J15" s="52"/>
      <c r="K15" s="53">
        <f t="shared" si="0"/>
        <v>0</v>
      </c>
    </row>
    <row r="16" spans="1:11">
      <c r="A16" s="35"/>
      <c r="G16" s="35"/>
      <c r="I16" s="51">
        <v>200</v>
      </c>
      <c r="J16" s="52"/>
      <c r="K16" s="53">
        <f t="shared" si="0"/>
        <v>0</v>
      </c>
    </row>
    <row r="17" spans="1:11">
      <c r="A17" s="35" t="s">
        <v>23</v>
      </c>
      <c r="D17" s="35" t="s">
        <v>24</v>
      </c>
      <c r="G17" s="35" t="s">
        <v>25</v>
      </c>
      <c r="I17" s="51">
        <v>100</v>
      </c>
      <c r="J17" s="52"/>
      <c r="K17" s="53">
        <f t="shared" si="0"/>
        <v>0</v>
      </c>
    </row>
    <row r="18" spans="1:11">
      <c r="A18" s="34" t="s">
        <v>26</v>
      </c>
      <c r="D18" s="34" t="s">
        <v>27</v>
      </c>
      <c r="G18" s="34" t="s">
        <v>28</v>
      </c>
      <c r="I18" s="51">
        <v>50</v>
      </c>
      <c r="J18" s="52"/>
      <c r="K18" s="53">
        <f t="shared" si="0"/>
        <v>0</v>
      </c>
    </row>
    <row r="19" spans="9:11">
      <c r="I19" s="51">
        <v>20</v>
      </c>
      <c r="J19" s="52"/>
      <c r="K19" s="53">
        <f t="shared" si="0"/>
        <v>0</v>
      </c>
    </row>
    <row r="20" spans="9:11">
      <c r="I20" s="51">
        <v>10</v>
      </c>
      <c r="J20" s="52"/>
      <c r="K20" s="53">
        <f t="shared" si="0"/>
        <v>0</v>
      </c>
    </row>
    <row r="21" spans="9:11">
      <c r="I21" s="51">
        <v>5</v>
      </c>
      <c r="J21" s="52"/>
      <c r="K21" s="53">
        <f t="shared" si="0"/>
        <v>0</v>
      </c>
    </row>
    <row r="22" spans="9:11">
      <c r="I22" s="51">
        <v>1</v>
      </c>
      <c r="J22" s="52"/>
      <c r="K22" s="53">
        <f t="shared" si="0"/>
        <v>0</v>
      </c>
    </row>
    <row r="23" spans="9:11">
      <c r="I23" s="51">
        <v>0.25</v>
      </c>
      <c r="J23" s="52"/>
      <c r="K23" s="53">
        <f t="shared" si="0"/>
        <v>0</v>
      </c>
    </row>
    <row r="24" spans="9:11">
      <c r="I24" s="54">
        <v>0.1</v>
      </c>
      <c r="J24" s="52"/>
      <c r="K24" s="53">
        <f t="shared" si="0"/>
        <v>0</v>
      </c>
    </row>
    <row r="25" spans="9:11">
      <c r="I25" s="35" t="s">
        <v>29</v>
      </c>
      <c r="K25" s="55">
        <f>SUM(K14:K24)</f>
        <v>0</v>
      </c>
    </row>
    <row r="26" spans="9:11">
      <c r="I26" s="35" t="s">
        <v>30</v>
      </c>
      <c r="K26" s="56">
        <f>J10</f>
        <v>71791.1</v>
      </c>
    </row>
    <row r="27" ht="9.75" spans="11:11">
      <c r="K27" s="57">
        <f>SUM(K25:K26)</f>
        <v>71791.1</v>
      </c>
    </row>
    <row r="28" ht="9.75"/>
    <row r="32" spans="1:1">
      <c r="A32" s="35" t="s">
        <v>0</v>
      </c>
    </row>
    <row r="33" spans="1:1">
      <c r="A33" s="35" t="s">
        <v>1</v>
      </c>
    </row>
    <row r="35" spans="1:12">
      <c r="A35" s="36" t="s">
        <v>2</v>
      </c>
      <c r="B35" s="36" t="s">
        <v>3</v>
      </c>
      <c r="C35" s="36" t="s">
        <v>4</v>
      </c>
      <c r="D35" s="36" t="s">
        <v>5</v>
      </c>
      <c r="E35" s="36" t="s">
        <v>6</v>
      </c>
      <c r="F35" s="36" t="s">
        <v>7</v>
      </c>
      <c r="G35" s="37" t="s">
        <v>8</v>
      </c>
      <c r="H35" s="38"/>
      <c r="I35" s="38"/>
      <c r="J35" s="48"/>
      <c r="K35" s="36" t="s">
        <v>9</v>
      </c>
      <c r="L35" s="36" t="s">
        <v>10</v>
      </c>
    </row>
    <row r="36" spans="1:12">
      <c r="A36" s="39"/>
      <c r="B36" s="39"/>
      <c r="C36" s="39"/>
      <c r="D36" s="39"/>
      <c r="E36" s="39"/>
      <c r="F36" s="39"/>
      <c r="G36" s="36" t="s">
        <v>11</v>
      </c>
      <c r="H36" s="36" t="s">
        <v>12</v>
      </c>
      <c r="I36" s="36" t="s">
        <v>13</v>
      </c>
      <c r="J36" s="36" t="s">
        <v>14</v>
      </c>
      <c r="K36" s="39"/>
      <c r="L36" s="39"/>
    </row>
    <row r="37" spans="1:1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>
      <c r="A38" s="41">
        <v>45418</v>
      </c>
      <c r="B38" s="42">
        <v>18730</v>
      </c>
      <c r="C38" s="59" t="s">
        <v>63</v>
      </c>
      <c r="D38" s="44" t="s">
        <v>16</v>
      </c>
      <c r="E38" s="44">
        <v>57723</v>
      </c>
      <c r="F38" s="18">
        <v>19006.1</v>
      </c>
      <c r="G38" s="61"/>
      <c r="H38" s="61"/>
      <c r="I38" s="26"/>
      <c r="J38" s="24"/>
      <c r="K38" s="49">
        <f>J38+F38</f>
        <v>19006.1</v>
      </c>
      <c r="L38" s="41">
        <v>45419</v>
      </c>
    </row>
    <row r="39" spans="1:12">
      <c r="A39" s="41">
        <v>45418</v>
      </c>
      <c r="B39" s="42">
        <v>18731</v>
      </c>
      <c r="C39" s="59" t="s">
        <v>64</v>
      </c>
      <c r="D39" s="44" t="s">
        <v>16</v>
      </c>
      <c r="E39" s="44">
        <v>57606</v>
      </c>
      <c r="F39" s="18">
        <v>21346.1</v>
      </c>
      <c r="G39" s="61"/>
      <c r="H39" s="46"/>
      <c r="I39" s="26"/>
      <c r="J39" s="24"/>
      <c r="K39" s="49">
        <f>J39+F39</f>
        <v>21346.1</v>
      </c>
      <c r="L39" s="41">
        <v>45419</v>
      </c>
    </row>
    <row r="40" spans="1:12">
      <c r="A40" s="41"/>
      <c r="B40" s="42"/>
      <c r="C40" s="43"/>
      <c r="D40" s="44"/>
      <c r="E40" s="44"/>
      <c r="F40" s="18"/>
      <c r="G40" s="46"/>
      <c r="H40" s="46"/>
      <c r="I40" s="26"/>
      <c r="J40" s="24"/>
      <c r="K40" s="25"/>
      <c r="L40" s="41"/>
    </row>
    <row r="41" spans="6:11">
      <c r="F41" s="47">
        <f>SUM(F35:F40)</f>
        <v>40352.2</v>
      </c>
      <c r="G41" s="35"/>
      <c r="H41" s="35"/>
      <c r="I41" s="35"/>
      <c r="J41" s="47">
        <f>SUM(J38:J40)</f>
        <v>0</v>
      </c>
      <c r="K41" s="47">
        <f>SUM(K38:K40)</f>
        <v>40352.2</v>
      </c>
    </row>
    <row r="42" spans="9:9">
      <c r="I42" s="34" t="s">
        <v>13</v>
      </c>
    </row>
    <row r="43" spans="8:11">
      <c r="H43" s="35" t="s">
        <v>17</v>
      </c>
      <c r="J43" s="50" t="s">
        <v>18</v>
      </c>
      <c r="K43" s="50" t="s">
        <v>19</v>
      </c>
    </row>
    <row r="44" spans="11:11">
      <c r="K44" s="35"/>
    </row>
    <row r="45" spans="1:11">
      <c r="A45" s="35" t="s">
        <v>20</v>
      </c>
      <c r="D45" s="35" t="s">
        <v>21</v>
      </c>
      <c r="G45" s="35" t="s">
        <v>22</v>
      </c>
      <c r="I45" s="51">
        <v>1000</v>
      </c>
      <c r="J45" s="52">
        <v>40</v>
      </c>
      <c r="K45" s="53">
        <f t="shared" ref="K45:K55" si="1">J45*I45</f>
        <v>40000</v>
      </c>
    </row>
    <row r="46" spans="1:11">
      <c r="A46" s="35"/>
      <c r="G46" s="35"/>
      <c r="I46" s="51">
        <v>500</v>
      </c>
      <c r="J46" s="62">
        <v>0</v>
      </c>
      <c r="K46" s="53">
        <f t="shared" si="1"/>
        <v>0</v>
      </c>
    </row>
    <row r="47" spans="1:11">
      <c r="A47" s="35"/>
      <c r="G47" s="35"/>
      <c r="I47" s="51">
        <v>200</v>
      </c>
      <c r="J47" s="62">
        <v>0</v>
      </c>
      <c r="K47" s="53">
        <f t="shared" si="1"/>
        <v>0</v>
      </c>
    </row>
    <row r="48" spans="1:11">
      <c r="A48" s="35" t="s">
        <v>23</v>
      </c>
      <c r="D48" s="35" t="s">
        <v>24</v>
      </c>
      <c r="G48" s="35" t="s">
        <v>25</v>
      </c>
      <c r="I48" s="51">
        <v>100</v>
      </c>
      <c r="J48" s="52">
        <v>3</v>
      </c>
      <c r="K48" s="53">
        <f t="shared" si="1"/>
        <v>300</v>
      </c>
    </row>
    <row r="49" spans="1:11">
      <c r="A49" s="34" t="s">
        <v>26</v>
      </c>
      <c r="D49" s="34" t="s">
        <v>27</v>
      </c>
      <c r="G49" s="34" t="s">
        <v>28</v>
      </c>
      <c r="I49" s="51">
        <v>50</v>
      </c>
      <c r="J49" s="52">
        <v>1</v>
      </c>
      <c r="K49" s="53">
        <f t="shared" si="1"/>
        <v>50</v>
      </c>
    </row>
    <row r="50" spans="9:11">
      <c r="I50" s="51">
        <v>20</v>
      </c>
      <c r="J50" s="62">
        <v>0</v>
      </c>
      <c r="K50" s="53">
        <f t="shared" si="1"/>
        <v>0</v>
      </c>
    </row>
    <row r="51" spans="9:11">
      <c r="I51" s="51">
        <v>10</v>
      </c>
      <c r="J51" s="62">
        <v>0</v>
      </c>
      <c r="K51" s="53">
        <f t="shared" si="1"/>
        <v>0</v>
      </c>
    </row>
    <row r="52" spans="9:11">
      <c r="I52" s="51">
        <v>5</v>
      </c>
      <c r="J52" s="62">
        <v>0</v>
      </c>
      <c r="K52" s="53">
        <f t="shared" si="1"/>
        <v>0</v>
      </c>
    </row>
    <row r="53" spans="9:11">
      <c r="I53" s="51">
        <v>1</v>
      </c>
      <c r="J53" s="52">
        <v>2</v>
      </c>
      <c r="K53" s="53">
        <f t="shared" si="1"/>
        <v>2</v>
      </c>
    </row>
    <row r="54" spans="9:11">
      <c r="I54" s="51">
        <v>0.25</v>
      </c>
      <c r="J54" s="62">
        <v>0</v>
      </c>
      <c r="K54" s="53">
        <f t="shared" si="1"/>
        <v>0</v>
      </c>
    </row>
    <row r="55" spans="9:11">
      <c r="I55" s="54">
        <v>0.1</v>
      </c>
      <c r="J55" s="52">
        <v>2</v>
      </c>
      <c r="K55" s="53">
        <f t="shared" si="1"/>
        <v>0.2</v>
      </c>
    </row>
    <row r="56" spans="9:11">
      <c r="I56" s="35" t="s">
        <v>29</v>
      </c>
      <c r="K56" s="55">
        <f>SUM(K45:K55)</f>
        <v>40352.2</v>
      </c>
    </row>
    <row r="57" spans="9:11">
      <c r="I57" s="35" t="s">
        <v>30</v>
      </c>
      <c r="K57" s="56">
        <f>J41</f>
        <v>0</v>
      </c>
    </row>
    <row r="58" ht="9.75" spans="11:11">
      <c r="K58" s="57">
        <f>SUM(K56:K57)</f>
        <v>40352.2</v>
      </c>
    </row>
    <row r="59" ht="9.75"/>
    <row r="61" spans="1:1">
      <c r="A61" s="35" t="s">
        <v>0</v>
      </c>
    </row>
    <row r="62" spans="1:1">
      <c r="A62" s="35" t="s">
        <v>1</v>
      </c>
    </row>
    <row r="64" spans="1:12">
      <c r="A64" s="36" t="s">
        <v>2</v>
      </c>
      <c r="B64" s="36" t="s">
        <v>3</v>
      </c>
      <c r="C64" s="36" t="s">
        <v>4</v>
      </c>
      <c r="D64" s="36" t="s">
        <v>5</v>
      </c>
      <c r="E64" s="36" t="s">
        <v>6</v>
      </c>
      <c r="F64" s="36" t="s">
        <v>7</v>
      </c>
      <c r="G64" s="37" t="s">
        <v>8</v>
      </c>
      <c r="H64" s="38"/>
      <c r="I64" s="38"/>
      <c r="J64" s="48"/>
      <c r="K64" s="36" t="s">
        <v>9</v>
      </c>
      <c r="L64" s="36" t="s">
        <v>10</v>
      </c>
    </row>
    <row r="65" spans="1:12">
      <c r="A65" s="39"/>
      <c r="B65" s="39"/>
      <c r="C65" s="39"/>
      <c r="D65" s="39"/>
      <c r="E65" s="39"/>
      <c r="F65" s="39"/>
      <c r="G65" s="36" t="s">
        <v>11</v>
      </c>
      <c r="H65" s="36" t="s">
        <v>12</v>
      </c>
      <c r="I65" s="36" t="s">
        <v>13</v>
      </c>
      <c r="J65" s="36" t="s">
        <v>14</v>
      </c>
      <c r="K65" s="39"/>
      <c r="L65" s="39"/>
    </row>
    <row r="66" spans="1:12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</row>
    <row r="67" spans="1:12">
      <c r="A67" s="41">
        <v>45418</v>
      </c>
      <c r="B67" s="42">
        <v>18733</v>
      </c>
      <c r="C67" s="59" t="s">
        <v>15</v>
      </c>
      <c r="D67" s="44" t="s">
        <v>16</v>
      </c>
      <c r="E67" s="44">
        <v>57737</v>
      </c>
      <c r="F67" s="18">
        <v>12371.25</v>
      </c>
      <c r="G67" s="61"/>
      <c r="H67" s="61"/>
      <c r="I67" s="26"/>
      <c r="J67" s="24"/>
      <c r="K67" s="49">
        <f>J67+F67</f>
        <v>12371.25</v>
      </c>
      <c r="L67" s="41">
        <v>45419</v>
      </c>
    </row>
    <row r="68" spans="1:12">
      <c r="A68" s="41"/>
      <c r="B68" s="42"/>
      <c r="C68" s="59"/>
      <c r="D68" s="44"/>
      <c r="E68" s="44"/>
      <c r="F68" s="18"/>
      <c r="G68" s="61"/>
      <c r="H68" s="46"/>
      <c r="I68" s="26"/>
      <c r="J68" s="24"/>
      <c r="K68" s="49"/>
      <c r="L68" s="41"/>
    </row>
    <row r="69" spans="1:12">
      <c r="A69" s="41"/>
      <c r="B69" s="42"/>
      <c r="C69" s="43"/>
      <c r="D69" s="44"/>
      <c r="E69" s="44"/>
      <c r="F69" s="18"/>
      <c r="G69" s="46"/>
      <c r="H69" s="46"/>
      <c r="I69" s="26"/>
      <c r="J69" s="24"/>
      <c r="K69" s="25"/>
      <c r="L69" s="41"/>
    </row>
    <row r="70" spans="6:11">
      <c r="F70" s="47">
        <f>SUM(F64:F69)</f>
        <v>12371.25</v>
      </c>
      <c r="G70" s="35"/>
      <c r="H70" s="35"/>
      <c r="I70" s="35"/>
      <c r="J70" s="47">
        <f>SUM(J67:J69)</f>
        <v>0</v>
      </c>
      <c r="K70" s="47">
        <f>SUM(K67:K69)</f>
        <v>12371.25</v>
      </c>
    </row>
    <row r="71" spans="9:9">
      <c r="I71" s="34" t="s">
        <v>13</v>
      </c>
    </row>
    <row r="72" spans="8:11">
      <c r="H72" s="35" t="s">
        <v>17</v>
      </c>
      <c r="J72" s="50" t="s">
        <v>18</v>
      </c>
      <c r="K72" s="50" t="s">
        <v>19</v>
      </c>
    </row>
    <row r="73" spans="11:11">
      <c r="K73" s="35"/>
    </row>
    <row r="74" spans="1:11">
      <c r="A74" s="35" t="s">
        <v>20</v>
      </c>
      <c r="D74" s="35" t="s">
        <v>21</v>
      </c>
      <c r="G74" s="35" t="s">
        <v>22</v>
      </c>
      <c r="I74" s="51">
        <v>1000</v>
      </c>
      <c r="J74" s="52">
        <v>11</v>
      </c>
      <c r="K74" s="53">
        <f t="shared" ref="K74:K84" si="2">J74*I74</f>
        <v>11000</v>
      </c>
    </row>
    <row r="75" spans="1:11">
      <c r="A75" s="35"/>
      <c r="G75" s="35"/>
      <c r="I75" s="51">
        <v>500</v>
      </c>
      <c r="J75" s="52">
        <v>2</v>
      </c>
      <c r="K75" s="53">
        <f t="shared" si="2"/>
        <v>1000</v>
      </c>
    </row>
    <row r="76" spans="1:11">
      <c r="A76" s="35"/>
      <c r="G76" s="35"/>
      <c r="I76" s="51">
        <v>200</v>
      </c>
      <c r="J76" s="62">
        <v>0</v>
      </c>
      <c r="K76" s="53">
        <f t="shared" si="2"/>
        <v>0</v>
      </c>
    </row>
    <row r="77" spans="1:11">
      <c r="A77" s="35" t="s">
        <v>23</v>
      </c>
      <c r="D77" s="35" t="s">
        <v>24</v>
      </c>
      <c r="G77" s="35" t="s">
        <v>25</v>
      </c>
      <c r="I77" s="51">
        <v>100</v>
      </c>
      <c r="J77" s="52">
        <v>3</v>
      </c>
      <c r="K77" s="53">
        <f t="shared" si="2"/>
        <v>300</v>
      </c>
    </row>
    <row r="78" spans="1:11">
      <c r="A78" s="34" t="s">
        <v>26</v>
      </c>
      <c r="D78" s="34" t="s">
        <v>27</v>
      </c>
      <c r="G78" s="34" t="s">
        <v>28</v>
      </c>
      <c r="I78" s="51">
        <v>50</v>
      </c>
      <c r="J78" s="52">
        <v>1</v>
      </c>
      <c r="K78" s="53">
        <f t="shared" si="2"/>
        <v>50</v>
      </c>
    </row>
    <row r="79" spans="9:11">
      <c r="I79" s="51">
        <v>20</v>
      </c>
      <c r="J79" s="52">
        <v>1</v>
      </c>
      <c r="K79" s="53">
        <f t="shared" si="2"/>
        <v>20</v>
      </c>
    </row>
    <row r="80" spans="9:11">
      <c r="I80" s="51">
        <v>10</v>
      </c>
      <c r="J80" s="62">
        <v>0</v>
      </c>
      <c r="K80" s="53">
        <f t="shared" si="2"/>
        <v>0</v>
      </c>
    </row>
    <row r="81" spans="9:11">
      <c r="I81" s="51">
        <v>5</v>
      </c>
      <c r="J81" s="62">
        <v>0</v>
      </c>
      <c r="K81" s="53">
        <f t="shared" si="2"/>
        <v>0</v>
      </c>
    </row>
    <row r="82" spans="9:11">
      <c r="I82" s="51">
        <v>1</v>
      </c>
      <c r="J82" s="52">
        <v>1</v>
      </c>
      <c r="K82" s="53">
        <f t="shared" si="2"/>
        <v>1</v>
      </c>
    </row>
    <row r="83" spans="9:11">
      <c r="I83" s="51">
        <v>0.25</v>
      </c>
      <c r="J83" s="52">
        <v>1</v>
      </c>
      <c r="K83" s="53">
        <f t="shared" si="2"/>
        <v>0.25</v>
      </c>
    </row>
    <row r="84" spans="9:11">
      <c r="I84" s="54">
        <v>0.1</v>
      </c>
      <c r="J84" s="62">
        <v>0</v>
      </c>
      <c r="K84" s="53">
        <f t="shared" si="2"/>
        <v>0</v>
      </c>
    </row>
    <row r="85" spans="9:11">
      <c r="I85" s="35" t="s">
        <v>29</v>
      </c>
      <c r="K85" s="55">
        <f>SUM(K74:K84)</f>
        <v>12371.25</v>
      </c>
    </row>
    <row r="86" spans="9:11">
      <c r="I86" s="35" t="s">
        <v>30</v>
      </c>
      <c r="K86" s="56">
        <f>J70</f>
        <v>0</v>
      </c>
    </row>
    <row r="87" ht="9.75" spans="11:11">
      <c r="K87" s="57">
        <f>SUM(K85:K86)</f>
        <v>12371.25</v>
      </c>
    </row>
    <row r="88" ht="9.75"/>
    <row r="90" spans="1:1">
      <c r="A90" s="35" t="s">
        <v>0</v>
      </c>
    </row>
    <row r="91" spans="1:1">
      <c r="A91" s="35" t="s">
        <v>1</v>
      </c>
    </row>
    <row r="93" spans="1:12">
      <c r="A93" s="36" t="s">
        <v>2</v>
      </c>
      <c r="B93" s="36" t="s">
        <v>3</v>
      </c>
      <c r="C93" s="36" t="s">
        <v>4</v>
      </c>
      <c r="D93" s="36" t="s">
        <v>5</v>
      </c>
      <c r="E93" s="36" t="s">
        <v>6</v>
      </c>
      <c r="F93" s="36" t="s">
        <v>7</v>
      </c>
      <c r="G93" s="37" t="s">
        <v>8</v>
      </c>
      <c r="H93" s="38"/>
      <c r="I93" s="38"/>
      <c r="J93" s="48"/>
      <c r="K93" s="36" t="s">
        <v>9</v>
      </c>
      <c r="L93" s="36" t="s">
        <v>10</v>
      </c>
    </row>
    <row r="94" spans="1:12">
      <c r="A94" s="39"/>
      <c r="B94" s="39"/>
      <c r="C94" s="39"/>
      <c r="D94" s="39"/>
      <c r="E94" s="39"/>
      <c r="F94" s="39"/>
      <c r="G94" s="36" t="s">
        <v>11</v>
      </c>
      <c r="H94" s="36" t="s">
        <v>12</v>
      </c>
      <c r="I94" s="36" t="s">
        <v>13</v>
      </c>
      <c r="J94" s="36" t="s">
        <v>14</v>
      </c>
      <c r="K94" s="39"/>
      <c r="L94" s="39"/>
    </row>
    <row r="95" spans="1:12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</row>
    <row r="96" spans="1:12">
      <c r="A96" s="41">
        <v>45418</v>
      </c>
      <c r="B96" s="42">
        <v>18732</v>
      </c>
      <c r="C96" s="59" t="s">
        <v>65</v>
      </c>
      <c r="D96" s="44" t="s">
        <v>16</v>
      </c>
      <c r="E96" s="44">
        <v>57599</v>
      </c>
      <c r="F96" s="18">
        <v>42148.1</v>
      </c>
      <c r="G96" s="61"/>
      <c r="H96" s="61"/>
      <c r="I96" s="26"/>
      <c r="J96" s="24"/>
      <c r="K96" s="49">
        <f>J96+F96</f>
        <v>42148.1</v>
      </c>
      <c r="L96" s="41">
        <v>45418</v>
      </c>
    </row>
    <row r="97" spans="1:12">
      <c r="A97" s="41"/>
      <c r="B97" s="42"/>
      <c r="C97" s="59"/>
      <c r="D97" s="44"/>
      <c r="E97" s="44"/>
      <c r="F97" s="18"/>
      <c r="G97" s="61"/>
      <c r="H97" s="46"/>
      <c r="I97" s="26"/>
      <c r="J97" s="24"/>
      <c r="K97" s="49"/>
      <c r="L97" s="41"/>
    </row>
    <row r="98" spans="1:12">
      <c r="A98" s="41"/>
      <c r="B98" s="42"/>
      <c r="C98" s="43"/>
      <c r="D98" s="44"/>
      <c r="E98" s="44"/>
      <c r="F98" s="18"/>
      <c r="G98" s="46"/>
      <c r="H98" s="46"/>
      <c r="I98" s="26"/>
      <c r="J98" s="24"/>
      <c r="K98" s="25"/>
      <c r="L98" s="41"/>
    </row>
    <row r="99" spans="6:11">
      <c r="F99" s="47">
        <f>SUM(F93:F98)</f>
        <v>42148.1</v>
      </c>
      <c r="G99" s="35"/>
      <c r="H99" s="35"/>
      <c r="I99" s="35"/>
      <c r="J99" s="47">
        <f>SUM(J96:J98)</f>
        <v>0</v>
      </c>
      <c r="K99" s="47">
        <f>SUM(K96:K98)</f>
        <v>42148.1</v>
      </c>
    </row>
    <row r="100" spans="9:9">
      <c r="I100" s="34" t="s">
        <v>13</v>
      </c>
    </row>
    <row r="101" spans="8:11">
      <c r="H101" s="35" t="s">
        <v>17</v>
      </c>
      <c r="J101" s="50" t="s">
        <v>18</v>
      </c>
      <c r="K101" s="50" t="s">
        <v>19</v>
      </c>
    </row>
    <row r="102" spans="11:11">
      <c r="K102" s="35"/>
    </row>
    <row r="103" spans="1:11">
      <c r="A103" s="35" t="s">
        <v>20</v>
      </c>
      <c r="D103" s="35" t="s">
        <v>21</v>
      </c>
      <c r="G103" s="35" t="s">
        <v>22</v>
      </c>
      <c r="I103" s="51">
        <v>1000</v>
      </c>
      <c r="J103" s="52">
        <v>42</v>
      </c>
      <c r="K103" s="53">
        <f t="shared" ref="K103:K113" si="3">J103*I103</f>
        <v>42000</v>
      </c>
    </row>
    <row r="104" spans="1:11">
      <c r="A104" s="35"/>
      <c r="G104" s="35"/>
      <c r="I104" s="51">
        <v>500</v>
      </c>
      <c r="J104" s="62">
        <v>0</v>
      </c>
      <c r="K104" s="53">
        <f t="shared" si="3"/>
        <v>0</v>
      </c>
    </row>
    <row r="105" spans="1:11">
      <c r="A105" s="35"/>
      <c r="G105" s="35"/>
      <c r="I105" s="51">
        <v>200</v>
      </c>
      <c r="J105" s="62">
        <v>0</v>
      </c>
      <c r="K105" s="53">
        <f t="shared" si="3"/>
        <v>0</v>
      </c>
    </row>
    <row r="106" spans="1:11">
      <c r="A106" s="35" t="s">
        <v>23</v>
      </c>
      <c r="D106" s="35" t="s">
        <v>24</v>
      </c>
      <c r="G106" s="35" t="s">
        <v>25</v>
      </c>
      <c r="I106" s="51">
        <v>100</v>
      </c>
      <c r="J106" s="52">
        <v>1</v>
      </c>
      <c r="K106" s="53">
        <f t="shared" si="3"/>
        <v>100</v>
      </c>
    </row>
    <row r="107" spans="1:11">
      <c r="A107" s="34" t="s">
        <v>26</v>
      </c>
      <c r="D107" s="34" t="s">
        <v>27</v>
      </c>
      <c r="G107" s="34" t="s">
        <v>28</v>
      </c>
      <c r="I107" s="51">
        <v>50</v>
      </c>
      <c r="J107" s="62">
        <v>0</v>
      </c>
      <c r="K107" s="53">
        <f t="shared" si="3"/>
        <v>0</v>
      </c>
    </row>
    <row r="108" spans="9:11">
      <c r="I108" s="51">
        <v>20</v>
      </c>
      <c r="J108" s="52">
        <v>2</v>
      </c>
      <c r="K108" s="53">
        <f t="shared" si="3"/>
        <v>40</v>
      </c>
    </row>
    <row r="109" spans="9:11">
      <c r="I109" s="51">
        <v>10</v>
      </c>
      <c r="J109" s="62">
        <v>0</v>
      </c>
      <c r="K109" s="53">
        <f t="shared" si="3"/>
        <v>0</v>
      </c>
    </row>
    <row r="110" spans="9:11">
      <c r="I110" s="51">
        <v>5</v>
      </c>
      <c r="J110" s="52">
        <v>1</v>
      </c>
      <c r="K110" s="53">
        <f t="shared" si="3"/>
        <v>5</v>
      </c>
    </row>
    <row r="111" spans="9:11">
      <c r="I111" s="51">
        <v>1</v>
      </c>
      <c r="J111" s="52">
        <v>3</v>
      </c>
      <c r="K111" s="53">
        <f t="shared" si="3"/>
        <v>3</v>
      </c>
    </row>
    <row r="112" spans="9:11">
      <c r="I112" s="51">
        <v>0.25</v>
      </c>
      <c r="J112" s="62">
        <v>0</v>
      </c>
      <c r="K112" s="53">
        <f t="shared" si="3"/>
        <v>0</v>
      </c>
    </row>
    <row r="113" spans="9:11">
      <c r="I113" s="54">
        <v>0.1</v>
      </c>
      <c r="J113" s="62">
        <v>1</v>
      </c>
      <c r="K113" s="53">
        <f t="shared" si="3"/>
        <v>0.1</v>
      </c>
    </row>
    <row r="114" spans="9:11">
      <c r="I114" s="35" t="s">
        <v>29</v>
      </c>
      <c r="K114" s="55">
        <f>SUM(K103:K113)</f>
        <v>42148.1</v>
      </c>
    </row>
    <row r="115" spans="9:11">
      <c r="I115" s="35" t="s">
        <v>30</v>
      </c>
      <c r="K115" s="56">
        <f>J99</f>
        <v>0</v>
      </c>
    </row>
    <row r="116" ht="9.75" spans="11:11">
      <c r="K116" s="57">
        <f>SUM(K114:K115)</f>
        <v>42148.1</v>
      </c>
    </row>
    <row r="117" ht="9.75"/>
    <row r="120" spans="1:1">
      <c r="A120" s="35" t="s">
        <v>0</v>
      </c>
    </row>
    <row r="121" spans="1:1">
      <c r="A121" s="35" t="s">
        <v>1</v>
      </c>
    </row>
    <row r="123" spans="1:12">
      <c r="A123" s="36" t="s">
        <v>2</v>
      </c>
      <c r="B123" s="36" t="s">
        <v>3</v>
      </c>
      <c r="C123" s="36" t="s">
        <v>4</v>
      </c>
      <c r="D123" s="36" t="s">
        <v>5</v>
      </c>
      <c r="E123" s="36" t="s">
        <v>6</v>
      </c>
      <c r="F123" s="36" t="s">
        <v>7</v>
      </c>
      <c r="G123" s="37" t="s">
        <v>8</v>
      </c>
      <c r="H123" s="38"/>
      <c r="I123" s="38"/>
      <c r="J123" s="48"/>
      <c r="K123" s="36" t="s">
        <v>9</v>
      </c>
      <c r="L123" s="36" t="s">
        <v>10</v>
      </c>
    </row>
    <row r="124" spans="1:12">
      <c r="A124" s="39"/>
      <c r="B124" s="39"/>
      <c r="C124" s="39"/>
      <c r="D124" s="39"/>
      <c r="E124" s="39"/>
      <c r="F124" s="39"/>
      <c r="G124" s="36" t="s">
        <v>11</v>
      </c>
      <c r="H124" s="36" t="s">
        <v>12</v>
      </c>
      <c r="I124" s="36" t="s">
        <v>13</v>
      </c>
      <c r="J124" s="36" t="s">
        <v>14</v>
      </c>
      <c r="K124" s="39"/>
      <c r="L124" s="39"/>
    </row>
    <row r="125" spans="1:12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</row>
    <row r="126" spans="1:12">
      <c r="A126" s="41">
        <v>45419</v>
      </c>
      <c r="B126" s="42">
        <v>18762</v>
      </c>
      <c r="C126" s="59" t="s">
        <v>66</v>
      </c>
      <c r="D126" s="44" t="s">
        <v>16</v>
      </c>
      <c r="E126" s="44">
        <v>57569</v>
      </c>
      <c r="F126" s="18"/>
      <c r="G126" s="61" t="s">
        <v>43</v>
      </c>
      <c r="H126" s="61">
        <v>371702</v>
      </c>
      <c r="I126" s="26">
        <v>45419</v>
      </c>
      <c r="J126" s="24">
        <v>52927</v>
      </c>
      <c r="K126" s="49">
        <f>J126+F126</f>
        <v>52927</v>
      </c>
      <c r="L126" s="41">
        <v>45419</v>
      </c>
    </row>
    <row r="127" spans="1:12">
      <c r="A127" s="41">
        <v>45419</v>
      </c>
      <c r="B127" s="42">
        <v>18734</v>
      </c>
      <c r="C127" s="59" t="s">
        <v>67</v>
      </c>
      <c r="D127" s="44" t="s">
        <v>16</v>
      </c>
      <c r="E127" s="44">
        <v>57730</v>
      </c>
      <c r="F127" s="18">
        <v>7200</v>
      </c>
      <c r="G127" s="61"/>
      <c r="H127" s="46"/>
      <c r="I127" s="26"/>
      <c r="J127" s="24"/>
      <c r="K127" s="49"/>
      <c r="L127" s="41">
        <v>45419</v>
      </c>
    </row>
    <row r="128" spans="1:12">
      <c r="A128" s="41">
        <v>45419</v>
      </c>
      <c r="B128" s="42">
        <v>18735</v>
      </c>
      <c r="C128" s="43" t="s">
        <v>68</v>
      </c>
      <c r="D128" s="44" t="s">
        <v>16</v>
      </c>
      <c r="E128" s="44">
        <v>57569</v>
      </c>
      <c r="F128" s="18">
        <v>2500</v>
      </c>
      <c r="G128" s="46"/>
      <c r="H128" s="46"/>
      <c r="I128" s="26"/>
      <c r="J128" s="24"/>
      <c r="K128" s="25"/>
      <c r="L128" s="41">
        <v>45419</v>
      </c>
    </row>
    <row r="129" spans="6:11">
      <c r="F129" s="47">
        <f>SUM(F123:F128)</f>
        <v>9700</v>
      </c>
      <c r="G129" s="35"/>
      <c r="H129" s="35"/>
      <c r="I129" s="35"/>
      <c r="J129" s="47">
        <f>SUM(J126:J128)</f>
        <v>52927</v>
      </c>
      <c r="K129" s="47">
        <f>SUM(K126:K128)</f>
        <v>52927</v>
      </c>
    </row>
    <row r="130" spans="9:9">
      <c r="I130" s="34" t="s">
        <v>13</v>
      </c>
    </row>
    <row r="131" spans="8:11">
      <c r="H131" s="35" t="s">
        <v>17</v>
      </c>
      <c r="J131" s="50" t="s">
        <v>18</v>
      </c>
      <c r="K131" s="50" t="s">
        <v>19</v>
      </c>
    </row>
    <row r="132" spans="11:11">
      <c r="K132" s="35"/>
    </row>
    <row r="133" spans="1:11">
      <c r="A133" s="35" t="s">
        <v>20</v>
      </c>
      <c r="D133" s="35" t="s">
        <v>21</v>
      </c>
      <c r="G133" s="35" t="s">
        <v>22</v>
      </c>
      <c r="I133" s="51">
        <v>1000</v>
      </c>
      <c r="J133" s="52">
        <v>9</v>
      </c>
      <c r="K133" s="53">
        <f t="shared" ref="K133:K143" si="4">J133*I133</f>
        <v>9000</v>
      </c>
    </row>
    <row r="134" spans="1:11">
      <c r="A134" s="35"/>
      <c r="G134" s="35"/>
      <c r="I134" s="51">
        <v>500</v>
      </c>
      <c r="J134" s="52">
        <v>1</v>
      </c>
      <c r="K134" s="53">
        <f t="shared" si="4"/>
        <v>500</v>
      </c>
    </row>
    <row r="135" spans="1:11">
      <c r="A135" s="35"/>
      <c r="G135" s="35"/>
      <c r="I135" s="51">
        <v>200</v>
      </c>
      <c r="J135" s="62">
        <v>0</v>
      </c>
      <c r="K135" s="53">
        <f t="shared" si="4"/>
        <v>0</v>
      </c>
    </row>
    <row r="136" spans="1:11">
      <c r="A136" s="35" t="s">
        <v>23</v>
      </c>
      <c r="D136" s="35" t="s">
        <v>24</v>
      </c>
      <c r="G136" s="35" t="s">
        <v>25</v>
      </c>
      <c r="I136" s="51">
        <v>100</v>
      </c>
      <c r="J136" s="52">
        <v>2</v>
      </c>
      <c r="K136" s="53">
        <f t="shared" si="4"/>
        <v>200</v>
      </c>
    </row>
    <row r="137" spans="1:11">
      <c r="A137" s="34" t="s">
        <v>26</v>
      </c>
      <c r="D137" s="34" t="s">
        <v>27</v>
      </c>
      <c r="G137" s="34" t="s">
        <v>28</v>
      </c>
      <c r="I137" s="51">
        <v>50</v>
      </c>
      <c r="J137" s="62">
        <v>0</v>
      </c>
      <c r="K137" s="53">
        <f t="shared" si="4"/>
        <v>0</v>
      </c>
    </row>
    <row r="138" spans="9:11">
      <c r="I138" s="51">
        <v>20</v>
      </c>
      <c r="J138" s="62">
        <v>0</v>
      </c>
      <c r="K138" s="53">
        <f t="shared" si="4"/>
        <v>0</v>
      </c>
    </row>
    <row r="139" spans="9:11">
      <c r="I139" s="51">
        <v>10</v>
      </c>
      <c r="J139" s="62">
        <v>0</v>
      </c>
      <c r="K139" s="53">
        <f t="shared" si="4"/>
        <v>0</v>
      </c>
    </row>
    <row r="140" spans="9:11">
      <c r="I140" s="51">
        <v>5</v>
      </c>
      <c r="J140" s="62">
        <v>0</v>
      </c>
      <c r="K140" s="53">
        <f t="shared" si="4"/>
        <v>0</v>
      </c>
    </row>
    <row r="141" spans="9:11">
      <c r="I141" s="51">
        <v>1</v>
      </c>
      <c r="J141" s="62">
        <v>0</v>
      </c>
      <c r="K141" s="53">
        <f t="shared" si="4"/>
        <v>0</v>
      </c>
    </row>
    <row r="142" spans="9:11">
      <c r="I142" s="51">
        <v>0.25</v>
      </c>
      <c r="J142" s="62">
        <v>0</v>
      </c>
      <c r="K142" s="53">
        <f t="shared" si="4"/>
        <v>0</v>
      </c>
    </row>
    <row r="143" spans="9:11">
      <c r="I143" s="54">
        <v>0.1</v>
      </c>
      <c r="J143" s="62">
        <v>0</v>
      </c>
      <c r="K143" s="53">
        <f t="shared" si="4"/>
        <v>0</v>
      </c>
    </row>
    <row r="144" spans="9:11">
      <c r="I144" s="35" t="s">
        <v>29</v>
      </c>
      <c r="K144" s="55">
        <f>SUM(K133:K143)</f>
        <v>9700</v>
      </c>
    </row>
    <row r="145" spans="9:11">
      <c r="I145" s="35" t="s">
        <v>30</v>
      </c>
      <c r="K145" s="56">
        <f>J129</f>
        <v>52927</v>
      </c>
    </row>
    <row r="146" ht="9.75" spans="11:11">
      <c r="K146" s="57">
        <f>SUM(K144:K145)</f>
        <v>62627</v>
      </c>
    </row>
    <row r="147" ht="9.75"/>
    <row r="149" spans="1:1">
      <c r="A149" s="35" t="s">
        <v>0</v>
      </c>
    </row>
    <row r="150" spans="1:1">
      <c r="A150" s="35" t="s">
        <v>1</v>
      </c>
    </row>
    <row r="152" spans="1:12">
      <c r="A152" s="36" t="s">
        <v>2</v>
      </c>
      <c r="B152" s="36" t="s">
        <v>3</v>
      </c>
      <c r="C152" s="36" t="s">
        <v>4</v>
      </c>
      <c r="D152" s="36" t="s">
        <v>5</v>
      </c>
      <c r="E152" s="36" t="s">
        <v>6</v>
      </c>
      <c r="F152" s="36" t="s">
        <v>7</v>
      </c>
      <c r="G152" s="37" t="s">
        <v>8</v>
      </c>
      <c r="H152" s="38"/>
      <c r="I152" s="38"/>
      <c r="J152" s="48"/>
      <c r="K152" s="36" t="s">
        <v>9</v>
      </c>
      <c r="L152" s="36" t="s">
        <v>10</v>
      </c>
    </row>
    <row r="153" spans="1:12">
      <c r="A153" s="39"/>
      <c r="B153" s="39"/>
      <c r="C153" s="39"/>
      <c r="D153" s="39"/>
      <c r="E153" s="39"/>
      <c r="F153" s="39"/>
      <c r="G153" s="36" t="s">
        <v>11</v>
      </c>
      <c r="H153" s="36" t="s">
        <v>12</v>
      </c>
      <c r="I153" s="36" t="s">
        <v>13</v>
      </c>
      <c r="J153" s="36" t="s">
        <v>14</v>
      </c>
      <c r="K153" s="39"/>
      <c r="L153" s="39"/>
    </row>
    <row r="154" spans="1:12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</row>
    <row r="155" spans="1:12">
      <c r="A155" s="41">
        <v>45419</v>
      </c>
      <c r="B155" s="42">
        <v>18736</v>
      </c>
      <c r="C155" s="59" t="s">
        <v>69</v>
      </c>
      <c r="D155" s="44" t="s">
        <v>16</v>
      </c>
      <c r="E155" s="44">
        <v>57687</v>
      </c>
      <c r="F155" s="18">
        <v>18900</v>
      </c>
      <c r="G155" s="61"/>
      <c r="H155" s="61"/>
      <c r="I155" s="26"/>
      <c r="J155" s="24"/>
      <c r="K155" s="49">
        <f>J155+F155</f>
        <v>18900</v>
      </c>
      <c r="L155" s="41">
        <v>45420</v>
      </c>
    </row>
    <row r="156" spans="1:12">
      <c r="A156" s="41"/>
      <c r="B156" s="42"/>
      <c r="C156" s="59"/>
      <c r="D156" s="44"/>
      <c r="E156" s="44"/>
      <c r="F156" s="18"/>
      <c r="G156" s="61"/>
      <c r="H156" s="46"/>
      <c r="I156" s="26"/>
      <c r="J156" s="24"/>
      <c r="K156" s="49"/>
      <c r="L156" s="41"/>
    </row>
    <row r="157" spans="1:12">
      <c r="A157" s="41"/>
      <c r="B157" s="42"/>
      <c r="C157" s="43"/>
      <c r="D157" s="44"/>
      <c r="E157" s="44"/>
      <c r="F157" s="18"/>
      <c r="G157" s="46"/>
      <c r="H157" s="46"/>
      <c r="I157" s="26"/>
      <c r="J157" s="24"/>
      <c r="K157" s="25"/>
      <c r="L157" s="41"/>
    </row>
    <row r="158" spans="6:11">
      <c r="F158" s="47">
        <f>SUM(F152:F157)</f>
        <v>18900</v>
      </c>
      <c r="G158" s="35"/>
      <c r="H158" s="35"/>
      <c r="I158" s="35"/>
      <c r="J158" s="47">
        <f>SUM(J155:J157)</f>
        <v>0</v>
      </c>
      <c r="K158" s="47">
        <f>SUM(K155:K157)</f>
        <v>18900</v>
      </c>
    </row>
    <row r="159" spans="9:9">
      <c r="I159" s="34" t="s">
        <v>13</v>
      </c>
    </row>
    <row r="160" spans="8:11">
      <c r="H160" s="35" t="s">
        <v>17</v>
      </c>
      <c r="J160" s="50" t="s">
        <v>18</v>
      </c>
      <c r="K160" s="50" t="s">
        <v>19</v>
      </c>
    </row>
    <row r="161" spans="11:11">
      <c r="K161" s="35"/>
    </row>
    <row r="162" spans="1:11">
      <c r="A162" s="35" t="s">
        <v>20</v>
      </c>
      <c r="D162" s="35" t="s">
        <v>21</v>
      </c>
      <c r="G162" s="35" t="s">
        <v>22</v>
      </c>
      <c r="I162" s="51">
        <v>1000</v>
      </c>
      <c r="J162" s="52">
        <v>18</v>
      </c>
      <c r="K162" s="53">
        <f t="shared" ref="K162:K172" si="5">J162*I162</f>
        <v>18000</v>
      </c>
    </row>
    <row r="163" spans="1:11">
      <c r="A163" s="35"/>
      <c r="G163" s="35"/>
      <c r="I163" s="51">
        <v>500</v>
      </c>
      <c r="J163" s="52">
        <v>1</v>
      </c>
      <c r="K163" s="53">
        <f t="shared" si="5"/>
        <v>500</v>
      </c>
    </row>
    <row r="164" spans="1:11">
      <c r="A164" s="35"/>
      <c r="G164" s="35"/>
      <c r="I164" s="51">
        <v>200</v>
      </c>
      <c r="J164" s="62">
        <v>0</v>
      </c>
      <c r="K164" s="53">
        <f t="shared" si="5"/>
        <v>0</v>
      </c>
    </row>
    <row r="165" spans="1:11">
      <c r="A165" s="35" t="s">
        <v>23</v>
      </c>
      <c r="D165" s="35" t="s">
        <v>24</v>
      </c>
      <c r="G165" s="35" t="s">
        <v>25</v>
      </c>
      <c r="I165" s="51">
        <v>100</v>
      </c>
      <c r="J165" s="52">
        <v>4</v>
      </c>
      <c r="K165" s="53">
        <f t="shared" si="5"/>
        <v>400</v>
      </c>
    </row>
    <row r="166" spans="1:11">
      <c r="A166" s="34" t="s">
        <v>26</v>
      </c>
      <c r="D166" s="34" t="s">
        <v>27</v>
      </c>
      <c r="G166" s="34" t="s">
        <v>28</v>
      </c>
      <c r="I166" s="51">
        <v>50</v>
      </c>
      <c r="J166" s="62">
        <v>0</v>
      </c>
      <c r="K166" s="53">
        <f t="shared" si="5"/>
        <v>0</v>
      </c>
    </row>
    <row r="167" spans="9:11">
      <c r="I167" s="51">
        <v>20</v>
      </c>
      <c r="J167" s="62">
        <v>0</v>
      </c>
      <c r="K167" s="53">
        <f t="shared" si="5"/>
        <v>0</v>
      </c>
    </row>
    <row r="168" spans="9:11">
      <c r="I168" s="51">
        <v>10</v>
      </c>
      <c r="J168" s="62">
        <v>0</v>
      </c>
      <c r="K168" s="53">
        <f t="shared" si="5"/>
        <v>0</v>
      </c>
    </row>
    <row r="169" spans="9:11">
      <c r="I169" s="51">
        <v>5</v>
      </c>
      <c r="J169" s="62">
        <v>0</v>
      </c>
      <c r="K169" s="53">
        <f t="shared" si="5"/>
        <v>0</v>
      </c>
    </row>
    <row r="170" spans="9:11">
      <c r="I170" s="51">
        <v>1</v>
      </c>
      <c r="J170" s="62">
        <v>0</v>
      </c>
      <c r="K170" s="53">
        <f t="shared" si="5"/>
        <v>0</v>
      </c>
    </row>
    <row r="171" spans="9:11">
      <c r="I171" s="51">
        <v>0.25</v>
      </c>
      <c r="J171" s="62">
        <v>0</v>
      </c>
      <c r="K171" s="53">
        <f t="shared" si="5"/>
        <v>0</v>
      </c>
    </row>
    <row r="172" spans="9:11">
      <c r="I172" s="54">
        <v>0.1</v>
      </c>
      <c r="J172" s="62">
        <v>0</v>
      </c>
      <c r="K172" s="53">
        <f t="shared" si="5"/>
        <v>0</v>
      </c>
    </row>
    <row r="173" spans="9:11">
      <c r="I173" s="35" t="s">
        <v>29</v>
      </c>
      <c r="K173" s="55">
        <f>SUM(K162:K172)</f>
        <v>18900</v>
      </c>
    </row>
    <row r="174" spans="9:11">
      <c r="I174" s="35" t="s">
        <v>30</v>
      </c>
      <c r="K174" s="56">
        <f>J158</f>
        <v>0</v>
      </c>
    </row>
    <row r="175" ht="9.75" spans="11:11">
      <c r="K175" s="57">
        <f>SUM(K173:K174)</f>
        <v>18900</v>
      </c>
    </row>
    <row r="176" ht="9.75"/>
    <row r="179" spans="1:1">
      <c r="A179" s="35" t="s">
        <v>0</v>
      </c>
    </row>
    <row r="180" spans="1:1">
      <c r="A180" s="35" t="s">
        <v>59</v>
      </c>
    </row>
    <row r="182" spans="1:12">
      <c r="A182" s="36" t="s">
        <v>2</v>
      </c>
      <c r="B182" s="36" t="s">
        <v>3</v>
      </c>
      <c r="C182" s="36" t="s">
        <v>4</v>
      </c>
      <c r="D182" s="36" t="s">
        <v>5</v>
      </c>
      <c r="E182" s="36" t="s">
        <v>6</v>
      </c>
      <c r="F182" s="36" t="s">
        <v>7</v>
      </c>
      <c r="G182" s="37" t="s">
        <v>8</v>
      </c>
      <c r="H182" s="38"/>
      <c r="I182" s="38"/>
      <c r="J182" s="48"/>
      <c r="K182" s="36" t="s">
        <v>9</v>
      </c>
      <c r="L182" s="36" t="s">
        <v>10</v>
      </c>
    </row>
    <row r="183" spans="1:12">
      <c r="A183" s="39"/>
      <c r="B183" s="39"/>
      <c r="C183" s="39"/>
      <c r="D183" s="39"/>
      <c r="E183" s="39"/>
      <c r="F183" s="39"/>
      <c r="G183" s="36" t="s">
        <v>11</v>
      </c>
      <c r="H183" s="36" t="s">
        <v>12</v>
      </c>
      <c r="I183" s="36" t="s">
        <v>13</v>
      </c>
      <c r="J183" s="36" t="s">
        <v>14</v>
      </c>
      <c r="K183" s="39"/>
      <c r="L183" s="39"/>
    </row>
    <row r="184" spans="1:12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</row>
    <row r="185" spans="1:12">
      <c r="A185" s="41">
        <v>45420</v>
      </c>
      <c r="B185" s="42">
        <v>18763</v>
      </c>
      <c r="C185" s="59" t="s">
        <v>70</v>
      </c>
      <c r="D185" s="44" t="s">
        <v>16</v>
      </c>
      <c r="E185" s="44">
        <v>57586</v>
      </c>
      <c r="F185" s="18"/>
      <c r="G185" s="61" t="s">
        <v>71</v>
      </c>
      <c r="H185" s="61">
        <v>1711694</v>
      </c>
      <c r="I185" s="26">
        <v>45407</v>
      </c>
      <c r="J185" s="24">
        <v>21096.64</v>
      </c>
      <c r="K185" s="49">
        <f>J185+F185</f>
        <v>21096.64</v>
      </c>
      <c r="L185" s="41">
        <v>45420</v>
      </c>
    </row>
    <row r="186" spans="1:12">
      <c r="A186" s="41">
        <v>45420</v>
      </c>
      <c r="B186" s="42">
        <v>18764</v>
      </c>
      <c r="C186" s="59" t="s">
        <v>72</v>
      </c>
      <c r="D186" s="44" t="s">
        <v>16</v>
      </c>
      <c r="E186" s="44">
        <v>57497</v>
      </c>
      <c r="F186" s="18">
        <v>164476.2</v>
      </c>
      <c r="G186" s="61"/>
      <c r="H186" s="46"/>
      <c r="I186" s="26"/>
      <c r="J186" s="24"/>
      <c r="K186" s="49"/>
      <c r="L186" s="41">
        <v>45420</v>
      </c>
    </row>
    <row r="187" spans="1:12">
      <c r="A187" s="41"/>
      <c r="B187" s="42"/>
      <c r="C187" s="43"/>
      <c r="D187" s="44"/>
      <c r="E187" s="44"/>
      <c r="F187" s="18"/>
      <c r="G187" s="46"/>
      <c r="H187" s="46"/>
      <c r="I187" s="26"/>
      <c r="J187" s="24"/>
      <c r="K187" s="25"/>
      <c r="L187" s="41"/>
    </row>
    <row r="188" spans="6:11">
      <c r="F188" s="47">
        <f>SUM(F182:F187)</f>
        <v>164476.2</v>
      </c>
      <c r="G188" s="35"/>
      <c r="H188" s="35"/>
      <c r="I188" s="35"/>
      <c r="J188" s="47">
        <f>SUM(J185:J187)</f>
        <v>21096.64</v>
      </c>
      <c r="K188" s="47">
        <f>SUM(K185:K187)</f>
        <v>21096.64</v>
      </c>
    </row>
    <row r="189" spans="9:9">
      <c r="I189" s="34" t="s">
        <v>13</v>
      </c>
    </row>
    <row r="190" spans="8:11">
      <c r="H190" s="35" t="s">
        <v>17</v>
      </c>
      <c r="J190" s="50" t="s">
        <v>18</v>
      </c>
      <c r="K190" s="50" t="s">
        <v>19</v>
      </c>
    </row>
    <row r="191" spans="11:11">
      <c r="K191" s="35"/>
    </row>
    <row r="192" spans="1:11">
      <c r="A192" s="35" t="s">
        <v>20</v>
      </c>
      <c r="D192" s="35" t="s">
        <v>21</v>
      </c>
      <c r="G192" s="35" t="s">
        <v>22</v>
      </c>
      <c r="I192" s="51">
        <v>1000</v>
      </c>
      <c r="J192" s="52">
        <v>164</v>
      </c>
      <c r="K192" s="53">
        <f t="shared" ref="K192:K202" si="6">J192*I192</f>
        <v>164000</v>
      </c>
    </row>
    <row r="193" spans="1:11">
      <c r="A193" s="35"/>
      <c r="G193" s="35"/>
      <c r="I193" s="51">
        <v>500</v>
      </c>
      <c r="J193" s="62">
        <v>0</v>
      </c>
      <c r="K193" s="53">
        <f t="shared" si="6"/>
        <v>0</v>
      </c>
    </row>
    <row r="194" spans="1:11">
      <c r="A194" s="35"/>
      <c r="G194" s="35"/>
      <c r="I194" s="51">
        <v>200</v>
      </c>
      <c r="J194" s="62">
        <v>0</v>
      </c>
      <c r="K194" s="53">
        <f t="shared" si="6"/>
        <v>0</v>
      </c>
    </row>
    <row r="195" spans="1:11">
      <c r="A195" s="35" t="s">
        <v>23</v>
      </c>
      <c r="D195" s="35" t="s">
        <v>24</v>
      </c>
      <c r="G195" s="35" t="s">
        <v>25</v>
      </c>
      <c r="I195" s="51">
        <v>100</v>
      </c>
      <c r="J195" s="52">
        <v>4</v>
      </c>
      <c r="K195" s="53">
        <f t="shared" si="6"/>
        <v>400</v>
      </c>
    </row>
    <row r="196" spans="1:11">
      <c r="A196" s="34" t="s">
        <v>26</v>
      </c>
      <c r="D196" s="34" t="s">
        <v>27</v>
      </c>
      <c r="G196" s="34" t="s">
        <v>28</v>
      </c>
      <c r="I196" s="51">
        <v>50</v>
      </c>
      <c r="J196" s="52">
        <v>1</v>
      </c>
      <c r="K196" s="53">
        <f t="shared" si="6"/>
        <v>50</v>
      </c>
    </row>
    <row r="197" spans="9:11">
      <c r="I197" s="51">
        <v>20</v>
      </c>
      <c r="J197" s="52">
        <v>1</v>
      </c>
      <c r="K197" s="53">
        <f t="shared" si="6"/>
        <v>20</v>
      </c>
    </row>
    <row r="198" spans="9:11">
      <c r="I198" s="51">
        <v>10</v>
      </c>
      <c r="J198" s="62">
        <v>0</v>
      </c>
      <c r="K198" s="53">
        <f t="shared" si="6"/>
        <v>0</v>
      </c>
    </row>
    <row r="199" spans="9:11">
      <c r="I199" s="51">
        <v>5</v>
      </c>
      <c r="J199" s="52">
        <v>1</v>
      </c>
      <c r="K199" s="53">
        <f t="shared" si="6"/>
        <v>5</v>
      </c>
    </row>
    <row r="200" spans="9:11">
      <c r="I200" s="51">
        <v>1</v>
      </c>
      <c r="J200" s="52">
        <v>1</v>
      </c>
      <c r="K200" s="53">
        <f t="shared" si="6"/>
        <v>1</v>
      </c>
    </row>
    <row r="201" spans="9:11">
      <c r="I201" s="51">
        <v>0.25</v>
      </c>
      <c r="J201" s="62">
        <v>0</v>
      </c>
      <c r="K201" s="53">
        <f t="shared" si="6"/>
        <v>0</v>
      </c>
    </row>
    <row r="202" spans="9:11">
      <c r="I202" s="54">
        <v>0.05</v>
      </c>
      <c r="J202" s="52">
        <v>4</v>
      </c>
      <c r="K202" s="53">
        <f t="shared" si="6"/>
        <v>0.2</v>
      </c>
    </row>
    <row r="203" spans="9:11">
      <c r="I203" s="35" t="s">
        <v>29</v>
      </c>
      <c r="K203" s="55">
        <f>SUM(K192:K202)</f>
        <v>164476.2</v>
      </c>
    </row>
    <row r="204" spans="9:11">
      <c r="I204" s="35" t="s">
        <v>30</v>
      </c>
      <c r="K204" s="56">
        <f>J188</f>
        <v>21096.64</v>
      </c>
    </row>
    <row r="205" ht="9.75" spans="11:11">
      <c r="K205" s="57">
        <f>SUM(K203:K204)</f>
        <v>185572.84</v>
      </c>
    </row>
    <row r="206" ht="9.75"/>
  </sheetData>
  <mergeCells count="91">
    <mergeCell ref="G4:J4"/>
    <mergeCell ref="G35:J35"/>
    <mergeCell ref="G64:J64"/>
    <mergeCell ref="G93:J93"/>
    <mergeCell ref="G123:J123"/>
    <mergeCell ref="G152:J152"/>
    <mergeCell ref="G182:J182"/>
    <mergeCell ref="A4:A6"/>
    <mergeCell ref="A35:A37"/>
    <mergeCell ref="A64:A66"/>
    <mergeCell ref="A93:A95"/>
    <mergeCell ref="A123:A125"/>
    <mergeCell ref="A152:A154"/>
    <mergeCell ref="A182:A184"/>
    <mergeCell ref="B4:B6"/>
    <mergeCell ref="B35:B37"/>
    <mergeCell ref="B64:B66"/>
    <mergeCell ref="B93:B95"/>
    <mergeCell ref="B123:B125"/>
    <mergeCell ref="B152:B154"/>
    <mergeCell ref="B182:B184"/>
    <mergeCell ref="C4:C6"/>
    <mergeCell ref="C35:C37"/>
    <mergeCell ref="C64:C66"/>
    <mergeCell ref="C93:C95"/>
    <mergeCell ref="C123:C125"/>
    <mergeCell ref="C152:C154"/>
    <mergeCell ref="C182:C184"/>
    <mergeCell ref="D4:D6"/>
    <mergeCell ref="D35:D37"/>
    <mergeCell ref="D64:D66"/>
    <mergeCell ref="D93:D95"/>
    <mergeCell ref="D123:D125"/>
    <mergeCell ref="D152:D154"/>
    <mergeCell ref="D182:D184"/>
    <mergeCell ref="E4:E6"/>
    <mergeCell ref="E35:E37"/>
    <mergeCell ref="E64:E66"/>
    <mergeCell ref="E93:E95"/>
    <mergeCell ref="E123:E125"/>
    <mergeCell ref="E152:E154"/>
    <mergeCell ref="E182:E184"/>
    <mergeCell ref="F4:F6"/>
    <mergeCell ref="F35:F37"/>
    <mergeCell ref="F64:F66"/>
    <mergeCell ref="F93:F95"/>
    <mergeCell ref="F123:F125"/>
    <mergeCell ref="F152:F154"/>
    <mergeCell ref="F182:F184"/>
    <mergeCell ref="G5:G6"/>
    <mergeCell ref="G36:G37"/>
    <mergeCell ref="G65:G66"/>
    <mergeCell ref="G94:G95"/>
    <mergeCell ref="G124:G125"/>
    <mergeCell ref="G153:G154"/>
    <mergeCell ref="G183:G184"/>
    <mergeCell ref="H5:H6"/>
    <mergeCell ref="H36:H37"/>
    <mergeCell ref="H65:H66"/>
    <mergeCell ref="H94:H95"/>
    <mergeCell ref="H124:H125"/>
    <mergeCell ref="H153:H154"/>
    <mergeCell ref="H183:H184"/>
    <mergeCell ref="I5:I6"/>
    <mergeCell ref="I36:I37"/>
    <mergeCell ref="I65:I66"/>
    <mergeCell ref="I94:I95"/>
    <mergeCell ref="I124:I125"/>
    <mergeCell ref="I153:I154"/>
    <mergeCell ref="I183:I184"/>
    <mergeCell ref="J5:J6"/>
    <mergeCell ref="J36:J37"/>
    <mergeCell ref="J65:J66"/>
    <mergeCell ref="J94:J95"/>
    <mergeCell ref="J124:J125"/>
    <mergeCell ref="J153:J154"/>
    <mergeCell ref="J183:J184"/>
    <mergeCell ref="K4:K6"/>
    <mergeCell ref="K35:K37"/>
    <mergeCell ref="K64:K66"/>
    <mergeCell ref="K93:K95"/>
    <mergeCell ref="K123:K125"/>
    <mergeCell ref="K152:K154"/>
    <mergeCell ref="K182:K184"/>
    <mergeCell ref="L4:L6"/>
    <mergeCell ref="L35:L37"/>
    <mergeCell ref="L64:L66"/>
    <mergeCell ref="L93:L95"/>
    <mergeCell ref="L123:L125"/>
    <mergeCell ref="L152:L154"/>
    <mergeCell ref="L182:L184"/>
  </mergeCells>
  <pageMargins left="0.25" right="0.25" top="0.75" bottom="0.75" header="0.3" footer="0.3"/>
  <pageSetup paperSize="1" scale="31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220"/>
  <sheetViews>
    <sheetView zoomScale="130" zoomScaleNormal="130" topLeftCell="A9" workbookViewId="0">
      <selection activeCell="C15" sqref="C15"/>
    </sheetView>
  </sheetViews>
  <sheetFormatPr defaultColWidth="8.55238095238095" defaultRowHeight="9"/>
  <cols>
    <col min="1" max="1" width="9.33333333333333" style="34" customWidth="1"/>
    <col min="2" max="2" width="5.33333333333333" style="34" customWidth="1"/>
    <col min="3" max="3" width="22" style="34" customWidth="1"/>
    <col min="4" max="4" width="12.3333333333333" style="34" customWidth="1"/>
    <col min="5" max="5" width="11.3333333333333" style="34" customWidth="1"/>
    <col min="6" max="6" width="12.8571428571429" style="34" customWidth="1"/>
    <col min="7" max="11" width="12.8857142857143" style="34" customWidth="1"/>
    <col min="12" max="12" width="11.4380952380952" style="34" customWidth="1"/>
    <col min="13" max="13" width="10.647619047619" style="34" customWidth="1"/>
    <col min="14" max="16384" width="8.55238095238095" style="34"/>
  </cols>
  <sheetData>
    <row r="2" spans="1:1">
      <c r="A2" s="35" t="s">
        <v>0</v>
      </c>
    </row>
    <row r="3" spans="1:1">
      <c r="A3" s="35" t="s">
        <v>1</v>
      </c>
    </row>
    <row r="5" spans="1:12">
      <c r="A5" s="36" t="s">
        <v>2</v>
      </c>
      <c r="B5" s="36" t="s">
        <v>3</v>
      </c>
      <c r="C5" s="36" t="s">
        <v>4</v>
      </c>
      <c r="D5" s="36" t="s">
        <v>5</v>
      </c>
      <c r="E5" s="36" t="s">
        <v>6</v>
      </c>
      <c r="F5" s="36" t="s">
        <v>7</v>
      </c>
      <c r="G5" s="37" t="s">
        <v>8</v>
      </c>
      <c r="H5" s="38"/>
      <c r="I5" s="38"/>
      <c r="J5" s="48"/>
      <c r="K5" s="36" t="s">
        <v>9</v>
      </c>
      <c r="L5" s="36" t="s">
        <v>10</v>
      </c>
    </row>
    <row r="6" spans="1:12">
      <c r="A6" s="39"/>
      <c r="B6" s="39"/>
      <c r="C6" s="39"/>
      <c r="D6" s="39"/>
      <c r="E6" s="39"/>
      <c r="F6" s="39"/>
      <c r="G6" s="36" t="s">
        <v>11</v>
      </c>
      <c r="H6" s="36" t="s">
        <v>12</v>
      </c>
      <c r="I6" s="36" t="s">
        <v>13</v>
      </c>
      <c r="J6" s="36" t="s">
        <v>14</v>
      </c>
      <c r="K6" s="39"/>
      <c r="L6" s="39"/>
    </row>
    <row r="7" spans="1:12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>
      <c r="A8" s="41">
        <v>45421</v>
      </c>
      <c r="B8" s="42">
        <v>18742</v>
      </c>
      <c r="C8" s="59" t="s">
        <v>73</v>
      </c>
      <c r="D8" s="44" t="s">
        <v>16</v>
      </c>
      <c r="E8" s="44">
        <v>57738</v>
      </c>
      <c r="F8" s="60">
        <v>278868.3</v>
      </c>
      <c r="G8" s="61"/>
      <c r="H8" s="61"/>
      <c r="I8" s="26"/>
      <c r="J8" s="24"/>
      <c r="K8" s="49">
        <f t="shared" ref="K8:K20" si="0">J8+F8</f>
        <v>278868.3</v>
      </c>
      <c r="L8" s="41">
        <v>45418</v>
      </c>
    </row>
    <row r="9" spans="1:12">
      <c r="A9" s="41">
        <v>45421</v>
      </c>
      <c r="B9" s="42">
        <v>18743</v>
      </c>
      <c r="C9" s="59" t="s">
        <v>74</v>
      </c>
      <c r="D9" s="44" t="s">
        <v>16</v>
      </c>
      <c r="E9" s="44">
        <v>57731</v>
      </c>
      <c r="F9" s="60">
        <v>18900</v>
      </c>
      <c r="G9" s="61"/>
      <c r="H9" s="46"/>
      <c r="I9" s="26"/>
      <c r="J9" s="24"/>
      <c r="K9" s="49">
        <f t="shared" si="0"/>
        <v>18900</v>
      </c>
      <c r="L9" s="41">
        <v>45418</v>
      </c>
    </row>
    <row r="10" spans="1:12">
      <c r="A10" s="41">
        <v>45421</v>
      </c>
      <c r="B10" s="42">
        <v>18744</v>
      </c>
      <c r="C10" s="59" t="s">
        <v>55</v>
      </c>
      <c r="D10" s="44" t="s">
        <v>16</v>
      </c>
      <c r="E10" s="44">
        <v>57707</v>
      </c>
      <c r="F10" s="60">
        <v>2500</v>
      </c>
      <c r="G10" s="61"/>
      <c r="H10" s="46"/>
      <c r="I10" s="26"/>
      <c r="J10" s="24"/>
      <c r="K10" s="49">
        <f t="shared" si="0"/>
        <v>2500</v>
      </c>
      <c r="L10" s="41">
        <v>45418</v>
      </c>
    </row>
    <row r="11" spans="1:12">
      <c r="A11" s="41">
        <v>45421</v>
      </c>
      <c r="B11" s="42">
        <v>18745</v>
      </c>
      <c r="C11" s="59" t="s">
        <v>75</v>
      </c>
      <c r="D11" s="44" t="s">
        <v>16</v>
      </c>
      <c r="E11" s="44">
        <v>57712</v>
      </c>
      <c r="F11" s="60">
        <v>8450</v>
      </c>
      <c r="G11" s="61"/>
      <c r="H11" s="46"/>
      <c r="I11" s="26"/>
      <c r="J11" s="24"/>
      <c r="K11" s="49">
        <f t="shared" si="0"/>
        <v>8450</v>
      </c>
      <c r="L11" s="41">
        <v>45418</v>
      </c>
    </row>
    <row r="12" spans="1:12">
      <c r="A12" s="41">
        <v>45421</v>
      </c>
      <c r="B12" s="42">
        <v>18746</v>
      </c>
      <c r="C12" s="59" t="s">
        <v>76</v>
      </c>
      <c r="D12" s="44" t="s">
        <v>16</v>
      </c>
      <c r="E12" s="44">
        <v>57711</v>
      </c>
      <c r="F12" s="60">
        <v>1100</v>
      </c>
      <c r="G12" s="61"/>
      <c r="H12" s="46"/>
      <c r="I12" s="26"/>
      <c r="J12" s="24"/>
      <c r="K12" s="49">
        <f t="shared" si="0"/>
        <v>1100</v>
      </c>
      <c r="L12" s="41">
        <v>45418</v>
      </c>
    </row>
    <row r="13" spans="1:12">
      <c r="A13" s="41">
        <v>45421</v>
      </c>
      <c r="B13" s="42">
        <v>18747</v>
      </c>
      <c r="C13" s="59" t="s">
        <v>55</v>
      </c>
      <c r="D13" s="44" t="s">
        <v>16</v>
      </c>
      <c r="E13" s="44">
        <v>57726</v>
      </c>
      <c r="F13" s="60">
        <v>4700</v>
      </c>
      <c r="G13" s="61"/>
      <c r="H13" s="46"/>
      <c r="I13" s="26"/>
      <c r="J13" s="24"/>
      <c r="K13" s="49">
        <f t="shared" si="0"/>
        <v>4700</v>
      </c>
      <c r="L13" s="41">
        <v>45418</v>
      </c>
    </row>
    <row r="14" spans="1:12">
      <c r="A14" s="41">
        <v>45421</v>
      </c>
      <c r="B14" s="42">
        <v>18748</v>
      </c>
      <c r="C14" s="59" t="s">
        <v>55</v>
      </c>
      <c r="D14" s="44" t="s">
        <v>16</v>
      </c>
      <c r="E14" s="44">
        <v>57728</v>
      </c>
      <c r="F14" s="60">
        <v>5000</v>
      </c>
      <c r="G14" s="61"/>
      <c r="H14" s="46"/>
      <c r="I14" s="26"/>
      <c r="J14" s="24"/>
      <c r="K14" s="49">
        <f t="shared" si="0"/>
        <v>5000</v>
      </c>
      <c r="L14" s="41">
        <v>45418</v>
      </c>
    </row>
    <row r="15" spans="1:12">
      <c r="A15" s="41">
        <v>45421</v>
      </c>
      <c r="B15" s="42">
        <v>18749</v>
      </c>
      <c r="C15" s="59" t="s">
        <v>77</v>
      </c>
      <c r="D15" s="44" t="s">
        <v>16</v>
      </c>
      <c r="E15" s="44">
        <v>57714</v>
      </c>
      <c r="F15" s="60">
        <v>18900</v>
      </c>
      <c r="G15" s="61"/>
      <c r="H15" s="46"/>
      <c r="I15" s="26"/>
      <c r="J15" s="24"/>
      <c r="K15" s="49">
        <f t="shared" si="0"/>
        <v>18900</v>
      </c>
      <c r="L15" s="41">
        <v>45420</v>
      </c>
    </row>
    <row r="16" spans="1:13">
      <c r="A16" s="41">
        <v>45421</v>
      </c>
      <c r="B16" s="42">
        <v>18750</v>
      </c>
      <c r="C16" s="59" t="s">
        <v>78</v>
      </c>
      <c r="D16" s="44" t="s">
        <v>16</v>
      </c>
      <c r="E16" s="44">
        <v>57757</v>
      </c>
      <c r="F16" s="60">
        <v>32156</v>
      </c>
      <c r="G16" s="61"/>
      <c r="H16" s="46"/>
      <c r="I16" s="26"/>
      <c r="J16" s="24"/>
      <c r="K16" s="49">
        <f t="shared" si="0"/>
        <v>32156</v>
      </c>
      <c r="L16" s="41">
        <v>45418</v>
      </c>
      <c r="M16" s="34" t="s">
        <v>79</v>
      </c>
    </row>
    <row r="17" spans="1:12">
      <c r="A17" s="41">
        <v>45421</v>
      </c>
      <c r="B17" s="42">
        <v>18951</v>
      </c>
      <c r="C17" s="59" t="s">
        <v>80</v>
      </c>
      <c r="D17" s="44" t="s">
        <v>16</v>
      </c>
      <c r="E17" s="44">
        <v>57767</v>
      </c>
      <c r="F17" s="60">
        <v>34606</v>
      </c>
      <c r="G17" s="61"/>
      <c r="H17" s="46"/>
      <c r="I17" s="26"/>
      <c r="J17" s="24"/>
      <c r="K17" s="49">
        <f t="shared" si="0"/>
        <v>34606</v>
      </c>
      <c r="L17" s="41">
        <v>45420</v>
      </c>
    </row>
    <row r="18" spans="1:12">
      <c r="A18" s="41">
        <v>45421</v>
      </c>
      <c r="B18" s="42">
        <v>18952</v>
      </c>
      <c r="C18" s="59" t="s">
        <v>81</v>
      </c>
      <c r="D18" s="44" t="s">
        <v>16</v>
      </c>
      <c r="E18" s="44">
        <v>57766</v>
      </c>
      <c r="F18" s="60">
        <v>21700</v>
      </c>
      <c r="G18" s="61"/>
      <c r="H18" s="46"/>
      <c r="I18" s="26"/>
      <c r="J18" s="24"/>
      <c r="K18" s="49">
        <f t="shared" si="0"/>
        <v>21700</v>
      </c>
      <c r="L18" s="41">
        <v>45420</v>
      </c>
    </row>
    <row r="19" spans="1:12">
      <c r="A19" s="41">
        <v>45421</v>
      </c>
      <c r="B19" s="42">
        <v>18954</v>
      </c>
      <c r="C19" s="59" t="s">
        <v>82</v>
      </c>
      <c r="D19" s="44" t="s">
        <v>16</v>
      </c>
      <c r="E19" s="44">
        <v>57739</v>
      </c>
      <c r="F19" s="60">
        <v>2650</v>
      </c>
      <c r="G19" s="61"/>
      <c r="H19" s="46"/>
      <c r="I19" s="26"/>
      <c r="J19" s="24"/>
      <c r="K19" s="49">
        <f t="shared" si="0"/>
        <v>2650</v>
      </c>
      <c r="L19" s="41">
        <v>45421</v>
      </c>
    </row>
    <row r="20" spans="1:12">
      <c r="A20" s="41">
        <v>45421</v>
      </c>
      <c r="B20" s="42">
        <v>18953</v>
      </c>
      <c r="C20" s="59" t="s">
        <v>83</v>
      </c>
      <c r="D20" s="44" t="s">
        <v>16</v>
      </c>
      <c r="E20" s="44">
        <v>57764</v>
      </c>
      <c r="F20" s="60"/>
      <c r="G20" s="61"/>
      <c r="H20" s="46"/>
      <c r="I20" s="26"/>
      <c r="J20" s="24">
        <v>80356.1</v>
      </c>
      <c r="K20" s="49">
        <f t="shared" si="0"/>
        <v>80356.1</v>
      </c>
      <c r="L20" s="41">
        <v>45419</v>
      </c>
    </row>
    <row r="21" spans="6:11">
      <c r="F21" s="47">
        <f>SUM(F5:F20)</f>
        <v>429530.3</v>
      </c>
      <c r="G21" s="35"/>
      <c r="H21" s="35"/>
      <c r="I21" s="35"/>
      <c r="J21" s="47">
        <f>SUM(J8:J20)</f>
        <v>80356.1</v>
      </c>
      <c r="K21" s="47">
        <f>SUM(K8:K20)</f>
        <v>509886.4</v>
      </c>
    </row>
    <row r="22" spans="9:9">
      <c r="I22" s="34" t="s">
        <v>13</v>
      </c>
    </row>
    <row r="23" spans="8:11">
      <c r="H23" s="35"/>
      <c r="J23" s="50"/>
      <c r="K23" s="50"/>
    </row>
    <row r="24" spans="1:11">
      <c r="A24" s="35" t="s">
        <v>20</v>
      </c>
      <c r="D24" s="35" t="s">
        <v>21</v>
      </c>
      <c r="G24" s="35"/>
      <c r="I24" s="51"/>
      <c r="J24" s="52"/>
      <c r="K24" s="53"/>
    </row>
    <row r="25" spans="1:11">
      <c r="A25" s="35"/>
      <c r="G25" s="35"/>
      <c r="I25" s="51"/>
      <c r="J25" s="62"/>
      <c r="K25" s="53"/>
    </row>
    <row r="26" spans="1:11">
      <c r="A26" s="35"/>
      <c r="G26" s="35"/>
      <c r="I26" s="51"/>
      <c r="J26" s="62"/>
      <c r="K26" s="53"/>
    </row>
    <row r="27" spans="1:11">
      <c r="A27" s="35" t="s">
        <v>23</v>
      </c>
      <c r="D27" s="35" t="s">
        <v>24</v>
      </c>
      <c r="G27" s="35"/>
      <c r="I27" s="51"/>
      <c r="J27" s="52"/>
      <c r="K27" s="53"/>
    </row>
    <row r="28" spans="1:11">
      <c r="A28" s="34" t="s">
        <v>26</v>
      </c>
      <c r="D28" s="34" t="s">
        <v>27</v>
      </c>
      <c r="I28" s="51"/>
      <c r="J28" s="52"/>
      <c r="K28" s="53"/>
    </row>
    <row r="29" spans="9:11">
      <c r="I29" s="51"/>
      <c r="J29" s="52"/>
      <c r="K29" s="53"/>
    </row>
    <row r="30" spans="10:11">
      <c r="J30" s="51"/>
      <c r="K30" s="51"/>
    </row>
    <row r="31" spans="1:1">
      <c r="A31" s="35" t="s">
        <v>0</v>
      </c>
    </row>
    <row r="32" spans="1:1">
      <c r="A32" s="35" t="s">
        <v>1</v>
      </c>
    </row>
    <row r="34" spans="1:12">
      <c r="A34" s="36" t="s">
        <v>2</v>
      </c>
      <c r="B34" s="36" t="s">
        <v>3</v>
      </c>
      <c r="C34" s="36" t="s">
        <v>4</v>
      </c>
      <c r="D34" s="36" t="s">
        <v>5</v>
      </c>
      <c r="E34" s="36" t="s">
        <v>6</v>
      </c>
      <c r="F34" s="36" t="s">
        <v>7</v>
      </c>
      <c r="G34" s="37" t="s">
        <v>8</v>
      </c>
      <c r="H34" s="38"/>
      <c r="I34" s="38"/>
      <c r="J34" s="48"/>
      <c r="K34" s="36" t="s">
        <v>9</v>
      </c>
      <c r="L34" s="36" t="s">
        <v>10</v>
      </c>
    </row>
    <row r="35" spans="1:12">
      <c r="A35" s="39"/>
      <c r="B35" s="39"/>
      <c r="C35" s="39"/>
      <c r="D35" s="39"/>
      <c r="E35" s="39"/>
      <c r="F35" s="39"/>
      <c r="G35" s="36" t="s">
        <v>11</v>
      </c>
      <c r="H35" s="36" t="s">
        <v>12</v>
      </c>
      <c r="I35" s="36" t="s">
        <v>13</v>
      </c>
      <c r="J35" s="36" t="s">
        <v>14</v>
      </c>
      <c r="K35" s="39"/>
      <c r="L35" s="39"/>
    </row>
    <row r="36" spans="1:1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>
      <c r="A37" s="41">
        <v>45421</v>
      </c>
      <c r="B37" s="42">
        <v>18955</v>
      </c>
      <c r="C37" s="59" t="s">
        <v>84</v>
      </c>
      <c r="D37" s="44" t="s">
        <v>16</v>
      </c>
      <c r="E37" s="44">
        <v>57729</v>
      </c>
      <c r="F37" s="60">
        <v>23890.1</v>
      </c>
      <c r="G37" s="61"/>
      <c r="H37" s="61"/>
      <c r="I37" s="26"/>
      <c r="J37" s="24"/>
      <c r="K37" s="49">
        <f t="shared" ref="K37:K40" si="1">J37+F37</f>
        <v>23890.1</v>
      </c>
      <c r="L37" s="41">
        <v>45422</v>
      </c>
    </row>
    <row r="38" spans="1:12">
      <c r="A38" s="41">
        <v>45421</v>
      </c>
      <c r="B38" s="42">
        <v>18956</v>
      </c>
      <c r="C38" s="59" t="s">
        <v>85</v>
      </c>
      <c r="D38" s="44" t="s">
        <v>16</v>
      </c>
      <c r="E38" s="44">
        <v>57673</v>
      </c>
      <c r="F38" s="60">
        <v>23890.1</v>
      </c>
      <c r="G38" s="61"/>
      <c r="H38" s="46"/>
      <c r="I38" s="26"/>
      <c r="J38" s="24"/>
      <c r="K38" s="49">
        <f t="shared" si="1"/>
        <v>23890.1</v>
      </c>
      <c r="L38" s="41">
        <v>45422</v>
      </c>
    </row>
    <row r="39" spans="1:12">
      <c r="A39" s="41">
        <v>45421</v>
      </c>
      <c r="B39" s="42">
        <v>18741</v>
      </c>
      <c r="C39" s="59" t="s">
        <v>86</v>
      </c>
      <c r="D39" s="44" t="s">
        <v>16</v>
      </c>
      <c r="E39" s="44">
        <v>57724</v>
      </c>
      <c r="F39" s="60">
        <v>18900</v>
      </c>
      <c r="G39" s="61"/>
      <c r="H39" s="46"/>
      <c r="I39" s="26"/>
      <c r="J39" s="24"/>
      <c r="K39" s="49">
        <f t="shared" si="1"/>
        <v>18900</v>
      </c>
      <c r="L39" s="41">
        <v>45422</v>
      </c>
    </row>
    <row r="40" spans="1:12">
      <c r="A40" s="41">
        <v>45421</v>
      </c>
      <c r="B40" s="42">
        <v>18741</v>
      </c>
      <c r="C40" s="59" t="s">
        <v>86</v>
      </c>
      <c r="D40" s="44" t="s">
        <v>16</v>
      </c>
      <c r="E40" s="44">
        <v>57736</v>
      </c>
      <c r="F40" s="60">
        <v>19006.1</v>
      </c>
      <c r="G40" s="61"/>
      <c r="H40" s="46"/>
      <c r="I40" s="26"/>
      <c r="J40" s="24"/>
      <c r="K40" s="49">
        <f t="shared" si="1"/>
        <v>19006.1</v>
      </c>
      <c r="L40" s="41">
        <v>45422</v>
      </c>
    </row>
    <row r="41" spans="1:12">
      <c r="A41" s="41"/>
      <c r="B41" s="42"/>
      <c r="C41" s="43"/>
      <c r="D41" s="44"/>
      <c r="E41" s="44"/>
      <c r="F41" s="18"/>
      <c r="G41" s="46"/>
      <c r="H41" s="46"/>
      <c r="I41" s="26"/>
      <c r="J41" s="24"/>
      <c r="K41" s="25"/>
      <c r="L41" s="41"/>
    </row>
    <row r="42" spans="6:11">
      <c r="F42" s="47">
        <f>SUM(F34:F41)</f>
        <v>85686.3</v>
      </c>
      <c r="G42" s="35"/>
      <c r="H42" s="35"/>
      <c r="I42" s="35"/>
      <c r="J42" s="47">
        <f>SUM(J37:J41)</f>
        <v>0</v>
      </c>
      <c r="K42" s="47">
        <f>SUM(K37:K41)</f>
        <v>85686.3</v>
      </c>
    </row>
    <row r="43" spans="9:9">
      <c r="I43" s="34" t="s">
        <v>13</v>
      </c>
    </row>
    <row r="44" spans="8:11">
      <c r="H44" s="35" t="s">
        <v>17</v>
      </c>
      <c r="J44" s="50" t="s">
        <v>18</v>
      </c>
      <c r="K44" s="50" t="s">
        <v>19</v>
      </c>
    </row>
    <row r="45" spans="11:11">
      <c r="K45" s="35"/>
    </row>
    <row r="46" spans="1:11">
      <c r="A46" s="35" t="s">
        <v>20</v>
      </c>
      <c r="D46" s="35" t="s">
        <v>21</v>
      </c>
      <c r="G46" s="35" t="s">
        <v>22</v>
      </c>
      <c r="I46" s="51">
        <v>1000</v>
      </c>
      <c r="J46" s="52">
        <v>85</v>
      </c>
      <c r="K46" s="53">
        <f t="shared" ref="K46:K56" si="2">J46*I46</f>
        <v>85000</v>
      </c>
    </row>
    <row r="47" spans="1:11">
      <c r="A47" s="35"/>
      <c r="G47" s="35"/>
      <c r="I47" s="51">
        <v>500</v>
      </c>
      <c r="J47" s="52">
        <v>1</v>
      </c>
      <c r="K47" s="53">
        <f t="shared" si="2"/>
        <v>500</v>
      </c>
    </row>
    <row r="48" spans="1:11">
      <c r="A48" s="35"/>
      <c r="G48" s="35"/>
      <c r="I48" s="51">
        <v>200</v>
      </c>
      <c r="J48" s="62">
        <v>0</v>
      </c>
      <c r="K48" s="53">
        <f t="shared" si="2"/>
        <v>0</v>
      </c>
    </row>
    <row r="49" spans="1:11">
      <c r="A49" s="35" t="s">
        <v>23</v>
      </c>
      <c r="D49" s="35" t="s">
        <v>24</v>
      </c>
      <c r="G49" s="35" t="s">
        <v>25</v>
      </c>
      <c r="I49" s="51">
        <v>100</v>
      </c>
      <c r="J49" s="52">
        <v>1</v>
      </c>
      <c r="K49" s="53">
        <f t="shared" si="2"/>
        <v>100</v>
      </c>
    </row>
    <row r="50" spans="1:11">
      <c r="A50" s="34" t="s">
        <v>26</v>
      </c>
      <c r="D50" s="34" t="s">
        <v>27</v>
      </c>
      <c r="G50" s="34" t="s">
        <v>28</v>
      </c>
      <c r="I50" s="51">
        <v>50</v>
      </c>
      <c r="J50" s="52">
        <v>1</v>
      </c>
      <c r="K50" s="53">
        <f t="shared" si="2"/>
        <v>50</v>
      </c>
    </row>
    <row r="51" spans="9:11">
      <c r="I51" s="51">
        <v>20</v>
      </c>
      <c r="J51" s="52">
        <v>1</v>
      </c>
      <c r="K51" s="53">
        <f t="shared" si="2"/>
        <v>20</v>
      </c>
    </row>
    <row r="52" spans="9:11">
      <c r="I52" s="51">
        <v>10</v>
      </c>
      <c r="J52" s="52">
        <v>1</v>
      </c>
      <c r="K52" s="53">
        <f t="shared" si="2"/>
        <v>10</v>
      </c>
    </row>
    <row r="53" spans="9:11">
      <c r="I53" s="51">
        <v>5</v>
      </c>
      <c r="J53" s="52">
        <v>1</v>
      </c>
      <c r="K53" s="53">
        <f t="shared" si="2"/>
        <v>5</v>
      </c>
    </row>
    <row r="54" spans="9:11">
      <c r="I54" s="51">
        <v>1</v>
      </c>
      <c r="J54" s="52">
        <v>1</v>
      </c>
      <c r="K54" s="53">
        <f t="shared" si="2"/>
        <v>1</v>
      </c>
    </row>
    <row r="55" spans="9:11">
      <c r="I55" s="51">
        <v>0.25</v>
      </c>
      <c r="J55" s="62">
        <v>0</v>
      </c>
      <c r="K55" s="53">
        <f t="shared" si="2"/>
        <v>0</v>
      </c>
    </row>
    <row r="56" spans="9:11">
      <c r="I56" s="54">
        <v>0.1</v>
      </c>
      <c r="J56" s="52">
        <v>3</v>
      </c>
      <c r="K56" s="53">
        <f t="shared" si="2"/>
        <v>0.3</v>
      </c>
    </row>
    <row r="57" spans="9:11">
      <c r="I57" s="35" t="s">
        <v>29</v>
      </c>
      <c r="K57" s="55">
        <f>SUM(K46:K56)</f>
        <v>85686.3</v>
      </c>
    </row>
    <row r="58" spans="9:11">
      <c r="I58" s="35" t="s">
        <v>30</v>
      </c>
      <c r="K58" s="56">
        <f>J42</f>
        <v>0</v>
      </c>
    </row>
    <row r="59" ht="9.75" spans="11:11">
      <c r="K59" s="57">
        <f>SUM(K57:K58)</f>
        <v>85686.3</v>
      </c>
    </row>
    <row r="60" ht="9.75"/>
    <row r="62" spans="1:1">
      <c r="A62" s="35" t="s">
        <v>0</v>
      </c>
    </row>
    <row r="63" spans="1:1">
      <c r="A63" s="35" t="s">
        <v>1</v>
      </c>
    </row>
    <row r="65" spans="1:12">
      <c r="A65" s="36" t="s">
        <v>2</v>
      </c>
      <c r="B65" s="36" t="s">
        <v>3</v>
      </c>
      <c r="C65" s="36" t="s">
        <v>4</v>
      </c>
      <c r="D65" s="36" t="s">
        <v>5</v>
      </c>
      <c r="E65" s="36" t="s">
        <v>6</v>
      </c>
      <c r="F65" s="36" t="s">
        <v>7</v>
      </c>
      <c r="G65" s="37" t="s">
        <v>8</v>
      </c>
      <c r="H65" s="38"/>
      <c r="I65" s="38"/>
      <c r="J65" s="48"/>
      <c r="K65" s="36" t="s">
        <v>9</v>
      </c>
      <c r="L65" s="36" t="s">
        <v>10</v>
      </c>
    </row>
    <row r="66" spans="1:12">
      <c r="A66" s="39"/>
      <c r="B66" s="39"/>
      <c r="C66" s="39"/>
      <c r="D66" s="39"/>
      <c r="E66" s="39"/>
      <c r="F66" s="39"/>
      <c r="G66" s="36" t="s">
        <v>11</v>
      </c>
      <c r="H66" s="36" t="s">
        <v>12</v>
      </c>
      <c r="I66" s="36" t="s">
        <v>13</v>
      </c>
      <c r="J66" s="36" t="s">
        <v>14</v>
      </c>
      <c r="K66" s="39"/>
      <c r="L66" s="39"/>
    </row>
    <row r="67" spans="1:12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</row>
    <row r="68" spans="1:12">
      <c r="A68" s="41">
        <v>45421</v>
      </c>
      <c r="B68" s="42">
        <v>18693</v>
      </c>
      <c r="C68" s="59" t="s">
        <v>55</v>
      </c>
      <c r="D68" s="44" t="s">
        <v>16</v>
      </c>
      <c r="E68" s="44">
        <v>57643</v>
      </c>
      <c r="F68" s="60">
        <v>3000</v>
      </c>
      <c r="G68" s="61"/>
      <c r="H68" s="61"/>
      <c r="I68" s="26"/>
      <c r="J68" s="24"/>
      <c r="K68" s="49">
        <f t="shared" ref="K68:K80" si="3">J68+F68</f>
        <v>3000</v>
      </c>
      <c r="L68" s="41">
        <v>45411</v>
      </c>
    </row>
    <row r="69" spans="1:12">
      <c r="A69" s="41">
        <v>45421</v>
      </c>
      <c r="B69" s="42">
        <v>18698</v>
      </c>
      <c r="C69" s="59" t="s">
        <v>87</v>
      </c>
      <c r="D69" s="44" t="s">
        <v>16</v>
      </c>
      <c r="E69" s="44">
        <v>57674</v>
      </c>
      <c r="F69" s="60">
        <v>18900</v>
      </c>
      <c r="G69" s="61"/>
      <c r="H69" s="46"/>
      <c r="I69" s="26"/>
      <c r="J69" s="24"/>
      <c r="K69" s="49">
        <f t="shared" si="3"/>
        <v>18900</v>
      </c>
      <c r="L69" s="41">
        <v>45414</v>
      </c>
    </row>
    <row r="70" spans="1:12">
      <c r="A70" s="41">
        <v>45421</v>
      </c>
      <c r="B70" s="42">
        <v>18737</v>
      </c>
      <c r="C70" s="59" t="s">
        <v>88</v>
      </c>
      <c r="D70" s="44" t="s">
        <v>16</v>
      </c>
      <c r="E70" s="44">
        <v>57727</v>
      </c>
      <c r="F70" s="60">
        <v>6000</v>
      </c>
      <c r="G70" s="61"/>
      <c r="H70" s="46"/>
      <c r="I70" s="26"/>
      <c r="J70" s="24"/>
      <c r="K70" s="49">
        <f t="shared" si="3"/>
        <v>6000</v>
      </c>
      <c r="L70" s="41">
        <v>45419</v>
      </c>
    </row>
    <row r="71" spans="1:12">
      <c r="A71" s="41">
        <v>45421</v>
      </c>
      <c r="B71" s="42">
        <v>18738</v>
      </c>
      <c r="C71" s="59" t="s">
        <v>89</v>
      </c>
      <c r="D71" s="44" t="s">
        <v>16</v>
      </c>
      <c r="E71" s="44">
        <v>57488</v>
      </c>
      <c r="F71" s="60">
        <v>14000</v>
      </c>
      <c r="G71" s="61"/>
      <c r="H71" s="46"/>
      <c r="I71" s="26"/>
      <c r="J71" s="24"/>
      <c r="K71" s="49">
        <f t="shared" si="3"/>
        <v>14000</v>
      </c>
      <c r="L71" s="41">
        <v>45419</v>
      </c>
    </row>
    <row r="72" spans="1:12">
      <c r="A72" s="41">
        <v>45421</v>
      </c>
      <c r="B72" s="42">
        <v>18957</v>
      </c>
      <c r="C72" s="59" t="s">
        <v>90</v>
      </c>
      <c r="D72" s="44" t="s">
        <v>16</v>
      </c>
      <c r="E72" s="44">
        <v>57775</v>
      </c>
      <c r="F72" s="60">
        <v>22352.1</v>
      </c>
      <c r="G72" s="61"/>
      <c r="H72" s="46"/>
      <c r="I72" s="26"/>
      <c r="J72" s="24"/>
      <c r="K72" s="49">
        <f t="shared" si="3"/>
        <v>22352.1</v>
      </c>
      <c r="L72" s="41">
        <v>45421</v>
      </c>
    </row>
    <row r="73" spans="1:12">
      <c r="A73" s="41">
        <v>45421</v>
      </c>
      <c r="B73" s="42">
        <v>18958</v>
      </c>
      <c r="C73" s="59" t="s">
        <v>91</v>
      </c>
      <c r="D73" s="44" t="s">
        <v>16</v>
      </c>
      <c r="E73" s="44">
        <v>57639</v>
      </c>
      <c r="F73" s="60">
        <v>48204.2</v>
      </c>
      <c r="G73" s="61"/>
      <c r="H73" s="46"/>
      <c r="I73" s="26"/>
      <c r="J73" s="24"/>
      <c r="K73" s="49">
        <f t="shared" si="3"/>
        <v>48204.2</v>
      </c>
      <c r="L73" s="41">
        <v>45414</v>
      </c>
    </row>
    <row r="74" spans="1:12">
      <c r="A74" s="41">
        <v>45421</v>
      </c>
      <c r="B74" s="42">
        <v>18959</v>
      </c>
      <c r="C74" s="59" t="s">
        <v>76</v>
      </c>
      <c r="D74" s="44" t="s">
        <v>16</v>
      </c>
      <c r="E74" s="44">
        <v>57772</v>
      </c>
      <c r="F74" s="60">
        <v>12500</v>
      </c>
      <c r="G74" s="61"/>
      <c r="H74" s="46"/>
      <c r="I74" s="26"/>
      <c r="J74" s="24"/>
      <c r="K74" s="49">
        <f t="shared" si="3"/>
        <v>12500</v>
      </c>
      <c r="L74" s="41">
        <v>45421</v>
      </c>
    </row>
    <row r="75" spans="1:12">
      <c r="A75" s="41">
        <v>45421</v>
      </c>
      <c r="B75" s="42">
        <v>18960</v>
      </c>
      <c r="C75" s="59" t="s">
        <v>92</v>
      </c>
      <c r="D75" s="44" t="s">
        <v>16</v>
      </c>
      <c r="E75" s="44">
        <v>57676</v>
      </c>
      <c r="F75" s="60">
        <v>18900</v>
      </c>
      <c r="G75" s="61"/>
      <c r="H75" s="46"/>
      <c r="I75" s="26"/>
      <c r="J75" s="24"/>
      <c r="K75" s="49">
        <f t="shared" si="3"/>
        <v>18900</v>
      </c>
      <c r="L75" s="41">
        <v>45420</v>
      </c>
    </row>
    <row r="76" spans="1:12">
      <c r="A76" s="41">
        <v>45421</v>
      </c>
      <c r="B76" s="42">
        <v>18961</v>
      </c>
      <c r="C76" s="59" t="s">
        <v>93</v>
      </c>
      <c r="D76" s="44" t="s">
        <v>16</v>
      </c>
      <c r="E76" s="44">
        <v>56784</v>
      </c>
      <c r="F76" s="60">
        <v>15650</v>
      </c>
      <c r="G76" s="61"/>
      <c r="H76" s="46"/>
      <c r="I76" s="26"/>
      <c r="J76" s="24"/>
      <c r="K76" s="49">
        <f t="shared" si="3"/>
        <v>15650</v>
      </c>
      <c r="L76" s="41">
        <v>45420</v>
      </c>
    </row>
    <row r="77" spans="1:12">
      <c r="A77" s="41">
        <v>45421</v>
      </c>
      <c r="B77" s="42">
        <v>18962</v>
      </c>
      <c r="C77" s="59" t="s">
        <v>94</v>
      </c>
      <c r="D77" s="44" t="s">
        <v>16</v>
      </c>
      <c r="E77" s="44">
        <v>57732</v>
      </c>
      <c r="F77" s="60">
        <v>55298.2</v>
      </c>
      <c r="G77" s="61"/>
      <c r="H77" s="46"/>
      <c r="I77" s="26"/>
      <c r="J77" s="24"/>
      <c r="K77" s="49">
        <f t="shared" si="3"/>
        <v>55298.2</v>
      </c>
      <c r="L77" s="41">
        <v>45421</v>
      </c>
    </row>
    <row r="78" spans="6:11">
      <c r="F78" s="47">
        <f>SUM(F65:F77)</f>
        <v>214804.5</v>
      </c>
      <c r="G78" s="35"/>
      <c r="H78" s="35"/>
      <c r="I78" s="35"/>
      <c r="J78" s="47">
        <f>SUM(J68:J77)</f>
        <v>0</v>
      </c>
      <c r="K78" s="47">
        <f>SUM(K68:K77)</f>
        <v>214804.5</v>
      </c>
    </row>
    <row r="79" spans="9:9">
      <c r="I79" s="34" t="s">
        <v>13</v>
      </c>
    </row>
    <row r="80" spans="8:11">
      <c r="H80" s="35"/>
      <c r="J80" s="50"/>
      <c r="K80" s="50"/>
    </row>
    <row r="81" spans="1:11">
      <c r="A81" s="35" t="s">
        <v>20</v>
      </c>
      <c r="D81" s="35" t="s">
        <v>21</v>
      </c>
      <c r="G81" s="35"/>
      <c r="I81" s="51"/>
      <c r="J81" s="52"/>
      <c r="K81" s="53"/>
    </row>
    <row r="82" spans="1:11">
      <c r="A82" s="35"/>
      <c r="G82" s="35"/>
      <c r="I82" s="51"/>
      <c r="J82" s="62"/>
      <c r="K82" s="53"/>
    </row>
    <row r="83" spans="1:11">
      <c r="A83" s="35"/>
      <c r="G83" s="35"/>
      <c r="I83" s="51"/>
      <c r="J83" s="62"/>
      <c r="K83" s="53"/>
    </row>
    <row r="84" spans="1:11">
      <c r="A84" s="35" t="s">
        <v>23</v>
      </c>
      <c r="D84" s="35" t="s">
        <v>24</v>
      </c>
      <c r="G84" s="35"/>
      <c r="I84" s="51"/>
      <c r="J84" s="52"/>
      <c r="K84" s="53"/>
    </row>
    <row r="85" spans="1:11">
      <c r="A85" s="34" t="s">
        <v>26</v>
      </c>
      <c r="D85" s="34" t="s">
        <v>27</v>
      </c>
      <c r="I85" s="51"/>
      <c r="J85" s="52"/>
      <c r="K85" s="53"/>
    </row>
    <row r="86" spans="9:11">
      <c r="I86" s="51"/>
      <c r="J86" s="52"/>
      <c r="K86" s="53"/>
    </row>
    <row r="89" spans="1:1">
      <c r="A89" s="35" t="s">
        <v>0</v>
      </c>
    </row>
    <row r="90" spans="1:1">
      <c r="A90" s="35" t="s">
        <v>95</v>
      </c>
    </row>
    <row r="92" spans="1:12">
      <c r="A92" s="36" t="s">
        <v>2</v>
      </c>
      <c r="B92" s="36" t="s">
        <v>3</v>
      </c>
      <c r="C92" s="36" t="s">
        <v>4</v>
      </c>
      <c r="D92" s="36" t="s">
        <v>5</v>
      </c>
      <c r="E92" s="36" t="s">
        <v>6</v>
      </c>
      <c r="F92" s="36" t="s">
        <v>7</v>
      </c>
      <c r="G92" s="37" t="s">
        <v>8</v>
      </c>
      <c r="H92" s="38"/>
      <c r="I92" s="38"/>
      <c r="J92" s="48"/>
      <c r="K92" s="36" t="s">
        <v>9</v>
      </c>
      <c r="L92" s="36" t="s">
        <v>10</v>
      </c>
    </row>
    <row r="93" spans="1:12">
      <c r="A93" s="39"/>
      <c r="B93" s="39"/>
      <c r="C93" s="39"/>
      <c r="D93" s="39"/>
      <c r="E93" s="39"/>
      <c r="F93" s="39"/>
      <c r="G93" s="36" t="s">
        <v>11</v>
      </c>
      <c r="H93" s="36" t="s">
        <v>12</v>
      </c>
      <c r="I93" s="36" t="s">
        <v>13</v>
      </c>
      <c r="J93" s="36" t="s">
        <v>14</v>
      </c>
      <c r="K93" s="39"/>
      <c r="L93" s="39"/>
    </row>
    <row r="94" spans="1:12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</row>
    <row r="95" spans="1:12">
      <c r="A95" s="41">
        <v>45422</v>
      </c>
      <c r="B95" s="42">
        <v>15800</v>
      </c>
      <c r="C95" s="59" t="s">
        <v>96</v>
      </c>
      <c r="D95" s="44" t="s">
        <v>16</v>
      </c>
      <c r="E95" s="44">
        <v>57709</v>
      </c>
      <c r="F95" s="60">
        <v>3050</v>
      </c>
      <c r="G95" s="61"/>
      <c r="H95" s="61"/>
      <c r="I95" s="26"/>
      <c r="J95" s="24"/>
      <c r="K95" s="49">
        <f>J95+F95</f>
        <v>3050</v>
      </c>
      <c r="L95" s="41">
        <v>45422</v>
      </c>
    </row>
    <row r="96" spans="1:12">
      <c r="A96" s="41">
        <v>45422</v>
      </c>
      <c r="B96" s="42">
        <v>18801</v>
      </c>
      <c r="C96" s="59" t="s">
        <v>96</v>
      </c>
      <c r="D96" s="44" t="s">
        <v>16</v>
      </c>
      <c r="E96" s="44">
        <v>57539</v>
      </c>
      <c r="F96" s="60">
        <v>1750</v>
      </c>
      <c r="G96" s="61"/>
      <c r="H96" s="46"/>
      <c r="I96" s="26"/>
      <c r="J96" s="24"/>
      <c r="K96" s="49">
        <f>J96+F96</f>
        <v>1750</v>
      </c>
      <c r="L96" s="41">
        <v>45422</v>
      </c>
    </row>
    <row r="97" spans="1:12">
      <c r="A97" s="41"/>
      <c r="B97" s="42"/>
      <c r="C97" s="59"/>
      <c r="D97" s="44"/>
      <c r="E97" s="44"/>
      <c r="F97" s="60"/>
      <c r="G97" s="61"/>
      <c r="H97" s="46"/>
      <c r="I97" s="26"/>
      <c r="J97" s="24"/>
      <c r="K97" s="49"/>
      <c r="L97" s="41"/>
    </row>
    <row r="98" spans="6:11">
      <c r="F98" s="47">
        <f>SUM(F92:F97)</f>
        <v>4800</v>
      </c>
      <c r="G98" s="35"/>
      <c r="H98" s="35"/>
      <c r="I98" s="35"/>
      <c r="J98" s="47">
        <f>SUM(J95:J97)</f>
        <v>0</v>
      </c>
      <c r="K98" s="47">
        <f>SUM(K95:K97)</f>
        <v>4800</v>
      </c>
    </row>
    <row r="99" spans="9:9">
      <c r="I99" s="34" t="s">
        <v>13</v>
      </c>
    </row>
    <row r="100" spans="8:11">
      <c r="H100" s="35" t="s">
        <v>17</v>
      </c>
      <c r="J100" s="50" t="s">
        <v>18</v>
      </c>
      <c r="K100" s="50" t="s">
        <v>19</v>
      </c>
    </row>
    <row r="101" spans="11:11">
      <c r="K101" s="35"/>
    </row>
    <row r="102" spans="1:11">
      <c r="A102" s="35" t="s">
        <v>20</v>
      </c>
      <c r="D102" s="35" t="s">
        <v>21</v>
      </c>
      <c r="G102" s="35" t="s">
        <v>22</v>
      </c>
      <c r="I102" s="51">
        <v>1000</v>
      </c>
      <c r="J102" s="52">
        <v>4</v>
      </c>
      <c r="K102" s="53">
        <f t="shared" ref="K102:K112" si="4">J102*I102</f>
        <v>4000</v>
      </c>
    </row>
    <row r="103" spans="1:11">
      <c r="A103" s="35"/>
      <c r="G103" s="35"/>
      <c r="I103" s="51">
        <v>500</v>
      </c>
      <c r="J103" s="52">
        <v>1</v>
      </c>
      <c r="K103" s="53">
        <f t="shared" si="4"/>
        <v>500</v>
      </c>
    </row>
    <row r="104" spans="1:11">
      <c r="A104" s="35"/>
      <c r="G104" s="35"/>
      <c r="I104" s="51">
        <v>200</v>
      </c>
      <c r="J104" s="62">
        <v>0</v>
      </c>
      <c r="K104" s="53">
        <f t="shared" si="4"/>
        <v>0</v>
      </c>
    </row>
    <row r="105" spans="1:11">
      <c r="A105" s="35" t="s">
        <v>23</v>
      </c>
      <c r="D105" s="35" t="s">
        <v>24</v>
      </c>
      <c r="G105" s="35" t="s">
        <v>25</v>
      </c>
      <c r="I105" s="51">
        <v>100</v>
      </c>
      <c r="J105" s="52">
        <v>3</v>
      </c>
      <c r="K105" s="53">
        <f t="shared" si="4"/>
        <v>300</v>
      </c>
    </row>
    <row r="106" spans="1:11">
      <c r="A106" s="34" t="s">
        <v>26</v>
      </c>
      <c r="D106" s="34" t="s">
        <v>27</v>
      </c>
      <c r="G106" s="34" t="s">
        <v>28</v>
      </c>
      <c r="I106" s="51">
        <v>50</v>
      </c>
      <c r="J106" s="62">
        <v>0</v>
      </c>
      <c r="K106" s="53">
        <f t="shared" si="4"/>
        <v>0</v>
      </c>
    </row>
    <row r="107" spans="9:11">
      <c r="I107" s="51">
        <v>20</v>
      </c>
      <c r="J107" s="62">
        <v>0</v>
      </c>
      <c r="K107" s="53">
        <f t="shared" si="4"/>
        <v>0</v>
      </c>
    </row>
    <row r="108" spans="9:11">
      <c r="I108" s="51">
        <v>10</v>
      </c>
      <c r="J108" s="62">
        <v>0</v>
      </c>
      <c r="K108" s="53">
        <f t="shared" si="4"/>
        <v>0</v>
      </c>
    </row>
    <row r="109" spans="9:11">
      <c r="I109" s="51">
        <v>5</v>
      </c>
      <c r="J109" s="62">
        <v>0</v>
      </c>
      <c r="K109" s="53">
        <f t="shared" si="4"/>
        <v>0</v>
      </c>
    </row>
    <row r="110" spans="9:11">
      <c r="I110" s="51">
        <v>1</v>
      </c>
      <c r="J110" s="62">
        <v>0</v>
      </c>
      <c r="K110" s="53">
        <f t="shared" si="4"/>
        <v>0</v>
      </c>
    </row>
    <row r="111" spans="9:11">
      <c r="I111" s="51">
        <v>0.25</v>
      </c>
      <c r="J111" s="62">
        <v>0</v>
      </c>
      <c r="K111" s="53">
        <f t="shared" si="4"/>
        <v>0</v>
      </c>
    </row>
    <row r="112" spans="9:11">
      <c r="I112" s="54">
        <v>0.1</v>
      </c>
      <c r="J112" s="62">
        <v>0</v>
      </c>
      <c r="K112" s="53">
        <f t="shared" si="4"/>
        <v>0</v>
      </c>
    </row>
    <row r="113" spans="9:11">
      <c r="I113" s="35" t="s">
        <v>29</v>
      </c>
      <c r="K113" s="55">
        <f>SUM(K102:K112)</f>
        <v>4800</v>
      </c>
    </row>
    <row r="114" spans="9:11">
      <c r="I114" s="35" t="s">
        <v>30</v>
      </c>
      <c r="K114" s="56">
        <f>J98</f>
        <v>0</v>
      </c>
    </row>
    <row r="115" ht="9.75" spans="11:11">
      <c r="K115" s="57">
        <f>SUM(K113:K114)</f>
        <v>4800</v>
      </c>
    </row>
    <row r="116" ht="9.75"/>
    <row r="118" spans="1:1">
      <c r="A118" s="35" t="s">
        <v>0</v>
      </c>
    </row>
    <row r="119" spans="1:1">
      <c r="A119" s="35" t="s">
        <v>1</v>
      </c>
    </row>
    <row r="121" spans="1:12">
      <c r="A121" s="36" t="s">
        <v>2</v>
      </c>
      <c r="B121" s="36" t="s">
        <v>3</v>
      </c>
      <c r="C121" s="36" t="s">
        <v>4</v>
      </c>
      <c r="D121" s="36" t="s">
        <v>5</v>
      </c>
      <c r="E121" s="36" t="s">
        <v>6</v>
      </c>
      <c r="F121" s="36" t="s">
        <v>7</v>
      </c>
      <c r="G121" s="37" t="s">
        <v>8</v>
      </c>
      <c r="H121" s="38"/>
      <c r="I121" s="38"/>
      <c r="J121" s="48"/>
      <c r="K121" s="36" t="s">
        <v>9</v>
      </c>
      <c r="L121" s="36" t="s">
        <v>10</v>
      </c>
    </row>
    <row r="122" spans="1:12">
      <c r="A122" s="39"/>
      <c r="B122" s="39"/>
      <c r="C122" s="39"/>
      <c r="D122" s="39"/>
      <c r="E122" s="39"/>
      <c r="F122" s="39"/>
      <c r="G122" s="36" t="s">
        <v>11</v>
      </c>
      <c r="H122" s="36" t="s">
        <v>12</v>
      </c>
      <c r="I122" s="36" t="s">
        <v>13</v>
      </c>
      <c r="J122" s="36" t="s">
        <v>14</v>
      </c>
      <c r="K122" s="39"/>
      <c r="L122" s="39"/>
    </row>
    <row r="123" spans="1:12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</row>
    <row r="124" spans="1:12">
      <c r="A124" s="41">
        <v>45422</v>
      </c>
      <c r="B124" s="42">
        <v>18964</v>
      </c>
      <c r="C124" s="59" t="s">
        <v>97</v>
      </c>
      <c r="D124" s="44" t="s">
        <v>16</v>
      </c>
      <c r="E124" s="44">
        <v>57774</v>
      </c>
      <c r="F124" s="60">
        <v>1300</v>
      </c>
      <c r="G124" s="61"/>
      <c r="H124" s="61"/>
      <c r="I124" s="26"/>
      <c r="J124" s="24"/>
      <c r="K124" s="49">
        <f>J124+F124</f>
        <v>1300</v>
      </c>
      <c r="L124" s="41">
        <v>45425</v>
      </c>
    </row>
    <row r="125" spans="1:12">
      <c r="A125" s="41"/>
      <c r="B125" s="42"/>
      <c r="C125" s="59"/>
      <c r="D125" s="44"/>
      <c r="E125" s="44"/>
      <c r="F125" s="60"/>
      <c r="G125" s="61"/>
      <c r="H125" s="46"/>
      <c r="I125" s="26"/>
      <c r="J125" s="24"/>
      <c r="K125" s="49"/>
      <c r="L125" s="41"/>
    </row>
    <row r="126" spans="6:11">
      <c r="F126" s="47">
        <f>SUM(F121:F125)</f>
        <v>1300</v>
      </c>
      <c r="G126" s="35"/>
      <c r="H126" s="35"/>
      <c r="I126" s="35"/>
      <c r="J126" s="47">
        <f>SUM(J124:J125)</f>
        <v>0</v>
      </c>
      <c r="K126" s="47">
        <f>SUM(K124:K125)</f>
        <v>1300</v>
      </c>
    </row>
    <row r="127" spans="9:9">
      <c r="I127" s="34" t="s">
        <v>13</v>
      </c>
    </row>
    <row r="128" spans="8:11">
      <c r="H128" s="35" t="s">
        <v>17</v>
      </c>
      <c r="J128" s="50" t="s">
        <v>18</v>
      </c>
      <c r="K128" s="50" t="s">
        <v>19</v>
      </c>
    </row>
    <row r="129" spans="11:11">
      <c r="K129" s="35"/>
    </row>
    <row r="130" spans="1:11">
      <c r="A130" s="35" t="s">
        <v>20</v>
      </c>
      <c r="D130" s="35" t="s">
        <v>21</v>
      </c>
      <c r="G130" s="35" t="s">
        <v>22</v>
      </c>
      <c r="I130" s="51">
        <v>1000</v>
      </c>
      <c r="J130" s="52">
        <v>1</v>
      </c>
      <c r="K130" s="53">
        <f t="shared" ref="K130:K140" si="5">J130*I130</f>
        <v>1000</v>
      </c>
    </row>
    <row r="131" spans="1:11">
      <c r="A131" s="35"/>
      <c r="G131" s="35"/>
      <c r="I131" s="51">
        <v>500</v>
      </c>
      <c r="J131" s="62">
        <v>0</v>
      </c>
      <c r="K131" s="53">
        <f t="shared" si="5"/>
        <v>0</v>
      </c>
    </row>
    <row r="132" spans="1:11">
      <c r="A132" s="35"/>
      <c r="G132" s="35"/>
      <c r="I132" s="51">
        <v>200</v>
      </c>
      <c r="J132" s="62">
        <v>0</v>
      </c>
      <c r="K132" s="53">
        <f t="shared" si="5"/>
        <v>0</v>
      </c>
    </row>
    <row r="133" spans="1:11">
      <c r="A133" s="35" t="s">
        <v>23</v>
      </c>
      <c r="D133" s="35" t="s">
        <v>24</v>
      </c>
      <c r="G133" s="35" t="s">
        <v>25</v>
      </c>
      <c r="I133" s="51">
        <v>100</v>
      </c>
      <c r="J133" s="52">
        <v>3</v>
      </c>
      <c r="K133" s="53">
        <f t="shared" si="5"/>
        <v>300</v>
      </c>
    </row>
    <row r="134" spans="1:11">
      <c r="A134" s="34" t="s">
        <v>26</v>
      </c>
      <c r="D134" s="34" t="s">
        <v>27</v>
      </c>
      <c r="G134" s="34" t="s">
        <v>28</v>
      </c>
      <c r="I134" s="51">
        <v>50</v>
      </c>
      <c r="J134" s="62">
        <v>0</v>
      </c>
      <c r="K134" s="53">
        <f t="shared" si="5"/>
        <v>0</v>
      </c>
    </row>
    <row r="135" spans="9:11">
      <c r="I135" s="51">
        <v>20</v>
      </c>
      <c r="J135" s="62">
        <v>0</v>
      </c>
      <c r="K135" s="53">
        <f t="shared" si="5"/>
        <v>0</v>
      </c>
    </row>
    <row r="136" spans="9:11">
      <c r="I136" s="51">
        <v>10</v>
      </c>
      <c r="J136" s="62">
        <v>0</v>
      </c>
      <c r="K136" s="53">
        <f t="shared" si="5"/>
        <v>0</v>
      </c>
    </row>
    <row r="137" spans="9:11">
      <c r="I137" s="51">
        <v>5</v>
      </c>
      <c r="J137" s="62">
        <v>0</v>
      </c>
      <c r="K137" s="53">
        <f t="shared" si="5"/>
        <v>0</v>
      </c>
    </row>
    <row r="138" spans="9:11">
      <c r="I138" s="51">
        <v>1</v>
      </c>
      <c r="J138" s="62">
        <v>0</v>
      </c>
      <c r="K138" s="53">
        <f t="shared" si="5"/>
        <v>0</v>
      </c>
    </row>
    <row r="139" spans="9:11">
      <c r="I139" s="51">
        <v>0.25</v>
      </c>
      <c r="J139" s="62">
        <v>0</v>
      </c>
      <c r="K139" s="53">
        <f t="shared" si="5"/>
        <v>0</v>
      </c>
    </row>
    <row r="140" spans="9:11">
      <c r="I140" s="54">
        <v>0.1</v>
      </c>
      <c r="J140" s="62">
        <v>0</v>
      </c>
      <c r="K140" s="53">
        <f t="shared" si="5"/>
        <v>0</v>
      </c>
    </row>
    <row r="141" spans="9:11">
      <c r="I141" s="35" t="s">
        <v>29</v>
      </c>
      <c r="K141" s="55">
        <f>SUM(K130:K140)</f>
        <v>1300</v>
      </c>
    </row>
    <row r="142" spans="9:11">
      <c r="I142" s="35" t="s">
        <v>30</v>
      </c>
      <c r="K142" s="56">
        <f>J126</f>
        <v>0</v>
      </c>
    </row>
    <row r="143" ht="9.75" spans="11:11">
      <c r="K143" s="57">
        <f>SUM(K141:K142)</f>
        <v>1300</v>
      </c>
    </row>
    <row r="144" ht="9.75"/>
    <row r="146" spans="1:1">
      <c r="A146" s="35" t="s">
        <v>0</v>
      </c>
    </row>
    <row r="147" spans="1:1">
      <c r="A147" s="35" t="s">
        <v>98</v>
      </c>
    </row>
    <row r="149" spans="1:12">
      <c r="A149" s="36" t="s">
        <v>2</v>
      </c>
      <c r="B149" s="36" t="s">
        <v>3</v>
      </c>
      <c r="C149" s="36" t="s">
        <v>4</v>
      </c>
      <c r="D149" s="36" t="s">
        <v>5</v>
      </c>
      <c r="E149" s="36" t="s">
        <v>6</v>
      </c>
      <c r="F149" s="36" t="s">
        <v>7</v>
      </c>
      <c r="G149" s="37" t="s">
        <v>8</v>
      </c>
      <c r="H149" s="38"/>
      <c r="I149" s="38"/>
      <c r="J149" s="48"/>
      <c r="K149" s="36" t="s">
        <v>9</v>
      </c>
      <c r="L149" s="36" t="s">
        <v>10</v>
      </c>
    </row>
    <row r="150" spans="1:12">
      <c r="A150" s="39"/>
      <c r="B150" s="39"/>
      <c r="C150" s="39"/>
      <c r="D150" s="39"/>
      <c r="E150" s="39"/>
      <c r="F150" s="39"/>
      <c r="G150" s="36" t="s">
        <v>11</v>
      </c>
      <c r="H150" s="36" t="s">
        <v>12</v>
      </c>
      <c r="I150" s="36" t="s">
        <v>13</v>
      </c>
      <c r="J150" s="36" t="s">
        <v>14</v>
      </c>
      <c r="K150" s="39"/>
      <c r="L150" s="39"/>
    </row>
    <row r="151" spans="1:12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</row>
    <row r="152" spans="1:12">
      <c r="A152" s="41">
        <v>45425</v>
      </c>
      <c r="B152" s="42">
        <v>18765</v>
      </c>
      <c r="C152" s="59" t="s">
        <v>99</v>
      </c>
      <c r="D152" s="44" t="s">
        <v>16</v>
      </c>
      <c r="E152" s="44">
        <v>57774</v>
      </c>
      <c r="F152" s="60"/>
      <c r="G152" s="61" t="s">
        <v>34</v>
      </c>
      <c r="H152" s="61">
        <v>6000314202</v>
      </c>
      <c r="I152" s="26">
        <v>45422</v>
      </c>
      <c r="J152" s="24">
        <v>23890.1</v>
      </c>
      <c r="K152" s="49">
        <f>J152+F152</f>
        <v>23890.1</v>
      </c>
      <c r="L152" s="41">
        <v>45425</v>
      </c>
    </row>
    <row r="153" spans="1:12">
      <c r="A153" s="41"/>
      <c r="B153" s="42"/>
      <c r="C153" s="59"/>
      <c r="D153" s="44"/>
      <c r="E153" s="44"/>
      <c r="F153" s="60"/>
      <c r="G153" s="61"/>
      <c r="H153" s="46"/>
      <c r="I153" s="26"/>
      <c r="J153" s="24"/>
      <c r="K153" s="49"/>
      <c r="L153" s="41"/>
    </row>
    <row r="154" spans="6:11">
      <c r="F154" s="47">
        <f>SUM(F149:F153)</f>
        <v>0</v>
      </c>
      <c r="G154" s="35"/>
      <c r="H154" s="35"/>
      <c r="I154" s="35"/>
      <c r="J154" s="47">
        <f>SUM(J152:J153)</f>
        <v>23890.1</v>
      </c>
      <c r="K154" s="47">
        <f>SUM(K152:K153)</f>
        <v>23890.1</v>
      </c>
    </row>
    <row r="155" spans="9:9">
      <c r="I155" s="34" t="s">
        <v>13</v>
      </c>
    </row>
    <row r="156" spans="8:11">
      <c r="H156" s="35" t="s">
        <v>17</v>
      </c>
      <c r="J156" s="50" t="s">
        <v>18</v>
      </c>
      <c r="K156" s="50" t="s">
        <v>19</v>
      </c>
    </row>
    <row r="157" spans="10:11">
      <c r="J157" s="62">
        <v>0</v>
      </c>
      <c r="K157" s="35"/>
    </row>
    <row r="158" spans="1:11">
      <c r="A158" s="35" t="s">
        <v>20</v>
      </c>
      <c r="D158" s="35" t="s">
        <v>21</v>
      </c>
      <c r="G158" s="35" t="s">
        <v>22</v>
      </c>
      <c r="I158" s="51">
        <v>1000</v>
      </c>
      <c r="J158" s="62">
        <v>0</v>
      </c>
      <c r="K158" s="53">
        <f t="shared" ref="K158:K168" si="6">J158*I158</f>
        <v>0</v>
      </c>
    </row>
    <row r="159" spans="1:11">
      <c r="A159" s="35"/>
      <c r="G159" s="35"/>
      <c r="I159" s="51">
        <v>500</v>
      </c>
      <c r="J159" s="62">
        <v>0</v>
      </c>
      <c r="K159" s="53">
        <f t="shared" si="6"/>
        <v>0</v>
      </c>
    </row>
    <row r="160" spans="1:11">
      <c r="A160" s="35"/>
      <c r="G160" s="35"/>
      <c r="I160" s="51">
        <v>200</v>
      </c>
      <c r="J160" s="62">
        <v>0</v>
      </c>
      <c r="K160" s="53">
        <f t="shared" si="6"/>
        <v>0</v>
      </c>
    </row>
    <row r="161" spans="1:11">
      <c r="A161" s="35" t="s">
        <v>23</v>
      </c>
      <c r="D161" s="35" t="s">
        <v>24</v>
      </c>
      <c r="G161" s="35" t="s">
        <v>25</v>
      </c>
      <c r="I161" s="51">
        <v>100</v>
      </c>
      <c r="J161" s="62">
        <v>0</v>
      </c>
      <c r="K161" s="53">
        <f t="shared" si="6"/>
        <v>0</v>
      </c>
    </row>
    <row r="162" spans="1:11">
      <c r="A162" s="34" t="s">
        <v>26</v>
      </c>
      <c r="D162" s="34" t="s">
        <v>27</v>
      </c>
      <c r="G162" s="34" t="s">
        <v>28</v>
      </c>
      <c r="I162" s="51">
        <v>50</v>
      </c>
      <c r="J162" s="62">
        <v>0</v>
      </c>
      <c r="K162" s="53">
        <f t="shared" si="6"/>
        <v>0</v>
      </c>
    </row>
    <row r="163" spans="9:11">
      <c r="I163" s="51">
        <v>20</v>
      </c>
      <c r="J163" s="62">
        <v>0</v>
      </c>
      <c r="K163" s="53">
        <f t="shared" si="6"/>
        <v>0</v>
      </c>
    </row>
    <row r="164" spans="9:11">
      <c r="I164" s="51">
        <v>10</v>
      </c>
      <c r="J164" s="62">
        <v>0</v>
      </c>
      <c r="K164" s="53">
        <f t="shared" si="6"/>
        <v>0</v>
      </c>
    </row>
    <row r="165" spans="9:11">
      <c r="I165" s="51">
        <v>5</v>
      </c>
      <c r="J165" s="62">
        <v>0</v>
      </c>
      <c r="K165" s="53">
        <f t="shared" si="6"/>
        <v>0</v>
      </c>
    </row>
    <row r="166" spans="9:11">
      <c r="I166" s="51">
        <v>1</v>
      </c>
      <c r="J166" s="62">
        <v>0</v>
      </c>
      <c r="K166" s="53">
        <f t="shared" si="6"/>
        <v>0</v>
      </c>
    </row>
    <row r="167" spans="9:11">
      <c r="I167" s="51">
        <v>0.25</v>
      </c>
      <c r="J167" s="62">
        <v>0</v>
      </c>
      <c r="K167" s="53">
        <f t="shared" si="6"/>
        <v>0</v>
      </c>
    </row>
    <row r="168" spans="9:11">
      <c r="I168" s="54">
        <v>0.1</v>
      </c>
      <c r="J168" s="62">
        <v>0</v>
      </c>
      <c r="K168" s="53">
        <f t="shared" si="6"/>
        <v>0</v>
      </c>
    </row>
    <row r="169" spans="9:11">
      <c r="I169" s="35" t="s">
        <v>29</v>
      </c>
      <c r="K169" s="55">
        <f>SUM(K158:K168)</f>
        <v>0</v>
      </c>
    </row>
    <row r="170" spans="9:11">
      <c r="I170" s="35" t="s">
        <v>30</v>
      </c>
      <c r="K170" s="56">
        <f>J154</f>
        <v>23890.1</v>
      </c>
    </row>
    <row r="171" ht="9.75" spans="11:11">
      <c r="K171" s="57">
        <f>SUM(K169:K170)</f>
        <v>23890.1</v>
      </c>
    </row>
    <row r="172" ht="9.75"/>
    <row r="174" spans="1:1">
      <c r="A174" s="35" t="s">
        <v>0</v>
      </c>
    </row>
    <row r="175" spans="1:1">
      <c r="A175" s="35" t="s">
        <v>1</v>
      </c>
    </row>
    <row r="177" spans="1:12">
      <c r="A177" s="36" t="s">
        <v>2</v>
      </c>
      <c r="B177" s="36" t="s">
        <v>3</v>
      </c>
      <c r="C177" s="36" t="s">
        <v>4</v>
      </c>
      <c r="D177" s="36" t="s">
        <v>5</v>
      </c>
      <c r="E177" s="36" t="s">
        <v>6</v>
      </c>
      <c r="F177" s="36" t="s">
        <v>7</v>
      </c>
      <c r="G177" s="37" t="s">
        <v>8</v>
      </c>
      <c r="H177" s="38"/>
      <c r="I177" s="38"/>
      <c r="J177" s="48"/>
      <c r="K177" s="36" t="s">
        <v>9</v>
      </c>
      <c r="L177" s="36" t="s">
        <v>10</v>
      </c>
    </row>
    <row r="178" spans="1:12">
      <c r="A178" s="39"/>
      <c r="B178" s="39"/>
      <c r="C178" s="39"/>
      <c r="D178" s="39"/>
      <c r="E178" s="39"/>
      <c r="F178" s="39"/>
      <c r="G178" s="36" t="s">
        <v>11</v>
      </c>
      <c r="H178" s="36" t="s">
        <v>12</v>
      </c>
      <c r="I178" s="36" t="s">
        <v>13</v>
      </c>
      <c r="J178" s="36" t="s">
        <v>14</v>
      </c>
      <c r="K178" s="39"/>
      <c r="L178" s="39"/>
    </row>
    <row r="179" spans="1:12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</row>
    <row r="180" spans="1:12">
      <c r="A180" s="41">
        <v>45425</v>
      </c>
      <c r="B180" s="42">
        <v>18715</v>
      </c>
      <c r="C180" s="59" t="s">
        <v>100</v>
      </c>
      <c r="D180" s="44" t="s">
        <v>16</v>
      </c>
      <c r="E180" s="44">
        <v>57696</v>
      </c>
      <c r="F180" s="60">
        <v>7786.1</v>
      </c>
      <c r="G180" s="61"/>
      <c r="H180" s="61"/>
      <c r="I180" s="26"/>
      <c r="J180" s="24"/>
      <c r="K180" s="49">
        <f t="shared" ref="K180:K187" si="7">J180+F180</f>
        <v>7786.1</v>
      </c>
      <c r="L180" s="41">
        <v>45412</v>
      </c>
    </row>
    <row r="181" spans="1:12">
      <c r="A181" s="41">
        <v>45425</v>
      </c>
      <c r="B181" s="42">
        <v>18724</v>
      </c>
      <c r="C181" s="59" t="s">
        <v>101</v>
      </c>
      <c r="D181" s="44" t="s">
        <v>16</v>
      </c>
      <c r="E181" s="44">
        <v>57635</v>
      </c>
      <c r="F181" s="60">
        <v>34606.1</v>
      </c>
      <c r="G181" s="61"/>
      <c r="H181" s="61"/>
      <c r="I181" s="26"/>
      <c r="J181" s="24"/>
      <c r="K181" s="49">
        <f t="shared" si="7"/>
        <v>34606.1</v>
      </c>
      <c r="L181" s="41">
        <v>45415</v>
      </c>
    </row>
    <row r="182" spans="1:12">
      <c r="A182" s="41">
        <v>45425</v>
      </c>
      <c r="B182" s="42">
        <v>18963</v>
      </c>
      <c r="C182" s="59" t="s">
        <v>102</v>
      </c>
      <c r="D182" s="44" t="s">
        <v>16</v>
      </c>
      <c r="E182" s="44">
        <v>57785</v>
      </c>
      <c r="F182" s="60">
        <v>35402.1</v>
      </c>
      <c r="G182" s="61"/>
      <c r="H182" s="61"/>
      <c r="I182" s="26"/>
      <c r="J182" s="24"/>
      <c r="K182" s="49">
        <f t="shared" si="7"/>
        <v>35402.1</v>
      </c>
      <c r="L182" s="41">
        <v>45421</v>
      </c>
    </row>
    <row r="183" spans="1:12">
      <c r="A183" s="41">
        <v>45425</v>
      </c>
      <c r="B183" s="42">
        <v>18965</v>
      </c>
      <c r="C183" s="59" t="s">
        <v>103</v>
      </c>
      <c r="D183" s="44" t="s">
        <v>16</v>
      </c>
      <c r="E183" s="44">
        <v>57746</v>
      </c>
      <c r="F183" s="60">
        <v>23890</v>
      </c>
      <c r="G183" s="61"/>
      <c r="H183" s="61"/>
      <c r="I183" s="26"/>
      <c r="J183" s="24"/>
      <c r="K183" s="49">
        <f t="shared" si="7"/>
        <v>23890</v>
      </c>
      <c r="L183" s="41">
        <v>45419</v>
      </c>
    </row>
    <row r="184" spans="1:12">
      <c r="A184" s="41">
        <v>45425</v>
      </c>
      <c r="B184" s="42">
        <v>18966</v>
      </c>
      <c r="C184" s="59" t="s">
        <v>104</v>
      </c>
      <c r="D184" s="44" t="s">
        <v>16</v>
      </c>
      <c r="E184" s="44">
        <v>57748</v>
      </c>
      <c r="F184" s="60">
        <v>18586.1</v>
      </c>
      <c r="G184" s="61"/>
      <c r="H184" s="61"/>
      <c r="I184" s="26"/>
      <c r="J184" s="24"/>
      <c r="K184" s="49">
        <f t="shared" si="7"/>
        <v>18586.1</v>
      </c>
      <c r="L184" s="41">
        <v>45419</v>
      </c>
    </row>
    <row r="185" spans="1:12">
      <c r="A185" s="41">
        <v>45425</v>
      </c>
      <c r="B185" s="42">
        <v>18967</v>
      </c>
      <c r="C185" s="59" t="s">
        <v>105</v>
      </c>
      <c r="D185" s="44" t="s">
        <v>16</v>
      </c>
      <c r="E185" s="44">
        <v>57749</v>
      </c>
      <c r="F185" s="60">
        <v>20692.1</v>
      </c>
      <c r="G185" s="61"/>
      <c r="H185" s="61"/>
      <c r="I185" s="26"/>
      <c r="J185" s="24"/>
      <c r="K185" s="49">
        <f t="shared" si="7"/>
        <v>20692.1</v>
      </c>
      <c r="L185" s="41">
        <v>45419</v>
      </c>
    </row>
    <row r="186" spans="1:12">
      <c r="A186" s="41">
        <v>45425</v>
      </c>
      <c r="B186" s="42">
        <v>18968</v>
      </c>
      <c r="C186" s="59" t="s">
        <v>73</v>
      </c>
      <c r="D186" s="44" t="s">
        <v>16</v>
      </c>
      <c r="E186" s="44">
        <v>57751</v>
      </c>
      <c r="F186" s="60">
        <v>91100</v>
      </c>
      <c r="G186" s="61"/>
      <c r="H186" s="61"/>
      <c r="I186" s="26"/>
      <c r="J186" s="24"/>
      <c r="K186" s="49">
        <f t="shared" si="7"/>
        <v>91100</v>
      </c>
      <c r="L186" s="41">
        <v>45419</v>
      </c>
    </row>
    <row r="187" spans="1:12">
      <c r="A187" s="41">
        <v>45425</v>
      </c>
      <c r="B187" s="42">
        <v>18969</v>
      </c>
      <c r="C187" s="59" t="s">
        <v>106</v>
      </c>
      <c r="D187" s="44" t="s">
        <v>16</v>
      </c>
      <c r="E187" s="44">
        <v>57759</v>
      </c>
      <c r="F187" s="60">
        <v>24490.1</v>
      </c>
      <c r="G187" s="61"/>
      <c r="H187" s="61"/>
      <c r="I187" s="26"/>
      <c r="J187" s="24"/>
      <c r="K187" s="49">
        <f t="shared" si="7"/>
        <v>24490.1</v>
      </c>
      <c r="L187" s="41">
        <v>45419</v>
      </c>
    </row>
    <row r="188" spans="1:12">
      <c r="A188" s="41">
        <v>45425</v>
      </c>
      <c r="B188" s="42">
        <v>18970</v>
      </c>
      <c r="C188" s="59" t="s">
        <v>107</v>
      </c>
      <c r="D188" s="44" t="s">
        <v>16</v>
      </c>
      <c r="E188" s="44">
        <v>57787</v>
      </c>
      <c r="F188" s="60">
        <v>53506.1</v>
      </c>
      <c r="G188" s="61"/>
      <c r="H188" s="61"/>
      <c r="I188" s="26"/>
      <c r="J188" s="24"/>
      <c r="K188" s="49">
        <f t="shared" ref="K188:K201" si="8">J188+F188</f>
        <v>53506.1</v>
      </c>
      <c r="L188" s="41">
        <v>45420</v>
      </c>
    </row>
    <row r="189" spans="1:12">
      <c r="A189" s="41">
        <v>45425</v>
      </c>
      <c r="B189" s="42">
        <v>18971</v>
      </c>
      <c r="C189" s="59" t="s">
        <v>55</v>
      </c>
      <c r="D189" s="44" t="s">
        <v>16</v>
      </c>
      <c r="E189" s="44">
        <v>57756</v>
      </c>
      <c r="F189" s="60">
        <v>8450</v>
      </c>
      <c r="G189" s="61"/>
      <c r="H189" s="61"/>
      <c r="I189" s="26"/>
      <c r="J189" s="24"/>
      <c r="K189" s="49">
        <f t="shared" si="8"/>
        <v>8450</v>
      </c>
      <c r="L189" s="41">
        <v>45420</v>
      </c>
    </row>
    <row r="190" spans="1:12">
      <c r="A190" s="41">
        <v>45425</v>
      </c>
      <c r="B190" s="42">
        <v>18972</v>
      </c>
      <c r="C190" s="59" t="s">
        <v>108</v>
      </c>
      <c r="D190" s="44" t="s">
        <v>16</v>
      </c>
      <c r="E190" s="44">
        <v>57782</v>
      </c>
      <c r="F190" s="60">
        <v>34606.1</v>
      </c>
      <c r="G190" s="61"/>
      <c r="H190" s="61"/>
      <c r="I190" s="26"/>
      <c r="J190" s="24"/>
      <c r="K190" s="49">
        <f t="shared" si="8"/>
        <v>34606.1</v>
      </c>
      <c r="L190" s="41">
        <v>45422</v>
      </c>
    </row>
    <row r="191" spans="1:12">
      <c r="A191" s="41">
        <v>45425</v>
      </c>
      <c r="B191" s="42">
        <v>18973</v>
      </c>
      <c r="C191" s="59" t="s">
        <v>109</v>
      </c>
      <c r="D191" s="44" t="s">
        <v>16</v>
      </c>
      <c r="E191" s="44">
        <v>57765</v>
      </c>
      <c r="F191" s="60">
        <v>35206.1</v>
      </c>
      <c r="G191" s="61"/>
      <c r="H191" s="61"/>
      <c r="I191" s="26"/>
      <c r="J191" s="24"/>
      <c r="K191" s="49">
        <f t="shared" si="8"/>
        <v>35206.1</v>
      </c>
      <c r="L191" s="41">
        <v>45421</v>
      </c>
    </row>
    <row r="192" spans="1:12">
      <c r="A192" s="41">
        <v>45425</v>
      </c>
      <c r="B192" s="42">
        <v>18974</v>
      </c>
      <c r="C192" s="59" t="s">
        <v>110</v>
      </c>
      <c r="D192" s="44" t="s">
        <v>16</v>
      </c>
      <c r="E192" s="44">
        <v>57786</v>
      </c>
      <c r="F192" s="60">
        <v>650</v>
      </c>
      <c r="G192" s="61"/>
      <c r="H192" s="61"/>
      <c r="I192" s="26"/>
      <c r="J192" s="24"/>
      <c r="K192" s="49">
        <f t="shared" si="8"/>
        <v>650</v>
      </c>
      <c r="L192" s="41">
        <v>45421</v>
      </c>
    </row>
    <row r="193" spans="1:12">
      <c r="A193" s="41">
        <v>45425</v>
      </c>
      <c r="B193" s="42">
        <v>18975</v>
      </c>
      <c r="C193" s="59" t="s">
        <v>111</v>
      </c>
      <c r="D193" s="44" t="s">
        <v>16</v>
      </c>
      <c r="E193" s="44">
        <v>57214</v>
      </c>
      <c r="F193" s="60">
        <v>11546.5</v>
      </c>
      <c r="G193" s="61"/>
      <c r="H193" s="61"/>
      <c r="I193" s="26"/>
      <c r="J193" s="24"/>
      <c r="K193" s="49">
        <f t="shared" si="8"/>
        <v>11546.5</v>
      </c>
      <c r="L193" s="41">
        <v>45422</v>
      </c>
    </row>
    <row r="194" spans="1:12">
      <c r="A194" s="41">
        <v>45425</v>
      </c>
      <c r="B194" s="42">
        <v>18976</v>
      </c>
      <c r="C194" s="59" t="s">
        <v>55</v>
      </c>
      <c r="D194" s="44" t="s">
        <v>16</v>
      </c>
      <c r="E194" s="44">
        <v>57790</v>
      </c>
      <c r="F194" s="60">
        <v>5000</v>
      </c>
      <c r="G194" s="61"/>
      <c r="H194" s="61"/>
      <c r="I194" s="26"/>
      <c r="J194" s="24"/>
      <c r="K194" s="49">
        <f t="shared" si="8"/>
        <v>5000</v>
      </c>
      <c r="L194" s="41">
        <v>45422</v>
      </c>
    </row>
    <row r="195" spans="1:12">
      <c r="A195" s="41">
        <v>45425</v>
      </c>
      <c r="B195" s="42">
        <v>18977</v>
      </c>
      <c r="C195" s="59" t="s">
        <v>112</v>
      </c>
      <c r="D195" s="44" t="s">
        <v>16</v>
      </c>
      <c r="E195" s="44">
        <v>57788</v>
      </c>
      <c r="F195" s="60">
        <v>20692</v>
      </c>
      <c r="G195" s="61"/>
      <c r="H195" s="61"/>
      <c r="I195" s="26"/>
      <c r="J195" s="24"/>
      <c r="K195" s="49">
        <f t="shared" si="8"/>
        <v>20692</v>
      </c>
      <c r="L195" s="41">
        <v>45422</v>
      </c>
    </row>
    <row r="196" spans="1:12">
      <c r="A196" s="41">
        <v>45425</v>
      </c>
      <c r="B196" s="42">
        <v>18978</v>
      </c>
      <c r="C196" s="59" t="s">
        <v>113</v>
      </c>
      <c r="D196" s="44" t="s">
        <v>16</v>
      </c>
      <c r="E196" s="44">
        <v>57735</v>
      </c>
      <c r="F196" s="60">
        <v>35402.1</v>
      </c>
      <c r="G196" s="61"/>
      <c r="H196" s="61"/>
      <c r="I196" s="26"/>
      <c r="J196" s="24"/>
      <c r="K196" s="49">
        <f t="shared" si="8"/>
        <v>35402.1</v>
      </c>
      <c r="L196" s="41">
        <v>45422</v>
      </c>
    </row>
    <row r="197" spans="1:12">
      <c r="A197" s="41">
        <v>45425</v>
      </c>
      <c r="B197" s="42">
        <v>18978</v>
      </c>
      <c r="C197" s="59" t="s">
        <v>113</v>
      </c>
      <c r="D197" s="44" t="s">
        <v>52</v>
      </c>
      <c r="E197" s="44">
        <v>57735</v>
      </c>
      <c r="F197" s="60">
        <v>420.6</v>
      </c>
      <c r="G197" s="61"/>
      <c r="H197" s="61"/>
      <c r="I197" s="26"/>
      <c r="J197" s="24"/>
      <c r="K197" s="49">
        <f t="shared" si="8"/>
        <v>420.6</v>
      </c>
      <c r="L197" s="41">
        <v>45422</v>
      </c>
    </row>
    <row r="198" spans="1:12">
      <c r="A198" s="41">
        <v>45425</v>
      </c>
      <c r="B198" s="42">
        <v>18979</v>
      </c>
      <c r="C198" s="59" t="s">
        <v>114</v>
      </c>
      <c r="D198" s="44" t="s">
        <v>16</v>
      </c>
      <c r="E198" s="44">
        <v>57698</v>
      </c>
      <c r="F198" s="60">
        <v>35402.1</v>
      </c>
      <c r="G198" s="61"/>
      <c r="H198" s="61"/>
      <c r="I198" s="26"/>
      <c r="J198" s="24"/>
      <c r="K198" s="49">
        <f t="shared" si="8"/>
        <v>35402.1</v>
      </c>
      <c r="L198" s="41">
        <v>45425</v>
      </c>
    </row>
    <row r="199" spans="1:12">
      <c r="A199" s="41">
        <v>45425</v>
      </c>
      <c r="B199" s="42">
        <v>18980</v>
      </c>
      <c r="C199" s="59" t="s">
        <v>115</v>
      </c>
      <c r="D199" s="44" t="s">
        <v>16</v>
      </c>
      <c r="E199" s="44">
        <v>57637</v>
      </c>
      <c r="F199" s="60">
        <v>39100</v>
      </c>
      <c r="G199" s="61"/>
      <c r="H199" s="61"/>
      <c r="I199" s="26"/>
      <c r="J199" s="24"/>
      <c r="K199" s="49">
        <f t="shared" si="8"/>
        <v>39100</v>
      </c>
      <c r="L199" s="41">
        <v>45425</v>
      </c>
    </row>
    <row r="200" spans="1:12">
      <c r="A200" s="41">
        <v>45425</v>
      </c>
      <c r="B200" s="42">
        <v>18740</v>
      </c>
      <c r="C200" s="59" t="s">
        <v>116</v>
      </c>
      <c r="D200" s="44" t="s">
        <v>16</v>
      </c>
      <c r="E200" s="44">
        <v>56933</v>
      </c>
      <c r="F200" s="60"/>
      <c r="G200" s="61" t="s">
        <v>117</v>
      </c>
      <c r="H200" s="61">
        <v>20000001654</v>
      </c>
      <c r="I200" s="26">
        <v>45327</v>
      </c>
      <c r="J200" s="24">
        <v>6000</v>
      </c>
      <c r="K200" s="49">
        <f t="shared" si="8"/>
        <v>6000</v>
      </c>
      <c r="L200" s="41">
        <v>45418</v>
      </c>
    </row>
    <row r="201" spans="1:12">
      <c r="A201" s="41"/>
      <c r="B201" s="42"/>
      <c r="C201" s="59"/>
      <c r="D201" s="44"/>
      <c r="E201" s="44"/>
      <c r="F201" s="60"/>
      <c r="G201" s="61"/>
      <c r="H201" s="46"/>
      <c r="I201" s="26"/>
      <c r="J201" s="24"/>
      <c r="K201" s="49">
        <f t="shared" si="8"/>
        <v>0</v>
      </c>
      <c r="L201" s="41"/>
    </row>
    <row r="202" spans="6:11">
      <c r="F202" s="47">
        <f>SUM(F177:F201)</f>
        <v>536534.2</v>
      </c>
      <c r="G202" s="35"/>
      <c r="H202" s="35"/>
      <c r="I202" s="35"/>
      <c r="J202" s="47">
        <f>SUM(J180:J201)</f>
        <v>6000</v>
      </c>
      <c r="K202" s="47">
        <f>SUM(K180:K201)</f>
        <v>542534.2</v>
      </c>
    </row>
    <row r="204" spans="1:11">
      <c r="A204" s="35" t="s">
        <v>20</v>
      </c>
      <c r="D204" s="35" t="s">
        <v>21</v>
      </c>
      <c r="G204" s="35"/>
      <c r="I204" s="51"/>
      <c r="J204" s="62"/>
      <c r="K204" s="53"/>
    </row>
    <row r="205" spans="1:11">
      <c r="A205" s="35"/>
      <c r="G205" s="35"/>
      <c r="I205" s="51"/>
      <c r="J205" s="62"/>
      <c r="K205" s="53"/>
    </row>
    <row r="206" spans="1:11">
      <c r="A206" s="35"/>
      <c r="G206" s="35"/>
      <c r="I206" s="51"/>
      <c r="J206" s="62"/>
      <c r="K206" s="53"/>
    </row>
    <row r="207" spans="1:11">
      <c r="A207" s="35" t="s">
        <v>23</v>
      </c>
      <c r="D207" s="35" t="s">
        <v>24</v>
      </c>
      <c r="G207" s="35"/>
      <c r="I207" s="51"/>
      <c r="J207" s="62"/>
      <c r="K207" s="53"/>
    </row>
    <row r="208" spans="1:11">
      <c r="A208" s="34" t="s">
        <v>118</v>
      </c>
      <c r="D208" s="34" t="s">
        <v>27</v>
      </c>
      <c r="I208" s="51"/>
      <c r="J208" s="62"/>
      <c r="K208" s="53"/>
    </row>
    <row r="209" spans="9:11">
      <c r="I209" s="51"/>
      <c r="J209" s="62"/>
      <c r="K209" s="53"/>
    </row>
    <row r="210" spans="9:11">
      <c r="I210" s="51"/>
      <c r="J210" s="62"/>
      <c r="K210" s="53"/>
    </row>
    <row r="211" spans="9:11">
      <c r="I211" s="51"/>
      <c r="J211" s="62"/>
      <c r="K211" s="51"/>
    </row>
    <row r="212" spans="9:11">
      <c r="I212" s="51"/>
      <c r="J212" s="62"/>
      <c r="K212" s="51"/>
    </row>
    <row r="213" spans="9:11">
      <c r="I213" s="51"/>
      <c r="J213" s="62"/>
      <c r="K213" s="51"/>
    </row>
    <row r="214" spans="9:11">
      <c r="I214" s="51"/>
      <c r="J214" s="62"/>
      <c r="K214" s="51"/>
    </row>
    <row r="215" spans="9:11">
      <c r="I215" s="51"/>
      <c r="K215" s="51"/>
    </row>
    <row r="216" spans="9:11">
      <c r="I216" s="51"/>
      <c r="K216" s="51"/>
    </row>
    <row r="217" spans="9:11">
      <c r="I217" s="51"/>
      <c r="K217" s="51"/>
    </row>
    <row r="218" spans="11:11">
      <c r="K218" s="51"/>
    </row>
    <row r="219" spans="11:11">
      <c r="K219" s="51"/>
    </row>
    <row r="220" spans="11:11">
      <c r="K220" s="51"/>
    </row>
  </sheetData>
  <mergeCells count="91">
    <mergeCell ref="G5:J5"/>
    <mergeCell ref="G34:J34"/>
    <mergeCell ref="G65:J65"/>
    <mergeCell ref="G92:J92"/>
    <mergeCell ref="G121:J121"/>
    <mergeCell ref="G149:J149"/>
    <mergeCell ref="G177:J177"/>
    <mergeCell ref="A5:A7"/>
    <mergeCell ref="A34:A36"/>
    <mergeCell ref="A65:A67"/>
    <mergeCell ref="A92:A94"/>
    <mergeCell ref="A121:A123"/>
    <mergeCell ref="A149:A151"/>
    <mergeCell ref="A177:A179"/>
    <mergeCell ref="B5:B7"/>
    <mergeCell ref="B34:B36"/>
    <mergeCell ref="B65:B67"/>
    <mergeCell ref="B92:B94"/>
    <mergeCell ref="B121:B123"/>
    <mergeCell ref="B149:B151"/>
    <mergeCell ref="B177:B179"/>
    <mergeCell ref="C5:C7"/>
    <mergeCell ref="C34:C36"/>
    <mergeCell ref="C65:C67"/>
    <mergeCell ref="C92:C94"/>
    <mergeCell ref="C121:C123"/>
    <mergeCell ref="C149:C151"/>
    <mergeCell ref="C177:C179"/>
    <mergeCell ref="D5:D7"/>
    <mergeCell ref="D34:D36"/>
    <mergeCell ref="D65:D67"/>
    <mergeCell ref="D92:D94"/>
    <mergeCell ref="D121:D123"/>
    <mergeCell ref="D149:D151"/>
    <mergeCell ref="D177:D179"/>
    <mergeCell ref="E5:E7"/>
    <mergeCell ref="E34:E36"/>
    <mergeCell ref="E65:E67"/>
    <mergeCell ref="E92:E94"/>
    <mergeCell ref="E121:E123"/>
    <mergeCell ref="E149:E151"/>
    <mergeCell ref="E177:E179"/>
    <mergeCell ref="F5:F7"/>
    <mergeCell ref="F34:F36"/>
    <mergeCell ref="F65:F67"/>
    <mergeCell ref="F92:F94"/>
    <mergeCell ref="F121:F123"/>
    <mergeCell ref="F149:F151"/>
    <mergeCell ref="F177:F179"/>
    <mergeCell ref="G6:G7"/>
    <mergeCell ref="G35:G36"/>
    <mergeCell ref="G66:G67"/>
    <mergeCell ref="G93:G94"/>
    <mergeCell ref="G122:G123"/>
    <mergeCell ref="G150:G151"/>
    <mergeCell ref="G178:G179"/>
    <mergeCell ref="H6:H7"/>
    <mergeCell ref="H35:H36"/>
    <mergeCell ref="H66:H67"/>
    <mergeCell ref="H93:H94"/>
    <mergeCell ref="H122:H123"/>
    <mergeCell ref="H150:H151"/>
    <mergeCell ref="H178:H179"/>
    <mergeCell ref="I6:I7"/>
    <mergeCell ref="I35:I36"/>
    <mergeCell ref="I66:I67"/>
    <mergeCell ref="I93:I94"/>
    <mergeCell ref="I122:I123"/>
    <mergeCell ref="I150:I151"/>
    <mergeCell ref="I178:I179"/>
    <mergeCell ref="J6:J7"/>
    <mergeCell ref="J35:J36"/>
    <mergeCell ref="J66:J67"/>
    <mergeCell ref="J93:J94"/>
    <mergeCell ref="J122:J123"/>
    <mergeCell ref="J150:J151"/>
    <mergeCell ref="J178:J179"/>
    <mergeCell ref="K5:K7"/>
    <mergeCell ref="K34:K36"/>
    <mergeCell ref="K65:K67"/>
    <mergeCell ref="K92:K94"/>
    <mergeCell ref="K121:K123"/>
    <mergeCell ref="K149:K151"/>
    <mergeCell ref="K177:K179"/>
    <mergeCell ref="L5:L7"/>
    <mergeCell ref="L34:L36"/>
    <mergeCell ref="L65:L67"/>
    <mergeCell ref="L92:L94"/>
    <mergeCell ref="L121:L123"/>
    <mergeCell ref="L149:L151"/>
    <mergeCell ref="L177:L179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3"/>
  <sheetViews>
    <sheetView zoomScale="130" zoomScaleNormal="130" topLeftCell="A103" workbookViewId="0">
      <selection activeCell="M113" sqref="M113"/>
    </sheetView>
  </sheetViews>
  <sheetFormatPr defaultColWidth="8.55238095238095" defaultRowHeight="9"/>
  <cols>
    <col min="1" max="1" width="9.33333333333333" style="34" customWidth="1"/>
    <col min="2" max="2" width="5.33333333333333" style="34" customWidth="1"/>
    <col min="3" max="3" width="23.847619047619" style="34" customWidth="1"/>
    <col min="4" max="4" width="12.3333333333333" style="34" customWidth="1"/>
    <col min="5" max="5" width="11.3333333333333" style="34" customWidth="1"/>
    <col min="6" max="6" width="12.8571428571429" style="34" customWidth="1"/>
    <col min="7" max="11" width="12.8857142857143" style="34" customWidth="1"/>
    <col min="12" max="12" width="11.4380952380952" style="34" customWidth="1"/>
    <col min="13" max="13" width="10.647619047619" style="34" customWidth="1"/>
    <col min="14" max="16384" width="8.55238095238095" style="34"/>
  </cols>
  <sheetData>
    <row r="1" spans="1:1">
      <c r="A1" s="35" t="s">
        <v>0</v>
      </c>
    </row>
    <row r="2" spans="1:1">
      <c r="A2" s="35" t="s">
        <v>1</v>
      </c>
    </row>
    <row r="4" spans="1:12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7" t="s">
        <v>8</v>
      </c>
      <c r="H4" s="38"/>
      <c r="I4" s="38"/>
      <c r="J4" s="48"/>
      <c r="K4" s="36" t="s">
        <v>9</v>
      </c>
      <c r="L4" s="36" t="s">
        <v>10</v>
      </c>
    </row>
    <row r="5" spans="1:12">
      <c r="A5" s="39"/>
      <c r="B5" s="39"/>
      <c r="C5" s="39"/>
      <c r="D5" s="39"/>
      <c r="E5" s="39"/>
      <c r="F5" s="39"/>
      <c r="G5" s="36" t="s">
        <v>11</v>
      </c>
      <c r="H5" s="36" t="s">
        <v>12</v>
      </c>
      <c r="I5" s="36" t="s">
        <v>13</v>
      </c>
      <c r="J5" s="36" t="s">
        <v>14</v>
      </c>
      <c r="K5" s="39"/>
      <c r="L5" s="39"/>
    </row>
    <row r="6" spans="1:1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>
      <c r="A7" s="41">
        <v>45422</v>
      </c>
      <c r="B7" s="42">
        <v>18964</v>
      </c>
      <c r="C7" s="59" t="s">
        <v>97</v>
      </c>
      <c r="D7" s="44" t="s">
        <v>16</v>
      </c>
      <c r="E7" s="44">
        <v>57774</v>
      </c>
      <c r="F7" s="60">
        <v>1300</v>
      </c>
      <c r="G7" s="61"/>
      <c r="H7" s="61"/>
      <c r="I7" s="26"/>
      <c r="J7" s="24"/>
      <c r="K7" s="49">
        <f>J7+F7</f>
        <v>1300</v>
      </c>
      <c r="L7" s="41">
        <v>45425</v>
      </c>
    </row>
    <row r="8" spans="1:12">
      <c r="A8" s="41"/>
      <c r="B8" s="42"/>
      <c r="C8" s="59"/>
      <c r="D8" s="44"/>
      <c r="E8" s="44"/>
      <c r="F8" s="60"/>
      <c r="G8" s="61"/>
      <c r="H8" s="46"/>
      <c r="I8" s="26"/>
      <c r="J8" s="24"/>
      <c r="K8" s="49"/>
      <c r="L8" s="41"/>
    </row>
    <row r="9" spans="6:11">
      <c r="F9" s="47">
        <f>SUM(F4:F8)</f>
        <v>1300</v>
      </c>
      <c r="G9" s="35"/>
      <c r="H9" s="35"/>
      <c r="I9" s="35"/>
      <c r="J9" s="47">
        <f>SUM(J7:J8)</f>
        <v>0</v>
      </c>
      <c r="K9" s="47">
        <f>SUM(K7:K8)</f>
        <v>1300</v>
      </c>
    </row>
    <row r="10" spans="9:9">
      <c r="I10" s="34" t="s">
        <v>13</v>
      </c>
    </row>
    <row r="11" spans="8:11">
      <c r="H11" s="35" t="s">
        <v>17</v>
      </c>
      <c r="J11" s="50" t="s">
        <v>18</v>
      </c>
      <c r="K11" s="50" t="s">
        <v>19</v>
      </c>
    </row>
    <row r="12" spans="11:11">
      <c r="K12" s="35"/>
    </row>
    <row r="13" spans="1:11">
      <c r="A13" s="35" t="s">
        <v>20</v>
      </c>
      <c r="D13" s="35" t="s">
        <v>21</v>
      </c>
      <c r="G13" s="35" t="s">
        <v>22</v>
      </c>
      <c r="I13" s="51">
        <v>1000</v>
      </c>
      <c r="J13" s="52">
        <v>1</v>
      </c>
      <c r="K13" s="53">
        <f t="shared" ref="K13:K23" si="0">J13*I13</f>
        <v>1000</v>
      </c>
    </row>
    <row r="14" spans="1:11">
      <c r="A14" s="35"/>
      <c r="G14" s="35"/>
      <c r="I14" s="51">
        <v>500</v>
      </c>
      <c r="J14" s="62">
        <v>0</v>
      </c>
      <c r="K14" s="53">
        <f t="shared" si="0"/>
        <v>0</v>
      </c>
    </row>
    <row r="15" spans="1:11">
      <c r="A15" s="35"/>
      <c r="G15" s="35"/>
      <c r="I15" s="51">
        <v>200</v>
      </c>
      <c r="J15" s="62">
        <v>0</v>
      </c>
      <c r="K15" s="53">
        <f t="shared" si="0"/>
        <v>0</v>
      </c>
    </row>
    <row r="16" spans="1:11">
      <c r="A16" s="35" t="s">
        <v>23</v>
      </c>
      <c r="D16" s="35" t="s">
        <v>24</v>
      </c>
      <c r="G16" s="35" t="s">
        <v>25</v>
      </c>
      <c r="I16" s="51">
        <v>100</v>
      </c>
      <c r="J16" s="52">
        <v>3</v>
      </c>
      <c r="K16" s="53">
        <f t="shared" si="0"/>
        <v>300</v>
      </c>
    </row>
    <row r="17" spans="1:11">
      <c r="A17" s="34" t="s">
        <v>26</v>
      </c>
      <c r="D17" s="34" t="s">
        <v>27</v>
      </c>
      <c r="G17" s="34" t="s">
        <v>28</v>
      </c>
      <c r="I17" s="51">
        <v>50</v>
      </c>
      <c r="J17" s="62">
        <v>0</v>
      </c>
      <c r="K17" s="53">
        <f t="shared" si="0"/>
        <v>0</v>
      </c>
    </row>
    <row r="18" spans="9:11">
      <c r="I18" s="51">
        <v>20</v>
      </c>
      <c r="J18" s="62">
        <v>0</v>
      </c>
      <c r="K18" s="53">
        <f t="shared" si="0"/>
        <v>0</v>
      </c>
    </row>
    <row r="19" spans="9:11">
      <c r="I19" s="51">
        <v>10</v>
      </c>
      <c r="J19" s="62">
        <v>0</v>
      </c>
      <c r="K19" s="53">
        <f t="shared" si="0"/>
        <v>0</v>
      </c>
    </row>
    <row r="20" spans="9:11">
      <c r="I20" s="51">
        <v>5</v>
      </c>
      <c r="J20" s="62">
        <v>0</v>
      </c>
      <c r="K20" s="53">
        <f t="shared" si="0"/>
        <v>0</v>
      </c>
    </row>
    <row r="21" spans="9:11">
      <c r="I21" s="51">
        <v>1</v>
      </c>
      <c r="J21" s="62">
        <v>0</v>
      </c>
      <c r="K21" s="53">
        <f t="shared" si="0"/>
        <v>0</v>
      </c>
    </row>
    <row r="22" spans="9:11">
      <c r="I22" s="51">
        <v>0.25</v>
      </c>
      <c r="J22" s="62">
        <v>0</v>
      </c>
      <c r="K22" s="53">
        <f t="shared" si="0"/>
        <v>0</v>
      </c>
    </row>
    <row r="23" spans="9:11">
      <c r="I23" s="54">
        <v>0.1</v>
      </c>
      <c r="J23" s="62">
        <v>0</v>
      </c>
      <c r="K23" s="53">
        <f t="shared" si="0"/>
        <v>0</v>
      </c>
    </row>
    <row r="24" spans="9:11">
      <c r="I24" s="35" t="s">
        <v>29</v>
      </c>
      <c r="K24" s="55">
        <f>SUM(K13:K23)</f>
        <v>1300</v>
      </c>
    </row>
    <row r="25" spans="9:11">
      <c r="I25" s="35" t="s">
        <v>30</v>
      </c>
      <c r="K25" s="56">
        <f>J9</f>
        <v>0</v>
      </c>
    </row>
    <row r="26" ht="9.75" spans="11:11">
      <c r="K26" s="57">
        <f>SUM(K24:K25)</f>
        <v>1300</v>
      </c>
    </row>
    <row r="27" ht="9.75"/>
    <row r="29" spans="1:1">
      <c r="A29" s="35" t="s">
        <v>0</v>
      </c>
    </row>
    <row r="30" spans="1:1">
      <c r="A30" s="35" t="s">
        <v>98</v>
      </c>
    </row>
    <row r="32" spans="1:12">
      <c r="A32" s="36" t="s">
        <v>2</v>
      </c>
      <c r="B32" s="36" t="s">
        <v>3</v>
      </c>
      <c r="C32" s="36" t="s">
        <v>4</v>
      </c>
      <c r="D32" s="36" t="s">
        <v>5</v>
      </c>
      <c r="E32" s="36" t="s">
        <v>6</v>
      </c>
      <c r="F32" s="36" t="s">
        <v>7</v>
      </c>
      <c r="G32" s="37" t="s">
        <v>8</v>
      </c>
      <c r="H32" s="38"/>
      <c r="I32" s="38"/>
      <c r="J32" s="48"/>
      <c r="K32" s="36" t="s">
        <v>9</v>
      </c>
      <c r="L32" s="36" t="s">
        <v>10</v>
      </c>
    </row>
    <row r="33" spans="1:12">
      <c r="A33" s="39"/>
      <c r="B33" s="39"/>
      <c r="C33" s="39"/>
      <c r="D33" s="39"/>
      <c r="E33" s="39"/>
      <c r="F33" s="39"/>
      <c r="G33" s="36" t="s">
        <v>11</v>
      </c>
      <c r="H33" s="36" t="s">
        <v>12</v>
      </c>
      <c r="I33" s="36" t="s">
        <v>13</v>
      </c>
      <c r="J33" s="36" t="s">
        <v>14</v>
      </c>
      <c r="K33" s="39"/>
      <c r="L33" s="39"/>
    </row>
    <row r="34" spans="1:1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12">
      <c r="A35" s="41">
        <v>45425</v>
      </c>
      <c r="B35" s="42">
        <v>18765</v>
      </c>
      <c r="C35" s="59" t="s">
        <v>99</v>
      </c>
      <c r="D35" s="44" t="s">
        <v>16</v>
      </c>
      <c r="E35" s="44">
        <v>57774</v>
      </c>
      <c r="F35" s="60"/>
      <c r="G35" s="61" t="s">
        <v>34</v>
      </c>
      <c r="H35" s="61">
        <v>6000314202</v>
      </c>
      <c r="I35" s="26">
        <v>45422</v>
      </c>
      <c r="J35" s="24">
        <v>23890.1</v>
      </c>
      <c r="K35" s="49">
        <f>J35+F35</f>
        <v>23890.1</v>
      </c>
      <c r="L35" s="41">
        <v>45425</v>
      </c>
    </row>
    <row r="36" spans="1:12">
      <c r="A36" s="41"/>
      <c r="B36" s="42"/>
      <c r="C36" s="59"/>
      <c r="D36" s="44"/>
      <c r="E36" s="44"/>
      <c r="F36" s="60"/>
      <c r="G36" s="61"/>
      <c r="H36" s="46"/>
      <c r="I36" s="26"/>
      <c r="J36" s="24"/>
      <c r="K36" s="49"/>
      <c r="L36" s="41"/>
    </row>
    <row r="37" spans="6:11">
      <c r="F37" s="47">
        <f>SUM(F32:F36)</f>
        <v>0</v>
      </c>
      <c r="G37" s="35"/>
      <c r="H37" s="35"/>
      <c r="I37" s="35"/>
      <c r="J37" s="47">
        <f>SUM(J35:J36)</f>
        <v>23890.1</v>
      </c>
      <c r="K37" s="47">
        <f>SUM(K35:K36)</f>
        <v>23890.1</v>
      </c>
    </row>
    <row r="38" spans="9:9">
      <c r="I38" s="34" t="s">
        <v>13</v>
      </c>
    </row>
    <row r="39" spans="8:11">
      <c r="H39" s="35" t="s">
        <v>17</v>
      </c>
      <c r="J39" s="50" t="s">
        <v>18</v>
      </c>
      <c r="K39" s="50" t="s">
        <v>19</v>
      </c>
    </row>
    <row r="40" spans="10:11">
      <c r="J40" s="62">
        <v>0</v>
      </c>
      <c r="K40" s="35"/>
    </row>
    <row r="41" spans="1:11">
      <c r="A41" s="35" t="s">
        <v>20</v>
      </c>
      <c r="D41" s="35" t="s">
        <v>21</v>
      </c>
      <c r="G41" s="35" t="s">
        <v>22</v>
      </c>
      <c r="I41" s="51">
        <v>1000</v>
      </c>
      <c r="J41" s="62">
        <v>0</v>
      </c>
      <c r="K41" s="53">
        <f t="shared" ref="K41:K51" si="1">J41*I41</f>
        <v>0</v>
      </c>
    </row>
    <row r="42" spans="1:11">
      <c r="A42" s="35"/>
      <c r="G42" s="35"/>
      <c r="I42" s="51">
        <v>500</v>
      </c>
      <c r="J42" s="62">
        <v>0</v>
      </c>
      <c r="K42" s="53">
        <f t="shared" si="1"/>
        <v>0</v>
      </c>
    </row>
    <row r="43" spans="1:11">
      <c r="A43" s="35"/>
      <c r="G43" s="35"/>
      <c r="I43" s="51">
        <v>200</v>
      </c>
      <c r="J43" s="62">
        <v>0</v>
      </c>
      <c r="K43" s="53">
        <f t="shared" si="1"/>
        <v>0</v>
      </c>
    </row>
    <row r="44" spans="1:11">
      <c r="A44" s="35" t="s">
        <v>23</v>
      </c>
      <c r="D44" s="35" t="s">
        <v>24</v>
      </c>
      <c r="G44" s="35" t="s">
        <v>25</v>
      </c>
      <c r="I44" s="51">
        <v>100</v>
      </c>
      <c r="J44" s="62">
        <v>0</v>
      </c>
      <c r="K44" s="53">
        <f t="shared" si="1"/>
        <v>0</v>
      </c>
    </row>
    <row r="45" spans="1:11">
      <c r="A45" s="34" t="s">
        <v>26</v>
      </c>
      <c r="D45" s="34" t="s">
        <v>27</v>
      </c>
      <c r="G45" s="34" t="s">
        <v>28</v>
      </c>
      <c r="I45" s="51">
        <v>50</v>
      </c>
      <c r="J45" s="62">
        <v>0</v>
      </c>
      <c r="K45" s="53">
        <f t="shared" si="1"/>
        <v>0</v>
      </c>
    </row>
    <row r="46" spans="9:11">
      <c r="I46" s="51">
        <v>20</v>
      </c>
      <c r="J46" s="62">
        <v>0</v>
      </c>
      <c r="K46" s="53">
        <f t="shared" si="1"/>
        <v>0</v>
      </c>
    </row>
    <row r="47" spans="9:11">
      <c r="I47" s="51">
        <v>10</v>
      </c>
      <c r="J47" s="62">
        <v>0</v>
      </c>
      <c r="K47" s="53">
        <f t="shared" si="1"/>
        <v>0</v>
      </c>
    </row>
    <row r="48" spans="9:11">
      <c r="I48" s="51">
        <v>5</v>
      </c>
      <c r="J48" s="62">
        <v>0</v>
      </c>
      <c r="K48" s="53">
        <f t="shared" si="1"/>
        <v>0</v>
      </c>
    </row>
    <row r="49" spans="9:11">
      <c r="I49" s="51">
        <v>1</v>
      </c>
      <c r="J49" s="62">
        <v>0</v>
      </c>
      <c r="K49" s="53">
        <f t="shared" si="1"/>
        <v>0</v>
      </c>
    </row>
    <row r="50" spans="9:11">
      <c r="I50" s="51">
        <v>0.25</v>
      </c>
      <c r="J50" s="62">
        <v>0</v>
      </c>
      <c r="K50" s="53">
        <f t="shared" si="1"/>
        <v>0</v>
      </c>
    </row>
    <row r="51" spans="9:11">
      <c r="I51" s="54">
        <v>0.1</v>
      </c>
      <c r="J51" s="62">
        <v>0</v>
      </c>
      <c r="K51" s="53">
        <f t="shared" si="1"/>
        <v>0</v>
      </c>
    </row>
    <row r="52" spans="9:11">
      <c r="I52" s="35" t="s">
        <v>29</v>
      </c>
      <c r="K52" s="55">
        <f>SUM(K41:K51)</f>
        <v>0</v>
      </c>
    </row>
    <row r="53" spans="9:11">
      <c r="I53" s="35" t="s">
        <v>30</v>
      </c>
      <c r="K53" s="56">
        <f>J37</f>
        <v>23890.1</v>
      </c>
    </row>
    <row r="54" ht="9.75" spans="11:11">
      <c r="K54" s="57">
        <f>SUM(K52:K53)</f>
        <v>23890.1</v>
      </c>
    </row>
    <row r="55" ht="9.75"/>
    <row r="57" spans="1:1">
      <c r="A57" s="35" t="s">
        <v>0</v>
      </c>
    </row>
    <row r="58" spans="1:1">
      <c r="A58" s="35" t="s">
        <v>1</v>
      </c>
    </row>
    <row r="60" spans="1:12">
      <c r="A60" s="36" t="s">
        <v>2</v>
      </c>
      <c r="B60" s="36" t="s">
        <v>3</v>
      </c>
      <c r="C60" s="36" t="s">
        <v>4</v>
      </c>
      <c r="D60" s="36" t="s">
        <v>5</v>
      </c>
      <c r="E60" s="36" t="s">
        <v>6</v>
      </c>
      <c r="F60" s="36" t="s">
        <v>7</v>
      </c>
      <c r="G60" s="37" t="s">
        <v>8</v>
      </c>
      <c r="H60" s="38"/>
      <c r="I60" s="38"/>
      <c r="J60" s="48"/>
      <c r="K60" s="36" t="s">
        <v>9</v>
      </c>
      <c r="L60" s="36" t="s">
        <v>10</v>
      </c>
    </row>
    <row r="61" spans="1:12">
      <c r="A61" s="39"/>
      <c r="B61" s="39"/>
      <c r="C61" s="39"/>
      <c r="D61" s="39"/>
      <c r="E61" s="39"/>
      <c r="F61" s="39"/>
      <c r="G61" s="36" t="s">
        <v>11</v>
      </c>
      <c r="H61" s="36" t="s">
        <v>12</v>
      </c>
      <c r="I61" s="36" t="s">
        <v>13</v>
      </c>
      <c r="J61" s="36" t="s">
        <v>14</v>
      </c>
      <c r="K61" s="39"/>
      <c r="L61" s="39"/>
    </row>
    <row r="62" spans="1:1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</row>
    <row r="63" spans="1:12">
      <c r="A63" s="41">
        <v>45425</v>
      </c>
      <c r="B63" s="42">
        <v>18715</v>
      </c>
      <c r="C63" s="59" t="s">
        <v>100</v>
      </c>
      <c r="D63" s="44" t="s">
        <v>16</v>
      </c>
      <c r="E63" s="44">
        <v>57696</v>
      </c>
      <c r="F63" s="60">
        <v>7786.1</v>
      </c>
      <c r="G63" s="61"/>
      <c r="H63" s="61"/>
      <c r="I63" s="26"/>
      <c r="J63" s="24"/>
      <c r="K63" s="49">
        <f t="shared" ref="K63:K84" si="2">J63+F63</f>
        <v>7786.1</v>
      </c>
      <c r="L63" s="41">
        <v>45412</v>
      </c>
    </row>
    <row r="64" spans="1:12">
      <c r="A64" s="41"/>
      <c r="B64" s="42">
        <v>18724</v>
      </c>
      <c r="C64" s="59" t="s">
        <v>101</v>
      </c>
      <c r="D64" s="44" t="s">
        <v>16</v>
      </c>
      <c r="E64" s="44">
        <v>57635</v>
      </c>
      <c r="F64" s="60">
        <v>34606.1</v>
      </c>
      <c r="G64" s="61"/>
      <c r="H64" s="61"/>
      <c r="I64" s="26"/>
      <c r="J64" s="24"/>
      <c r="K64" s="49">
        <f t="shared" si="2"/>
        <v>34606.1</v>
      </c>
      <c r="L64" s="41">
        <v>45415</v>
      </c>
    </row>
    <row r="65" spans="1:12">
      <c r="A65" s="41"/>
      <c r="B65" s="42">
        <v>18963</v>
      </c>
      <c r="C65" s="59" t="s">
        <v>102</v>
      </c>
      <c r="D65" s="44" t="s">
        <v>16</v>
      </c>
      <c r="E65" s="44">
        <v>57785</v>
      </c>
      <c r="F65" s="60">
        <v>35402.1</v>
      </c>
      <c r="G65" s="61"/>
      <c r="H65" s="61"/>
      <c r="I65" s="26"/>
      <c r="J65" s="24"/>
      <c r="K65" s="49">
        <f t="shared" si="2"/>
        <v>35402.1</v>
      </c>
      <c r="L65" s="41">
        <v>45421</v>
      </c>
    </row>
    <row r="66" spans="1:12">
      <c r="A66" s="41"/>
      <c r="B66" s="42">
        <v>18965</v>
      </c>
      <c r="C66" s="59" t="s">
        <v>103</v>
      </c>
      <c r="D66" s="44" t="s">
        <v>16</v>
      </c>
      <c r="E66" s="44">
        <v>57746</v>
      </c>
      <c r="F66" s="60">
        <v>23890</v>
      </c>
      <c r="G66" s="61"/>
      <c r="H66" s="61"/>
      <c r="I66" s="26"/>
      <c r="J66" s="24"/>
      <c r="K66" s="49">
        <f t="shared" si="2"/>
        <v>23890</v>
      </c>
      <c r="L66" s="41">
        <v>45419</v>
      </c>
    </row>
    <row r="67" spans="1:12">
      <c r="A67" s="41"/>
      <c r="B67" s="42">
        <v>18966</v>
      </c>
      <c r="C67" s="59" t="s">
        <v>104</v>
      </c>
      <c r="D67" s="44" t="s">
        <v>16</v>
      </c>
      <c r="E67" s="44">
        <v>57748</v>
      </c>
      <c r="F67" s="60">
        <v>18586.1</v>
      </c>
      <c r="G67" s="61"/>
      <c r="H67" s="61"/>
      <c r="I67" s="26"/>
      <c r="J67" s="24"/>
      <c r="K67" s="49">
        <f t="shared" si="2"/>
        <v>18586.1</v>
      </c>
      <c r="L67" s="41">
        <v>45419</v>
      </c>
    </row>
    <row r="68" spans="1:12">
      <c r="A68" s="41"/>
      <c r="B68" s="42">
        <v>18967</v>
      </c>
      <c r="C68" s="59" t="s">
        <v>105</v>
      </c>
      <c r="D68" s="44" t="s">
        <v>16</v>
      </c>
      <c r="E68" s="44">
        <v>57749</v>
      </c>
      <c r="F68" s="60">
        <v>20692.1</v>
      </c>
      <c r="G68" s="61"/>
      <c r="H68" s="61"/>
      <c r="I68" s="26"/>
      <c r="J68" s="24"/>
      <c r="K68" s="49">
        <f t="shared" si="2"/>
        <v>20692.1</v>
      </c>
      <c r="L68" s="41">
        <v>45419</v>
      </c>
    </row>
    <row r="69" spans="1:12">
      <c r="A69" s="41"/>
      <c r="B69" s="42">
        <v>18968</v>
      </c>
      <c r="C69" s="59" t="s">
        <v>73</v>
      </c>
      <c r="D69" s="44" t="s">
        <v>16</v>
      </c>
      <c r="E69" s="44">
        <v>57751</v>
      </c>
      <c r="F69" s="60">
        <v>91100</v>
      </c>
      <c r="G69" s="61"/>
      <c r="H69" s="61"/>
      <c r="I69" s="26"/>
      <c r="J69" s="24"/>
      <c r="K69" s="49">
        <f t="shared" si="2"/>
        <v>91100</v>
      </c>
      <c r="L69" s="41">
        <v>45419</v>
      </c>
    </row>
    <row r="70" spans="1:12">
      <c r="A70" s="41"/>
      <c r="B70" s="42">
        <v>18969</v>
      </c>
      <c r="C70" s="59" t="s">
        <v>106</v>
      </c>
      <c r="D70" s="44" t="s">
        <v>16</v>
      </c>
      <c r="E70" s="44">
        <v>57759</v>
      </c>
      <c r="F70" s="60">
        <v>24490.1</v>
      </c>
      <c r="G70" s="61"/>
      <c r="H70" s="61"/>
      <c r="I70" s="26"/>
      <c r="J70" s="24"/>
      <c r="K70" s="49">
        <f t="shared" si="2"/>
        <v>24490.1</v>
      </c>
      <c r="L70" s="41">
        <v>45419</v>
      </c>
    </row>
    <row r="71" spans="1:12">
      <c r="A71" s="41"/>
      <c r="B71" s="42">
        <v>18970</v>
      </c>
      <c r="C71" s="59" t="s">
        <v>107</v>
      </c>
      <c r="D71" s="44" t="s">
        <v>16</v>
      </c>
      <c r="E71" s="44">
        <v>57787</v>
      </c>
      <c r="F71" s="60">
        <v>53506.1</v>
      </c>
      <c r="G71" s="61"/>
      <c r="H71" s="61"/>
      <c r="I71" s="26"/>
      <c r="J71" s="24"/>
      <c r="K71" s="49">
        <f t="shared" si="2"/>
        <v>53506.1</v>
      </c>
      <c r="L71" s="41">
        <v>45420</v>
      </c>
    </row>
    <row r="72" spans="1:12">
      <c r="A72" s="41"/>
      <c r="B72" s="42">
        <v>18971</v>
      </c>
      <c r="C72" s="59" t="s">
        <v>55</v>
      </c>
      <c r="D72" s="44" t="s">
        <v>16</v>
      </c>
      <c r="E72" s="44">
        <v>57756</v>
      </c>
      <c r="F72" s="60">
        <v>8450</v>
      </c>
      <c r="G72" s="61"/>
      <c r="H72" s="61"/>
      <c r="I72" s="26"/>
      <c r="J72" s="24"/>
      <c r="K72" s="49">
        <f t="shared" si="2"/>
        <v>8450</v>
      </c>
      <c r="L72" s="41">
        <v>45420</v>
      </c>
    </row>
    <row r="73" spans="1:12">
      <c r="A73" s="41"/>
      <c r="B73" s="42">
        <v>18972</v>
      </c>
      <c r="C73" s="59" t="s">
        <v>108</v>
      </c>
      <c r="D73" s="44" t="s">
        <v>16</v>
      </c>
      <c r="E73" s="44">
        <v>57782</v>
      </c>
      <c r="F73" s="60">
        <v>34606.1</v>
      </c>
      <c r="G73" s="61"/>
      <c r="H73" s="61"/>
      <c r="I73" s="26"/>
      <c r="J73" s="24"/>
      <c r="K73" s="49">
        <f t="shared" si="2"/>
        <v>34606.1</v>
      </c>
      <c r="L73" s="41">
        <v>45422</v>
      </c>
    </row>
    <row r="74" spans="1:12">
      <c r="A74" s="41"/>
      <c r="B74" s="42">
        <v>18973</v>
      </c>
      <c r="C74" s="59" t="s">
        <v>109</v>
      </c>
      <c r="D74" s="44" t="s">
        <v>16</v>
      </c>
      <c r="E74" s="44">
        <v>57765</v>
      </c>
      <c r="F74" s="60">
        <v>35206.1</v>
      </c>
      <c r="G74" s="61"/>
      <c r="H74" s="61"/>
      <c r="I74" s="26"/>
      <c r="J74" s="24"/>
      <c r="K74" s="49">
        <f t="shared" si="2"/>
        <v>35206.1</v>
      </c>
      <c r="L74" s="41">
        <v>45421</v>
      </c>
    </row>
    <row r="75" spans="1:12">
      <c r="A75" s="41"/>
      <c r="B75" s="42">
        <v>18974</v>
      </c>
      <c r="C75" s="59" t="s">
        <v>110</v>
      </c>
      <c r="D75" s="44" t="s">
        <v>16</v>
      </c>
      <c r="E75" s="44">
        <v>57786</v>
      </c>
      <c r="F75" s="60">
        <v>650</v>
      </c>
      <c r="G75" s="61"/>
      <c r="H75" s="61"/>
      <c r="I75" s="26"/>
      <c r="J75" s="24"/>
      <c r="K75" s="49">
        <f t="shared" si="2"/>
        <v>650</v>
      </c>
      <c r="L75" s="41">
        <v>45421</v>
      </c>
    </row>
    <row r="76" spans="1:12">
      <c r="A76" s="41"/>
      <c r="B76" s="42">
        <v>18975</v>
      </c>
      <c r="C76" s="59" t="s">
        <v>111</v>
      </c>
      <c r="D76" s="44" t="s">
        <v>16</v>
      </c>
      <c r="E76" s="44">
        <v>57214</v>
      </c>
      <c r="F76" s="60">
        <v>11546.5</v>
      </c>
      <c r="G76" s="61"/>
      <c r="H76" s="61"/>
      <c r="I76" s="26"/>
      <c r="J76" s="24"/>
      <c r="K76" s="49">
        <f t="shared" si="2"/>
        <v>11546.5</v>
      </c>
      <c r="L76" s="41">
        <v>45422</v>
      </c>
    </row>
    <row r="77" spans="1:12">
      <c r="A77" s="41"/>
      <c r="B77" s="42">
        <v>18976</v>
      </c>
      <c r="C77" s="59" t="s">
        <v>55</v>
      </c>
      <c r="D77" s="44" t="s">
        <v>16</v>
      </c>
      <c r="E77" s="44">
        <v>57790</v>
      </c>
      <c r="F77" s="60">
        <v>5000</v>
      </c>
      <c r="G77" s="61"/>
      <c r="H77" s="61"/>
      <c r="I77" s="26"/>
      <c r="J77" s="24"/>
      <c r="K77" s="49">
        <f t="shared" si="2"/>
        <v>5000</v>
      </c>
      <c r="L77" s="41">
        <v>45422</v>
      </c>
    </row>
    <row r="78" spans="1:12">
      <c r="A78" s="41"/>
      <c r="B78" s="42">
        <v>18977</v>
      </c>
      <c r="C78" s="59" t="s">
        <v>112</v>
      </c>
      <c r="D78" s="44" t="s">
        <v>16</v>
      </c>
      <c r="E78" s="44">
        <v>57788</v>
      </c>
      <c r="F78" s="60">
        <v>20692</v>
      </c>
      <c r="G78" s="61"/>
      <c r="H78" s="61"/>
      <c r="I78" s="26"/>
      <c r="J78" s="24"/>
      <c r="K78" s="49">
        <f t="shared" si="2"/>
        <v>20692</v>
      </c>
      <c r="L78" s="41">
        <v>45422</v>
      </c>
    </row>
    <row r="79" spans="1:12">
      <c r="A79" s="41"/>
      <c r="B79" s="42">
        <v>18978</v>
      </c>
      <c r="C79" s="59" t="s">
        <v>113</v>
      </c>
      <c r="D79" s="44" t="s">
        <v>16</v>
      </c>
      <c r="E79" s="44">
        <v>57735</v>
      </c>
      <c r="F79" s="60">
        <v>35402.1</v>
      </c>
      <c r="G79" s="61"/>
      <c r="H79" s="61"/>
      <c r="I79" s="26"/>
      <c r="J79" s="24"/>
      <c r="K79" s="49">
        <f t="shared" si="2"/>
        <v>35402.1</v>
      </c>
      <c r="L79" s="41">
        <v>45422</v>
      </c>
    </row>
    <row r="80" spans="1:12">
      <c r="A80" s="41"/>
      <c r="B80" s="42">
        <v>18978</v>
      </c>
      <c r="C80" s="59" t="s">
        <v>113</v>
      </c>
      <c r="D80" s="44" t="s">
        <v>52</v>
      </c>
      <c r="E80" s="44">
        <v>57735</v>
      </c>
      <c r="F80" s="60">
        <v>420.6</v>
      </c>
      <c r="G80" s="61"/>
      <c r="H80" s="61"/>
      <c r="I80" s="26"/>
      <c r="J80" s="24"/>
      <c r="K80" s="49">
        <f t="shared" si="2"/>
        <v>420.6</v>
      </c>
      <c r="L80" s="41">
        <v>45422</v>
      </c>
    </row>
    <row r="81" spans="1:12">
      <c r="A81" s="41"/>
      <c r="B81" s="42">
        <v>18979</v>
      </c>
      <c r="C81" s="59" t="s">
        <v>114</v>
      </c>
      <c r="D81" s="44" t="s">
        <v>16</v>
      </c>
      <c r="E81" s="44">
        <v>57698</v>
      </c>
      <c r="F81" s="60">
        <v>35402.1</v>
      </c>
      <c r="G81" s="61"/>
      <c r="H81" s="61"/>
      <c r="I81" s="26"/>
      <c r="J81" s="24"/>
      <c r="K81" s="49">
        <f t="shared" si="2"/>
        <v>35402.1</v>
      </c>
      <c r="L81" s="41">
        <v>45425</v>
      </c>
    </row>
    <row r="82" spans="1:12">
      <c r="A82" s="41"/>
      <c r="B82" s="42">
        <v>18980</v>
      </c>
      <c r="C82" s="59" t="s">
        <v>115</v>
      </c>
      <c r="D82" s="44" t="s">
        <v>16</v>
      </c>
      <c r="E82" s="44">
        <v>57637</v>
      </c>
      <c r="F82" s="60">
        <v>39100</v>
      </c>
      <c r="G82" s="61"/>
      <c r="H82" s="61"/>
      <c r="I82" s="26"/>
      <c r="J82" s="24"/>
      <c r="K82" s="49">
        <f t="shared" si="2"/>
        <v>39100</v>
      </c>
      <c r="L82" s="41">
        <v>45425</v>
      </c>
    </row>
    <row r="83" spans="1:12">
      <c r="A83" s="41"/>
      <c r="B83" s="42">
        <v>18740</v>
      </c>
      <c r="C83" s="59" t="s">
        <v>116</v>
      </c>
      <c r="D83" s="44" t="s">
        <v>16</v>
      </c>
      <c r="E83" s="44">
        <v>56933</v>
      </c>
      <c r="F83" s="60"/>
      <c r="G83" s="61" t="s">
        <v>117</v>
      </c>
      <c r="H83" s="61">
        <v>20000001654</v>
      </c>
      <c r="I83" s="26">
        <v>45327</v>
      </c>
      <c r="J83" s="24">
        <v>6000</v>
      </c>
      <c r="K83" s="49">
        <f t="shared" si="2"/>
        <v>6000</v>
      </c>
      <c r="L83" s="41">
        <v>45418</v>
      </c>
    </row>
    <row r="84" spans="1:12">
      <c r="A84" s="41"/>
      <c r="B84" s="42"/>
      <c r="C84" s="59"/>
      <c r="D84" s="44"/>
      <c r="E84" s="44"/>
      <c r="F84" s="60"/>
      <c r="G84" s="61"/>
      <c r="H84" s="46"/>
      <c r="I84" s="26"/>
      <c r="J84" s="24"/>
      <c r="K84" s="49">
        <f t="shared" si="2"/>
        <v>0</v>
      </c>
      <c r="L84" s="41"/>
    </row>
    <row r="85" spans="6:11">
      <c r="F85" s="47">
        <f>SUM(F60:F84)</f>
        <v>536534.2</v>
      </c>
      <c r="G85" s="35"/>
      <c r="H85" s="35"/>
      <c r="I85" s="35"/>
      <c r="J85" s="47">
        <f>SUM(J63:J84)</f>
        <v>6000</v>
      </c>
      <c r="K85" s="47">
        <f>SUM(K63:K84)</f>
        <v>542534.2</v>
      </c>
    </row>
    <row r="87" spans="1:11">
      <c r="A87" s="35" t="s">
        <v>20</v>
      </c>
      <c r="D87" s="35" t="s">
        <v>21</v>
      </c>
      <c r="G87" s="35"/>
      <c r="I87" s="51"/>
      <c r="J87" s="62"/>
      <c r="K87" s="53"/>
    </row>
    <row r="88" spans="1:11">
      <c r="A88" s="35"/>
      <c r="G88" s="35"/>
      <c r="I88" s="51"/>
      <c r="J88" s="62"/>
      <c r="K88" s="53"/>
    </row>
    <row r="89" spans="1:11">
      <c r="A89" s="35"/>
      <c r="G89" s="35"/>
      <c r="I89" s="51"/>
      <c r="J89" s="62"/>
      <c r="K89" s="53"/>
    </row>
    <row r="90" spans="1:11">
      <c r="A90" s="35" t="s">
        <v>23</v>
      </c>
      <c r="D90" s="35" t="s">
        <v>24</v>
      </c>
      <c r="G90" s="35"/>
      <c r="I90" s="51"/>
      <c r="J90" s="62"/>
      <c r="K90" s="53"/>
    </row>
    <row r="91" spans="1:11">
      <c r="A91" s="34" t="s">
        <v>118</v>
      </c>
      <c r="D91" s="34" t="s">
        <v>27</v>
      </c>
      <c r="I91" s="51"/>
      <c r="J91" s="62"/>
      <c r="K91" s="53"/>
    </row>
    <row r="92" spans="9:11">
      <c r="I92" s="51"/>
      <c r="J92" s="62"/>
      <c r="K92" s="53"/>
    </row>
    <row r="93" spans="9:11">
      <c r="I93" s="51"/>
      <c r="J93" s="62"/>
      <c r="K93" s="53"/>
    </row>
    <row r="94" spans="9:11">
      <c r="I94" s="51"/>
      <c r="J94" s="62"/>
      <c r="K94" s="51"/>
    </row>
    <row r="95" spans="1:1">
      <c r="A95" s="35" t="s">
        <v>0</v>
      </c>
    </row>
    <row r="96" spans="1:1">
      <c r="A96" s="35" t="s">
        <v>1</v>
      </c>
    </row>
    <row r="98" spans="1:12">
      <c r="A98" s="36" t="s">
        <v>2</v>
      </c>
      <c r="B98" s="36" t="s">
        <v>3</v>
      </c>
      <c r="C98" s="36" t="s">
        <v>4</v>
      </c>
      <c r="D98" s="36" t="s">
        <v>5</v>
      </c>
      <c r="E98" s="36" t="s">
        <v>6</v>
      </c>
      <c r="F98" s="36" t="s">
        <v>7</v>
      </c>
      <c r="G98" s="37" t="s">
        <v>8</v>
      </c>
      <c r="H98" s="38"/>
      <c r="I98" s="38"/>
      <c r="J98" s="48"/>
      <c r="K98" s="36" t="s">
        <v>9</v>
      </c>
      <c r="L98" s="36" t="s">
        <v>10</v>
      </c>
    </row>
    <row r="99" spans="1:12">
      <c r="A99" s="39"/>
      <c r="B99" s="39"/>
      <c r="C99" s="39"/>
      <c r="D99" s="39"/>
      <c r="E99" s="39"/>
      <c r="F99" s="39"/>
      <c r="G99" s="36" t="s">
        <v>11</v>
      </c>
      <c r="H99" s="36" t="s">
        <v>12</v>
      </c>
      <c r="I99" s="36" t="s">
        <v>13</v>
      </c>
      <c r="J99" s="36" t="s">
        <v>14</v>
      </c>
      <c r="K99" s="39"/>
      <c r="L99" s="39"/>
    </row>
    <row r="100" spans="1:1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</row>
    <row r="101" spans="1:12">
      <c r="A101" s="41">
        <v>45425</v>
      </c>
      <c r="B101" s="42">
        <v>18982</v>
      </c>
      <c r="C101" s="59" t="s">
        <v>119</v>
      </c>
      <c r="D101" s="44" t="s">
        <v>16</v>
      </c>
      <c r="E101" s="44">
        <v>57793</v>
      </c>
      <c r="F101" s="60">
        <v>18900</v>
      </c>
      <c r="G101" s="61"/>
      <c r="H101" s="61"/>
      <c r="I101" s="26"/>
      <c r="J101" s="24"/>
      <c r="K101" s="49">
        <f t="shared" ref="K101:K122" si="3">J101+F101</f>
        <v>18900</v>
      </c>
      <c r="L101" s="41">
        <v>45422</v>
      </c>
    </row>
    <row r="102" spans="1:12">
      <c r="A102" s="41">
        <v>45425</v>
      </c>
      <c r="B102" s="42">
        <v>18983</v>
      </c>
      <c r="C102" s="59" t="s">
        <v>120</v>
      </c>
      <c r="D102" s="44" t="s">
        <v>16</v>
      </c>
      <c r="E102" s="44">
        <v>57804</v>
      </c>
      <c r="F102" s="60">
        <v>18900</v>
      </c>
      <c r="G102" s="61"/>
      <c r="H102" s="61"/>
      <c r="I102" s="26"/>
      <c r="J102" s="24"/>
      <c r="K102" s="49">
        <f t="shared" si="3"/>
        <v>18900</v>
      </c>
      <c r="L102" s="41">
        <v>45422</v>
      </c>
    </row>
    <row r="103" spans="1:12">
      <c r="A103" s="41">
        <v>45425</v>
      </c>
      <c r="B103" s="42">
        <v>18986</v>
      </c>
      <c r="C103" s="59" t="s">
        <v>121</v>
      </c>
      <c r="D103" s="44" t="s">
        <v>16</v>
      </c>
      <c r="E103" s="44">
        <v>57802</v>
      </c>
      <c r="F103" s="60">
        <v>16678.1</v>
      </c>
      <c r="G103" s="61"/>
      <c r="H103" s="61"/>
      <c r="I103" s="26"/>
      <c r="J103" s="24"/>
      <c r="K103" s="49">
        <f t="shared" si="3"/>
        <v>16678.1</v>
      </c>
      <c r="L103" s="41">
        <v>45422</v>
      </c>
    </row>
    <row r="104" ht="10" customHeight="1" spans="1:13">
      <c r="A104" s="41">
        <v>45425</v>
      </c>
      <c r="B104" s="42">
        <v>18987</v>
      </c>
      <c r="C104" s="59" t="s">
        <v>122</v>
      </c>
      <c r="D104" s="44" t="s">
        <v>16</v>
      </c>
      <c r="E104" s="44">
        <v>57799</v>
      </c>
      <c r="F104" s="60">
        <v>20452.5</v>
      </c>
      <c r="G104" s="61"/>
      <c r="H104" s="61"/>
      <c r="I104" s="26"/>
      <c r="J104" s="24"/>
      <c r="K104" s="49">
        <f t="shared" si="3"/>
        <v>20452.5</v>
      </c>
      <c r="L104" s="41">
        <v>45422</v>
      </c>
      <c r="M104" s="34" t="s">
        <v>123</v>
      </c>
    </row>
    <row r="105" spans="1:12">
      <c r="A105" s="41">
        <v>45425</v>
      </c>
      <c r="B105" s="42">
        <v>18988</v>
      </c>
      <c r="C105" s="59" t="s">
        <v>124</v>
      </c>
      <c r="D105" s="44" t="s">
        <v>16</v>
      </c>
      <c r="E105" s="44">
        <v>57797</v>
      </c>
      <c r="F105" s="60">
        <v>18900</v>
      </c>
      <c r="G105" s="61"/>
      <c r="H105" s="61"/>
      <c r="I105" s="26"/>
      <c r="J105" s="24"/>
      <c r="K105" s="49">
        <f t="shared" si="3"/>
        <v>18900</v>
      </c>
      <c r="L105" s="41">
        <v>45422</v>
      </c>
    </row>
    <row r="106" spans="1:12">
      <c r="A106" s="41">
        <v>45425</v>
      </c>
      <c r="B106" s="42">
        <v>18989</v>
      </c>
      <c r="C106" s="59" t="s">
        <v>125</v>
      </c>
      <c r="D106" s="44" t="s">
        <v>16</v>
      </c>
      <c r="E106" s="44">
        <v>57795</v>
      </c>
      <c r="F106" s="60">
        <v>18900</v>
      </c>
      <c r="G106" s="61"/>
      <c r="H106" s="61"/>
      <c r="I106" s="26"/>
      <c r="J106" s="24"/>
      <c r="K106" s="49">
        <f t="shared" si="3"/>
        <v>18900</v>
      </c>
      <c r="L106" s="41">
        <v>45422</v>
      </c>
    </row>
    <row r="107" spans="1:12">
      <c r="A107" s="41">
        <v>45425</v>
      </c>
      <c r="B107" s="42">
        <v>18991</v>
      </c>
      <c r="C107" s="59" t="s">
        <v>126</v>
      </c>
      <c r="D107" s="44" t="s">
        <v>16</v>
      </c>
      <c r="E107" s="44">
        <v>57796</v>
      </c>
      <c r="F107" s="60">
        <v>3000</v>
      </c>
      <c r="G107" s="61"/>
      <c r="H107" s="61"/>
      <c r="I107" s="26"/>
      <c r="J107" s="24"/>
      <c r="K107" s="49">
        <f t="shared" si="3"/>
        <v>3000</v>
      </c>
      <c r="L107" s="41">
        <v>45425</v>
      </c>
    </row>
    <row r="108" spans="1:12">
      <c r="A108" s="41">
        <v>45425</v>
      </c>
      <c r="B108" s="42">
        <v>18992</v>
      </c>
      <c r="C108" s="59" t="s">
        <v>127</v>
      </c>
      <c r="D108" s="44" t="s">
        <v>16</v>
      </c>
      <c r="E108" s="44">
        <v>57798</v>
      </c>
      <c r="F108" s="60">
        <v>21300</v>
      </c>
      <c r="G108" s="61"/>
      <c r="H108" s="61"/>
      <c r="I108" s="26"/>
      <c r="J108" s="24"/>
      <c r="K108" s="49">
        <f t="shared" si="3"/>
        <v>21300</v>
      </c>
      <c r="L108" s="41">
        <v>45425</v>
      </c>
    </row>
    <row r="109" spans="1:12">
      <c r="A109" s="41">
        <v>45425</v>
      </c>
      <c r="B109" s="42">
        <v>18981</v>
      </c>
      <c r="C109" s="59" t="s">
        <v>113</v>
      </c>
      <c r="D109" s="44" t="s">
        <v>128</v>
      </c>
      <c r="E109" s="44">
        <v>57735</v>
      </c>
      <c r="F109" s="60">
        <v>180</v>
      </c>
      <c r="G109" s="61"/>
      <c r="H109" s="61"/>
      <c r="I109" s="26"/>
      <c r="J109" s="24"/>
      <c r="K109" s="49">
        <f t="shared" si="3"/>
        <v>180</v>
      </c>
      <c r="L109" s="41">
        <v>45425</v>
      </c>
    </row>
    <row r="110" spans="1:12">
      <c r="A110" s="41">
        <v>45425</v>
      </c>
      <c r="B110" s="42">
        <v>18981</v>
      </c>
      <c r="C110" s="59" t="s">
        <v>113</v>
      </c>
      <c r="D110" s="44" t="s">
        <v>52</v>
      </c>
      <c r="E110" s="44">
        <v>57735</v>
      </c>
      <c r="F110" s="60">
        <v>0.6</v>
      </c>
      <c r="G110" s="61"/>
      <c r="H110" s="61"/>
      <c r="I110" s="26"/>
      <c r="J110" s="24"/>
      <c r="K110" s="49">
        <f t="shared" si="3"/>
        <v>0.6</v>
      </c>
      <c r="L110" s="41">
        <v>45425</v>
      </c>
    </row>
    <row r="111" spans="1:12">
      <c r="A111" s="41">
        <v>45425</v>
      </c>
      <c r="B111" s="42">
        <v>18993</v>
      </c>
      <c r="C111" s="59" t="s">
        <v>129</v>
      </c>
      <c r="D111" s="44" t="s">
        <v>16</v>
      </c>
      <c r="E111" s="44">
        <v>57769</v>
      </c>
      <c r="F111" s="60">
        <v>23890.1</v>
      </c>
      <c r="G111" s="61"/>
      <c r="H111" s="61"/>
      <c r="I111" s="26"/>
      <c r="J111" s="24"/>
      <c r="K111" s="49">
        <f t="shared" si="3"/>
        <v>23890.1</v>
      </c>
      <c r="L111" s="41">
        <v>45425</v>
      </c>
    </row>
    <row r="112" spans="1:13">
      <c r="A112" s="41">
        <v>45425</v>
      </c>
      <c r="B112" s="42">
        <v>18984</v>
      </c>
      <c r="C112" s="59" t="s">
        <v>130</v>
      </c>
      <c r="D112" s="44" t="s">
        <v>16</v>
      </c>
      <c r="E112" s="44">
        <v>57930</v>
      </c>
      <c r="F112" s="60"/>
      <c r="G112" s="61" t="s">
        <v>36</v>
      </c>
      <c r="H112" s="61">
        <v>624997</v>
      </c>
      <c r="I112" s="26"/>
      <c r="J112" s="24">
        <v>51706.37</v>
      </c>
      <c r="K112" s="49">
        <f t="shared" si="3"/>
        <v>51706.37</v>
      </c>
      <c r="L112" s="41">
        <v>45422</v>
      </c>
      <c r="M112" s="34" t="s">
        <v>131</v>
      </c>
    </row>
    <row r="113" spans="1:12">
      <c r="A113" s="41">
        <v>45425</v>
      </c>
      <c r="B113" s="42">
        <v>18985</v>
      </c>
      <c r="C113" s="59" t="s">
        <v>132</v>
      </c>
      <c r="D113" s="44" t="s">
        <v>16</v>
      </c>
      <c r="E113" s="44">
        <v>57800</v>
      </c>
      <c r="F113" s="60"/>
      <c r="G113" s="61" t="s">
        <v>32</v>
      </c>
      <c r="H113" s="61"/>
      <c r="I113" s="26"/>
      <c r="J113" s="24">
        <v>16678.1</v>
      </c>
      <c r="K113" s="49">
        <f t="shared" si="3"/>
        <v>16678.1</v>
      </c>
      <c r="L113" s="41">
        <v>45422</v>
      </c>
    </row>
    <row r="114" spans="1:12">
      <c r="A114" s="41"/>
      <c r="B114" s="42"/>
      <c r="C114" s="59"/>
      <c r="D114" s="44"/>
      <c r="E114" s="44"/>
      <c r="F114" s="60"/>
      <c r="G114" s="61"/>
      <c r="H114" s="46"/>
      <c r="I114" s="26"/>
      <c r="J114" s="24"/>
      <c r="K114" s="49">
        <f t="shared" si="3"/>
        <v>0</v>
      </c>
      <c r="L114" s="41"/>
    </row>
    <row r="115" spans="6:11">
      <c r="F115" s="47">
        <f>SUM(F98:F114)</f>
        <v>161101.3</v>
      </c>
      <c r="G115" s="35"/>
      <c r="H115" s="35"/>
      <c r="I115" s="35"/>
      <c r="J115" s="47">
        <f>SUM(J101:J114)</f>
        <v>68384.47</v>
      </c>
      <c r="K115" s="47">
        <f>SUM(K101:K114)</f>
        <v>229485.77</v>
      </c>
    </row>
    <row r="117" spans="1:11">
      <c r="A117" s="35" t="s">
        <v>20</v>
      </c>
      <c r="D117" s="35" t="s">
        <v>21</v>
      </c>
      <c r="G117" s="35"/>
      <c r="I117" s="51"/>
      <c r="J117" s="62"/>
      <c r="K117" s="53"/>
    </row>
    <row r="118" spans="1:11">
      <c r="A118" s="35"/>
      <c r="G118" s="35"/>
      <c r="I118" s="51"/>
      <c r="J118" s="62"/>
      <c r="K118" s="53"/>
    </row>
    <row r="119" spans="1:11">
      <c r="A119" s="35"/>
      <c r="G119" s="35"/>
      <c r="I119" s="51"/>
      <c r="J119" s="62"/>
      <c r="K119" s="53"/>
    </row>
    <row r="120" spans="1:11">
      <c r="A120" s="35" t="s">
        <v>23</v>
      </c>
      <c r="D120" s="35" t="s">
        <v>24</v>
      </c>
      <c r="G120" s="35"/>
      <c r="I120" s="51"/>
      <c r="J120" s="62"/>
      <c r="K120" s="53"/>
    </row>
    <row r="121" spans="1:11">
      <c r="A121" s="34" t="s">
        <v>118</v>
      </c>
      <c r="D121" s="34" t="s">
        <v>27</v>
      </c>
      <c r="I121" s="51"/>
      <c r="J121" s="62"/>
      <c r="K121" s="53"/>
    </row>
    <row r="122" spans="9:11">
      <c r="I122" s="51"/>
      <c r="J122" s="62"/>
      <c r="K122" s="53"/>
    </row>
    <row r="125" spans="1:1">
      <c r="A125" s="35" t="s">
        <v>0</v>
      </c>
    </row>
    <row r="126" spans="1:1">
      <c r="A126" s="35" t="s">
        <v>1</v>
      </c>
    </row>
    <row r="128" spans="1:12">
      <c r="A128" s="36" t="s">
        <v>2</v>
      </c>
      <c r="B128" s="36" t="s">
        <v>3</v>
      </c>
      <c r="C128" s="36" t="s">
        <v>4</v>
      </c>
      <c r="D128" s="36" t="s">
        <v>5</v>
      </c>
      <c r="E128" s="36" t="s">
        <v>6</v>
      </c>
      <c r="F128" s="36" t="s">
        <v>7</v>
      </c>
      <c r="G128" s="37" t="s">
        <v>8</v>
      </c>
      <c r="H128" s="38"/>
      <c r="I128" s="38"/>
      <c r="J128" s="48"/>
      <c r="K128" s="36" t="s">
        <v>9</v>
      </c>
      <c r="L128" s="36" t="s">
        <v>10</v>
      </c>
    </row>
    <row r="129" spans="1:12">
      <c r="A129" s="39"/>
      <c r="B129" s="39"/>
      <c r="C129" s="39"/>
      <c r="D129" s="39"/>
      <c r="E129" s="39"/>
      <c r="F129" s="39"/>
      <c r="G129" s="36" t="s">
        <v>11</v>
      </c>
      <c r="H129" s="36" t="s">
        <v>12</v>
      </c>
      <c r="I129" s="36" t="s">
        <v>13</v>
      </c>
      <c r="J129" s="36" t="s">
        <v>14</v>
      </c>
      <c r="K129" s="39"/>
      <c r="L129" s="39"/>
    </row>
    <row r="130" spans="1:12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</row>
    <row r="131" spans="1:12">
      <c r="A131" s="41">
        <v>45425</v>
      </c>
      <c r="B131" s="42">
        <v>18994</v>
      </c>
      <c r="C131" s="59" t="s">
        <v>86</v>
      </c>
      <c r="D131" s="44" t="s">
        <v>16</v>
      </c>
      <c r="E131" s="44">
        <v>57791</v>
      </c>
      <c r="F131" s="60">
        <v>34606.1</v>
      </c>
      <c r="G131" s="61"/>
      <c r="H131" s="61"/>
      <c r="I131" s="26"/>
      <c r="J131" s="24"/>
      <c r="K131" s="49">
        <f>J131+F131</f>
        <v>34606.1</v>
      </c>
      <c r="L131" s="41">
        <v>45426</v>
      </c>
    </row>
    <row r="132" spans="1:12">
      <c r="A132" s="41"/>
      <c r="B132" s="42"/>
      <c r="C132" s="59"/>
      <c r="D132" s="44"/>
      <c r="E132" s="44"/>
      <c r="F132" s="60"/>
      <c r="G132" s="61"/>
      <c r="H132" s="46"/>
      <c r="I132" s="26"/>
      <c r="J132" s="24"/>
      <c r="K132" s="49"/>
      <c r="L132" s="41"/>
    </row>
    <row r="133" spans="6:11">
      <c r="F133" s="47">
        <f>SUM(F128:F132)</f>
        <v>34606.1</v>
      </c>
      <c r="G133" s="35"/>
      <c r="H133" s="35"/>
      <c r="I133" s="35"/>
      <c r="J133" s="47">
        <f>SUM(J131:J132)</f>
        <v>0</v>
      </c>
      <c r="K133" s="47">
        <f>SUM(K131:K132)</f>
        <v>34606.1</v>
      </c>
    </row>
    <row r="134" spans="9:9">
      <c r="I134" s="34" t="s">
        <v>13</v>
      </c>
    </row>
    <row r="135" spans="8:11">
      <c r="H135" s="35" t="s">
        <v>17</v>
      </c>
      <c r="J135" s="50" t="s">
        <v>18</v>
      </c>
      <c r="K135" s="50" t="s">
        <v>19</v>
      </c>
    </row>
    <row r="136" spans="10:11">
      <c r="J136" s="62">
        <v>0</v>
      </c>
      <c r="K136" s="35"/>
    </row>
    <row r="137" spans="1:11">
      <c r="A137" s="35" t="s">
        <v>20</v>
      </c>
      <c r="D137" s="35" t="s">
        <v>21</v>
      </c>
      <c r="G137" s="35" t="s">
        <v>22</v>
      </c>
      <c r="I137" s="51">
        <v>1000</v>
      </c>
      <c r="J137" s="63">
        <v>34</v>
      </c>
      <c r="K137" s="53">
        <f t="shared" ref="K137:K147" si="4">J137*I137</f>
        <v>34000</v>
      </c>
    </row>
    <row r="138" spans="1:11">
      <c r="A138" s="35"/>
      <c r="G138" s="35"/>
      <c r="I138" s="51">
        <v>500</v>
      </c>
      <c r="J138" s="63">
        <v>1</v>
      </c>
      <c r="K138" s="53">
        <f t="shared" si="4"/>
        <v>500</v>
      </c>
    </row>
    <row r="139" spans="1:11">
      <c r="A139" s="35"/>
      <c r="G139" s="35"/>
      <c r="I139" s="51">
        <v>200</v>
      </c>
      <c r="J139" s="63">
        <v>0</v>
      </c>
      <c r="K139" s="53">
        <f t="shared" si="4"/>
        <v>0</v>
      </c>
    </row>
    <row r="140" spans="1:11">
      <c r="A140" s="35" t="s">
        <v>23</v>
      </c>
      <c r="D140" s="35" t="s">
        <v>24</v>
      </c>
      <c r="G140" s="35" t="s">
        <v>25</v>
      </c>
      <c r="I140" s="51">
        <v>100</v>
      </c>
      <c r="J140" s="63">
        <v>1</v>
      </c>
      <c r="K140" s="53">
        <f t="shared" si="4"/>
        <v>100</v>
      </c>
    </row>
    <row r="141" spans="1:11">
      <c r="A141" s="34" t="s">
        <v>26</v>
      </c>
      <c r="D141" s="34" t="s">
        <v>27</v>
      </c>
      <c r="G141" s="34" t="s">
        <v>28</v>
      </c>
      <c r="I141" s="51">
        <v>50</v>
      </c>
      <c r="J141" s="63">
        <v>0</v>
      </c>
      <c r="K141" s="53">
        <f t="shared" si="4"/>
        <v>0</v>
      </c>
    </row>
    <row r="142" spans="9:11">
      <c r="I142" s="51">
        <v>20</v>
      </c>
      <c r="J142" s="63">
        <v>0</v>
      </c>
      <c r="K142" s="53">
        <f t="shared" si="4"/>
        <v>0</v>
      </c>
    </row>
    <row r="143" spans="9:11">
      <c r="I143" s="51">
        <v>10</v>
      </c>
      <c r="J143" s="63">
        <v>0</v>
      </c>
      <c r="K143" s="53">
        <f t="shared" si="4"/>
        <v>0</v>
      </c>
    </row>
    <row r="144" spans="9:11">
      <c r="I144" s="51">
        <v>5</v>
      </c>
      <c r="J144" s="63">
        <v>1</v>
      </c>
      <c r="K144" s="53">
        <f t="shared" si="4"/>
        <v>5</v>
      </c>
    </row>
    <row r="145" spans="9:11">
      <c r="I145" s="51">
        <v>1</v>
      </c>
      <c r="J145" s="63">
        <v>1</v>
      </c>
      <c r="K145" s="53">
        <f t="shared" si="4"/>
        <v>1</v>
      </c>
    </row>
    <row r="146" spans="9:11">
      <c r="I146" s="51">
        <v>0.25</v>
      </c>
      <c r="J146" s="63">
        <v>0</v>
      </c>
      <c r="K146" s="53">
        <f t="shared" si="4"/>
        <v>0</v>
      </c>
    </row>
    <row r="147" spans="9:11">
      <c r="I147" s="54">
        <v>0.05</v>
      </c>
      <c r="J147" s="63">
        <v>2</v>
      </c>
      <c r="K147" s="53">
        <f t="shared" si="4"/>
        <v>0.1</v>
      </c>
    </row>
    <row r="148" spans="9:11">
      <c r="I148" s="35" t="s">
        <v>29</v>
      </c>
      <c r="K148" s="55">
        <f>SUM(K137:K147)</f>
        <v>34606.1</v>
      </c>
    </row>
    <row r="149" spans="9:11">
      <c r="I149" s="35" t="s">
        <v>30</v>
      </c>
      <c r="K149" s="56">
        <f>J133</f>
        <v>0</v>
      </c>
    </row>
    <row r="150" ht="9.75" spans="11:11">
      <c r="K150" s="57">
        <f>SUM(K148:K149)</f>
        <v>34606.1</v>
      </c>
    </row>
    <row r="151" ht="9.75"/>
    <row r="155" spans="1:1">
      <c r="A155" s="35" t="s">
        <v>0</v>
      </c>
    </row>
    <row r="156" spans="1:1">
      <c r="A156" s="35" t="s">
        <v>59</v>
      </c>
    </row>
    <row r="158" spans="1:12">
      <c r="A158" s="36" t="s">
        <v>2</v>
      </c>
      <c r="B158" s="36" t="s">
        <v>3</v>
      </c>
      <c r="C158" s="36" t="s">
        <v>4</v>
      </c>
      <c r="D158" s="36" t="s">
        <v>5</v>
      </c>
      <c r="E158" s="36" t="s">
        <v>6</v>
      </c>
      <c r="F158" s="36" t="s">
        <v>7</v>
      </c>
      <c r="G158" s="37" t="s">
        <v>8</v>
      </c>
      <c r="H158" s="38"/>
      <c r="I158" s="38"/>
      <c r="J158" s="48"/>
      <c r="K158" s="36" t="s">
        <v>9</v>
      </c>
      <c r="L158" s="36" t="s">
        <v>10</v>
      </c>
    </row>
    <row r="159" spans="1:12">
      <c r="A159" s="39"/>
      <c r="B159" s="39"/>
      <c r="C159" s="39"/>
      <c r="D159" s="39"/>
      <c r="E159" s="39"/>
      <c r="F159" s="39"/>
      <c r="G159" s="36" t="s">
        <v>11</v>
      </c>
      <c r="H159" s="36" t="s">
        <v>12</v>
      </c>
      <c r="I159" s="36" t="s">
        <v>13</v>
      </c>
      <c r="J159" s="36" t="s">
        <v>14</v>
      </c>
      <c r="K159" s="39"/>
      <c r="L159" s="39"/>
    </row>
    <row r="160" spans="1:12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</row>
    <row r="161" spans="1:12">
      <c r="A161" s="41">
        <v>45426</v>
      </c>
      <c r="B161" s="42">
        <v>18766</v>
      </c>
      <c r="C161" s="59" t="s">
        <v>133</v>
      </c>
      <c r="D161" s="44" t="s">
        <v>16</v>
      </c>
      <c r="E161" s="44">
        <v>57524</v>
      </c>
      <c r="F161" s="60"/>
      <c r="G161" s="61" t="s">
        <v>36</v>
      </c>
      <c r="H161" s="61">
        <v>265574</v>
      </c>
      <c r="I161" s="26">
        <v>45412</v>
      </c>
      <c r="J161" s="24">
        <v>21155.51</v>
      </c>
      <c r="K161" s="49">
        <f t="shared" ref="K161:K163" si="5">J161+F161</f>
        <v>21155.51</v>
      </c>
      <c r="L161" s="41">
        <v>45426</v>
      </c>
    </row>
    <row r="162" spans="1:12">
      <c r="A162" s="41">
        <v>45426</v>
      </c>
      <c r="B162" s="42">
        <v>18767</v>
      </c>
      <c r="C162" s="59" t="s">
        <v>133</v>
      </c>
      <c r="D162" s="44" t="s">
        <v>16</v>
      </c>
      <c r="E162" s="44">
        <v>57523</v>
      </c>
      <c r="F162" s="60"/>
      <c r="G162" s="61" t="s">
        <v>134</v>
      </c>
      <c r="H162" s="64" t="s">
        <v>135</v>
      </c>
      <c r="I162" s="26">
        <v>45412</v>
      </c>
      <c r="J162" s="24">
        <v>23676.79</v>
      </c>
      <c r="K162" s="49">
        <f t="shared" si="5"/>
        <v>23676.79</v>
      </c>
      <c r="L162" s="41">
        <v>45426</v>
      </c>
    </row>
    <row r="163" spans="1:12">
      <c r="A163" s="41">
        <v>45426</v>
      </c>
      <c r="B163" s="42">
        <v>18768</v>
      </c>
      <c r="C163" s="59" t="s">
        <v>136</v>
      </c>
      <c r="D163" s="44" t="s">
        <v>16</v>
      </c>
      <c r="E163" s="44">
        <v>57489</v>
      </c>
      <c r="F163" s="60"/>
      <c r="G163" s="61" t="s">
        <v>32</v>
      </c>
      <c r="H163" s="61">
        <v>931406</v>
      </c>
      <c r="I163" s="26">
        <v>45414</v>
      </c>
      <c r="J163" s="24">
        <v>81206.51</v>
      </c>
      <c r="K163" s="49">
        <f t="shared" si="5"/>
        <v>81206.51</v>
      </c>
      <c r="L163" s="41">
        <v>45426</v>
      </c>
    </row>
    <row r="164" spans="1:12">
      <c r="A164" s="41"/>
      <c r="B164" s="42"/>
      <c r="C164" s="59"/>
      <c r="D164" s="44"/>
      <c r="E164" s="44"/>
      <c r="F164" s="60"/>
      <c r="G164" s="61"/>
      <c r="H164" s="46"/>
      <c r="I164" s="26"/>
      <c r="J164" s="24"/>
      <c r="K164" s="49"/>
      <c r="L164" s="41"/>
    </row>
    <row r="165" spans="6:11">
      <c r="F165" s="47">
        <f>SUM(F158:F164)</f>
        <v>0</v>
      </c>
      <c r="G165" s="35"/>
      <c r="H165" s="35"/>
      <c r="I165" s="35"/>
      <c r="J165" s="47">
        <f>SUM(J161:J164)</f>
        <v>126038.81</v>
      </c>
      <c r="K165" s="47">
        <f>SUM(K161:K164)</f>
        <v>126038.81</v>
      </c>
    </row>
    <row r="166" spans="9:9">
      <c r="I166" s="34" t="s">
        <v>13</v>
      </c>
    </row>
    <row r="167" spans="8:11">
      <c r="H167" s="35" t="s">
        <v>17</v>
      </c>
      <c r="J167" s="50" t="s">
        <v>18</v>
      </c>
      <c r="K167" s="50" t="s">
        <v>19</v>
      </c>
    </row>
    <row r="168" spans="10:11">
      <c r="J168" s="62">
        <v>0</v>
      </c>
      <c r="K168" s="35"/>
    </row>
    <row r="169" spans="1:11">
      <c r="A169" s="35" t="s">
        <v>20</v>
      </c>
      <c r="D169" s="35" t="s">
        <v>21</v>
      </c>
      <c r="G169" s="35" t="s">
        <v>22</v>
      </c>
      <c r="I169" s="51">
        <v>1000</v>
      </c>
      <c r="J169" s="63">
        <v>0</v>
      </c>
      <c r="K169" s="53">
        <f t="shared" ref="K169:K179" si="6">J169*I169</f>
        <v>0</v>
      </c>
    </row>
    <row r="170" spans="1:11">
      <c r="A170" s="35"/>
      <c r="G170" s="35"/>
      <c r="I170" s="51">
        <v>500</v>
      </c>
      <c r="J170" s="63">
        <v>0</v>
      </c>
      <c r="K170" s="53">
        <f t="shared" si="6"/>
        <v>0</v>
      </c>
    </row>
    <row r="171" spans="1:11">
      <c r="A171" s="35"/>
      <c r="G171" s="35"/>
      <c r="I171" s="51">
        <v>200</v>
      </c>
      <c r="J171" s="63">
        <v>0</v>
      </c>
      <c r="K171" s="53">
        <f t="shared" si="6"/>
        <v>0</v>
      </c>
    </row>
    <row r="172" spans="1:11">
      <c r="A172" s="35" t="s">
        <v>23</v>
      </c>
      <c r="D172" s="35" t="s">
        <v>24</v>
      </c>
      <c r="G172" s="35" t="s">
        <v>25</v>
      </c>
      <c r="I172" s="51">
        <v>100</v>
      </c>
      <c r="J172" s="63">
        <v>0</v>
      </c>
      <c r="K172" s="53">
        <f t="shared" si="6"/>
        <v>0</v>
      </c>
    </row>
    <row r="173" spans="1:11">
      <c r="A173" s="34" t="s">
        <v>137</v>
      </c>
      <c r="D173" s="34" t="s">
        <v>27</v>
      </c>
      <c r="G173" s="34" t="s">
        <v>28</v>
      </c>
      <c r="I173" s="51">
        <v>50</v>
      </c>
      <c r="J173" s="63">
        <v>0</v>
      </c>
      <c r="K173" s="53">
        <f t="shared" si="6"/>
        <v>0</v>
      </c>
    </row>
    <row r="174" spans="9:11">
      <c r="I174" s="51">
        <v>20</v>
      </c>
      <c r="J174" s="63">
        <v>0</v>
      </c>
      <c r="K174" s="53">
        <f t="shared" si="6"/>
        <v>0</v>
      </c>
    </row>
    <row r="175" spans="9:11">
      <c r="I175" s="51">
        <v>10</v>
      </c>
      <c r="J175" s="63">
        <v>0</v>
      </c>
      <c r="K175" s="53">
        <f t="shared" si="6"/>
        <v>0</v>
      </c>
    </row>
    <row r="176" spans="9:11">
      <c r="I176" s="51">
        <v>5</v>
      </c>
      <c r="J176" s="63">
        <v>0</v>
      </c>
      <c r="K176" s="53">
        <f t="shared" si="6"/>
        <v>0</v>
      </c>
    </row>
    <row r="177" spans="9:11">
      <c r="I177" s="51">
        <v>1</v>
      </c>
      <c r="J177" s="63">
        <v>0</v>
      </c>
      <c r="K177" s="53">
        <f t="shared" si="6"/>
        <v>0</v>
      </c>
    </row>
    <row r="178" spans="9:11">
      <c r="I178" s="51">
        <v>0.25</v>
      </c>
      <c r="J178" s="63">
        <v>0</v>
      </c>
      <c r="K178" s="53">
        <f t="shared" si="6"/>
        <v>0</v>
      </c>
    </row>
    <row r="179" spans="9:11">
      <c r="I179" s="54">
        <v>0.05</v>
      </c>
      <c r="J179" s="63">
        <v>0</v>
      </c>
      <c r="K179" s="53">
        <f t="shared" si="6"/>
        <v>0</v>
      </c>
    </row>
    <row r="180" spans="9:11">
      <c r="I180" s="35" t="s">
        <v>29</v>
      </c>
      <c r="K180" s="55">
        <f>SUM(K169:K179)</f>
        <v>0</v>
      </c>
    </row>
    <row r="181" spans="9:11">
      <c r="I181" s="35" t="s">
        <v>30</v>
      </c>
      <c r="K181" s="56">
        <f>J165</f>
        <v>126038.81</v>
      </c>
    </row>
    <row r="182" ht="9.75" spans="11:11">
      <c r="K182" s="57">
        <f>SUM(K180:K181)</f>
        <v>126038.81</v>
      </c>
    </row>
    <row r="183" ht="9.75"/>
  </sheetData>
  <mergeCells count="78">
    <mergeCell ref="G4:J4"/>
    <mergeCell ref="G32:J32"/>
    <mergeCell ref="G60:J60"/>
    <mergeCell ref="G98:J98"/>
    <mergeCell ref="G128:J128"/>
    <mergeCell ref="G158:J158"/>
    <mergeCell ref="A4:A6"/>
    <mergeCell ref="A32:A34"/>
    <mergeCell ref="A60:A62"/>
    <mergeCell ref="A98:A100"/>
    <mergeCell ref="A128:A130"/>
    <mergeCell ref="A158:A160"/>
    <mergeCell ref="B4:B6"/>
    <mergeCell ref="B32:B34"/>
    <mergeCell ref="B60:B62"/>
    <mergeCell ref="B98:B100"/>
    <mergeCell ref="B128:B130"/>
    <mergeCell ref="B158:B160"/>
    <mergeCell ref="C4:C6"/>
    <mergeCell ref="C32:C34"/>
    <mergeCell ref="C60:C62"/>
    <mergeCell ref="C98:C100"/>
    <mergeCell ref="C128:C130"/>
    <mergeCell ref="C158:C160"/>
    <mergeCell ref="D4:D6"/>
    <mergeCell ref="D32:D34"/>
    <mergeCell ref="D60:D62"/>
    <mergeCell ref="D98:D100"/>
    <mergeCell ref="D128:D130"/>
    <mergeCell ref="D158:D160"/>
    <mergeCell ref="E4:E6"/>
    <mergeCell ref="E32:E34"/>
    <mergeCell ref="E60:E62"/>
    <mergeCell ref="E98:E100"/>
    <mergeCell ref="E128:E130"/>
    <mergeCell ref="E158:E160"/>
    <mergeCell ref="F4:F6"/>
    <mergeCell ref="F32:F34"/>
    <mergeCell ref="F60:F62"/>
    <mergeCell ref="F98:F100"/>
    <mergeCell ref="F128:F130"/>
    <mergeCell ref="F158:F160"/>
    <mergeCell ref="G5:G6"/>
    <mergeCell ref="G33:G34"/>
    <mergeCell ref="G61:G62"/>
    <mergeCell ref="G99:G100"/>
    <mergeCell ref="G129:G130"/>
    <mergeCell ref="G159:G160"/>
    <mergeCell ref="H5:H6"/>
    <mergeCell ref="H33:H34"/>
    <mergeCell ref="H61:H62"/>
    <mergeCell ref="H99:H100"/>
    <mergeCell ref="H129:H130"/>
    <mergeCell ref="H159:H160"/>
    <mergeCell ref="I5:I6"/>
    <mergeCell ref="I33:I34"/>
    <mergeCell ref="I61:I62"/>
    <mergeCell ref="I99:I100"/>
    <mergeCell ref="I129:I130"/>
    <mergeCell ref="I159:I160"/>
    <mergeCell ref="J5:J6"/>
    <mergeCell ref="J33:J34"/>
    <mergeCell ref="J61:J62"/>
    <mergeCell ref="J99:J100"/>
    <mergeCell ref="J129:J130"/>
    <mergeCell ref="J159:J160"/>
    <mergeCell ref="K4:K6"/>
    <mergeCell ref="K32:K34"/>
    <mergeCell ref="K60:K62"/>
    <mergeCell ref="K98:K100"/>
    <mergeCell ref="K128:K130"/>
    <mergeCell ref="K158:K160"/>
    <mergeCell ref="L4:L6"/>
    <mergeCell ref="L32:L34"/>
    <mergeCell ref="L60:L62"/>
    <mergeCell ref="L98:L100"/>
    <mergeCell ref="L128:L130"/>
    <mergeCell ref="L158:L160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zoomScale="130" zoomScaleNormal="130" workbookViewId="0">
      <selection activeCell="K7" sqref="K7"/>
    </sheetView>
  </sheetViews>
  <sheetFormatPr defaultColWidth="8.55238095238095" defaultRowHeight="9"/>
  <cols>
    <col min="1" max="1" width="9.33333333333333" style="34" customWidth="1"/>
    <col min="2" max="2" width="5.33333333333333" style="34" customWidth="1"/>
    <col min="3" max="3" width="23.847619047619" style="34" customWidth="1"/>
    <col min="4" max="4" width="12.3333333333333" style="34" customWidth="1"/>
    <col min="5" max="5" width="11.3333333333333" style="34" customWidth="1"/>
    <col min="6" max="6" width="12.8571428571429" style="34" customWidth="1"/>
    <col min="7" max="11" width="12.8857142857143" style="34" customWidth="1"/>
    <col min="12" max="12" width="11.4380952380952" style="34" customWidth="1"/>
    <col min="13" max="13" width="10.647619047619" style="34" customWidth="1"/>
    <col min="14" max="16384" width="8.55238095238095" style="34"/>
  </cols>
  <sheetData>
    <row r="1" spans="1:1">
      <c r="A1" s="35" t="s">
        <v>0</v>
      </c>
    </row>
    <row r="2" spans="1:1">
      <c r="A2" s="35" t="s">
        <v>1</v>
      </c>
    </row>
    <row r="4" spans="1:12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7" t="s">
        <v>8</v>
      </c>
      <c r="H4" s="38"/>
      <c r="I4" s="38"/>
      <c r="J4" s="48"/>
      <c r="K4" s="36" t="s">
        <v>9</v>
      </c>
      <c r="L4" s="36" t="s">
        <v>10</v>
      </c>
    </row>
    <row r="5" spans="1:12">
      <c r="A5" s="39"/>
      <c r="B5" s="39"/>
      <c r="C5" s="39"/>
      <c r="D5" s="39"/>
      <c r="E5" s="39"/>
      <c r="F5" s="39"/>
      <c r="G5" s="36" t="s">
        <v>11</v>
      </c>
      <c r="H5" s="36" t="s">
        <v>12</v>
      </c>
      <c r="I5" s="36" t="s">
        <v>13</v>
      </c>
      <c r="J5" s="36" t="s">
        <v>14</v>
      </c>
      <c r="K5" s="39"/>
      <c r="L5" s="39"/>
    </row>
    <row r="6" spans="1:1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>
      <c r="A7" s="41">
        <v>45427</v>
      </c>
      <c r="B7" s="42">
        <v>18671</v>
      </c>
      <c r="C7" s="59" t="s">
        <v>138</v>
      </c>
      <c r="D7" s="44" t="s">
        <v>16</v>
      </c>
      <c r="E7" s="44">
        <v>57816</v>
      </c>
      <c r="F7" s="60">
        <v>18900</v>
      </c>
      <c r="G7" s="61"/>
      <c r="H7" s="61"/>
      <c r="I7" s="26"/>
      <c r="J7" s="24"/>
      <c r="K7" s="49">
        <f t="shared" ref="K7:K20" si="0">J7+F7</f>
        <v>18900</v>
      </c>
      <c r="L7" s="41">
        <v>45425</v>
      </c>
    </row>
    <row r="8" spans="1:12">
      <c r="A8" s="41">
        <v>45427</v>
      </c>
      <c r="B8" s="42">
        <v>18990</v>
      </c>
      <c r="C8" s="59" t="s">
        <v>55</v>
      </c>
      <c r="D8" s="44" t="s">
        <v>16</v>
      </c>
      <c r="E8" s="44">
        <v>57829</v>
      </c>
      <c r="F8" s="60">
        <v>36000</v>
      </c>
      <c r="G8" s="61"/>
      <c r="H8" s="61"/>
      <c r="I8" s="26"/>
      <c r="J8" s="24"/>
      <c r="K8" s="49">
        <f t="shared" si="0"/>
        <v>36000</v>
      </c>
      <c r="L8" s="41">
        <v>45426</v>
      </c>
    </row>
    <row r="9" spans="1:12">
      <c r="A9" s="41">
        <v>45427</v>
      </c>
      <c r="B9" s="42">
        <v>18996</v>
      </c>
      <c r="C9" s="59" t="s">
        <v>76</v>
      </c>
      <c r="D9" s="44" t="s">
        <v>16</v>
      </c>
      <c r="E9" s="44">
        <v>57813</v>
      </c>
      <c r="F9" s="60">
        <v>4000</v>
      </c>
      <c r="G9" s="61"/>
      <c r="H9" s="61"/>
      <c r="I9" s="26"/>
      <c r="J9" s="24"/>
      <c r="K9" s="49">
        <f t="shared" si="0"/>
        <v>4000</v>
      </c>
      <c r="L9" s="41">
        <v>45425</v>
      </c>
    </row>
    <row r="10" spans="1:12">
      <c r="A10" s="41">
        <v>45427</v>
      </c>
      <c r="B10" s="42">
        <v>18997</v>
      </c>
      <c r="C10" s="59" t="s">
        <v>139</v>
      </c>
      <c r="D10" s="44" t="s">
        <v>16</v>
      </c>
      <c r="E10" s="44">
        <v>57812</v>
      </c>
      <c r="F10" s="60">
        <v>1300</v>
      </c>
      <c r="G10" s="61"/>
      <c r="H10" s="61"/>
      <c r="I10" s="26"/>
      <c r="J10" s="24"/>
      <c r="K10" s="49">
        <f t="shared" si="0"/>
        <v>1300</v>
      </c>
      <c r="L10" s="41">
        <v>45425</v>
      </c>
    </row>
    <row r="11" spans="1:12">
      <c r="A11" s="41">
        <v>45427</v>
      </c>
      <c r="B11" s="42">
        <v>18995</v>
      </c>
      <c r="C11" s="59" t="s">
        <v>55</v>
      </c>
      <c r="D11" s="44" t="s">
        <v>16</v>
      </c>
      <c r="E11" s="44">
        <v>57820</v>
      </c>
      <c r="F11" s="60">
        <v>7800</v>
      </c>
      <c r="G11" s="61"/>
      <c r="H11" s="61"/>
      <c r="I11" s="26"/>
      <c r="J11" s="24"/>
      <c r="K11" s="49">
        <f t="shared" si="0"/>
        <v>7800</v>
      </c>
      <c r="L11" s="41">
        <v>45426</v>
      </c>
    </row>
    <row r="12" spans="1:12">
      <c r="A12" s="41">
        <v>45427</v>
      </c>
      <c r="B12" s="42">
        <v>18998</v>
      </c>
      <c r="C12" s="59" t="s">
        <v>73</v>
      </c>
      <c r="D12" s="44" t="s">
        <v>16</v>
      </c>
      <c r="E12" s="44">
        <v>57806</v>
      </c>
      <c r="F12" s="60">
        <v>80356.1</v>
      </c>
      <c r="G12" s="61"/>
      <c r="H12" s="61"/>
      <c r="I12" s="26"/>
      <c r="J12" s="24"/>
      <c r="K12" s="49">
        <f t="shared" si="0"/>
        <v>80356.1</v>
      </c>
      <c r="L12" s="41">
        <v>45424</v>
      </c>
    </row>
    <row r="13" spans="1:12">
      <c r="A13" s="41">
        <v>45427</v>
      </c>
      <c r="B13" s="42">
        <v>18999</v>
      </c>
      <c r="C13" s="59" t="s">
        <v>140</v>
      </c>
      <c r="D13" s="44" t="s">
        <v>16</v>
      </c>
      <c r="E13" s="44">
        <v>57839</v>
      </c>
      <c r="F13" s="60">
        <v>105588.3</v>
      </c>
      <c r="G13" s="61"/>
      <c r="H13" s="61"/>
      <c r="I13" s="26"/>
      <c r="J13" s="24"/>
      <c r="K13" s="49">
        <f t="shared" si="0"/>
        <v>105588.3</v>
      </c>
      <c r="L13" s="41">
        <v>45426</v>
      </c>
    </row>
    <row r="14" spans="1:12">
      <c r="A14" s="41">
        <v>45427</v>
      </c>
      <c r="B14" s="42">
        <v>19000</v>
      </c>
      <c r="C14" s="59" t="s">
        <v>141</v>
      </c>
      <c r="D14" s="44" t="s">
        <v>16</v>
      </c>
      <c r="E14" s="44">
        <v>57825</v>
      </c>
      <c r="F14" s="60">
        <v>11000</v>
      </c>
      <c r="G14" s="61"/>
      <c r="H14" s="61"/>
      <c r="I14" s="26"/>
      <c r="J14" s="24"/>
      <c r="K14" s="49">
        <f t="shared" si="0"/>
        <v>11000</v>
      </c>
      <c r="L14" s="41">
        <v>45426</v>
      </c>
    </row>
    <row r="15" spans="1:13">
      <c r="A15" s="41">
        <v>45427</v>
      </c>
      <c r="B15" s="42">
        <v>19001</v>
      </c>
      <c r="C15" s="59" t="s">
        <v>142</v>
      </c>
      <c r="D15" s="44" t="s">
        <v>16</v>
      </c>
      <c r="E15" s="44">
        <v>57826</v>
      </c>
      <c r="F15" s="60">
        <v>19000.24</v>
      </c>
      <c r="G15" s="61"/>
      <c r="H15" s="61"/>
      <c r="I15" s="26"/>
      <c r="J15" s="24"/>
      <c r="K15" s="49">
        <f t="shared" si="0"/>
        <v>19000.24</v>
      </c>
      <c r="L15" s="41">
        <v>45426</v>
      </c>
      <c r="M15" s="34" t="s">
        <v>143</v>
      </c>
    </row>
    <row r="16" spans="1:12">
      <c r="A16" s="41">
        <v>45427</v>
      </c>
      <c r="B16" s="42">
        <v>19002</v>
      </c>
      <c r="C16" s="59" t="s">
        <v>144</v>
      </c>
      <c r="D16" s="44" t="s">
        <v>16</v>
      </c>
      <c r="E16" s="44">
        <v>57827</v>
      </c>
      <c r="F16" s="60">
        <v>88112</v>
      </c>
      <c r="G16" s="61"/>
      <c r="H16" s="61"/>
      <c r="I16" s="26"/>
      <c r="J16" s="24"/>
      <c r="K16" s="49">
        <f t="shared" si="0"/>
        <v>88112</v>
      </c>
      <c r="L16" s="41">
        <v>45426</v>
      </c>
    </row>
    <row r="17" spans="1:12">
      <c r="A17" s="41">
        <v>45427</v>
      </c>
      <c r="B17" s="42">
        <v>19002</v>
      </c>
      <c r="C17" s="59" t="s">
        <v>144</v>
      </c>
      <c r="D17" s="44" t="s">
        <v>145</v>
      </c>
      <c r="E17" s="44">
        <v>57827</v>
      </c>
      <c r="F17" s="60">
        <v>0.2</v>
      </c>
      <c r="G17" s="61"/>
      <c r="H17" s="61"/>
      <c r="I17" s="26"/>
      <c r="J17" s="24"/>
      <c r="K17" s="49">
        <f t="shared" si="0"/>
        <v>0.2</v>
      </c>
      <c r="L17" s="41"/>
    </row>
    <row r="18" spans="1:12">
      <c r="A18" s="41">
        <v>45427</v>
      </c>
      <c r="B18" s="42">
        <v>19003</v>
      </c>
      <c r="C18" s="59" t="s">
        <v>55</v>
      </c>
      <c r="D18" s="44" t="s">
        <v>16</v>
      </c>
      <c r="E18" s="44">
        <v>57828</v>
      </c>
      <c r="F18" s="60">
        <v>71100</v>
      </c>
      <c r="G18" s="61"/>
      <c r="H18" s="61"/>
      <c r="I18" s="26"/>
      <c r="J18" s="24"/>
      <c r="K18" s="49">
        <f t="shared" si="0"/>
        <v>71100</v>
      </c>
      <c r="L18" s="41">
        <v>45426</v>
      </c>
    </row>
    <row r="19" spans="1:12">
      <c r="A19" s="41">
        <v>45427</v>
      </c>
      <c r="B19" s="42">
        <v>19004</v>
      </c>
      <c r="C19" s="59" t="s">
        <v>55</v>
      </c>
      <c r="D19" s="44" t="s">
        <v>16</v>
      </c>
      <c r="E19" s="44">
        <v>57830</v>
      </c>
      <c r="F19" s="60">
        <v>18900</v>
      </c>
      <c r="G19" s="61"/>
      <c r="H19" s="61"/>
      <c r="I19" s="26"/>
      <c r="J19" s="24"/>
      <c r="K19" s="49">
        <f t="shared" si="0"/>
        <v>18900</v>
      </c>
      <c r="L19" s="41">
        <v>45426</v>
      </c>
    </row>
    <row r="20" spans="1:12">
      <c r="A20" s="41">
        <v>45427</v>
      </c>
      <c r="B20" s="42">
        <v>19005</v>
      </c>
      <c r="C20" s="59" t="s">
        <v>88</v>
      </c>
      <c r="D20" s="44" t="s">
        <v>16</v>
      </c>
      <c r="E20" s="44">
        <v>57831</v>
      </c>
      <c r="F20" s="60">
        <v>650</v>
      </c>
      <c r="G20" s="61"/>
      <c r="H20" s="61"/>
      <c r="I20" s="26"/>
      <c r="J20" s="24"/>
      <c r="K20" s="49">
        <f t="shared" si="0"/>
        <v>650</v>
      </c>
      <c r="L20" s="41">
        <v>45426</v>
      </c>
    </row>
    <row r="21" spans="1:12">
      <c r="A21" s="41"/>
      <c r="B21" s="42"/>
      <c r="C21" s="59"/>
      <c r="D21" s="44"/>
      <c r="E21" s="44"/>
      <c r="F21" s="60"/>
      <c r="G21" s="61"/>
      <c r="H21" s="46"/>
      <c r="I21" s="26"/>
      <c r="J21" s="24"/>
      <c r="K21" s="49"/>
      <c r="L21" s="41"/>
    </row>
    <row r="22" spans="6:11">
      <c r="F22" s="47">
        <f>SUM(F4:F21)</f>
        <v>462706.84</v>
      </c>
      <c r="G22" s="35"/>
      <c r="H22" s="35"/>
      <c r="I22" s="35"/>
      <c r="J22" s="47">
        <f>SUM(J7:J21)</f>
        <v>0</v>
      </c>
      <c r="K22" s="47">
        <f>SUM(K7:K21)</f>
        <v>462706.84</v>
      </c>
    </row>
    <row r="23" spans="9:9">
      <c r="I23" s="34" t="s">
        <v>13</v>
      </c>
    </row>
    <row r="26" spans="1:4">
      <c r="A26" s="35" t="s">
        <v>20</v>
      </c>
      <c r="D26" s="35" t="s">
        <v>21</v>
      </c>
    </row>
    <row r="27" spans="1:1">
      <c r="A27" s="35"/>
    </row>
    <row r="28" spans="1:1">
      <c r="A28" s="35"/>
    </row>
    <row r="29" spans="1:4">
      <c r="A29" s="35" t="s">
        <v>23</v>
      </c>
      <c r="D29" s="35" t="s">
        <v>24</v>
      </c>
    </row>
    <row r="30" spans="1:4">
      <c r="A30" s="34" t="s">
        <v>137</v>
      </c>
      <c r="D30" s="34" t="s">
        <v>27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zoomScale="130" zoomScaleNormal="130" workbookViewId="0">
      <selection activeCell="H26" sqref="H26"/>
    </sheetView>
  </sheetViews>
  <sheetFormatPr defaultColWidth="8.55238095238095" defaultRowHeight="9"/>
  <cols>
    <col min="1" max="1" width="9.33333333333333" style="34" customWidth="1"/>
    <col min="2" max="2" width="5.33333333333333" style="34" customWidth="1"/>
    <col min="3" max="3" width="23.847619047619" style="34" customWidth="1"/>
    <col min="4" max="4" width="12.3333333333333" style="34" customWidth="1"/>
    <col min="5" max="5" width="11.3333333333333" style="34" customWidth="1"/>
    <col min="6" max="6" width="12.8571428571429" style="34" customWidth="1"/>
    <col min="7" max="11" width="12.8857142857143" style="34" customWidth="1"/>
    <col min="12" max="12" width="11.4380952380952" style="34" customWidth="1"/>
    <col min="13" max="13" width="10.647619047619" style="34" customWidth="1"/>
    <col min="14" max="16384" width="8.55238095238095" style="34"/>
  </cols>
  <sheetData>
    <row r="1" spans="1:1">
      <c r="A1" s="35" t="s">
        <v>0</v>
      </c>
    </row>
    <row r="2" spans="1:1">
      <c r="A2" s="35" t="s">
        <v>1</v>
      </c>
    </row>
    <row r="4" spans="1:12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7" t="s">
        <v>8</v>
      </c>
      <c r="H4" s="38"/>
      <c r="I4" s="38"/>
      <c r="J4" s="48"/>
      <c r="K4" s="36" t="s">
        <v>9</v>
      </c>
      <c r="L4" s="36" t="s">
        <v>10</v>
      </c>
    </row>
    <row r="5" spans="1:12">
      <c r="A5" s="39"/>
      <c r="B5" s="39"/>
      <c r="C5" s="39"/>
      <c r="D5" s="39"/>
      <c r="E5" s="39"/>
      <c r="F5" s="39"/>
      <c r="G5" s="36" t="s">
        <v>11</v>
      </c>
      <c r="H5" s="36" t="s">
        <v>12</v>
      </c>
      <c r="I5" s="36" t="s">
        <v>13</v>
      </c>
      <c r="J5" s="36" t="s">
        <v>14</v>
      </c>
      <c r="K5" s="39"/>
      <c r="L5" s="39"/>
    </row>
    <row r="6" spans="1:1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>
      <c r="A7" s="41">
        <v>45427</v>
      </c>
      <c r="B7" s="42">
        <v>19007</v>
      </c>
      <c r="C7" s="59" t="s">
        <v>146</v>
      </c>
      <c r="D7" s="44" t="s">
        <v>16</v>
      </c>
      <c r="E7" s="44">
        <v>57472</v>
      </c>
      <c r="F7" s="60">
        <v>650</v>
      </c>
      <c r="G7" s="40"/>
      <c r="H7" s="40"/>
      <c r="I7" s="40"/>
      <c r="J7" s="40"/>
      <c r="K7" s="49">
        <f>J7+F7</f>
        <v>650</v>
      </c>
      <c r="L7" s="41">
        <v>45390</v>
      </c>
    </row>
    <row r="8" spans="1:12">
      <c r="A8" s="41">
        <v>45427</v>
      </c>
      <c r="B8" s="42">
        <v>19008</v>
      </c>
      <c r="C8" s="59" t="s">
        <v>147</v>
      </c>
      <c r="D8" s="44" t="s">
        <v>16</v>
      </c>
      <c r="E8" s="44">
        <v>57832</v>
      </c>
      <c r="F8" s="60">
        <v>650</v>
      </c>
      <c r="G8" s="61"/>
      <c r="H8" s="61"/>
      <c r="I8" s="26"/>
      <c r="J8" s="24"/>
      <c r="K8" s="49">
        <f t="shared" ref="K8:K21" si="0">J8+F8</f>
        <v>650</v>
      </c>
      <c r="L8" s="41">
        <v>45427</v>
      </c>
    </row>
    <row r="9" spans="1:12">
      <c r="A9" s="41">
        <v>45427</v>
      </c>
      <c r="B9" s="42">
        <v>19009</v>
      </c>
      <c r="C9" s="59" t="s">
        <v>148</v>
      </c>
      <c r="D9" s="44" t="s">
        <v>16</v>
      </c>
      <c r="E9" s="44">
        <v>57841</v>
      </c>
      <c r="F9" s="60">
        <v>95971.1</v>
      </c>
      <c r="G9" s="61"/>
      <c r="H9" s="61"/>
      <c r="I9" s="26"/>
      <c r="J9" s="24"/>
      <c r="K9" s="49">
        <f t="shared" si="0"/>
        <v>95971.1</v>
      </c>
      <c r="L9" s="41">
        <v>45426</v>
      </c>
    </row>
    <row r="10" spans="1:12">
      <c r="A10" s="41">
        <v>45427</v>
      </c>
      <c r="B10" s="42">
        <v>19009</v>
      </c>
      <c r="C10" s="59" t="s">
        <v>148</v>
      </c>
      <c r="D10" s="44" t="s">
        <v>149</v>
      </c>
      <c r="E10" s="44">
        <v>57841</v>
      </c>
      <c r="F10" s="60">
        <v>3</v>
      </c>
      <c r="G10" s="61"/>
      <c r="H10" s="61"/>
      <c r="I10" s="26"/>
      <c r="J10" s="24"/>
      <c r="K10" s="49">
        <f t="shared" si="0"/>
        <v>3</v>
      </c>
      <c r="L10" s="41">
        <v>45426</v>
      </c>
    </row>
    <row r="11" spans="1:12">
      <c r="A11" s="41">
        <v>45427</v>
      </c>
      <c r="B11" s="42">
        <v>19010</v>
      </c>
      <c r="C11" s="59" t="s">
        <v>126</v>
      </c>
      <c r="D11" s="44" t="s">
        <v>16</v>
      </c>
      <c r="E11" s="44">
        <v>57842</v>
      </c>
      <c r="F11" s="60">
        <v>650</v>
      </c>
      <c r="G11" s="61"/>
      <c r="H11" s="61"/>
      <c r="I11" s="26"/>
      <c r="J11" s="24"/>
      <c r="K11" s="49">
        <f t="shared" si="0"/>
        <v>650</v>
      </c>
      <c r="L11" s="41">
        <v>45427</v>
      </c>
    </row>
    <row r="12" spans="1:12">
      <c r="A12" s="41">
        <v>45427</v>
      </c>
      <c r="B12" s="42">
        <v>19011</v>
      </c>
      <c r="C12" s="59" t="s">
        <v>150</v>
      </c>
      <c r="D12" s="44" t="s">
        <v>16</v>
      </c>
      <c r="E12" s="44">
        <v>57843</v>
      </c>
      <c r="F12" s="60"/>
      <c r="G12" s="61" t="s">
        <v>36</v>
      </c>
      <c r="H12" s="61"/>
      <c r="I12" s="26"/>
      <c r="J12" s="24">
        <v>41634.3</v>
      </c>
      <c r="K12" s="49">
        <f t="shared" si="0"/>
        <v>41634.3</v>
      </c>
      <c r="L12" s="41">
        <v>45415</v>
      </c>
    </row>
    <row r="13" spans="1:12">
      <c r="A13" s="41">
        <v>45427</v>
      </c>
      <c r="B13" s="42">
        <v>19012</v>
      </c>
      <c r="C13" s="59" t="s">
        <v>151</v>
      </c>
      <c r="D13" s="44" t="s">
        <v>16</v>
      </c>
      <c r="E13" s="44">
        <v>57844</v>
      </c>
      <c r="F13" s="60">
        <v>35402.1</v>
      </c>
      <c r="G13" s="61"/>
      <c r="H13" s="61"/>
      <c r="I13" s="26"/>
      <c r="J13" s="24"/>
      <c r="K13" s="49">
        <f t="shared" si="0"/>
        <v>35402.1</v>
      </c>
      <c r="L13" s="41">
        <v>45427</v>
      </c>
    </row>
    <row r="14" spans="1:12">
      <c r="A14" s="41">
        <v>45427</v>
      </c>
      <c r="B14" s="42">
        <v>19013</v>
      </c>
      <c r="C14" s="59" t="s">
        <v>88</v>
      </c>
      <c r="D14" s="44" t="s">
        <v>16</v>
      </c>
      <c r="E14" s="44">
        <v>57845</v>
      </c>
      <c r="F14" s="60">
        <v>650</v>
      </c>
      <c r="G14" s="61"/>
      <c r="H14" s="61"/>
      <c r="I14" s="26"/>
      <c r="J14" s="24"/>
      <c r="K14" s="49">
        <f t="shared" si="0"/>
        <v>650</v>
      </c>
      <c r="L14" s="41">
        <v>45427</v>
      </c>
    </row>
    <row r="15" spans="1:12">
      <c r="A15" s="41">
        <v>45427</v>
      </c>
      <c r="B15" s="42">
        <v>19014</v>
      </c>
      <c r="C15" s="59" t="s">
        <v>55</v>
      </c>
      <c r="D15" s="44" t="s">
        <v>16</v>
      </c>
      <c r="E15" s="44">
        <v>57849</v>
      </c>
      <c r="F15" s="60">
        <v>15900</v>
      </c>
      <c r="G15" s="61"/>
      <c r="H15" s="61"/>
      <c r="I15" s="26"/>
      <c r="J15" s="24"/>
      <c r="K15" s="49">
        <f t="shared" si="0"/>
        <v>15900</v>
      </c>
      <c r="L15" s="41">
        <v>45427</v>
      </c>
    </row>
    <row r="16" spans="1:12">
      <c r="A16" s="41">
        <v>45427</v>
      </c>
      <c r="B16" s="42">
        <v>19015</v>
      </c>
      <c r="C16" s="59" t="s">
        <v>152</v>
      </c>
      <c r="D16" s="44" t="s">
        <v>16</v>
      </c>
      <c r="E16" s="44">
        <v>57850</v>
      </c>
      <c r="F16" s="60">
        <v>18900</v>
      </c>
      <c r="G16" s="61"/>
      <c r="H16" s="61"/>
      <c r="I16" s="26"/>
      <c r="J16" s="24"/>
      <c r="K16" s="49">
        <f t="shared" si="0"/>
        <v>18900</v>
      </c>
      <c r="L16" s="41">
        <v>45427</v>
      </c>
    </row>
    <row r="17" spans="1:13">
      <c r="A17" s="41">
        <v>45427</v>
      </c>
      <c r="B17" s="42">
        <v>19016</v>
      </c>
      <c r="C17" s="59" t="s">
        <v>153</v>
      </c>
      <c r="D17" s="44" t="s">
        <v>16</v>
      </c>
      <c r="E17" s="44">
        <v>57851</v>
      </c>
      <c r="F17" s="60"/>
      <c r="G17" s="61"/>
      <c r="H17" s="61"/>
      <c r="I17" s="26"/>
      <c r="J17" s="24">
        <v>24271.44</v>
      </c>
      <c r="K17" s="49">
        <f t="shared" si="0"/>
        <v>24271.44</v>
      </c>
      <c r="L17" s="41">
        <v>45425</v>
      </c>
      <c r="M17" s="34" t="s">
        <v>154</v>
      </c>
    </row>
    <row r="18" spans="1:12">
      <c r="A18" s="41">
        <v>45427</v>
      </c>
      <c r="B18" s="42">
        <v>19017</v>
      </c>
      <c r="C18" s="59" t="s">
        <v>155</v>
      </c>
      <c r="D18" s="44" t="s">
        <v>16</v>
      </c>
      <c r="E18" s="44">
        <v>57836</v>
      </c>
      <c r="F18" s="60"/>
      <c r="G18" s="61"/>
      <c r="H18" s="61"/>
      <c r="I18" s="26"/>
      <c r="J18" s="24">
        <v>11321.25</v>
      </c>
      <c r="K18" s="49">
        <f t="shared" si="0"/>
        <v>11321.25</v>
      </c>
      <c r="L18" s="41">
        <v>45427</v>
      </c>
    </row>
    <row r="19" spans="1:12">
      <c r="A19" s="41"/>
      <c r="B19" s="42"/>
      <c r="C19" s="59"/>
      <c r="D19" s="44"/>
      <c r="E19" s="44"/>
      <c r="F19" s="60"/>
      <c r="G19" s="61"/>
      <c r="H19" s="46"/>
      <c r="I19" s="26"/>
      <c r="J19" s="24"/>
      <c r="K19" s="49"/>
      <c r="L19" s="41"/>
    </row>
    <row r="20" spans="6:11">
      <c r="F20" s="47">
        <f>SUM(F4:F19)</f>
        <v>168776.2</v>
      </c>
      <c r="G20" s="35"/>
      <c r="H20" s="35"/>
      <c r="I20" s="35"/>
      <c r="J20" s="47">
        <f>SUM(J8:J19)</f>
        <v>77226.99</v>
      </c>
      <c r="K20" s="47">
        <f>SUM(K8:K19)</f>
        <v>245353.19</v>
      </c>
    </row>
    <row r="21" spans="9:9">
      <c r="I21" s="34" t="s">
        <v>13</v>
      </c>
    </row>
    <row r="24" spans="1:4">
      <c r="A24" s="35" t="s">
        <v>20</v>
      </c>
      <c r="D24" s="35" t="s">
        <v>21</v>
      </c>
    </row>
    <row r="25" spans="1:1">
      <c r="A25" s="35"/>
    </row>
    <row r="26" spans="1:1">
      <c r="A26" s="35"/>
    </row>
    <row r="27" spans="1:4">
      <c r="A27" s="35" t="s">
        <v>23</v>
      </c>
      <c r="D27" s="35" t="s">
        <v>24</v>
      </c>
    </row>
    <row r="28" spans="1:4">
      <c r="A28" s="34" t="s">
        <v>137</v>
      </c>
      <c r="D28" s="34" t="s">
        <v>27</v>
      </c>
    </row>
    <row r="31" spans="1:1">
      <c r="A31" s="35" t="s">
        <v>0</v>
      </c>
    </row>
    <row r="32" spans="1:1">
      <c r="A32" s="35" t="s">
        <v>95</v>
      </c>
    </row>
    <row r="34" spans="1:12">
      <c r="A34" s="36" t="s">
        <v>2</v>
      </c>
      <c r="B34" s="36" t="s">
        <v>3</v>
      </c>
      <c r="C34" s="36" t="s">
        <v>4</v>
      </c>
      <c r="D34" s="36" t="s">
        <v>5</v>
      </c>
      <c r="E34" s="36" t="s">
        <v>6</v>
      </c>
      <c r="F34" s="36" t="s">
        <v>7</v>
      </c>
      <c r="G34" s="37" t="s">
        <v>8</v>
      </c>
      <c r="H34" s="38"/>
      <c r="I34" s="38"/>
      <c r="J34" s="48"/>
      <c r="K34" s="36" t="s">
        <v>9</v>
      </c>
      <c r="L34" s="36" t="s">
        <v>10</v>
      </c>
    </row>
    <row r="35" spans="1:12">
      <c r="A35" s="39"/>
      <c r="B35" s="39"/>
      <c r="C35" s="39"/>
      <c r="D35" s="39"/>
      <c r="E35" s="39"/>
      <c r="F35" s="39"/>
      <c r="G35" s="36" t="s">
        <v>11</v>
      </c>
      <c r="H35" s="36" t="s">
        <v>12</v>
      </c>
      <c r="I35" s="36" t="s">
        <v>13</v>
      </c>
      <c r="J35" s="36" t="s">
        <v>14</v>
      </c>
      <c r="K35" s="39"/>
      <c r="L35" s="39"/>
    </row>
    <row r="36" spans="1:1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>
      <c r="A37" s="41">
        <v>45428</v>
      </c>
      <c r="B37" s="42">
        <v>18802</v>
      </c>
      <c r="C37" s="59" t="s">
        <v>156</v>
      </c>
      <c r="D37" s="44" t="s">
        <v>16</v>
      </c>
      <c r="E37" s="44">
        <v>57432</v>
      </c>
      <c r="F37" s="60"/>
      <c r="G37" s="61" t="s">
        <v>157</v>
      </c>
      <c r="H37" s="61">
        <v>1497487</v>
      </c>
      <c r="I37" s="26">
        <v>45426</v>
      </c>
      <c r="J37" s="24">
        <v>22352.1</v>
      </c>
      <c r="K37" s="49">
        <f>J37</f>
        <v>22352.1</v>
      </c>
      <c r="L37" s="41">
        <v>45428</v>
      </c>
    </row>
    <row r="38" spans="1:12">
      <c r="A38" s="41"/>
      <c r="B38" s="42"/>
      <c r="C38" s="59"/>
      <c r="D38" s="44"/>
      <c r="E38" s="44"/>
      <c r="F38" s="60"/>
      <c r="G38" s="61"/>
      <c r="H38" s="46"/>
      <c r="I38" s="26"/>
      <c r="J38" s="24"/>
      <c r="K38" s="49"/>
      <c r="L38" s="41"/>
    </row>
    <row r="39" spans="6:11">
      <c r="F39" s="47">
        <f>SUM(F34:F38)</f>
        <v>0</v>
      </c>
      <c r="G39" s="35"/>
      <c r="H39" s="35"/>
      <c r="I39" s="35"/>
      <c r="J39" s="47">
        <f>SUM(J37:J38)</f>
        <v>22352.1</v>
      </c>
      <c r="K39" s="47">
        <f>SUM(K37:K38)</f>
        <v>22352.1</v>
      </c>
    </row>
    <row r="40" spans="9:9">
      <c r="I40" s="34" t="s">
        <v>13</v>
      </c>
    </row>
    <row r="41" spans="8:11">
      <c r="H41" s="35" t="s">
        <v>17</v>
      </c>
      <c r="J41" s="50" t="s">
        <v>18</v>
      </c>
      <c r="K41" s="50" t="s">
        <v>19</v>
      </c>
    </row>
    <row r="42" spans="11:11">
      <c r="K42" s="35"/>
    </row>
    <row r="43" spans="1:11">
      <c r="A43" s="35" t="s">
        <v>20</v>
      </c>
      <c r="D43" s="35" t="s">
        <v>21</v>
      </c>
      <c r="G43" s="35" t="s">
        <v>22</v>
      </c>
      <c r="I43" s="51">
        <v>1000</v>
      </c>
      <c r="J43" s="62">
        <v>0</v>
      </c>
      <c r="K43" s="53">
        <f t="shared" ref="K43:K53" si="1">J43*I43</f>
        <v>0</v>
      </c>
    </row>
    <row r="44" spans="1:11">
      <c r="A44" s="35"/>
      <c r="G44" s="35"/>
      <c r="I44" s="51">
        <v>500</v>
      </c>
      <c r="J44" s="62">
        <v>0</v>
      </c>
      <c r="K44" s="53">
        <f t="shared" si="1"/>
        <v>0</v>
      </c>
    </row>
    <row r="45" spans="1:11">
      <c r="A45" s="35"/>
      <c r="G45" s="35"/>
      <c r="I45" s="51">
        <v>200</v>
      </c>
      <c r="J45" s="62">
        <v>0</v>
      </c>
      <c r="K45" s="53">
        <f t="shared" si="1"/>
        <v>0</v>
      </c>
    </row>
    <row r="46" spans="1:11">
      <c r="A46" s="35" t="s">
        <v>23</v>
      </c>
      <c r="D46" s="35" t="s">
        <v>24</v>
      </c>
      <c r="G46" s="35" t="s">
        <v>25</v>
      </c>
      <c r="I46" s="51">
        <v>100</v>
      </c>
      <c r="J46" s="62">
        <v>0</v>
      </c>
      <c r="K46" s="53">
        <f t="shared" si="1"/>
        <v>0</v>
      </c>
    </row>
    <row r="47" spans="1:11">
      <c r="A47" s="34" t="s">
        <v>26</v>
      </c>
      <c r="D47" s="34" t="s">
        <v>27</v>
      </c>
      <c r="G47" s="34" t="s">
        <v>28</v>
      </c>
      <c r="I47" s="51">
        <v>50</v>
      </c>
      <c r="J47" s="62">
        <v>0</v>
      </c>
      <c r="K47" s="53">
        <f t="shared" si="1"/>
        <v>0</v>
      </c>
    </row>
    <row r="48" spans="9:11">
      <c r="I48" s="51">
        <v>20</v>
      </c>
      <c r="J48" s="62">
        <v>0</v>
      </c>
      <c r="K48" s="53">
        <f t="shared" si="1"/>
        <v>0</v>
      </c>
    </row>
    <row r="49" spans="9:11">
      <c r="I49" s="51">
        <v>10</v>
      </c>
      <c r="J49" s="62">
        <v>0</v>
      </c>
      <c r="K49" s="53">
        <f t="shared" si="1"/>
        <v>0</v>
      </c>
    </row>
    <row r="50" spans="9:11">
      <c r="I50" s="51">
        <v>5</v>
      </c>
      <c r="J50" s="62">
        <v>0</v>
      </c>
      <c r="K50" s="53">
        <f t="shared" si="1"/>
        <v>0</v>
      </c>
    </row>
    <row r="51" spans="9:11">
      <c r="I51" s="51">
        <v>1</v>
      </c>
      <c r="J51" s="62">
        <v>0</v>
      </c>
      <c r="K51" s="53">
        <f t="shared" si="1"/>
        <v>0</v>
      </c>
    </row>
    <row r="52" spans="9:11">
      <c r="I52" s="51">
        <v>0.25</v>
      </c>
      <c r="J52" s="62">
        <v>0</v>
      </c>
      <c r="K52" s="53">
        <f t="shared" si="1"/>
        <v>0</v>
      </c>
    </row>
    <row r="53" spans="9:11">
      <c r="I53" s="54">
        <v>0.1</v>
      </c>
      <c r="J53" s="62">
        <v>0</v>
      </c>
      <c r="K53" s="53">
        <f t="shared" si="1"/>
        <v>0</v>
      </c>
    </row>
    <row r="54" spans="9:11">
      <c r="I54" s="35" t="s">
        <v>29</v>
      </c>
      <c r="K54" s="55">
        <f>SUM(K43:K53)</f>
        <v>0</v>
      </c>
    </row>
    <row r="55" spans="9:11">
      <c r="I55" s="35" t="s">
        <v>30</v>
      </c>
      <c r="K55" s="56">
        <f>J39</f>
        <v>22352.1</v>
      </c>
    </row>
    <row r="56" ht="9.75" spans="11:11">
      <c r="K56" s="57">
        <f>SUM(K54:K55)</f>
        <v>22352.1</v>
      </c>
    </row>
    <row r="57" ht="9.75"/>
  </sheetData>
  <mergeCells count="26">
    <mergeCell ref="G4:J4"/>
    <mergeCell ref="G34:J34"/>
    <mergeCell ref="A4:A6"/>
    <mergeCell ref="A34:A36"/>
    <mergeCell ref="B4:B6"/>
    <mergeCell ref="B34:B36"/>
    <mergeCell ref="C4:C6"/>
    <mergeCell ref="C34:C36"/>
    <mergeCell ref="D4:D6"/>
    <mergeCell ref="D34:D36"/>
    <mergeCell ref="E4:E6"/>
    <mergeCell ref="E34:E36"/>
    <mergeCell ref="F4:F6"/>
    <mergeCell ref="F34:F36"/>
    <mergeCell ref="G5:G6"/>
    <mergeCell ref="G35:G36"/>
    <mergeCell ref="H5:H6"/>
    <mergeCell ref="H35:H36"/>
    <mergeCell ref="I5:I6"/>
    <mergeCell ref="I35:I36"/>
    <mergeCell ref="J5:J6"/>
    <mergeCell ref="J35:J36"/>
    <mergeCell ref="K4:K6"/>
    <mergeCell ref="K34:K36"/>
    <mergeCell ref="L4:L6"/>
    <mergeCell ref="L34:L36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zoomScale="130" zoomScaleNormal="130" workbookViewId="0">
      <selection activeCell="D26" sqref="D26"/>
    </sheetView>
  </sheetViews>
  <sheetFormatPr defaultColWidth="8.55238095238095" defaultRowHeight="9"/>
  <cols>
    <col min="1" max="1" width="9.33333333333333" style="34" customWidth="1"/>
    <col min="2" max="2" width="5.33333333333333" style="34" customWidth="1"/>
    <col min="3" max="3" width="23.847619047619" style="34" customWidth="1"/>
    <col min="4" max="4" width="12.3333333333333" style="34" customWidth="1"/>
    <col min="5" max="5" width="11.3333333333333" style="34" customWidth="1"/>
    <col min="6" max="6" width="12.8571428571429" style="34" customWidth="1"/>
    <col min="7" max="11" width="12.8857142857143" style="34" customWidth="1"/>
    <col min="12" max="12" width="11.4380952380952" style="34" customWidth="1"/>
    <col min="13" max="13" width="10.647619047619" style="34" customWidth="1"/>
    <col min="14" max="16384" width="8.55238095238095" style="34"/>
  </cols>
  <sheetData>
    <row r="1" spans="1:1">
      <c r="A1" s="35" t="s">
        <v>0</v>
      </c>
    </row>
    <row r="2" spans="1:1">
      <c r="A2" s="35" t="s">
        <v>95</v>
      </c>
    </row>
    <row r="4" spans="1:12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7" t="s">
        <v>8</v>
      </c>
      <c r="H4" s="38"/>
      <c r="I4" s="38"/>
      <c r="J4" s="48"/>
      <c r="K4" s="36" t="s">
        <v>9</v>
      </c>
      <c r="L4" s="36" t="s">
        <v>10</v>
      </c>
    </row>
    <row r="5" spans="1:12">
      <c r="A5" s="39"/>
      <c r="B5" s="39"/>
      <c r="C5" s="39"/>
      <c r="D5" s="39"/>
      <c r="E5" s="39"/>
      <c r="F5" s="39"/>
      <c r="G5" s="36" t="s">
        <v>11</v>
      </c>
      <c r="H5" s="36" t="s">
        <v>12</v>
      </c>
      <c r="I5" s="36" t="s">
        <v>13</v>
      </c>
      <c r="J5" s="36" t="s">
        <v>14</v>
      </c>
      <c r="K5" s="39"/>
      <c r="L5" s="39"/>
    </row>
    <row r="6" spans="1:1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>
      <c r="A7" s="41">
        <v>45429</v>
      </c>
      <c r="B7" s="42">
        <v>18803</v>
      </c>
      <c r="C7" s="59" t="s">
        <v>158</v>
      </c>
      <c r="D7" s="44" t="s">
        <v>16</v>
      </c>
      <c r="E7" s="44">
        <v>57104</v>
      </c>
      <c r="F7" s="60">
        <v>0</v>
      </c>
      <c r="G7" s="61" t="s">
        <v>157</v>
      </c>
      <c r="H7" s="61">
        <v>1431755</v>
      </c>
      <c r="I7" s="26" t="s">
        <v>159</v>
      </c>
      <c r="J7" s="24">
        <v>175953.04</v>
      </c>
      <c r="K7" s="49">
        <f>J7+F7</f>
        <v>175953.04</v>
      </c>
      <c r="L7" s="41">
        <v>45429</v>
      </c>
    </row>
    <row r="8" spans="1:12">
      <c r="A8" s="41">
        <v>45429</v>
      </c>
      <c r="B8" s="42">
        <v>18804</v>
      </c>
      <c r="C8" s="59" t="s">
        <v>160</v>
      </c>
      <c r="D8" s="44" t="s">
        <v>16</v>
      </c>
      <c r="E8" s="44">
        <v>57819</v>
      </c>
      <c r="F8" s="60">
        <v>0</v>
      </c>
      <c r="G8" s="61" t="s">
        <v>161</v>
      </c>
      <c r="H8" s="61">
        <v>91734</v>
      </c>
      <c r="I8" s="26" t="s">
        <v>162</v>
      </c>
      <c r="J8" s="24">
        <v>31502</v>
      </c>
      <c r="K8" s="49">
        <f>J8+F8</f>
        <v>31502</v>
      </c>
      <c r="L8" s="41">
        <v>45429</v>
      </c>
    </row>
    <row r="9" spans="1:12">
      <c r="A9" s="41">
        <v>45429</v>
      </c>
      <c r="B9" s="42">
        <v>18805</v>
      </c>
      <c r="C9" s="59" t="s">
        <v>163</v>
      </c>
      <c r="D9" s="44" t="s">
        <v>16</v>
      </c>
      <c r="E9" s="44">
        <v>57810</v>
      </c>
      <c r="F9" s="60">
        <v>23890.1</v>
      </c>
      <c r="G9" s="40"/>
      <c r="H9" s="40"/>
      <c r="I9" s="40"/>
      <c r="J9" s="40"/>
      <c r="K9" s="49">
        <f t="shared" ref="K9:K16" si="0">J9+F9</f>
        <v>23890.1</v>
      </c>
      <c r="L9" s="41">
        <v>45429</v>
      </c>
    </row>
    <row r="10" spans="1:12">
      <c r="A10" s="41">
        <v>45429</v>
      </c>
      <c r="B10" s="42">
        <v>18806</v>
      </c>
      <c r="C10" s="59" t="s">
        <v>164</v>
      </c>
      <c r="D10" s="44" t="s">
        <v>16</v>
      </c>
      <c r="E10" s="44">
        <v>57779</v>
      </c>
      <c r="F10" s="60">
        <v>650</v>
      </c>
      <c r="G10" s="40"/>
      <c r="H10" s="40"/>
      <c r="I10" s="40"/>
      <c r="J10" s="40"/>
      <c r="K10" s="49">
        <f t="shared" si="0"/>
        <v>650</v>
      </c>
      <c r="L10" s="41">
        <v>45429</v>
      </c>
    </row>
    <row r="11" spans="1:12">
      <c r="A11" s="41">
        <v>45429</v>
      </c>
      <c r="B11" s="42">
        <v>18807</v>
      </c>
      <c r="C11" s="59" t="s">
        <v>165</v>
      </c>
      <c r="D11" s="44" t="s">
        <v>16</v>
      </c>
      <c r="E11" s="44">
        <v>57777</v>
      </c>
      <c r="F11" s="60">
        <v>23890.1</v>
      </c>
      <c r="G11" s="40"/>
      <c r="H11" s="40"/>
      <c r="I11" s="40"/>
      <c r="J11" s="40"/>
      <c r="K11" s="49">
        <f t="shared" si="0"/>
        <v>23890.1</v>
      </c>
      <c r="L11" s="41">
        <v>45429</v>
      </c>
    </row>
    <row r="12" spans="1:12">
      <c r="A12" s="41">
        <v>45429</v>
      </c>
      <c r="B12" s="42">
        <v>18808</v>
      </c>
      <c r="C12" s="59" t="s">
        <v>166</v>
      </c>
      <c r="D12" s="44" t="s">
        <v>16</v>
      </c>
      <c r="E12" s="44">
        <v>57784</v>
      </c>
      <c r="F12" s="60">
        <v>11520.1</v>
      </c>
      <c r="G12" s="40"/>
      <c r="H12" s="40"/>
      <c r="I12" s="40"/>
      <c r="J12" s="40"/>
      <c r="K12" s="49">
        <f t="shared" si="0"/>
        <v>11520.1</v>
      </c>
      <c r="L12" s="41">
        <v>45429</v>
      </c>
    </row>
    <row r="13" spans="1:12">
      <c r="A13" s="41">
        <v>45429</v>
      </c>
      <c r="B13" s="42">
        <v>18809</v>
      </c>
      <c r="C13" s="59" t="s">
        <v>167</v>
      </c>
      <c r="D13" s="44" t="s">
        <v>16</v>
      </c>
      <c r="E13" s="44">
        <v>57781</v>
      </c>
      <c r="F13" s="60">
        <v>650</v>
      </c>
      <c r="G13" s="40"/>
      <c r="H13" s="40"/>
      <c r="I13" s="40"/>
      <c r="J13" s="40"/>
      <c r="K13" s="49">
        <f t="shared" si="0"/>
        <v>650</v>
      </c>
      <c r="L13" s="41">
        <v>45429</v>
      </c>
    </row>
    <row r="14" spans="1:12">
      <c r="A14" s="41">
        <v>45429</v>
      </c>
      <c r="B14" s="42">
        <v>18810</v>
      </c>
      <c r="C14" s="59" t="s">
        <v>96</v>
      </c>
      <c r="D14" s="44" t="s">
        <v>16</v>
      </c>
      <c r="E14" s="44">
        <v>57780</v>
      </c>
      <c r="F14" s="60">
        <v>650</v>
      </c>
      <c r="G14" s="40"/>
      <c r="H14" s="40"/>
      <c r="I14" s="40"/>
      <c r="J14" s="40"/>
      <c r="K14" s="49">
        <f t="shared" si="0"/>
        <v>650</v>
      </c>
      <c r="L14" s="41">
        <v>45429</v>
      </c>
    </row>
    <row r="15" spans="1:12">
      <c r="A15" s="41">
        <v>45429</v>
      </c>
      <c r="B15" s="42">
        <v>18811</v>
      </c>
      <c r="C15" s="59" t="s">
        <v>168</v>
      </c>
      <c r="D15" s="44" t="s">
        <v>16</v>
      </c>
      <c r="E15" s="44">
        <v>57706</v>
      </c>
      <c r="F15" s="60"/>
      <c r="G15" s="61" t="s">
        <v>34</v>
      </c>
      <c r="H15" s="61">
        <v>6000245965</v>
      </c>
      <c r="I15" s="26">
        <v>45601</v>
      </c>
      <c r="J15" s="24">
        <v>66166.21</v>
      </c>
      <c r="K15" s="49">
        <f t="shared" si="0"/>
        <v>66166.21</v>
      </c>
      <c r="L15" s="41">
        <v>45429</v>
      </c>
    </row>
    <row r="16" spans="1:12">
      <c r="A16" s="41">
        <v>45429</v>
      </c>
      <c r="B16" s="42">
        <v>18812</v>
      </c>
      <c r="C16" s="59" t="s">
        <v>33</v>
      </c>
      <c r="D16" s="44" t="s">
        <v>16</v>
      </c>
      <c r="E16" s="44">
        <v>57811</v>
      </c>
      <c r="F16" s="60"/>
      <c r="G16" s="61" t="s">
        <v>34</v>
      </c>
      <c r="H16" s="46">
        <v>1000235201</v>
      </c>
      <c r="I16" s="26" t="s">
        <v>162</v>
      </c>
      <c r="J16" s="24">
        <v>34606.1</v>
      </c>
      <c r="K16" s="49">
        <f t="shared" si="0"/>
        <v>34606.1</v>
      </c>
      <c r="L16" s="41">
        <v>45429</v>
      </c>
    </row>
    <row r="17" spans="6:11">
      <c r="F17" s="47">
        <f>SUM(F4:F16)</f>
        <v>61250.3</v>
      </c>
      <c r="G17" s="35"/>
      <c r="H17" s="35"/>
      <c r="I17" s="35"/>
      <c r="J17" s="47">
        <f>SUM(J15:J16)</f>
        <v>100772.31</v>
      </c>
      <c r="K17" s="47">
        <f>SUM(K7:K16)</f>
        <v>369477.65</v>
      </c>
    </row>
    <row r="18" spans="9:9">
      <c r="I18" s="34" t="s">
        <v>13</v>
      </c>
    </row>
    <row r="19" spans="8:11">
      <c r="H19" s="35" t="s">
        <v>17</v>
      </c>
      <c r="J19" s="50" t="s">
        <v>18</v>
      </c>
      <c r="K19" s="50" t="s">
        <v>19</v>
      </c>
    </row>
    <row r="20" spans="11:11">
      <c r="K20" s="35"/>
    </row>
    <row r="21" spans="1:11">
      <c r="A21" s="35" t="s">
        <v>20</v>
      </c>
      <c r="D21" s="35" t="s">
        <v>21</v>
      </c>
      <c r="G21" s="35" t="s">
        <v>22</v>
      </c>
      <c r="I21" s="51">
        <v>1000</v>
      </c>
      <c r="J21" s="52">
        <v>61</v>
      </c>
      <c r="K21" s="53">
        <f t="shared" ref="K21:K31" si="1">J21*I21</f>
        <v>61000</v>
      </c>
    </row>
    <row r="22" spans="1:11">
      <c r="A22" s="35"/>
      <c r="G22" s="35"/>
      <c r="I22" s="51">
        <v>500</v>
      </c>
      <c r="J22" s="52">
        <v>0</v>
      </c>
      <c r="K22" s="53">
        <f t="shared" si="1"/>
        <v>0</v>
      </c>
    </row>
    <row r="23" spans="1:11">
      <c r="A23" s="35"/>
      <c r="G23" s="35"/>
      <c r="I23" s="51">
        <v>200</v>
      </c>
      <c r="J23" s="52">
        <v>0</v>
      </c>
      <c r="K23" s="53">
        <f t="shared" si="1"/>
        <v>0</v>
      </c>
    </row>
    <row r="24" spans="1:11">
      <c r="A24" s="35" t="s">
        <v>23</v>
      </c>
      <c r="D24" s="35" t="s">
        <v>24</v>
      </c>
      <c r="G24" s="35" t="s">
        <v>25</v>
      </c>
      <c r="I24" s="51">
        <v>100</v>
      </c>
      <c r="J24" s="52">
        <v>2</v>
      </c>
      <c r="K24" s="53">
        <f t="shared" si="1"/>
        <v>200</v>
      </c>
    </row>
    <row r="25" spans="1:11">
      <c r="A25" s="34" t="s">
        <v>137</v>
      </c>
      <c r="D25" s="34" t="s">
        <v>27</v>
      </c>
      <c r="G25" s="34" t="s">
        <v>28</v>
      </c>
      <c r="I25" s="51">
        <v>50</v>
      </c>
      <c r="J25" s="52">
        <v>1</v>
      </c>
      <c r="K25" s="53">
        <f t="shared" si="1"/>
        <v>50</v>
      </c>
    </row>
    <row r="26" spans="9:11">
      <c r="I26" s="51">
        <v>20</v>
      </c>
      <c r="J26" s="52">
        <v>0</v>
      </c>
      <c r="K26" s="53">
        <f t="shared" si="1"/>
        <v>0</v>
      </c>
    </row>
    <row r="27" spans="9:11">
      <c r="I27" s="51">
        <v>10</v>
      </c>
      <c r="J27" s="52">
        <v>0</v>
      </c>
      <c r="K27" s="53">
        <f t="shared" si="1"/>
        <v>0</v>
      </c>
    </row>
    <row r="28" spans="9:11">
      <c r="I28" s="51">
        <v>5</v>
      </c>
      <c r="J28" s="52">
        <v>0</v>
      </c>
      <c r="K28" s="53">
        <f t="shared" si="1"/>
        <v>0</v>
      </c>
    </row>
    <row r="29" spans="9:11">
      <c r="I29" s="51">
        <v>1</v>
      </c>
      <c r="J29" s="52">
        <v>0</v>
      </c>
      <c r="K29" s="53">
        <f t="shared" si="1"/>
        <v>0</v>
      </c>
    </row>
    <row r="30" spans="9:11">
      <c r="I30" s="51">
        <v>0.25</v>
      </c>
      <c r="J30" s="52">
        <v>0</v>
      </c>
      <c r="K30" s="53">
        <f t="shared" si="1"/>
        <v>0</v>
      </c>
    </row>
    <row r="31" spans="9:11">
      <c r="I31" s="54">
        <v>0.1</v>
      </c>
      <c r="J31" s="52">
        <v>3</v>
      </c>
      <c r="K31" s="53">
        <f t="shared" si="1"/>
        <v>0.3</v>
      </c>
    </row>
    <row r="32" spans="9:11">
      <c r="I32" s="35" t="s">
        <v>29</v>
      </c>
      <c r="K32" s="55">
        <f>SUM(K21:K31)</f>
        <v>61250.3</v>
      </c>
    </row>
    <row r="33" spans="9:11">
      <c r="I33" s="35" t="s">
        <v>30</v>
      </c>
      <c r="K33" s="56">
        <f>J17</f>
        <v>100772.31</v>
      </c>
    </row>
    <row r="34" ht="9.75" spans="11:11">
      <c r="K34" s="57">
        <f>SUM(K32:K33)</f>
        <v>162022.61</v>
      </c>
    </row>
    <row r="35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2"/>
  <sheetViews>
    <sheetView zoomScale="130" zoomScaleNormal="130" topLeftCell="A29" workbookViewId="0">
      <selection activeCell="J45" sqref="J45"/>
    </sheetView>
  </sheetViews>
  <sheetFormatPr defaultColWidth="8.55238095238095" defaultRowHeight="9"/>
  <cols>
    <col min="1" max="1" width="9.33333333333333" style="34" customWidth="1"/>
    <col min="2" max="2" width="5.33333333333333" style="34" customWidth="1"/>
    <col min="3" max="3" width="23.847619047619" style="34" customWidth="1"/>
    <col min="4" max="4" width="12.3333333333333" style="34" customWidth="1"/>
    <col min="5" max="5" width="11.3333333333333" style="34" customWidth="1"/>
    <col min="6" max="6" width="13.4095238095238" style="34" customWidth="1"/>
    <col min="7" max="11" width="12.8857142857143" style="34" customWidth="1"/>
    <col min="12" max="12" width="11.4380952380952" style="34" customWidth="1"/>
    <col min="13" max="13" width="10.647619047619" style="34" customWidth="1"/>
    <col min="14" max="16384" width="8.55238095238095" style="34"/>
  </cols>
  <sheetData>
    <row r="1" spans="1:1">
      <c r="A1" s="35" t="s">
        <v>0</v>
      </c>
    </row>
    <row r="2" spans="1:1">
      <c r="A2" s="35" t="s">
        <v>59</v>
      </c>
    </row>
    <row r="4" spans="1:12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6" t="s">
        <v>7</v>
      </c>
      <c r="G4" s="37" t="s">
        <v>8</v>
      </c>
      <c r="H4" s="38"/>
      <c r="I4" s="38"/>
      <c r="J4" s="48"/>
      <c r="K4" s="36" t="s">
        <v>9</v>
      </c>
      <c r="L4" s="36" t="s">
        <v>10</v>
      </c>
    </row>
    <row r="5" spans="1:12">
      <c r="A5" s="39"/>
      <c r="B5" s="39"/>
      <c r="C5" s="39"/>
      <c r="D5" s="39"/>
      <c r="E5" s="39"/>
      <c r="F5" s="39"/>
      <c r="G5" s="36" t="s">
        <v>11</v>
      </c>
      <c r="H5" s="36" t="s">
        <v>12</v>
      </c>
      <c r="I5" s="36" t="s">
        <v>13</v>
      </c>
      <c r="J5" s="36" t="s">
        <v>14</v>
      </c>
      <c r="K5" s="39"/>
      <c r="L5" s="39"/>
    </row>
    <row r="6" spans="1:1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>
      <c r="A7" s="41">
        <v>45432</v>
      </c>
      <c r="B7" s="42">
        <v>18772</v>
      </c>
      <c r="C7" s="59" t="s">
        <v>169</v>
      </c>
      <c r="D7" s="44" t="s">
        <v>16</v>
      </c>
      <c r="E7" s="44">
        <v>57642</v>
      </c>
      <c r="F7" s="60">
        <v>8315</v>
      </c>
      <c r="G7" s="61"/>
      <c r="H7" s="61"/>
      <c r="I7" s="26"/>
      <c r="J7" s="24">
        <v>0</v>
      </c>
      <c r="K7" s="49">
        <f>F7</f>
        <v>8315</v>
      </c>
      <c r="L7" s="41">
        <v>45432</v>
      </c>
    </row>
    <row r="8" spans="1:12">
      <c r="A8" s="41">
        <v>45432</v>
      </c>
      <c r="B8" s="42">
        <v>18870</v>
      </c>
      <c r="C8" s="59" t="s">
        <v>169</v>
      </c>
      <c r="D8" s="44" t="s">
        <v>16</v>
      </c>
      <c r="E8" s="44">
        <v>57642</v>
      </c>
      <c r="F8" s="60"/>
      <c r="G8" s="61" t="s">
        <v>32</v>
      </c>
      <c r="H8" s="61">
        <v>6292724314</v>
      </c>
      <c r="I8" s="26">
        <v>45356</v>
      </c>
      <c r="J8" s="24">
        <v>54604.17</v>
      </c>
      <c r="K8" s="49">
        <f>J8</f>
        <v>54604.17</v>
      </c>
      <c r="L8" s="41">
        <v>45432</v>
      </c>
    </row>
    <row r="9" spans="1:12">
      <c r="A9" s="41">
        <v>45432</v>
      </c>
      <c r="B9" s="42">
        <v>19006</v>
      </c>
      <c r="C9" s="59" t="s">
        <v>170</v>
      </c>
      <c r="D9" s="44" t="s">
        <v>171</v>
      </c>
      <c r="E9" s="44">
        <v>57883</v>
      </c>
      <c r="F9" s="60">
        <v>10000</v>
      </c>
      <c r="G9" s="61"/>
      <c r="H9" s="46"/>
      <c r="I9" s="26"/>
      <c r="J9" s="24">
        <v>0</v>
      </c>
      <c r="K9" s="49">
        <f>F9</f>
        <v>10000</v>
      </c>
      <c r="L9" s="41">
        <v>45432</v>
      </c>
    </row>
    <row r="10" spans="6:11">
      <c r="F10" s="47">
        <f>SUM(F4:F9)</f>
        <v>18315</v>
      </c>
      <c r="G10" s="35"/>
      <c r="H10" s="35"/>
      <c r="I10" s="35"/>
      <c r="J10" s="47">
        <f>SUM(J7:J9)</f>
        <v>54604.17</v>
      </c>
      <c r="K10" s="47">
        <f>SUM(K7:K9)</f>
        <v>72919.17</v>
      </c>
    </row>
    <row r="11" spans="9:9">
      <c r="I11" s="34" t="s">
        <v>13</v>
      </c>
    </row>
    <row r="12" spans="8:11">
      <c r="H12" s="35" t="s">
        <v>17</v>
      </c>
      <c r="J12" s="50" t="s">
        <v>18</v>
      </c>
      <c r="K12" s="50" t="s">
        <v>19</v>
      </c>
    </row>
    <row r="13" spans="11:11">
      <c r="K13" s="35"/>
    </row>
    <row r="14" spans="1:11">
      <c r="A14" s="35" t="s">
        <v>20</v>
      </c>
      <c r="D14" s="35" t="s">
        <v>21</v>
      </c>
      <c r="G14" s="35" t="s">
        <v>22</v>
      </c>
      <c r="I14" s="51">
        <v>1000</v>
      </c>
      <c r="J14" s="62">
        <v>18</v>
      </c>
      <c r="K14" s="53">
        <f t="shared" ref="K14:K24" si="0">J14*I14</f>
        <v>18000</v>
      </c>
    </row>
    <row r="15" spans="1:11">
      <c r="A15" s="35"/>
      <c r="G15" s="35"/>
      <c r="I15" s="51">
        <v>500</v>
      </c>
      <c r="J15" s="62">
        <v>0</v>
      </c>
      <c r="K15" s="53">
        <f t="shared" si="0"/>
        <v>0</v>
      </c>
    </row>
    <row r="16" spans="1:11">
      <c r="A16" s="35"/>
      <c r="G16" s="35"/>
      <c r="I16" s="51">
        <v>200</v>
      </c>
      <c r="J16" s="62">
        <v>0</v>
      </c>
      <c r="K16" s="53">
        <f t="shared" si="0"/>
        <v>0</v>
      </c>
    </row>
    <row r="17" spans="1:11">
      <c r="A17" s="35" t="s">
        <v>23</v>
      </c>
      <c r="D17" s="35" t="s">
        <v>24</v>
      </c>
      <c r="G17" s="35" t="s">
        <v>25</v>
      </c>
      <c r="I17" s="51">
        <v>100</v>
      </c>
      <c r="J17" s="62">
        <v>3</v>
      </c>
      <c r="K17" s="53">
        <f t="shared" si="0"/>
        <v>300</v>
      </c>
    </row>
    <row r="18" spans="1:11">
      <c r="A18" s="34" t="s">
        <v>26</v>
      </c>
      <c r="D18" s="34" t="s">
        <v>27</v>
      </c>
      <c r="G18" s="34" t="s">
        <v>28</v>
      </c>
      <c r="I18" s="51">
        <v>50</v>
      </c>
      <c r="J18" s="62">
        <v>0</v>
      </c>
      <c r="K18" s="53">
        <f t="shared" si="0"/>
        <v>0</v>
      </c>
    </row>
    <row r="19" spans="9:11">
      <c r="I19" s="51">
        <v>20</v>
      </c>
      <c r="J19" s="62">
        <v>0</v>
      </c>
      <c r="K19" s="53">
        <f t="shared" si="0"/>
        <v>0</v>
      </c>
    </row>
    <row r="20" spans="9:11">
      <c r="I20" s="51">
        <v>10</v>
      </c>
      <c r="J20" s="62">
        <v>0</v>
      </c>
      <c r="K20" s="53">
        <f t="shared" si="0"/>
        <v>0</v>
      </c>
    </row>
    <row r="21" spans="9:11">
      <c r="I21" s="51">
        <v>5</v>
      </c>
      <c r="J21" s="62">
        <v>3</v>
      </c>
      <c r="K21" s="53">
        <f t="shared" si="0"/>
        <v>15</v>
      </c>
    </row>
    <row r="22" spans="9:11">
      <c r="I22" s="51">
        <v>1</v>
      </c>
      <c r="J22" s="62">
        <v>0</v>
      </c>
      <c r="K22" s="53">
        <f t="shared" si="0"/>
        <v>0</v>
      </c>
    </row>
    <row r="23" spans="9:11">
      <c r="I23" s="51">
        <v>0.25</v>
      </c>
      <c r="J23" s="62">
        <v>0</v>
      </c>
      <c r="K23" s="53">
        <f t="shared" si="0"/>
        <v>0</v>
      </c>
    </row>
    <row r="24" spans="9:11">
      <c r="I24" s="54">
        <v>0.1</v>
      </c>
      <c r="J24" s="62">
        <v>0</v>
      </c>
      <c r="K24" s="53">
        <f t="shared" si="0"/>
        <v>0</v>
      </c>
    </row>
    <row r="25" spans="9:11">
      <c r="I25" s="35" t="s">
        <v>29</v>
      </c>
      <c r="K25" s="55">
        <f>SUM(K14:K24)</f>
        <v>18315</v>
      </c>
    </row>
    <row r="26" spans="9:11">
      <c r="I26" s="35" t="s">
        <v>30</v>
      </c>
      <c r="K26" s="56">
        <f>J10</f>
        <v>54604.17</v>
      </c>
    </row>
    <row r="27" ht="9.75" spans="11:11">
      <c r="K27" s="57">
        <f>SUM(K25:K26)</f>
        <v>72919.17</v>
      </c>
    </row>
    <row r="28" ht="9.75"/>
    <row r="32" spans="1:1">
      <c r="A32" s="35" t="s">
        <v>0</v>
      </c>
    </row>
    <row r="33" spans="1:1">
      <c r="A33" s="35" t="s">
        <v>1</v>
      </c>
    </row>
    <row r="35" spans="1:12">
      <c r="A35" s="36" t="s">
        <v>2</v>
      </c>
      <c r="B35" s="36" t="s">
        <v>3</v>
      </c>
      <c r="C35" s="36" t="s">
        <v>4</v>
      </c>
      <c r="D35" s="36" t="s">
        <v>5</v>
      </c>
      <c r="E35" s="36" t="s">
        <v>6</v>
      </c>
      <c r="F35" s="36" t="s">
        <v>7</v>
      </c>
      <c r="G35" s="37" t="s">
        <v>8</v>
      </c>
      <c r="H35" s="38"/>
      <c r="I35" s="38"/>
      <c r="J35" s="48"/>
      <c r="K35" s="36" t="s">
        <v>9</v>
      </c>
      <c r="L35" s="36" t="s">
        <v>10</v>
      </c>
    </row>
    <row r="36" spans="1:12">
      <c r="A36" s="39"/>
      <c r="B36" s="39"/>
      <c r="C36" s="39"/>
      <c r="D36" s="39"/>
      <c r="E36" s="39"/>
      <c r="F36" s="39"/>
      <c r="G36" s="36" t="s">
        <v>11</v>
      </c>
      <c r="H36" s="36" t="s">
        <v>12</v>
      </c>
      <c r="I36" s="36" t="s">
        <v>13</v>
      </c>
      <c r="J36" s="36" t="s">
        <v>14</v>
      </c>
      <c r="K36" s="39"/>
      <c r="L36" s="39"/>
    </row>
    <row r="37" spans="1:1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>
      <c r="A38" s="41">
        <v>45432</v>
      </c>
      <c r="B38" s="42">
        <v>19018</v>
      </c>
      <c r="C38" s="59" t="s">
        <v>172</v>
      </c>
      <c r="D38" s="44" t="s">
        <v>16</v>
      </c>
      <c r="E38" s="44">
        <v>57808</v>
      </c>
      <c r="F38" s="60">
        <v>2650</v>
      </c>
      <c r="G38" s="61"/>
      <c r="H38" s="61"/>
      <c r="I38" s="26"/>
      <c r="J38" s="24">
        <f t="shared" ref="J38:J65" si="1">I38</f>
        <v>0</v>
      </c>
      <c r="K38" s="49">
        <f t="shared" ref="K38:K65" si="2">J38+F38</f>
        <v>2650</v>
      </c>
      <c r="L38" s="41">
        <v>45428</v>
      </c>
    </row>
    <row r="39" spans="1:12">
      <c r="A39" s="41">
        <v>45432</v>
      </c>
      <c r="B39" s="42">
        <v>19018</v>
      </c>
      <c r="C39" s="59" t="s">
        <v>172</v>
      </c>
      <c r="D39" s="44" t="s">
        <v>145</v>
      </c>
      <c r="E39" s="44">
        <v>57808</v>
      </c>
      <c r="F39" s="60">
        <v>0.1</v>
      </c>
      <c r="G39" s="61"/>
      <c r="H39" s="61"/>
      <c r="I39" s="26"/>
      <c r="J39" s="24">
        <f t="shared" si="1"/>
        <v>0</v>
      </c>
      <c r="K39" s="49">
        <f t="shared" si="2"/>
        <v>0.1</v>
      </c>
      <c r="L39" s="41"/>
    </row>
    <row r="40" spans="1:12">
      <c r="A40" s="41">
        <v>45432</v>
      </c>
      <c r="B40" s="42">
        <v>19019</v>
      </c>
      <c r="C40" s="59" t="s">
        <v>173</v>
      </c>
      <c r="D40" s="44" t="s">
        <v>16</v>
      </c>
      <c r="E40" s="44">
        <v>57857</v>
      </c>
      <c r="F40" s="60">
        <v>7000</v>
      </c>
      <c r="G40" s="61"/>
      <c r="H40" s="61"/>
      <c r="I40" s="26"/>
      <c r="J40" s="24">
        <f t="shared" si="1"/>
        <v>0</v>
      </c>
      <c r="K40" s="49">
        <f t="shared" si="2"/>
        <v>7000</v>
      </c>
      <c r="L40" s="41">
        <v>45428</v>
      </c>
    </row>
    <row r="41" spans="1:12">
      <c r="A41" s="41">
        <v>45432</v>
      </c>
      <c r="B41" s="42">
        <v>19020</v>
      </c>
      <c r="C41" s="59" t="s">
        <v>55</v>
      </c>
      <c r="D41" s="44" t="s">
        <v>16</v>
      </c>
      <c r="E41" s="44">
        <v>57856</v>
      </c>
      <c r="F41" s="60">
        <v>4000</v>
      </c>
      <c r="G41" s="61"/>
      <c r="H41" s="61"/>
      <c r="I41" s="26"/>
      <c r="J41" s="24">
        <f t="shared" si="1"/>
        <v>0</v>
      </c>
      <c r="K41" s="49">
        <f t="shared" si="2"/>
        <v>4000</v>
      </c>
      <c r="L41" s="41">
        <v>45428</v>
      </c>
    </row>
    <row r="42" spans="1:12">
      <c r="A42" s="41">
        <v>45432</v>
      </c>
      <c r="B42" s="42">
        <v>19021</v>
      </c>
      <c r="C42" s="59" t="s">
        <v>73</v>
      </c>
      <c r="D42" s="44" t="s">
        <v>16</v>
      </c>
      <c r="E42" s="44">
        <v>57852</v>
      </c>
      <c r="F42" s="60">
        <v>47800</v>
      </c>
      <c r="G42" s="61"/>
      <c r="H42" s="61"/>
      <c r="I42" s="26"/>
      <c r="J42" s="24">
        <f t="shared" si="1"/>
        <v>0</v>
      </c>
      <c r="K42" s="49">
        <f t="shared" si="2"/>
        <v>47800</v>
      </c>
      <c r="L42" s="41">
        <v>45427</v>
      </c>
    </row>
    <row r="43" spans="1:12">
      <c r="A43" s="41">
        <v>45432</v>
      </c>
      <c r="B43" s="42">
        <v>19021</v>
      </c>
      <c r="C43" s="59" t="s">
        <v>73</v>
      </c>
      <c r="D43" s="44" t="s">
        <v>145</v>
      </c>
      <c r="E43" s="44">
        <v>57852</v>
      </c>
      <c r="F43" s="60">
        <v>7750</v>
      </c>
      <c r="G43" s="61"/>
      <c r="H43" s="61"/>
      <c r="I43" s="26"/>
      <c r="J43" s="24">
        <f t="shared" si="1"/>
        <v>0</v>
      </c>
      <c r="K43" s="49">
        <f t="shared" si="2"/>
        <v>7750</v>
      </c>
      <c r="L43" s="41"/>
    </row>
    <row r="44" spans="1:13">
      <c r="A44" s="41">
        <v>45432</v>
      </c>
      <c r="B44" s="42">
        <v>19022</v>
      </c>
      <c r="C44" s="59" t="s">
        <v>174</v>
      </c>
      <c r="D44" s="44" t="s">
        <v>16</v>
      </c>
      <c r="E44" s="44">
        <v>57762</v>
      </c>
      <c r="F44" s="60">
        <v>35206.1</v>
      </c>
      <c r="G44" s="61"/>
      <c r="H44" s="61"/>
      <c r="I44" s="26"/>
      <c r="J44" s="24">
        <f t="shared" si="1"/>
        <v>0</v>
      </c>
      <c r="K44" s="49">
        <f t="shared" si="2"/>
        <v>35206.1</v>
      </c>
      <c r="L44" s="41">
        <v>45425</v>
      </c>
      <c r="M44" s="34" t="s">
        <v>175</v>
      </c>
    </row>
    <row r="45" spans="1:12">
      <c r="A45" s="41">
        <v>45432</v>
      </c>
      <c r="B45" s="42">
        <v>19023</v>
      </c>
      <c r="C45" s="59" t="s">
        <v>176</v>
      </c>
      <c r="D45" s="44" t="s">
        <v>16</v>
      </c>
      <c r="E45" s="44">
        <v>57862</v>
      </c>
      <c r="F45" s="60">
        <v>20692.1</v>
      </c>
      <c r="G45" s="61"/>
      <c r="H45" s="61"/>
      <c r="I45" s="26"/>
      <c r="J45" s="24">
        <f t="shared" si="1"/>
        <v>0</v>
      </c>
      <c r="K45" s="49">
        <f t="shared" si="2"/>
        <v>20692.1</v>
      </c>
      <c r="L45" s="41">
        <v>45428</v>
      </c>
    </row>
    <row r="46" spans="1:12">
      <c r="A46" s="41">
        <v>45432</v>
      </c>
      <c r="B46" s="42">
        <v>19024</v>
      </c>
      <c r="C46" s="59" t="s">
        <v>177</v>
      </c>
      <c r="D46" s="44" t="s">
        <v>16</v>
      </c>
      <c r="E46" s="44">
        <v>57868</v>
      </c>
      <c r="F46" s="60">
        <v>41984.2</v>
      </c>
      <c r="G46" s="61"/>
      <c r="H46" s="61"/>
      <c r="I46" s="26"/>
      <c r="J46" s="24">
        <f t="shared" si="1"/>
        <v>0</v>
      </c>
      <c r="K46" s="49">
        <f t="shared" si="2"/>
        <v>41984.2</v>
      </c>
      <c r="L46" s="41">
        <v>45428</v>
      </c>
    </row>
    <row r="47" spans="1:12">
      <c r="A47" s="41">
        <v>45432</v>
      </c>
      <c r="B47" s="42">
        <v>19024</v>
      </c>
      <c r="C47" s="59" t="s">
        <v>177</v>
      </c>
      <c r="D47" s="44" t="s">
        <v>149</v>
      </c>
      <c r="E47" s="44">
        <v>57868</v>
      </c>
      <c r="F47" s="60">
        <v>15.8</v>
      </c>
      <c r="G47" s="61"/>
      <c r="H47" s="61"/>
      <c r="I47" s="26"/>
      <c r="J47" s="24">
        <f t="shared" si="1"/>
        <v>0</v>
      </c>
      <c r="K47" s="49">
        <f t="shared" si="2"/>
        <v>15.8</v>
      </c>
      <c r="L47" s="41">
        <v>45428</v>
      </c>
    </row>
    <row r="48" spans="1:12">
      <c r="A48" s="41">
        <v>45432</v>
      </c>
      <c r="B48" s="42">
        <v>19025</v>
      </c>
      <c r="C48" s="59" t="s">
        <v>178</v>
      </c>
      <c r="D48" s="44" t="s">
        <v>16</v>
      </c>
      <c r="E48" s="44">
        <v>57809</v>
      </c>
      <c r="F48" s="60">
        <v>41384.2</v>
      </c>
      <c r="G48" s="61"/>
      <c r="H48" s="61"/>
      <c r="I48" s="26"/>
      <c r="J48" s="24">
        <f t="shared" si="1"/>
        <v>0</v>
      </c>
      <c r="K48" s="49">
        <f t="shared" si="2"/>
        <v>41384.2</v>
      </c>
      <c r="L48" s="41">
        <v>45428</v>
      </c>
    </row>
    <row r="49" spans="1:12">
      <c r="A49" s="41">
        <v>45432</v>
      </c>
      <c r="B49" s="42">
        <v>19026</v>
      </c>
      <c r="C49" s="59" t="s">
        <v>179</v>
      </c>
      <c r="D49" s="44" t="s">
        <v>16</v>
      </c>
      <c r="E49" s="44">
        <v>57860</v>
      </c>
      <c r="F49" s="60">
        <v>54496.1</v>
      </c>
      <c r="G49" s="61"/>
      <c r="H49" s="61"/>
      <c r="I49" s="26"/>
      <c r="J49" s="24">
        <f t="shared" si="1"/>
        <v>0</v>
      </c>
      <c r="K49" s="49">
        <f t="shared" si="2"/>
        <v>54496.1</v>
      </c>
      <c r="L49" s="41">
        <v>45429</v>
      </c>
    </row>
    <row r="50" spans="1:12">
      <c r="A50" s="41">
        <v>45432</v>
      </c>
      <c r="B50" s="42">
        <v>19027</v>
      </c>
      <c r="C50" s="59" t="s">
        <v>180</v>
      </c>
      <c r="D50" s="44" t="s">
        <v>181</v>
      </c>
      <c r="E50" s="44">
        <v>57870</v>
      </c>
      <c r="F50" s="60">
        <v>9602.5</v>
      </c>
      <c r="G50" s="61"/>
      <c r="H50" s="61"/>
      <c r="I50" s="26"/>
      <c r="J50" s="24">
        <f t="shared" si="1"/>
        <v>0</v>
      </c>
      <c r="K50" s="49">
        <f t="shared" si="2"/>
        <v>9602.5</v>
      </c>
      <c r="L50" s="41">
        <v>45427</v>
      </c>
    </row>
    <row r="51" spans="1:12">
      <c r="A51" s="41">
        <v>45432</v>
      </c>
      <c r="B51" s="42">
        <v>19027</v>
      </c>
      <c r="C51" s="59" t="s">
        <v>180</v>
      </c>
      <c r="D51" s="44" t="s">
        <v>62</v>
      </c>
      <c r="E51" s="44">
        <v>57870</v>
      </c>
      <c r="F51" s="60">
        <v>1260</v>
      </c>
      <c r="G51" s="61"/>
      <c r="H51" s="61"/>
      <c r="I51" s="26"/>
      <c r="J51" s="24">
        <f t="shared" si="1"/>
        <v>0</v>
      </c>
      <c r="K51" s="49">
        <f t="shared" si="2"/>
        <v>1260</v>
      </c>
      <c r="L51" s="41">
        <v>45427</v>
      </c>
    </row>
    <row r="52" spans="1:12">
      <c r="A52" s="41">
        <v>45432</v>
      </c>
      <c r="B52" s="42">
        <v>19028</v>
      </c>
      <c r="C52" s="59" t="s">
        <v>182</v>
      </c>
      <c r="D52" s="44" t="s">
        <v>16</v>
      </c>
      <c r="E52" s="44">
        <v>57878</v>
      </c>
      <c r="F52" s="60">
        <v>30300</v>
      </c>
      <c r="G52" s="61"/>
      <c r="H52" s="61"/>
      <c r="I52" s="26"/>
      <c r="J52" s="24">
        <f t="shared" si="1"/>
        <v>0</v>
      </c>
      <c r="K52" s="49">
        <f t="shared" si="2"/>
        <v>30300</v>
      </c>
      <c r="L52" s="41">
        <v>45429</v>
      </c>
    </row>
    <row r="53" spans="1:12">
      <c r="A53" s="41">
        <v>45432</v>
      </c>
      <c r="B53" s="42">
        <v>19028</v>
      </c>
      <c r="C53" s="59" t="s">
        <v>182</v>
      </c>
      <c r="D53" s="44" t="s">
        <v>145</v>
      </c>
      <c r="E53" s="44">
        <v>57878</v>
      </c>
      <c r="F53" s="60">
        <v>12800</v>
      </c>
      <c r="G53" s="61"/>
      <c r="H53" s="61"/>
      <c r="I53" s="26"/>
      <c r="J53" s="24">
        <f t="shared" si="1"/>
        <v>0</v>
      </c>
      <c r="K53" s="49">
        <f t="shared" si="2"/>
        <v>12800</v>
      </c>
      <c r="L53" s="41">
        <v>45429</v>
      </c>
    </row>
    <row r="54" spans="1:12">
      <c r="A54" s="41">
        <v>45432</v>
      </c>
      <c r="B54" s="42">
        <v>19029</v>
      </c>
      <c r="C54" s="59" t="s">
        <v>183</v>
      </c>
      <c r="D54" s="44" t="s">
        <v>181</v>
      </c>
      <c r="E54" s="44">
        <v>57880</v>
      </c>
      <c r="F54" s="60">
        <v>35206.1</v>
      </c>
      <c r="G54" s="61"/>
      <c r="H54" s="61"/>
      <c r="I54" s="26"/>
      <c r="J54" s="24">
        <f t="shared" si="1"/>
        <v>0</v>
      </c>
      <c r="K54" s="49">
        <f t="shared" si="2"/>
        <v>35206.1</v>
      </c>
      <c r="L54" s="41">
        <v>45429</v>
      </c>
    </row>
    <row r="55" spans="1:12">
      <c r="A55" s="41">
        <v>45432</v>
      </c>
      <c r="B55" s="42">
        <v>19029</v>
      </c>
      <c r="C55" s="59" t="s">
        <v>183</v>
      </c>
      <c r="D55" s="44" t="s">
        <v>62</v>
      </c>
      <c r="E55" s="44">
        <v>57880</v>
      </c>
      <c r="F55" s="60">
        <v>8945</v>
      </c>
      <c r="G55" s="61"/>
      <c r="H55" s="61"/>
      <c r="I55" s="26"/>
      <c r="J55" s="24">
        <f t="shared" si="1"/>
        <v>0</v>
      </c>
      <c r="K55" s="49">
        <f t="shared" si="2"/>
        <v>8945</v>
      </c>
      <c r="L55" s="41">
        <v>45429</v>
      </c>
    </row>
    <row r="56" spans="1:12">
      <c r="A56" s="41">
        <v>45432</v>
      </c>
      <c r="B56" s="42">
        <v>19030</v>
      </c>
      <c r="C56" s="59" t="s">
        <v>184</v>
      </c>
      <c r="D56" s="44" t="s">
        <v>181</v>
      </c>
      <c r="E56" s="44">
        <v>57871</v>
      </c>
      <c r="F56" s="60">
        <v>0</v>
      </c>
      <c r="G56" s="61" t="s">
        <v>32</v>
      </c>
      <c r="H56" s="61"/>
      <c r="I56" s="26"/>
      <c r="J56" s="24">
        <v>43292.2</v>
      </c>
      <c r="K56" s="49">
        <f t="shared" si="2"/>
        <v>43292.2</v>
      </c>
      <c r="L56" s="41">
        <v>45428</v>
      </c>
    </row>
    <row r="57" spans="1:12">
      <c r="A57" s="41">
        <v>45432</v>
      </c>
      <c r="B57" s="42">
        <v>19030</v>
      </c>
      <c r="C57" s="59" t="s">
        <v>184</v>
      </c>
      <c r="D57" s="44" t="s">
        <v>62</v>
      </c>
      <c r="E57" s="44">
        <v>57871</v>
      </c>
      <c r="F57" s="60">
        <v>0</v>
      </c>
      <c r="G57" s="61" t="s">
        <v>32</v>
      </c>
      <c r="H57" s="61"/>
      <c r="I57" s="26"/>
      <c r="J57" s="24">
        <v>15400</v>
      </c>
      <c r="K57" s="49">
        <f t="shared" si="2"/>
        <v>15400</v>
      </c>
      <c r="L57" s="41">
        <v>45428</v>
      </c>
    </row>
    <row r="58" spans="1:13">
      <c r="A58" s="41">
        <v>45432</v>
      </c>
      <c r="B58" s="42">
        <v>19031</v>
      </c>
      <c r="C58" s="59" t="s">
        <v>174</v>
      </c>
      <c r="D58" s="44" t="s">
        <v>16</v>
      </c>
      <c r="E58" s="44">
        <v>57865</v>
      </c>
      <c r="F58" s="60">
        <v>24667.87</v>
      </c>
      <c r="G58" s="61"/>
      <c r="H58" s="61"/>
      <c r="I58" s="26"/>
      <c r="J58" s="24">
        <f t="shared" si="1"/>
        <v>0</v>
      </c>
      <c r="K58" s="49">
        <f t="shared" si="2"/>
        <v>24667.87</v>
      </c>
      <c r="L58" s="41">
        <v>45430</v>
      </c>
      <c r="M58" s="34" t="s">
        <v>185</v>
      </c>
    </row>
    <row r="59" spans="1:12">
      <c r="A59" s="41">
        <v>45432</v>
      </c>
      <c r="B59" s="42">
        <v>19032</v>
      </c>
      <c r="C59" s="59" t="s">
        <v>186</v>
      </c>
      <c r="D59" s="44" t="s">
        <v>16</v>
      </c>
      <c r="E59" s="44">
        <v>57875</v>
      </c>
      <c r="F59" s="60">
        <v>226250</v>
      </c>
      <c r="G59" s="61"/>
      <c r="H59" s="61"/>
      <c r="I59" s="26"/>
      <c r="J59" s="24">
        <f t="shared" si="1"/>
        <v>0</v>
      </c>
      <c r="K59" s="49">
        <f t="shared" si="2"/>
        <v>226250</v>
      </c>
      <c r="L59" s="41">
        <v>45428</v>
      </c>
    </row>
    <row r="60" spans="1:13">
      <c r="A60" s="41">
        <v>45432</v>
      </c>
      <c r="B60" s="42">
        <v>19033</v>
      </c>
      <c r="C60" s="59" t="s">
        <v>174</v>
      </c>
      <c r="D60" s="44" t="s">
        <v>16</v>
      </c>
      <c r="E60" s="44">
        <v>57801</v>
      </c>
      <c r="F60" s="60">
        <v>34891.76</v>
      </c>
      <c r="G60" s="61"/>
      <c r="H60" s="61"/>
      <c r="I60" s="26"/>
      <c r="J60" s="24">
        <f t="shared" si="1"/>
        <v>0</v>
      </c>
      <c r="K60" s="49">
        <f t="shared" si="2"/>
        <v>34891.76</v>
      </c>
      <c r="L60" s="41">
        <v>45428</v>
      </c>
      <c r="M60" s="34" t="s">
        <v>175</v>
      </c>
    </row>
    <row r="61" spans="1:12">
      <c r="A61" s="41">
        <v>45432</v>
      </c>
      <c r="B61" s="42">
        <v>19034</v>
      </c>
      <c r="C61" s="59" t="s">
        <v>187</v>
      </c>
      <c r="D61" s="44" t="s">
        <v>16</v>
      </c>
      <c r="E61" s="44">
        <v>57882</v>
      </c>
      <c r="F61" s="60">
        <v>68912</v>
      </c>
      <c r="G61" s="61"/>
      <c r="H61" s="61"/>
      <c r="I61" s="26"/>
      <c r="J61" s="24">
        <f t="shared" si="1"/>
        <v>0</v>
      </c>
      <c r="K61" s="49">
        <f t="shared" si="2"/>
        <v>68912</v>
      </c>
      <c r="L61" s="41">
        <v>45429</v>
      </c>
    </row>
    <row r="62" spans="1:13">
      <c r="A62" s="41">
        <v>45432</v>
      </c>
      <c r="B62" s="42">
        <v>19035</v>
      </c>
      <c r="C62" s="59" t="s">
        <v>174</v>
      </c>
      <c r="D62" s="44" t="s">
        <v>16</v>
      </c>
      <c r="E62" s="44">
        <v>57817</v>
      </c>
      <c r="F62" s="60">
        <v>35206.1</v>
      </c>
      <c r="G62" s="61"/>
      <c r="H62" s="61"/>
      <c r="I62" s="26"/>
      <c r="J62" s="24">
        <f t="shared" si="1"/>
        <v>0</v>
      </c>
      <c r="K62" s="49">
        <f t="shared" si="2"/>
        <v>35206.1</v>
      </c>
      <c r="L62" s="41">
        <v>45428</v>
      </c>
      <c r="M62" s="34" t="s">
        <v>175</v>
      </c>
    </row>
    <row r="63" spans="1:13">
      <c r="A63" s="41">
        <v>45432</v>
      </c>
      <c r="B63" s="42">
        <v>19036</v>
      </c>
      <c r="C63" s="59" t="s">
        <v>188</v>
      </c>
      <c r="D63" s="44" t="s">
        <v>16</v>
      </c>
      <c r="E63" s="44">
        <v>57876</v>
      </c>
      <c r="F63" s="60">
        <v>0</v>
      </c>
      <c r="G63" s="61" t="s">
        <v>36</v>
      </c>
      <c r="H63" s="61">
        <v>767261</v>
      </c>
      <c r="I63" s="26"/>
      <c r="J63" s="24">
        <v>134280</v>
      </c>
      <c r="K63" s="49">
        <f t="shared" si="2"/>
        <v>134280</v>
      </c>
      <c r="L63" s="41">
        <v>45428</v>
      </c>
      <c r="M63" s="34" t="s">
        <v>189</v>
      </c>
    </row>
    <row r="64" spans="6:11">
      <c r="F64" s="47">
        <f>SUM(F38:F63)</f>
        <v>751019.93</v>
      </c>
      <c r="G64" s="35"/>
      <c r="H64" s="35"/>
      <c r="I64" s="35"/>
      <c r="J64" s="47">
        <f>SUM(J38:J63)</f>
        <v>192972.2</v>
      </c>
      <c r="K64" s="47">
        <f>SUM(K38:K63)</f>
        <v>943992.13</v>
      </c>
    </row>
    <row r="66" spans="1:4">
      <c r="A66" s="35" t="s">
        <v>20</v>
      </c>
      <c r="D66" s="35" t="s">
        <v>21</v>
      </c>
    </row>
    <row r="67" spans="1:1">
      <c r="A67" s="35"/>
    </row>
    <row r="68" spans="1:1">
      <c r="A68" s="35"/>
    </row>
    <row r="69" spans="1:4">
      <c r="A69" s="35" t="s">
        <v>23</v>
      </c>
      <c r="D69" s="35" t="s">
        <v>24</v>
      </c>
    </row>
    <row r="70" spans="1:4">
      <c r="A70" s="34" t="s">
        <v>137</v>
      </c>
      <c r="D70" s="34" t="s">
        <v>27</v>
      </c>
    </row>
    <row r="74" spans="1:1">
      <c r="A74" s="35" t="s">
        <v>0</v>
      </c>
    </row>
    <row r="75" spans="1:1">
      <c r="A75" s="35" t="s">
        <v>1</v>
      </c>
    </row>
    <row r="77" spans="1:12">
      <c r="A77" s="36" t="s">
        <v>2</v>
      </c>
      <c r="B77" s="36" t="s">
        <v>3</v>
      </c>
      <c r="C77" s="36" t="s">
        <v>4</v>
      </c>
      <c r="D77" s="36" t="s">
        <v>5</v>
      </c>
      <c r="E77" s="36" t="s">
        <v>6</v>
      </c>
      <c r="F77" s="36" t="s">
        <v>7</v>
      </c>
      <c r="G77" s="37" t="s">
        <v>8</v>
      </c>
      <c r="H77" s="38"/>
      <c r="I77" s="38"/>
      <c r="J77" s="48"/>
      <c r="K77" s="36" t="s">
        <v>9</v>
      </c>
      <c r="L77" s="36" t="s">
        <v>10</v>
      </c>
    </row>
    <row r="78" spans="1:12">
      <c r="A78" s="39"/>
      <c r="B78" s="39"/>
      <c r="C78" s="39"/>
      <c r="D78" s="39"/>
      <c r="E78" s="39"/>
      <c r="F78" s="39"/>
      <c r="G78" s="36" t="s">
        <v>11</v>
      </c>
      <c r="H78" s="36" t="s">
        <v>12</v>
      </c>
      <c r="I78" s="36" t="s">
        <v>13</v>
      </c>
      <c r="J78" s="36" t="s">
        <v>14</v>
      </c>
      <c r="K78" s="39"/>
      <c r="L78" s="39"/>
    </row>
    <row r="79" spans="1:1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</row>
    <row r="80" spans="1:12">
      <c r="A80" s="41">
        <v>45432</v>
      </c>
      <c r="B80" s="42">
        <v>19037</v>
      </c>
      <c r="C80" s="59" t="s">
        <v>64</v>
      </c>
      <c r="D80" s="44" t="s">
        <v>16</v>
      </c>
      <c r="E80" s="44">
        <v>57837</v>
      </c>
      <c r="F80" s="45">
        <v>97188.3</v>
      </c>
      <c r="G80" s="61"/>
      <c r="H80" s="61"/>
      <c r="I80" s="26"/>
      <c r="J80" s="24"/>
      <c r="K80" s="49">
        <f>J80+F80</f>
        <v>97188.3</v>
      </c>
      <c r="L80" s="41">
        <v>45433</v>
      </c>
    </row>
    <row r="81" spans="1:12">
      <c r="A81" s="41">
        <v>45432</v>
      </c>
      <c r="B81" s="42">
        <v>19037</v>
      </c>
      <c r="C81" s="59" t="s">
        <v>64</v>
      </c>
      <c r="D81" s="44" t="s">
        <v>16</v>
      </c>
      <c r="E81" s="44">
        <v>57864</v>
      </c>
      <c r="F81" s="45">
        <v>42692.2</v>
      </c>
      <c r="G81" s="46"/>
      <c r="H81" s="46"/>
      <c r="I81" s="26"/>
      <c r="J81" s="24"/>
      <c r="K81" s="49">
        <f>J81+F81</f>
        <v>42692.2</v>
      </c>
      <c r="L81" s="41">
        <v>45433</v>
      </c>
    </row>
    <row r="82" spans="1:12">
      <c r="A82" s="41"/>
      <c r="B82" s="42"/>
      <c r="C82" s="43"/>
      <c r="D82" s="44"/>
      <c r="E82" s="44"/>
      <c r="F82" s="18"/>
      <c r="G82" s="46"/>
      <c r="H82" s="46"/>
      <c r="I82" s="26"/>
      <c r="J82" s="24"/>
      <c r="K82" s="25"/>
      <c r="L82" s="41"/>
    </row>
    <row r="83" spans="6:11">
      <c r="F83" s="47">
        <f>SUM(F77:F82)</f>
        <v>139880.5</v>
      </c>
      <c r="G83" s="35"/>
      <c r="H83" s="35"/>
      <c r="I83" s="35"/>
      <c r="J83" s="47">
        <f>SUM(J80:J82)</f>
        <v>0</v>
      </c>
      <c r="K83" s="47">
        <f>SUM(K80:K82)</f>
        <v>139880.5</v>
      </c>
    </row>
    <row r="84" spans="9:9">
      <c r="I84" s="34" t="s">
        <v>13</v>
      </c>
    </row>
    <row r="85" spans="8:11">
      <c r="H85" s="35" t="s">
        <v>17</v>
      </c>
      <c r="J85" s="50" t="s">
        <v>18</v>
      </c>
      <c r="K85" s="50" t="s">
        <v>19</v>
      </c>
    </row>
    <row r="86" spans="11:11">
      <c r="K86" s="35"/>
    </row>
    <row r="87" spans="1:11">
      <c r="A87" s="35" t="s">
        <v>20</v>
      </c>
      <c r="D87" s="35" t="s">
        <v>21</v>
      </c>
      <c r="G87" s="35" t="s">
        <v>22</v>
      </c>
      <c r="I87" s="51">
        <v>1000</v>
      </c>
      <c r="J87" s="52">
        <v>139</v>
      </c>
      <c r="K87" s="53">
        <f t="shared" ref="K87:K97" si="3">J87*I87</f>
        <v>139000</v>
      </c>
    </row>
    <row r="88" spans="1:11">
      <c r="A88" s="35"/>
      <c r="G88" s="35"/>
      <c r="I88" s="51">
        <v>500</v>
      </c>
      <c r="J88" s="52">
        <v>1</v>
      </c>
      <c r="K88" s="53">
        <f t="shared" si="3"/>
        <v>500</v>
      </c>
    </row>
    <row r="89" spans="1:11">
      <c r="A89" s="35"/>
      <c r="G89" s="35"/>
      <c r="I89" s="51">
        <v>200</v>
      </c>
      <c r="J89" s="52"/>
      <c r="K89" s="53">
        <f t="shared" si="3"/>
        <v>0</v>
      </c>
    </row>
    <row r="90" spans="1:11">
      <c r="A90" s="35" t="s">
        <v>23</v>
      </c>
      <c r="D90" s="35" t="s">
        <v>24</v>
      </c>
      <c r="G90" s="35" t="s">
        <v>25</v>
      </c>
      <c r="I90" s="51">
        <v>100</v>
      </c>
      <c r="J90" s="52">
        <v>3</v>
      </c>
      <c r="K90" s="53">
        <f t="shared" si="3"/>
        <v>300</v>
      </c>
    </row>
    <row r="91" spans="1:11">
      <c r="A91" s="34" t="s">
        <v>26</v>
      </c>
      <c r="D91" s="34" t="s">
        <v>27</v>
      </c>
      <c r="G91" s="34" t="s">
        <v>28</v>
      </c>
      <c r="I91" s="51">
        <v>50</v>
      </c>
      <c r="J91" s="52">
        <v>1</v>
      </c>
      <c r="K91" s="53">
        <f t="shared" si="3"/>
        <v>50</v>
      </c>
    </row>
    <row r="92" spans="9:11">
      <c r="I92" s="51">
        <v>20</v>
      </c>
      <c r="J92" s="52">
        <v>1</v>
      </c>
      <c r="K92" s="53">
        <f t="shared" si="3"/>
        <v>20</v>
      </c>
    </row>
    <row r="93" spans="9:11">
      <c r="I93" s="51">
        <v>10</v>
      </c>
      <c r="J93" s="52">
        <v>1</v>
      </c>
      <c r="K93" s="53">
        <f t="shared" si="3"/>
        <v>10</v>
      </c>
    </row>
    <row r="94" spans="9:11">
      <c r="I94" s="51">
        <v>5</v>
      </c>
      <c r="J94" s="52"/>
      <c r="K94" s="53">
        <f t="shared" si="3"/>
        <v>0</v>
      </c>
    </row>
    <row r="95" spans="9:11">
      <c r="I95" s="51">
        <v>1</v>
      </c>
      <c r="J95" s="52"/>
      <c r="K95" s="53">
        <f t="shared" si="3"/>
        <v>0</v>
      </c>
    </row>
    <row r="96" spans="9:11">
      <c r="I96" s="51">
        <v>0.25</v>
      </c>
      <c r="J96" s="52">
        <v>2</v>
      </c>
      <c r="K96" s="53">
        <f t="shared" si="3"/>
        <v>0.5</v>
      </c>
    </row>
    <row r="97" spans="9:11">
      <c r="I97" s="54">
        <v>0.05</v>
      </c>
      <c r="J97" s="52"/>
      <c r="K97" s="53">
        <f t="shared" si="3"/>
        <v>0</v>
      </c>
    </row>
    <row r="98" spans="9:11">
      <c r="I98" s="35" t="s">
        <v>29</v>
      </c>
      <c r="K98" s="55">
        <f>SUM(K87:K97)</f>
        <v>139880.5</v>
      </c>
    </row>
    <row r="99" spans="9:11">
      <c r="I99" s="35" t="s">
        <v>30</v>
      </c>
      <c r="K99" s="56">
        <f>J83</f>
        <v>0</v>
      </c>
    </row>
    <row r="100" ht="9.75" spans="11:11">
      <c r="K100" s="57">
        <f>SUM(K98:K99)</f>
        <v>139880.5</v>
      </c>
    </row>
    <row r="101" ht="9.75"/>
    <row r="106" spans="1:1">
      <c r="A106" s="35" t="s">
        <v>0</v>
      </c>
    </row>
    <row r="107" spans="1:1">
      <c r="A107" s="35" t="s">
        <v>59</v>
      </c>
    </row>
    <row r="109" spans="1:12">
      <c r="A109" s="36" t="s">
        <v>2</v>
      </c>
      <c r="B109" s="36" t="s">
        <v>3</v>
      </c>
      <c r="C109" s="36" t="s">
        <v>4</v>
      </c>
      <c r="D109" s="36" t="s">
        <v>5</v>
      </c>
      <c r="E109" s="36" t="s">
        <v>6</v>
      </c>
      <c r="F109" s="36" t="s">
        <v>7</v>
      </c>
      <c r="G109" s="37" t="s">
        <v>8</v>
      </c>
      <c r="H109" s="38"/>
      <c r="I109" s="38"/>
      <c r="J109" s="48"/>
      <c r="K109" s="36" t="s">
        <v>9</v>
      </c>
      <c r="L109" s="36" t="s">
        <v>10</v>
      </c>
    </row>
    <row r="110" spans="1:12">
      <c r="A110" s="39"/>
      <c r="B110" s="39"/>
      <c r="C110" s="39"/>
      <c r="D110" s="39"/>
      <c r="E110" s="39"/>
      <c r="F110" s="39"/>
      <c r="G110" s="36" t="s">
        <v>11</v>
      </c>
      <c r="H110" s="36" t="s">
        <v>12</v>
      </c>
      <c r="I110" s="36" t="s">
        <v>13</v>
      </c>
      <c r="J110" s="36" t="s">
        <v>14</v>
      </c>
      <c r="K110" s="39"/>
      <c r="L110" s="39"/>
    </row>
    <row r="111" spans="1:1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</row>
    <row r="112" spans="1:12">
      <c r="A112" s="41">
        <v>45433</v>
      </c>
      <c r="B112" s="42">
        <v>18774</v>
      </c>
      <c r="C112" s="59" t="s">
        <v>190</v>
      </c>
      <c r="D112" s="44" t="s">
        <v>16</v>
      </c>
      <c r="E112" s="44">
        <v>57815</v>
      </c>
      <c r="F112" s="45"/>
      <c r="G112" s="46" t="s">
        <v>36</v>
      </c>
      <c r="H112" s="46">
        <v>554848</v>
      </c>
      <c r="I112" s="41">
        <v>45429</v>
      </c>
      <c r="J112" s="24">
        <v>23890.1</v>
      </c>
      <c r="K112" s="49">
        <f>J112+F112</f>
        <v>23890.1</v>
      </c>
      <c r="L112" s="41">
        <v>45433</v>
      </c>
    </row>
    <row r="113" spans="1:12">
      <c r="A113" s="41">
        <v>45433</v>
      </c>
      <c r="B113" s="42">
        <v>18775</v>
      </c>
      <c r="C113" s="43" t="s">
        <v>191</v>
      </c>
      <c r="D113" s="44" t="s">
        <v>16</v>
      </c>
      <c r="E113" s="44">
        <v>57750</v>
      </c>
      <c r="F113" s="18"/>
      <c r="G113" s="46" t="s">
        <v>32</v>
      </c>
      <c r="H113" s="46">
        <v>153484477</v>
      </c>
      <c r="I113" s="41">
        <v>45432</v>
      </c>
      <c r="J113" s="24">
        <v>54598.82</v>
      </c>
      <c r="K113" s="49">
        <f>J113+F113</f>
        <v>54598.82</v>
      </c>
      <c r="L113" s="41">
        <v>45433</v>
      </c>
    </row>
    <row r="114" spans="6:11">
      <c r="F114" s="47">
        <f>SUM(F109:F113)</f>
        <v>0</v>
      </c>
      <c r="G114" s="35"/>
      <c r="H114" s="35"/>
      <c r="I114" s="35"/>
      <c r="J114" s="47">
        <f>SUM(J112:J113)</f>
        <v>78488.92</v>
      </c>
      <c r="K114" s="47">
        <f>SUM(K112:K113)</f>
        <v>78488.92</v>
      </c>
    </row>
    <row r="115" spans="9:9">
      <c r="I115" s="34" t="s">
        <v>13</v>
      </c>
    </row>
    <row r="116" spans="8:11">
      <c r="H116" s="35" t="s">
        <v>17</v>
      </c>
      <c r="J116" s="50" t="s">
        <v>18</v>
      </c>
      <c r="K116" s="50" t="s">
        <v>19</v>
      </c>
    </row>
    <row r="117" spans="11:11">
      <c r="K117" s="35"/>
    </row>
    <row r="118" spans="1:11">
      <c r="A118" s="35" t="s">
        <v>20</v>
      </c>
      <c r="D118" s="35" t="s">
        <v>21</v>
      </c>
      <c r="G118" s="35" t="s">
        <v>22</v>
      </c>
      <c r="I118" s="51">
        <v>1000</v>
      </c>
      <c r="J118" s="52"/>
      <c r="K118" s="53">
        <f t="shared" ref="K118:K128" si="4">J118*I118</f>
        <v>0</v>
      </c>
    </row>
    <row r="119" spans="1:11">
      <c r="A119" s="35"/>
      <c r="G119" s="35"/>
      <c r="I119" s="51">
        <v>500</v>
      </c>
      <c r="J119" s="52"/>
      <c r="K119" s="53">
        <f t="shared" si="4"/>
        <v>0</v>
      </c>
    </row>
    <row r="120" spans="1:11">
      <c r="A120" s="35"/>
      <c r="G120" s="35"/>
      <c r="I120" s="51">
        <v>200</v>
      </c>
      <c r="J120" s="52"/>
      <c r="K120" s="53">
        <f t="shared" si="4"/>
        <v>0</v>
      </c>
    </row>
    <row r="121" spans="1:11">
      <c r="A121" s="35" t="s">
        <v>23</v>
      </c>
      <c r="D121" s="35" t="s">
        <v>24</v>
      </c>
      <c r="G121" s="35" t="s">
        <v>25</v>
      </c>
      <c r="I121" s="51">
        <v>100</v>
      </c>
      <c r="J121" s="52"/>
      <c r="K121" s="53">
        <f t="shared" si="4"/>
        <v>0</v>
      </c>
    </row>
    <row r="122" spans="1:11">
      <c r="A122" s="34" t="s">
        <v>26</v>
      </c>
      <c r="D122" s="34" t="s">
        <v>27</v>
      </c>
      <c r="G122" s="34" t="s">
        <v>28</v>
      </c>
      <c r="I122" s="51">
        <v>50</v>
      </c>
      <c r="J122" s="52"/>
      <c r="K122" s="53">
        <f t="shared" si="4"/>
        <v>0</v>
      </c>
    </row>
    <row r="123" spans="9:11">
      <c r="I123" s="51">
        <v>20</v>
      </c>
      <c r="J123" s="52"/>
      <c r="K123" s="53">
        <f t="shared" si="4"/>
        <v>0</v>
      </c>
    </row>
    <row r="124" spans="9:11">
      <c r="I124" s="51">
        <v>10</v>
      </c>
      <c r="J124" s="52"/>
      <c r="K124" s="53">
        <f t="shared" si="4"/>
        <v>0</v>
      </c>
    </row>
    <row r="125" spans="9:11">
      <c r="I125" s="51">
        <v>5</v>
      </c>
      <c r="J125" s="52"/>
      <c r="K125" s="53">
        <f t="shared" si="4"/>
        <v>0</v>
      </c>
    </row>
    <row r="126" spans="9:11">
      <c r="I126" s="51">
        <v>1</v>
      </c>
      <c r="J126" s="52"/>
      <c r="K126" s="53">
        <f t="shared" si="4"/>
        <v>0</v>
      </c>
    </row>
    <row r="127" spans="9:11">
      <c r="I127" s="51">
        <v>0.25</v>
      </c>
      <c r="J127" s="52"/>
      <c r="K127" s="53">
        <f t="shared" si="4"/>
        <v>0</v>
      </c>
    </row>
    <row r="128" spans="9:11">
      <c r="I128" s="54">
        <v>0.05</v>
      </c>
      <c r="J128" s="52"/>
      <c r="K128" s="53">
        <f t="shared" si="4"/>
        <v>0</v>
      </c>
    </row>
    <row r="129" spans="9:11">
      <c r="I129" s="35" t="s">
        <v>29</v>
      </c>
      <c r="K129" s="55">
        <f>SUM(K118:K128)</f>
        <v>0</v>
      </c>
    </row>
    <row r="130" spans="9:11">
      <c r="I130" s="35" t="s">
        <v>30</v>
      </c>
      <c r="K130" s="56">
        <f>J114</f>
        <v>78488.92</v>
      </c>
    </row>
    <row r="131" ht="9.75" spans="11:11">
      <c r="K131" s="57">
        <f>SUM(K129:K130)</f>
        <v>78488.92</v>
      </c>
    </row>
    <row r="132" ht="9.75"/>
  </sheetData>
  <mergeCells count="52">
    <mergeCell ref="G4:J4"/>
    <mergeCell ref="G35:J35"/>
    <mergeCell ref="G77:J77"/>
    <mergeCell ref="G109:J109"/>
    <mergeCell ref="A4:A6"/>
    <mergeCell ref="A35:A37"/>
    <mergeCell ref="A77:A79"/>
    <mergeCell ref="A109:A111"/>
    <mergeCell ref="B4:B6"/>
    <mergeCell ref="B35:B37"/>
    <mergeCell ref="B77:B79"/>
    <mergeCell ref="B109:B111"/>
    <mergeCell ref="C4:C6"/>
    <mergeCell ref="C35:C37"/>
    <mergeCell ref="C77:C79"/>
    <mergeCell ref="C109:C111"/>
    <mergeCell ref="D4:D6"/>
    <mergeCell ref="D35:D37"/>
    <mergeCell ref="D77:D79"/>
    <mergeCell ref="D109:D111"/>
    <mergeCell ref="E4:E6"/>
    <mergeCell ref="E35:E37"/>
    <mergeCell ref="E77:E79"/>
    <mergeCell ref="E109:E111"/>
    <mergeCell ref="F4:F6"/>
    <mergeCell ref="F35:F37"/>
    <mergeCell ref="F77:F79"/>
    <mergeCell ref="F109:F111"/>
    <mergeCell ref="G5:G6"/>
    <mergeCell ref="G36:G37"/>
    <mergeCell ref="G78:G79"/>
    <mergeCell ref="G110:G111"/>
    <mergeCell ref="H5:H6"/>
    <mergeCell ref="H36:H37"/>
    <mergeCell ref="H78:H79"/>
    <mergeCell ref="H110:H111"/>
    <mergeCell ref="I5:I6"/>
    <mergeCell ref="I36:I37"/>
    <mergeCell ref="I78:I79"/>
    <mergeCell ref="I110:I111"/>
    <mergeCell ref="J5:J6"/>
    <mergeCell ref="J36:J37"/>
    <mergeCell ref="J78:J79"/>
    <mergeCell ref="J110:J111"/>
    <mergeCell ref="K4:K6"/>
    <mergeCell ref="K35:K37"/>
    <mergeCell ref="K77:K79"/>
    <mergeCell ref="K109:K111"/>
    <mergeCell ref="L4:L6"/>
    <mergeCell ref="L35:L37"/>
    <mergeCell ref="L77:L79"/>
    <mergeCell ref="L109:L111"/>
  </mergeCells>
  <pageMargins left="0.25" right="0.25" top="0.75" bottom="0.75" header="0.3" footer="0.3"/>
  <pageSetup paperSize="1" scale="89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MAY 2</vt:lpstr>
      <vt:lpstr>MAY 3</vt:lpstr>
      <vt:lpstr>MAY 6</vt:lpstr>
      <vt:lpstr>MAY 9</vt:lpstr>
      <vt:lpstr>MAY 13</vt:lpstr>
      <vt:lpstr>MAY 14</vt:lpstr>
      <vt:lpstr>MAY 15</vt:lpstr>
      <vt:lpstr>MAY 17</vt:lpstr>
      <vt:lpstr>MAY 20</vt:lpstr>
      <vt:lpstr>MAY 22</vt:lpstr>
      <vt:lpstr>MAY 23</vt:lpstr>
      <vt:lpstr>MAY 27</vt:lpstr>
      <vt:lpstr>MAY 28</vt:lpstr>
      <vt:lpstr>MAY 29</vt:lpstr>
      <vt:lpstr>MAY 30</vt:lpstr>
      <vt:lpstr>MAY 31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Jozelle</dc:creator>
  <cp:lastModifiedBy>240406</cp:lastModifiedBy>
  <dcterms:created xsi:type="dcterms:W3CDTF">2024-01-25T06:30:00Z</dcterms:created>
  <cp:lastPrinted>2024-04-30T00:42:00Z</cp:lastPrinted>
  <dcterms:modified xsi:type="dcterms:W3CDTF">2024-07-30T08:36:57Z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A73CD21CCB624F898571FD7E1CCC2242</vt:lpwstr>
  </property>
  <property fmtid="{D5CDD505-2E9C-101B-9397-08002B2CF9AE}" pid="3" name="KSOProductBuildVer">
    <vt:lpwstr>1033-11.2.0.11537</vt:lpwstr>
  </property>
</Properties>
</file>