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 tabRatio="670" firstSheet="4" activeTab="14"/>
  </bookViews>
  <sheets>
    <sheet name="JUNE 3" sheetId="2" r:id="rId1"/>
    <sheet name="JUNE 4" sheetId="3" r:id="rId2"/>
    <sheet name="JUNE 5" sheetId="4" r:id="rId3"/>
    <sheet name="JUNE 7" sheetId="5" r:id="rId4"/>
    <sheet name="JUNE 10" sheetId="6" r:id="rId5"/>
    <sheet name="JUNE 11" sheetId="7" r:id="rId6"/>
    <sheet name="JUNE 14" sheetId="8" r:id="rId7"/>
    <sheet name="JUNE 18" sheetId="9" r:id="rId8"/>
    <sheet name="JUNE 19" sheetId="10" r:id="rId9"/>
    <sheet name="JUNE 20" sheetId="11" r:id="rId10"/>
    <sheet name="JUNE 21" sheetId="12" r:id="rId11"/>
    <sheet name="JUNE 24" sheetId="13" r:id="rId12"/>
    <sheet name="JUNE 25" sheetId="14" r:id="rId13"/>
    <sheet name="JUNE 26" sheetId="15" r:id="rId14"/>
    <sheet name="JUNE 28" sheetId="16" r:id="rId15"/>
    <sheet name="LAZADA" sheetId="17" r:id="rId16"/>
  </sheets>
  <definedNames>
    <definedName name="_1_JAN_2024">#REF!</definedName>
    <definedName name="_2_JAN_2024">#REF!</definedName>
    <definedName name="_6_Jan_2020">#REF!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LAZADA!$A$297:$L$351</definedName>
  </definedNames>
  <calcPr calcId="144525"/>
</workbook>
</file>

<file path=xl/sharedStrings.xml><?xml version="1.0" encoding="utf-8"?>
<sst xmlns="http://schemas.openxmlformats.org/spreadsheetml/2006/main" count="2220" uniqueCount="291">
  <si>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</si>
  <si>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</si>
  <si>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</si>
  <si>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</si>
  <si>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</si>
  <si>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</si>
  <si>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</si>
  <si>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</si>
  <si>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</si>
  <si>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</si>
  <si>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</si>
  <si>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</si>
  <si>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</si>
  <si>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</si>
  <si>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</si>
  <si>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ERVIN DELFIN</t>
  </si>
  <si>
    <t>UNIT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</si>
  <si>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</si>
  <si>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</si>
  <si>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</si>
  <si>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</si>
  <si>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</si>
  <si>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</si>
  <si>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</si>
  <si>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</si>
  <si>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</si>
  <si>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</si>
  <si>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</si>
  <si>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</si>
  <si>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</si>
  <si>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</si>
  <si>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EDITHA M FLORES</t>
  </si>
  <si>
    <t>BDO</t>
  </si>
  <si>
    <t>CATHLEA BRIL</t>
  </si>
  <si>
    <t>ASAST</t>
  </si>
  <si>
    <t>GERRY VARGAS</t>
  </si>
  <si>
    <t>AMY SON NGKAION</t>
  </si>
  <si>
    <t>TOMITA INDUSTRIAL</t>
  </si>
  <si>
    <t>EWT 722.82</t>
  </si>
  <si>
    <t>GEORGETOWN / RICHARD SY</t>
  </si>
  <si>
    <t>INSTALLATION</t>
  </si>
  <si>
    <t>UNITAN CONSTRUCTION</t>
  </si>
  <si>
    <t>EWT 608.07</t>
  </si>
  <si>
    <t>CHIELO BRACAMONTE</t>
  </si>
  <si>
    <t>RICHWORLD HOTEL</t>
  </si>
  <si>
    <t>EWT 91.90</t>
  </si>
  <si>
    <t>JIMMY CHUA</t>
  </si>
  <si>
    <t>UNIT &amp; DC</t>
  </si>
  <si>
    <t>BRYAN QUIBAN</t>
  </si>
  <si>
    <t>HERNANTE LAYUGAN</t>
  </si>
  <si>
    <t>LOUIE CALAPINI</t>
  </si>
  <si>
    <t>KMI H.O. SERIES (ALFREDO)</t>
  </si>
  <si>
    <t>VICKY GARAY</t>
  </si>
  <si>
    <t>QC HOLIDAY SPA</t>
  </si>
  <si>
    <t>CBS</t>
  </si>
  <si>
    <t>KPPI</t>
  </si>
  <si>
    <t>STELLADELNORD INC</t>
  </si>
  <si>
    <t>EWT 632.18</t>
  </si>
  <si>
    <t>KMI H.O. SERIES (ROLAND)</t>
  </si>
  <si>
    <t>CRIS MANALILI</t>
  </si>
  <si>
    <t>MAGDALINA GO QIU</t>
  </si>
  <si>
    <t>FREDDIE AQUINO</t>
  </si>
  <si>
    <t>EWB</t>
  </si>
  <si>
    <t>MODAIR MANILA CO LTD INC</t>
  </si>
  <si>
    <t>RCBC</t>
  </si>
  <si>
    <t>EWT 191.45</t>
  </si>
  <si>
    <t>DPWH MISAMIS OR. 1ST DISTRICT</t>
  </si>
  <si>
    <t>FELIX GUBI</t>
  </si>
  <si>
    <t>JAMES PAUL ZULUETA</t>
  </si>
  <si>
    <t>UNITY PRINTING PHILS INC</t>
  </si>
  <si>
    <t>TOYOTA SILANG CAVITE</t>
  </si>
  <si>
    <t>EWT 824.75</t>
  </si>
  <si>
    <t>MJB MEAT PROCESSING INC</t>
  </si>
  <si>
    <t>MBTC</t>
  </si>
  <si>
    <t>EWT 499.57</t>
  </si>
  <si>
    <t>CARLO CANICOLA</t>
  </si>
  <si>
    <t>SHEPHERD'S VOICE AND RADIA TV</t>
  </si>
  <si>
    <t>EWT 370.97</t>
  </si>
  <si>
    <t>DC</t>
  </si>
  <si>
    <t>EWT 12.00</t>
  </si>
  <si>
    <t>RYAN GARCIA</t>
  </si>
  <si>
    <t>KELVIN OR</t>
  </si>
  <si>
    <t>OVERPAYMENT</t>
  </si>
  <si>
    <t>ROSARIO FASTENERS CORP</t>
  </si>
  <si>
    <t>A.S BUILDING MANAGEMENT CORP</t>
  </si>
  <si>
    <t>PBB</t>
  </si>
  <si>
    <t>EWT 171.30</t>
  </si>
  <si>
    <t>E.Y INDUSTRIAL SALES INC</t>
  </si>
  <si>
    <t>EWT 486.57</t>
  </si>
  <si>
    <t>MEL RUBIANO</t>
  </si>
  <si>
    <t>CHARLENE RAQUION</t>
  </si>
  <si>
    <t>MARICKSON ASC</t>
  </si>
  <si>
    <t>CRISPIN RANA</t>
  </si>
  <si>
    <t>ALBERT TERTE</t>
  </si>
  <si>
    <t>DOLORES ELENANY</t>
  </si>
  <si>
    <t>GONZALO TAN</t>
  </si>
  <si>
    <t>DHS INVESTMENTS INC</t>
  </si>
  <si>
    <t>FERENO LACTNIC</t>
  </si>
  <si>
    <t>STONEWORKS SPECIALIST INTL CORP</t>
  </si>
  <si>
    <t>M ONE MARKETING INTL INC</t>
  </si>
  <si>
    <t>ARAGA INC</t>
  </si>
  <si>
    <t>EWT 1619.81</t>
  </si>
  <si>
    <t>ERIK LANTING</t>
  </si>
  <si>
    <t>BUGSY NEWS</t>
  </si>
  <si>
    <t>SUZETTE MATEO</t>
  </si>
  <si>
    <t>LAGUNA DIAGNOSTICS CENTER</t>
  </si>
  <si>
    <t>GERALD GARCIA</t>
  </si>
  <si>
    <t>BERNARD P. RODIL</t>
  </si>
  <si>
    <t>JUN SALONGA</t>
  </si>
  <si>
    <t>NORMA OSORIO PASCO</t>
  </si>
  <si>
    <t>ROCHELLE V. YORO</t>
  </si>
  <si>
    <t>MARILYN ESTOR</t>
  </si>
  <si>
    <t>UNIT DP</t>
  </si>
  <si>
    <t>PNB</t>
  </si>
  <si>
    <t>MICKO TORINO</t>
  </si>
  <si>
    <t>MICHELLE CAYANGA</t>
  </si>
  <si>
    <t>RP REGENCIA CONSTRUCTION SERVICES</t>
  </si>
  <si>
    <t>MARIA AGNES C. DELOS SANTOS</t>
  </si>
  <si>
    <t>MARY JEAN C. RAMA</t>
  </si>
  <si>
    <t>RAY MARK FABREAG</t>
  </si>
  <si>
    <t>LACELLI INTL CORP/LETICIA LIGON</t>
  </si>
  <si>
    <t>SB</t>
  </si>
  <si>
    <t>THERE INC</t>
  </si>
  <si>
    <t>BOC</t>
  </si>
  <si>
    <t>KOTEN ENTERPRISE</t>
  </si>
  <si>
    <t>EWT 177.55</t>
  </si>
  <si>
    <t>DENKY DELA ROSA</t>
  </si>
  <si>
    <t>DC &amp; INSTALL</t>
  </si>
  <si>
    <t>JTL REALTY CORPORATION</t>
  </si>
  <si>
    <t>PHILTRUST</t>
  </si>
  <si>
    <t>LINO HAYANA</t>
  </si>
  <si>
    <t>RPMA AIRCON INSTALLATION &amp; SERVICES</t>
  </si>
  <si>
    <t>ERENE ELSIE CUELO</t>
  </si>
  <si>
    <t>ARIEL MORATALLA</t>
  </si>
  <si>
    <t>RENZO MANDOLADO</t>
  </si>
  <si>
    <t>SHENNA JAYE QUITORIANO</t>
  </si>
  <si>
    <t>ATTY. CHIN CHIH LIN</t>
  </si>
  <si>
    <t>ARWIN BAUTISTA</t>
  </si>
  <si>
    <t>RRG SHOP</t>
  </si>
  <si>
    <t>CHINESE INTERNATIONAL SCHOOL MANILA</t>
  </si>
  <si>
    <t>ARGIE VENTURA</t>
  </si>
  <si>
    <t>LEONARDO B. REYES</t>
  </si>
  <si>
    <t>TORRES TECHNOLOGY CENTER CORP</t>
  </si>
  <si>
    <t>EWT 521.29</t>
  </si>
  <si>
    <t>EWT 363.50</t>
  </si>
  <si>
    <t>FRANCIS RAY AQUINO</t>
  </si>
  <si>
    <t>MARICRIS MANANQUIL</t>
  </si>
  <si>
    <t>WINDOW FASHION INC</t>
  </si>
  <si>
    <t>CRISTINA BERNABE</t>
  </si>
  <si>
    <t>ROBIN TENG</t>
  </si>
  <si>
    <t>CHC ESQUITIES INC</t>
  </si>
  <si>
    <t>JOJO VILLA-IGNACIO</t>
  </si>
  <si>
    <t>ROSALIE TABUG</t>
  </si>
  <si>
    <t>GINA M. PRIANES</t>
  </si>
  <si>
    <t>ANDY BONDAD</t>
  </si>
  <si>
    <t>THE PICASSO RENTAL</t>
  </si>
  <si>
    <t>EWT 40.59</t>
  </si>
  <si>
    <t>FP MARS REALTY SOLUTIONS INC</t>
  </si>
  <si>
    <t>ERIC WU</t>
  </si>
  <si>
    <t>FILEMON VILLENA JR.</t>
  </si>
  <si>
    <t>CARMELITA ABELLO</t>
  </si>
  <si>
    <t>ARGILYN ALAFRIZ</t>
  </si>
  <si>
    <t>ALDAYA SERVICE CENTER</t>
  </si>
  <si>
    <t>EMMAN GALITAN</t>
  </si>
  <si>
    <t>GOODMANAGEMENT CORPORATION</t>
  </si>
  <si>
    <t>MVF APPLIANNCES TRADING</t>
  </si>
  <si>
    <t>MIKE PROXIMO</t>
  </si>
  <si>
    <t>SAMMY DELA CRUZ</t>
  </si>
  <si>
    <t>BUTCH ACOP</t>
  </si>
  <si>
    <t>GFI ENTERPRISES INC</t>
  </si>
  <si>
    <t>EWT 529.70</t>
  </si>
  <si>
    <t>CDC MFG CORP</t>
  </si>
  <si>
    <t>BPI</t>
  </si>
  <si>
    <t>EWT 168.75</t>
  </si>
  <si>
    <t>SAN FRANCISCO DE SALES SCHOOL</t>
  </si>
  <si>
    <t>58167-70</t>
  </si>
  <si>
    <t>STEPHANIE ASUNCION</t>
  </si>
  <si>
    <t>ENRIQUE CHUA YAP</t>
  </si>
  <si>
    <t>EFREN CHUA YAP</t>
  </si>
  <si>
    <t>STANLEY LI</t>
  </si>
  <si>
    <t>JAMES YAP</t>
  </si>
  <si>
    <t>MA. TIFFANY ELEMENTO-PABRO</t>
  </si>
  <si>
    <t>MARY ANN REGINO</t>
  </si>
  <si>
    <t>JOHN YUSON</t>
  </si>
  <si>
    <t>JASON PAGACITA</t>
  </si>
  <si>
    <t>JOE DELA CRUZ</t>
  </si>
  <si>
    <t>METROCOCO EXPORT CORPORATION</t>
  </si>
  <si>
    <t>PARTIAL PAYMENT</t>
  </si>
  <si>
    <t>VINSON TING</t>
  </si>
  <si>
    <t>AR5343</t>
  </si>
  <si>
    <t>BS9631</t>
  </si>
  <si>
    <t>BS9633</t>
  </si>
  <si>
    <t>BS9637</t>
  </si>
  <si>
    <t>BS9645</t>
  </si>
  <si>
    <t>EWT 540.18</t>
  </si>
  <si>
    <t>SJR#</t>
  </si>
  <si>
    <t>LICHELLE RODRIGUEZ</t>
  </si>
  <si>
    <t>SOP</t>
  </si>
  <si>
    <t>LAZADA FEE</t>
  </si>
  <si>
    <r>
      <rPr>
        <b/>
        <sz val="7"/>
        <color rgb="FFFF0000"/>
        <rFont val="Tahoma"/>
        <charset val="134"/>
      </rPr>
      <t>(RETURNED)</t>
    </r>
    <r>
      <rPr>
        <b/>
        <sz val="7"/>
        <rFont val="Tahoma"/>
        <charset val="134"/>
      </rPr>
      <t xml:space="preserve"> TOTAL AMOUNT: </t>
    </r>
  </si>
  <si>
    <t>MARVIN M. SAN DIEGO</t>
  </si>
  <si>
    <t xml:space="preserve">TOTAL AMOUNT: </t>
  </si>
  <si>
    <t>DOMINADOR MANUEL III</t>
  </si>
  <si>
    <t>DARWIN GARCIA</t>
  </si>
  <si>
    <t>ALDRIN ALANO</t>
  </si>
  <si>
    <t>BELINDA ACENAS</t>
  </si>
  <si>
    <t>HANNAKYM TURAYA</t>
  </si>
  <si>
    <t>ELISEO SEVILLA</t>
  </si>
  <si>
    <t>SARAH GALMAN</t>
  </si>
  <si>
    <t>EDWARD ARDIENTE</t>
  </si>
  <si>
    <t>ARIAN R.</t>
  </si>
  <si>
    <t>LIRBY REPAYO</t>
  </si>
  <si>
    <t>MARVIN Y. ABRASADA</t>
  </si>
  <si>
    <t>JOHN PAUL LIWANAG</t>
  </si>
  <si>
    <t>MARICEL JAVIER</t>
  </si>
  <si>
    <t>PRECIOUS DITUCALAN</t>
  </si>
  <si>
    <t>WILLIAM TAN</t>
  </si>
  <si>
    <t>ALAIZA CASTRO</t>
  </si>
  <si>
    <t>RHEA ESPUERTA</t>
  </si>
  <si>
    <t>ALEX SEVILLA</t>
  </si>
  <si>
    <t>MARCO FERNANDEZ</t>
  </si>
  <si>
    <t>JOMAR LEYVA</t>
  </si>
  <si>
    <t>MADEL VILLEGAS</t>
  </si>
  <si>
    <t>RICA PARAO</t>
  </si>
  <si>
    <t>DARYL NEIL CUSTODIO</t>
  </si>
  <si>
    <t>GERALDINE ESPIRITU</t>
  </si>
  <si>
    <t>TOTAL:</t>
  </si>
  <si>
    <t>AL SILVERIO</t>
  </si>
  <si>
    <t>SAM TAN</t>
  </si>
  <si>
    <t>CONNIE ORBETA</t>
  </si>
  <si>
    <t>GE DY</t>
  </si>
  <si>
    <t>JEFRYL FABUNAN</t>
  </si>
  <si>
    <t>KRISTINE VENN ALANDRA</t>
  </si>
  <si>
    <t>JAM SANTIAGO</t>
  </si>
  <si>
    <t>RONNEL CUISON</t>
  </si>
  <si>
    <t>PAULO LUZ / ARNYL BAROT</t>
  </si>
  <si>
    <t>BRENT SAMONTE</t>
  </si>
  <si>
    <t>JAMES ACSAYAN</t>
  </si>
  <si>
    <t>MARLON CALINGA</t>
  </si>
  <si>
    <t>ARA PASCUAL</t>
  </si>
  <si>
    <t>KEVIN ECLEVIA ESPINOSA</t>
  </si>
  <si>
    <t>FLORIANNE GUTIERREZ</t>
  </si>
  <si>
    <t>PAULO PANFILO CABOTAJE</t>
  </si>
  <si>
    <t>JOHN DEXTER E. ROMERO</t>
  </si>
  <si>
    <t>MARIA KIM PABON</t>
  </si>
  <si>
    <t>ARVIEGAIL MENDONES</t>
  </si>
  <si>
    <t>GINA TURRANO</t>
  </si>
  <si>
    <t>BRIGETTE VILLARIN</t>
  </si>
  <si>
    <t>JESS MANICDO</t>
  </si>
  <si>
    <t>GEORGINA WALKER</t>
  </si>
  <si>
    <t>ALBERT JOE E. SAN DIEGO</t>
  </si>
  <si>
    <t>MARISSA YU</t>
  </si>
  <si>
    <t>JERWIN OLARTE</t>
  </si>
  <si>
    <t>ALEXIS BANAYAT</t>
  </si>
  <si>
    <t>JOSHUA SEAN S. ABESAMES</t>
  </si>
  <si>
    <t>AILEEN CASERIA</t>
  </si>
  <si>
    <t>MA. LOURDES LIPALAM</t>
  </si>
  <si>
    <t>CORAZON LAMBUJON</t>
  </si>
  <si>
    <t>IRIS PORTILLO</t>
  </si>
  <si>
    <t>CHARIE CHOI</t>
  </si>
  <si>
    <t>ENRIQUE D. DIMAANO</t>
  </si>
  <si>
    <t>MAYLEN GUTIERREZ</t>
  </si>
  <si>
    <t>MARIE ABEJO</t>
  </si>
  <si>
    <t>MARK CALATA</t>
  </si>
  <si>
    <t>WAYNE TAM</t>
  </si>
  <si>
    <t>BEA CUNANAN</t>
  </si>
  <si>
    <t>NELLIE FULACHE</t>
  </si>
  <si>
    <t>MA. LUISA R. LAPINA</t>
  </si>
  <si>
    <t>DIONISIO GEVER JR</t>
  </si>
  <si>
    <t>JOHN FREDERICK CRUZ</t>
  </si>
  <si>
    <t>JASON FONG</t>
  </si>
  <si>
    <t>NIKKOS SANTIAGO</t>
  </si>
  <si>
    <t>MUHAYMIN M. MACA-AGIR</t>
  </si>
  <si>
    <t>MIKE TALAVERA</t>
  </si>
  <si>
    <t>BILL VINCENT MACION</t>
  </si>
  <si>
    <t>JANN VINCENT ELMAGUIN</t>
  </si>
  <si>
    <t>MYLENE BARZAGA</t>
  </si>
  <si>
    <t>HANNA BARRIOS</t>
  </si>
  <si>
    <t>HAZEL JANE HALL</t>
  </si>
  <si>
    <t>ELVIN VALENZUELA</t>
  </si>
  <si>
    <t>LIZETH P. ANTONIO</t>
  </si>
  <si>
    <t>WILLIAM SACEDON</t>
  </si>
  <si>
    <t>ADRIAN CORPIN</t>
  </si>
  <si>
    <t>RALPH ADRIAN C. DYCHITAN</t>
  </si>
  <si>
    <t>JHONRY SIRIBAN</t>
  </si>
  <si>
    <t>ROMULO ANDAYA</t>
  </si>
  <si>
    <t>LARNI GALON</t>
  </si>
  <si>
    <t>LARRY M VILLARICO</t>
  </si>
  <si>
    <t>PENG MENDOZA</t>
  </si>
  <si>
    <t>JAS ALMOGINO</t>
  </si>
  <si>
    <t>ERWIN CALUBAYAN</t>
  </si>
</sst>
</file>

<file path=xl/styles.xml><?xml version="1.0" encoding="utf-8"?>
<styleSheet xmlns="http://schemas.openxmlformats.org/spreadsheetml/2006/main">
  <numFmts count="6">
    <numFmt numFmtId="176" formatCode="[$-409]d\-mmm\-yyyy;@"/>
    <numFmt numFmtId="42" formatCode="_-&quot;₱&quot;* #,##0_-;\-&quot;₱&quot;* #,##0_-;_-&quot;₱&quot;* &quot;-&quot;_-;_-@_-"/>
    <numFmt numFmtId="41" formatCode="_-* #,##0_-;\-* #,##0_-;_-* &quot;-&quot;_-;_-@_-"/>
    <numFmt numFmtId="44" formatCode="_-&quot;₱&quot;* #,##0.00_-;\-&quot;₱&quot;* #,##0.00_-;_-&quot;₱&quot;* &quot;-&quot;??_-;_-@_-"/>
    <numFmt numFmtId="43" formatCode="_-* #,##0.00_-;\-* #,##0.00_-;_-* &quot;-&quot;??_-;_-@_-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sz val="7"/>
      <color theme="1"/>
      <name val="Tahoma"/>
      <charset val="134"/>
    </font>
    <font>
      <b/>
      <sz val="8"/>
      <name val="Tahoma"/>
      <charset val="134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8" borderId="1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7" fontId="1" fillId="0" borderId="6" xfId="2" applyNumberFormat="1" applyFont="1" applyFill="1" applyBorder="1" applyAlignment="1"/>
    <xf numFmtId="177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2" applyNumberFormat="1" applyFont="1" applyFill="1" applyBorder="1" applyAlignment="1"/>
    <xf numFmtId="177" fontId="2" fillId="2" borderId="6" xfId="2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wrapText="1"/>
    </xf>
    <xf numFmtId="176" fontId="3" fillId="0" borderId="6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177" fontId="5" fillId="0" borderId="0" xfId="0" applyNumberFormat="1" applyFont="1" applyFill="1" applyAlignment="1"/>
    <xf numFmtId="0" fontId="5" fillId="0" borderId="0" xfId="0" applyFont="1" applyFill="1" applyAlignment="1"/>
    <xf numFmtId="177" fontId="1" fillId="0" borderId="5" xfId="2" applyNumberFormat="1" applyFont="1" applyFill="1" applyBorder="1" applyAlignment="1">
      <alignment horizontal="center" vertical="center"/>
    </xf>
    <xf numFmtId="177" fontId="1" fillId="0" borderId="0" xfId="2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2" applyNumberFormat="1" applyFont="1" applyAlignment="1"/>
    <xf numFmtId="177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0" fontId="1" fillId="0" borderId="6" xfId="0" applyFont="1" applyFill="1" applyBorder="1" applyAlignment="1">
      <alignment horizontal="left" wrapText="1"/>
    </xf>
    <xf numFmtId="177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zoomScale="130" zoomScaleNormal="130" topLeftCell="A24" workbookViewId="0">
      <selection activeCell="A1" sqref="$A1:$XFD27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4.1809523809524" style="1" customWidth="1"/>
    <col min="4" max="4" width="12.3333333333333" style="1" customWidth="1"/>
    <col min="5" max="5" width="11.3333333333333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45446</v>
      </c>
      <c r="B7" s="15">
        <v>19126</v>
      </c>
      <c r="C7" s="16" t="s">
        <v>15</v>
      </c>
      <c r="D7" s="17" t="s">
        <v>16</v>
      </c>
      <c r="E7" s="17">
        <v>58001</v>
      </c>
      <c r="F7" s="36">
        <v>11520.1</v>
      </c>
      <c r="G7" s="19"/>
      <c r="H7" s="19"/>
      <c r="I7" s="14"/>
      <c r="J7" s="36"/>
      <c r="K7" s="25">
        <f>J7+F7</f>
        <v>11520.1</v>
      </c>
      <c r="L7" s="14">
        <v>45447</v>
      </c>
    </row>
    <row r="8" spans="1:12">
      <c r="A8" s="14"/>
      <c r="B8" s="15"/>
      <c r="C8" s="16"/>
      <c r="D8" s="17"/>
      <c r="E8" s="17"/>
      <c r="F8" s="36"/>
      <c r="G8" s="19"/>
      <c r="H8" s="19"/>
      <c r="I8" s="14"/>
      <c r="J8" s="36"/>
      <c r="K8" s="25"/>
      <c r="L8" s="14"/>
    </row>
    <row r="9" spans="6:11">
      <c r="F9" s="37">
        <f>SUM(F4:F8)</f>
        <v>11520.1</v>
      </c>
      <c r="G9" s="2"/>
      <c r="H9" s="2"/>
      <c r="I9" s="2"/>
      <c r="J9" s="37">
        <f>SUM(J7:J8)</f>
        <v>0</v>
      </c>
      <c r="K9" s="37">
        <f>SUM(K7:K8)</f>
        <v>11520.1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11</v>
      </c>
      <c r="K13" s="41">
        <f t="shared" ref="K13:K23" si="0">J13*I13</f>
        <v>11000</v>
      </c>
    </row>
    <row r="14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/>
      <c r="K16" s="41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>
        <v>1</v>
      </c>
      <c r="K18" s="41">
        <f t="shared" si="0"/>
        <v>20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>
        <v>2</v>
      </c>
      <c r="K23" s="41">
        <f t="shared" si="0"/>
        <v>0.1</v>
      </c>
    </row>
    <row r="24" spans="9:11">
      <c r="I24" s="2" t="s">
        <v>29</v>
      </c>
      <c r="K24" s="43">
        <f>SUM(K13:K23)</f>
        <v>11520.1</v>
      </c>
    </row>
    <row r="25" spans="9:11">
      <c r="I25" s="2" t="s">
        <v>30</v>
      </c>
      <c r="K25" s="44">
        <f>J9</f>
        <v>0</v>
      </c>
    </row>
    <row r="26" ht="9.75" spans="11:11">
      <c r="K26" s="45">
        <f>SUM(K24:K25)</f>
        <v>11520.1</v>
      </c>
    </row>
    <row r="27" ht="9.75" spans="11:11">
      <c r="K27" s="39"/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0"/>
  <sheetViews>
    <sheetView zoomScale="130" zoomScaleNormal="130" topLeftCell="A25" workbookViewId="0">
      <selection activeCell="A33" sqref="$A33:$XFD60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6952380952381" style="1" customWidth="1"/>
    <col min="4" max="4" width="12.0857142857143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51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45463</v>
      </c>
      <c r="B7" s="15">
        <v>18792</v>
      </c>
      <c r="C7" s="16" t="s">
        <v>120</v>
      </c>
      <c r="D7" s="17" t="s">
        <v>16</v>
      </c>
      <c r="E7" s="17">
        <v>58123</v>
      </c>
      <c r="F7" s="36"/>
      <c r="G7" s="19" t="s">
        <v>121</v>
      </c>
      <c r="H7" s="19">
        <v>5467991</v>
      </c>
      <c r="I7" s="14">
        <v>45457</v>
      </c>
      <c r="J7" s="36">
        <v>59326.1</v>
      </c>
      <c r="K7" s="25">
        <f t="shared" ref="K7:K9" si="0">J7+F7</f>
        <v>59326.1</v>
      </c>
      <c r="L7" s="14">
        <v>45463</v>
      </c>
    </row>
    <row r="8" spans="1:12">
      <c r="A8" s="14">
        <v>45463</v>
      </c>
      <c r="B8" s="15">
        <v>18793</v>
      </c>
      <c r="C8" s="16" t="s">
        <v>122</v>
      </c>
      <c r="D8" s="17" t="s">
        <v>16</v>
      </c>
      <c r="E8" s="17">
        <v>57929</v>
      </c>
      <c r="F8" s="36"/>
      <c r="G8" s="19" t="s">
        <v>123</v>
      </c>
      <c r="H8" s="19">
        <v>6984</v>
      </c>
      <c r="I8" s="14">
        <v>45441</v>
      </c>
      <c r="J8" s="36">
        <v>21155.51</v>
      </c>
      <c r="K8" s="25">
        <f t="shared" si="0"/>
        <v>21155.51</v>
      </c>
      <c r="L8" s="14">
        <v>45463</v>
      </c>
    </row>
    <row r="9" spans="1:13">
      <c r="A9" s="14">
        <v>45463</v>
      </c>
      <c r="B9" s="15">
        <v>18794</v>
      </c>
      <c r="C9" s="16" t="s">
        <v>124</v>
      </c>
      <c r="D9" s="17" t="s">
        <v>16</v>
      </c>
      <c r="E9" s="17">
        <v>57794</v>
      </c>
      <c r="F9" s="36"/>
      <c r="G9" s="19" t="s">
        <v>32</v>
      </c>
      <c r="H9" s="19">
        <v>27759</v>
      </c>
      <c r="I9" s="14">
        <v>45428</v>
      </c>
      <c r="J9" s="36">
        <v>19708.55</v>
      </c>
      <c r="K9" s="25">
        <f t="shared" si="0"/>
        <v>19708.55</v>
      </c>
      <c r="L9" s="14">
        <v>45463</v>
      </c>
      <c r="M9" s="2" t="s">
        <v>125</v>
      </c>
    </row>
    <row r="10" spans="6:11">
      <c r="F10" s="37">
        <f>SUM(F4:F9)</f>
        <v>0</v>
      </c>
      <c r="G10" s="2"/>
      <c r="H10" s="2"/>
      <c r="I10" s="2"/>
      <c r="J10" s="37">
        <f>SUM(J7:J9)</f>
        <v>100190.16</v>
      </c>
      <c r="K10" s="37">
        <f>SUM(K7:K9)</f>
        <v>100190.16</v>
      </c>
    </row>
    <row r="11" spans="9:9">
      <c r="I11" s="1" t="s">
        <v>13</v>
      </c>
    </row>
    <row r="12" spans="8:11">
      <c r="H12" s="2" t="s">
        <v>17</v>
      </c>
      <c r="J12" s="38" t="s">
        <v>18</v>
      </c>
      <c r="K12" s="38" t="s">
        <v>19</v>
      </c>
    </row>
    <row r="13" spans="11:11">
      <c r="K13" s="2"/>
    </row>
    <row r="14" spans="1:11">
      <c r="A14" s="2" t="s">
        <v>20</v>
      </c>
      <c r="D14" s="2" t="s">
        <v>21</v>
      </c>
      <c r="G14" s="2" t="s">
        <v>22</v>
      </c>
      <c r="I14" s="39">
        <v>1000</v>
      </c>
      <c r="J14" s="40"/>
      <c r="K14" s="41">
        <f t="shared" ref="K14:K24" si="1">J14*I14</f>
        <v>0</v>
      </c>
    </row>
    <row r="15" spans="1:11">
      <c r="A15" s="2"/>
      <c r="G15" s="2"/>
      <c r="I15" s="39">
        <v>500</v>
      </c>
      <c r="J15" s="40"/>
      <c r="K15" s="41">
        <f t="shared" si="1"/>
        <v>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 t="s">
        <v>23</v>
      </c>
      <c r="D17" s="2" t="s">
        <v>24</v>
      </c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1" t="s">
        <v>26</v>
      </c>
      <c r="D18" s="1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pans="9:11"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/>
      <c r="K22" s="41">
        <f t="shared" si="1"/>
        <v>0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42">
        <v>0.05</v>
      </c>
      <c r="J24" s="40"/>
      <c r="K24" s="41">
        <f t="shared" si="1"/>
        <v>0</v>
      </c>
    </row>
    <row r="25" spans="9:11">
      <c r="I25" s="2" t="s">
        <v>29</v>
      </c>
      <c r="K25" s="43">
        <f>SUM(K14:K24)</f>
        <v>0</v>
      </c>
    </row>
    <row r="26" spans="9:11">
      <c r="I26" s="2" t="s">
        <v>30</v>
      </c>
      <c r="K26" s="44">
        <f>J10</f>
        <v>100190.16</v>
      </c>
    </row>
    <row r="27" ht="9.75" spans="11:11">
      <c r="K27" s="45">
        <f>SUM(K25:K26)</f>
        <v>100190.16</v>
      </c>
    </row>
    <row r="28" ht="9.75"/>
    <row r="33" spans="1:1">
      <c r="A33" s="2" t="s">
        <v>0</v>
      </c>
    </row>
    <row r="34" spans="1:1">
      <c r="A34" s="2" t="s">
        <v>58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 s="14">
        <v>45463</v>
      </c>
      <c r="B39" s="15">
        <v>18822</v>
      </c>
      <c r="C39" s="16" t="s">
        <v>126</v>
      </c>
      <c r="D39" s="17" t="s">
        <v>16</v>
      </c>
      <c r="E39" s="17">
        <v>58106</v>
      </c>
      <c r="F39" s="36"/>
      <c r="G39" s="19" t="s">
        <v>73</v>
      </c>
      <c r="H39" s="19">
        <v>2345910</v>
      </c>
      <c r="I39" s="14">
        <v>45462</v>
      </c>
      <c r="J39" s="36">
        <v>34606.1</v>
      </c>
      <c r="K39" s="25">
        <f t="shared" ref="K39:K41" si="2">J39+F39</f>
        <v>34606.1</v>
      </c>
      <c r="L39" s="14">
        <v>45463</v>
      </c>
    </row>
    <row r="40" spans="1:12">
      <c r="A40" s="14">
        <v>45463</v>
      </c>
      <c r="B40" s="15">
        <v>18822</v>
      </c>
      <c r="C40" s="16" t="s">
        <v>126</v>
      </c>
      <c r="D40" s="17" t="s">
        <v>127</v>
      </c>
      <c r="E40" s="17">
        <v>58106</v>
      </c>
      <c r="F40" s="36"/>
      <c r="G40" s="19" t="s">
        <v>73</v>
      </c>
      <c r="H40" s="19">
        <v>2345910</v>
      </c>
      <c r="I40" s="14">
        <v>45462</v>
      </c>
      <c r="J40" s="36">
        <v>15950</v>
      </c>
      <c r="K40" s="25">
        <f t="shared" si="2"/>
        <v>15950</v>
      </c>
      <c r="L40" s="14">
        <v>45463</v>
      </c>
    </row>
    <row r="41" spans="1:13">
      <c r="A41" s="14">
        <v>45463</v>
      </c>
      <c r="B41" s="15">
        <v>18823</v>
      </c>
      <c r="C41" s="16" t="s">
        <v>128</v>
      </c>
      <c r="D41" s="17" t="s">
        <v>16</v>
      </c>
      <c r="E41" s="17">
        <v>58082</v>
      </c>
      <c r="F41" s="36"/>
      <c r="G41" s="19" t="s">
        <v>129</v>
      </c>
      <c r="H41" s="19">
        <v>5058641</v>
      </c>
      <c r="I41" s="14">
        <v>45461</v>
      </c>
      <c r="J41" s="36">
        <v>12742.5</v>
      </c>
      <c r="K41" s="25">
        <f t="shared" si="2"/>
        <v>12742.5</v>
      </c>
      <c r="L41" s="14">
        <v>45463</v>
      </c>
      <c r="M41" s="2"/>
    </row>
    <row r="42" spans="6:11">
      <c r="F42" s="37">
        <f>SUM(F36:F41)</f>
        <v>0</v>
      </c>
      <c r="G42" s="2"/>
      <c r="H42" s="2"/>
      <c r="I42" s="2"/>
      <c r="J42" s="37">
        <f>SUM(J39:J41)</f>
        <v>63298.6</v>
      </c>
      <c r="K42" s="37">
        <f>SUM(K39:K41)</f>
        <v>63298.6</v>
      </c>
    </row>
    <row r="43" spans="9:9">
      <c r="I43" s="1" t="s">
        <v>13</v>
      </c>
    </row>
    <row r="44" spans="8:11">
      <c r="H44" s="2" t="s">
        <v>17</v>
      </c>
      <c r="J44" s="38" t="s">
        <v>18</v>
      </c>
      <c r="K44" s="38" t="s">
        <v>19</v>
      </c>
    </row>
    <row r="45" spans="11:11">
      <c r="K45" s="2"/>
    </row>
    <row r="46" spans="1:11">
      <c r="A46" s="2" t="s">
        <v>20</v>
      </c>
      <c r="D46" s="2" t="s">
        <v>21</v>
      </c>
      <c r="G46" s="2" t="s">
        <v>22</v>
      </c>
      <c r="I46" s="39">
        <v>1000</v>
      </c>
      <c r="J46" s="40"/>
      <c r="K46" s="41">
        <f t="shared" ref="K46:K56" si="3">J46*I46</f>
        <v>0</v>
      </c>
    </row>
    <row r="47" spans="1:11">
      <c r="A47" s="2"/>
      <c r="G47" s="2"/>
      <c r="I47" s="39">
        <v>500</v>
      </c>
      <c r="J47" s="40"/>
      <c r="K47" s="41">
        <f t="shared" si="3"/>
        <v>0</v>
      </c>
    </row>
    <row r="48" spans="1:11">
      <c r="A48" s="2"/>
      <c r="G48" s="2"/>
      <c r="I48" s="39">
        <v>200</v>
      </c>
      <c r="J48" s="40"/>
      <c r="K48" s="41">
        <f t="shared" si="3"/>
        <v>0</v>
      </c>
    </row>
    <row r="49" spans="1:11">
      <c r="A49" s="2" t="s">
        <v>23</v>
      </c>
      <c r="D49" s="2" t="s">
        <v>24</v>
      </c>
      <c r="G49" s="2" t="s">
        <v>25</v>
      </c>
      <c r="I49" s="39">
        <v>100</v>
      </c>
      <c r="J49" s="40"/>
      <c r="K49" s="41">
        <f t="shared" si="3"/>
        <v>0</v>
      </c>
    </row>
    <row r="50" spans="1:11">
      <c r="A50" s="1" t="s">
        <v>26</v>
      </c>
      <c r="D50" s="1" t="s">
        <v>27</v>
      </c>
      <c r="G50" s="1" t="s">
        <v>28</v>
      </c>
      <c r="I50" s="39">
        <v>50</v>
      </c>
      <c r="J50" s="40"/>
      <c r="K50" s="41">
        <f t="shared" si="3"/>
        <v>0</v>
      </c>
    </row>
    <row r="51" spans="9:11">
      <c r="I51" s="39">
        <v>20</v>
      </c>
      <c r="J51" s="40"/>
      <c r="K51" s="41">
        <f t="shared" si="3"/>
        <v>0</v>
      </c>
    </row>
    <row r="52" spans="9:11">
      <c r="I52" s="39">
        <v>10</v>
      </c>
      <c r="J52" s="40"/>
      <c r="K52" s="41">
        <f t="shared" si="3"/>
        <v>0</v>
      </c>
    </row>
    <row r="53" spans="9:11">
      <c r="I53" s="39">
        <v>5</v>
      </c>
      <c r="J53" s="40"/>
      <c r="K53" s="41">
        <f t="shared" si="3"/>
        <v>0</v>
      </c>
    </row>
    <row r="54" spans="9:11">
      <c r="I54" s="39">
        <v>1</v>
      </c>
      <c r="J54" s="40"/>
      <c r="K54" s="41">
        <f t="shared" si="3"/>
        <v>0</v>
      </c>
    </row>
    <row r="55" spans="9:11">
      <c r="I55" s="39">
        <v>0.25</v>
      </c>
      <c r="J55" s="40"/>
      <c r="K55" s="41">
        <f t="shared" si="3"/>
        <v>0</v>
      </c>
    </row>
    <row r="56" spans="9:11">
      <c r="I56" s="42">
        <v>0.05</v>
      </c>
      <c r="J56" s="40"/>
      <c r="K56" s="41">
        <f t="shared" si="3"/>
        <v>0</v>
      </c>
    </row>
    <row r="57" spans="9:11">
      <c r="I57" s="2" t="s">
        <v>29</v>
      </c>
      <c r="K57" s="43">
        <f>SUM(K46:K56)</f>
        <v>0</v>
      </c>
    </row>
    <row r="58" spans="9:11">
      <c r="I58" s="2" t="s">
        <v>30</v>
      </c>
      <c r="K58" s="44">
        <f>J42</f>
        <v>63298.6</v>
      </c>
    </row>
    <row r="59" ht="9.75" spans="11:11">
      <c r="K59" s="45">
        <f>SUM(K57:K58)</f>
        <v>63298.6</v>
      </c>
    </row>
    <row r="60" ht="9.75"/>
    <row r="64" s="1" customFormat="1" spans="1:1">
      <c r="A64" s="2" t="s">
        <v>0</v>
      </c>
    </row>
    <row r="65" s="1" customFormat="1" spans="1:1">
      <c r="A65" s="2" t="s">
        <v>1</v>
      </c>
    </row>
    <row r="67" s="1" customFormat="1" spans="1:12">
      <c r="A67" s="3" t="s">
        <v>2</v>
      </c>
      <c r="B67" s="3" t="s">
        <v>3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3"/>
      <c r="K67" s="3" t="s">
        <v>9</v>
      </c>
      <c r="L67" s="3" t="s">
        <v>10</v>
      </c>
    </row>
    <row r="68" s="1" customFormat="1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s="1" customForma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="1" customFormat="1" spans="1:12">
      <c r="A70" s="14">
        <v>45463</v>
      </c>
      <c r="B70" s="15">
        <v>19192</v>
      </c>
      <c r="C70" s="46" t="s">
        <v>130</v>
      </c>
      <c r="D70" s="17" t="s">
        <v>47</v>
      </c>
      <c r="E70" s="17">
        <v>58074</v>
      </c>
      <c r="F70" s="47">
        <v>55096.1</v>
      </c>
      <c r="G70" s="48"/>
      <c r="H70" s="48"/>
      <c r="I70" s="27"/>
      <c r="J70" s="25">
        <f t="shared" ref="J70:J83" si="4">I70</f>
        <v>0</v>
      </c>
      <c r="K70" s="25">
        <f t="shared" ref="K70:K83" si="5">J70+F70</f>
        <v>55096.1</v>
      </c>
      <c r="L70" s="14">
        <v>45462</v>
      </c>
    </row>
    <row r="71" s="1" customFormat="1" spans="1:12">
      <c r="A71" s="14">
        <v>45463</v>
      </c>
      <c r="B71" s="15">
        <v>19193</v>
      </c>
      <c r="C71" s="16" t="s">
        <v>131</v>
      </c>
      <c r="D71" s="17" t="s">
        <v>16</v>
      </c>
      <c r="E71" s="17">
        <v>58088</v>
      </c>
      <c r="F71" s="47">
        <v>30100</v>
      </c>
      <c r="G71" s="48"/>
      <c r="H71" s="48"/>
      <c r="I71" s="27"/>
      <c r="J71" s="25">
        <f t="shared" si="4"/>
        <v>0</v>
      </c>
      <c r="K71" s="25">
        <f t="shared" si="5"/>
        <v>30100</v>
      </c>
      <c r="L71" s="14">
        <v>45461</v>
      </c>
    </row>
    <row r="72" s="1" customFormat="1" spans="1:12">
      <c r="A72" s="14">
        <v>45463</v>
      </c>
      <c r="B72" s="15">
        <v>19194</v>
      </c>
      <c r="C72" s="16" t="s">
        <v>132</v>
      </c>
      <c r="D72" s="17" t="s">
        <v>16</v>
      </c>
      <c r="E72" s="17">
        <v>58103</v>
      </c>
      <c r="F72" s="47">
        <v>11228.1</v>
      </c>
      <c r="G72" s="48"/>
      <c r="H72" s="48"/>
      <c r="I72" s="27"/>
      <c r="J72" s="25">
        <f t="shared" si="4"/>
        <v>0</v>
      </c>
      <c r="K72" s="25">
        <f t="shared" si="5"/>
        <v>11228.1</v>
      </c>
      <c r="L72" s="14">
        <v>45462</v>
      </c>
    </row>
    <row r="73" s="1" customFormat="1" spans="1:12">
      <c r="A73" s="14">
        <v>45463</v>
      </c>
      <c r="B73" s="15">
        <v>19195</v>
      </c>
      <c r="C73" s="46" t="s">
        <v>133</v>
      </c>
      <c r="D73" s="17" t="s">
        <v>16</v>
      </c>
      <c r="E73" s="17">
        <v>58099</v>
      </c>
      <c r="F73" s="47">
        <v>3600</v>
      </c>
      <c r="G73" s="48"/>
      <c r="H73" s="48"/>
      <c r="I73" s="27"/>
      <c r="J73" s="25">
        <f t="shared" si="4"/>
        <v>0</v>
      </c>
      <c r="K73" s="25">
        <f t="shared" si="5"/>
        <v>3600</v>
      </c>
      <c r="L73" s="14">
        <v>45462</v>
      </c>
    </row>
    <row r="74" s="1" customFormat="1" spans="1:12">
      <c r="A74" s="14">
        <v>45463</v>
      </c>
      <c r="B74" s="15">
        <v>19196</v>
      </c>
      <c r="C74" s="46" t="s">
        <v>134</v>
      </c>
      <c r="D74" s="17" t="s">
        <v>16</v>
      </c>
      <c r="E74" s="17">
        <v>58102</v>
      </c>
      <c r="F74" s="47">
        <v>1300</v>
      </c>
      <c r="G74" s="48"/>
      <c r="H74" s="48"/>
      <c r="I74" s="27"/>
      <c r="J74" s="25">
        <f t="shared" si="4"/>
        <v>0</v>
      </c>
      <c r="K74" s="25">
        <f t="shared" si="5"/>
        <v>1300</v>
      </c>
      <c r="L74" s="14">
        <v>45462</v>
      </c>
    </row>
    <row r="75" s="1" customFormat="1" spans="1:12">
      <c r="A75" s="14">
        <v>45463</v>
      </c>
      <c r="B75" s="15">
        <v>19197</v>
      </c>
      <c r="C75" s="46" t="s">
        <v>135</v>
      </c>
      <c r="D75" s="17" t="s">
        <v>40</v>
      </c>
      <c r="E75" s="17">
        <v>57787</v>
      </c>
      <c r="F75" s="47">
        <v>21190</v>
      </c>
      <c r="G75" s="48"/>
      <c r="H75" s="48"/>
      <c r="I75" s="27"/>
      <c r="J75" s="25">
        <f t="shared" si="4"/>
        <v>0</v>
      </c>
      <c r="K75" s="25">
        <f t="shared" si="5"/>
        <v>21190</v>
      </c>
      <c r="L75" s="14">
        <v>45435</v>
      </c>
    </row>
    <row r="76" s="1" customFormat="1" spans="1:12">
      <c r="A76" s="14">
        <v>45463</v>
      </c>
      <c r="B76" s="15">
        <v>19198</v>
      </c>
      <c r="C76" s="46" t="s">
        <v>136</v>
      </c>
      <c r="D76" s="17" t="s">
        <v>47</v>
      </c>
      <c r="E76" s="17">
        <v>58105</v>
      </c>
      <c r="F76" s="47">
        <v>55096.1</v>
      </c>
      <c r="G76" s="48"/>
      <c r="H76" s="48"/>
      <c r="I76" s="27"/>
      <c r="J76" s="25">
        <f t="shared" si="4"/>
        <v>0</v>
      </c>
      <c r="K76" s="25">
        <f t="shared" si="5"/>
        <v>55096.1</v>
      </c>
      <c r="L76" s="14">
        <v>45461</v>
      </c>
    </row>
    <row r="77" s="1" customFormat="1" spans="1:12">
      <c r="A77" s="14">
        <v>45463</v>
      </c>
      <c r="B77" s="15">
        <v>19198</v>
      </c>
      <c r="C77" s="46" t="s">
        <v>136</v>
      </c>
      <c r="D77" s="17" t="s">
        <v>40</v>
      </c>
      <c r="E77" s="17">
        <v>58105</v>
      </c>
      <c r="F77" s="47">
        <v>7100</v>
      </c>
      <c r="G77" s="48"/>
      <c r="H77" s="48"/>
      <c r="I77" s="27"/>
      <c r="J77" s="25">
        <f t="shared" si="4"/>
        <v>0</v>
      </c>
      <c r="K77" s="25">
        <f t="shared" si="5"/>
        <v>7100</v>
      </c>
      <c r="L77" s="14">
        <v>45461</v>
      </c>
    </row>
    <row r="78" s="1" customFormat="1" spans="1:12">
      <c r="A78" s="14">
        <v>45463</v>
      </c>
      <c r="B78" s="15">
        <v>19199</v>
      </c>
      <c r="C78" s="46" t="s">
        <v>137</v>
      </c>
      <c r="D78" s="17" t="s">
        <v>16</v>
      </c>
      <c r="E78" s="17">
        <v>58101</v>
      </c>
      <c r="F78" s="47">
        <v>3250</v>
      </c>
      <c r="G78" s="48"/>
      <c r="H78" s="48"/>
      <c r="I78" s="27"/>
      <c r="J78" s="25">
        <f t="shared" si="4"/>
        <v>0</v>
      </c>
      <c r="K78" s="25">
        <f t="shared" si="5"/>
        <v>3250</v>
      </c>
      <c r="L78" s="14">
        <v>45462</v>
      </c>
    </row>
    <row r="79" s="1" customFormat="1" spans="1:12">
      <c r="A79" s="14">
        <v>45463</v>
      </c>
      <c r="B79" s="15">
        <v>19200</v>
      </c>
      <c r="C79" s="46" t="s">
        <v>138</v>
      </c>
      <c r="D79" s="17" t="s">
        <v>16</v>
      </c>
      <c r="E79" s="17">
        <v>58107</v>
      </c>
      <c r="F79" s="47">
        <v>204706.1</v>
      </c>
      <c r="G79" s="48"/>
      <c r="H79" s="48"/>
      <c r="I79" s="27"/>
      <c r="J79" s="25">
        <f t="shared" si="4"/>
        <v>0</v>
      </c>
      <c r="K79" s="25">
        <f t="shared" si="5"/>
        <v>204706.1</v>
      </c>
      <c r="L79" s="14">
        <v>45462</v>
      </c>
    </row>
    <row r="80" s="1" customFormat="1" ht="18" spans="1:12">
      <c r="A80" s="14">
        <v>45463</v>
      </c>
      <c r="B80" s="15">
        <v>19201</v>
      </c>
      <c r="C80" s="46" t="s">
        <v>139</v>
      </c>
      <c r="D80" s="17" t="s">
        <v>16</v>
      </c>
      <c r="E80" s="17">
        <v>58109</v>
      </c>
      <c r="F80" s="47">
        <v>23890.1</v>
      </c>
      <c r="G80" s="48"/>
      <c r="H80" s="48"/>
      <c r="I80" s="27"/>
      <c r="J80" s="25">
        <f t="shared" si="4"/>
        <v>0</v>
      </c>
      <c r="K80" s="25">
        <f t="shared" si="5"/>
        <v>23890.1</v>
      </c>
      <c r="L80" s="14">
        <v>45462</v>
      </c>
    </row>
    <row r="81" s="1" customFormat="1" spans="1:12">
      <c r="A81" s="14">
        <v>45463</v>
      </c>
      <c r="B81" s="15">
        <v>19202</v>
      </c>
      <c r="C81" s="46" t="s">
        <v>140</v>
      </c>
      <c r="D81" s="17" t="s">
        <v>16</v>
      </c>
      <c r="E81" s="17">
        <v>58092</v>
      </c>
      <c r="F81" s="47">
        <v>18900</v>
      </c>
      <c r="G81" s="48"/>
      <c r="H81" s="48"/>
      <c r="I81" s="27"/>
      <c r="J81" s="25">
        <f t="shared" si="4"/>
        <v>0</v>
      </c>
      <c r="K81" s="25">
        <f t="shared" si="5"/>
        <v>18900</v>
      </c>
      <c r="L81" s="14">
        <v>45463</v>
      </c>
    </row>
    <row r="82" s="1" customFormat="1" spans="1:12">
      <c r="A82" s="14">
        <v>45463</v>
      </c>
      <c r="B82" s="15">
        <v>19203</v>
      </c>
      <c r="C82" s="46" t="s">
        <v>141</v>
      </c>
      <c r="D82" s="17" t="s">
        <v>16</v>
      </c>
      <c r="E82" s="17">
        <v>58095</v>
      </c>
      <c r="F82" s="47">
        <v>44704.2</v>
      </c>
      <c r="G82" s="48"/>
      <c r="H82" s="48"/>
      <c r="I82" s="27"/>
      <c r="J82" s="25">
        <f t="shared" si="4"/>
        <v>0</v>
      </c>
      <c r="K82" s="25">
        <f t="shared" si="5"/>
        <v>44704.2</v>
      </c>
      <c r="L82" s="14">
        <v>45463</v>
      </c>
    </row>
    <row r="83" s="1" customFormat="1" spans="1:12">
      <c r="A83" s="14">
        <v>45463</v>
      </c>
      <c r="B83" s="15">
        <v>19204</v>
      </c>
      <c r="C83" s="46" t="s">
        <v>91</v>
      </c>
      <c r="D83" s="17" t="s">
        <v>112</v>
      </c>
      <c r="E83" s="17"/>
      <c r="F83" s="47">
        <v>66450.25</v>
      </c>
      <c r="G83" s="48"/>
      <c r="H83" s="48"/>
      <c r="I83" s="27"/>
      <c r="J83" s="25">
        <f t="shared" si="4"/>
        <v>0</v>
      </c>
      <c r="K83" s="25">
        <f t="shared" si="5"/>
        <v>66450.25</v>
      </c>
      <c r="L83" s="14">
        <v>45463</v>
      </c>
    </row>
    <row r="84" s="1" customFormat="1" spans="6:11">
      <c r="F84" s="37">
        <f>SUM(F70:F83)</f>
        <v>546610.95</v>
      </c>
      <c r="G84" s="2"/>
      <c r="H84" s="2"/>
      <c r="I84" s="2"/>
      <c r="J84" s="37">
        <f>SUM(J70:J83)</f>
        <v>0</v>
      </c>
      <c r="K84" s="37">
        <f>SUM(K70:K83)</f>
        <v>546610.95</v>
      </c>
    </row>
    <row r="86" s="1" customFormat="1" spans="1:4">
      <c r="A86" s="2" t="s">
        <v>20</v>
      </c>
      <c r="D86" s="2" t="s">
        <v>21</v>
      </c>
    </row>
    <row r="87" s="1" customFormat="1" spans="1:1">
      <c r="A87" s="2"/>
    </row>
    <row r="88" s="1" customFormat="1" spans="1:1">
      <c r="A88" s="2"/>
    </row>
    <row r="89" s="1" customFormat="1" spans="1:4">
      <c r="A89" s="2" t="s">
        <v>23</v>
      </c>
      <c r="D89" s="2" t="s">
        <v>24</v>
      </c>
    </row>
    <row r="90" s="1" customFormat="1" spans="1:4">
      <c r="A90" s="1" t="s">
        <v>26</v>
      </c>
      <c r="D90" s="1" t="s">
        <v>27</v>
      </c>
    </row>
  </sheetData>
  <mergeCells count="39">
    <mergeCell ref="G4:J4"/>
    <mergeCell ref="G36:J36"/>
    <mergeCell ref="G67:J67"/>
    <mergeCell ref="A4:A6"/>
    <mergeCell ref="A36:A38"/>
    <mergeCell ref="A67:A69"/>
    <mergeCell ref="B4:B6"/>
    <mergeCell ref="B36:B38"/>
    <mergeCell ref="B67:B69"/>
    <mergeCell ref="C4:C6"/>
    <mergeCell ref="C36:C38"/>
    <mergeCell ref="C67:C69"/>
    <mergeCell ref="D4:D6"/>
    <mergeCell ref="D36:D38"/>
    <mergeCell ref="D67:D69"/>
    <mergeCell ref="E4:E6"/>
    <mergeCell ref="E36:E38"/>
    <mergeCell ref="E67:E69"/>
    <mergeCell ref="F4:F6"/>
    <mergeCell ref="F36:F38"/>
    <mergeCell ref="F67:F69"/>
    <mergeCell ref="G5:G6"/>
    <mergeCell ref="G37:G38"/>
    <mergeCell ref="G68:G69"/>
    <mergeCell ref="H5:H6"/>
    <mergeCell ref="H37:H38"/>
    <mergeCell ref="H68:H69"/>
    <mergeCell ref="I5:I6"/>
    <mergeCell ref="I37:I38"/>
    <mergeCell ref="I68:I69"/>
    <mergeCell ref="J5:J6"/>
    <mergeCell ref="J37:J38"/>
    <mergeCell ref="J68:J69"/>
    <mergeCell ref="K4:K6"/>
    <mergeCell ref="K36:K38"/>
    <mergeCell ref="K67:K69"/>
    <mergeCell ref="L4:L6"/>
    <mergeCell ref="L36:L38"/>
    <mergeCell ref="L67:L69"/>
  </mergeCells>
  <pageMargins left="0.25" right="0.25" top="0.75" bottom="0.75" header="0.3" footer="0.3"/>
  <pageSetup paperSize="1" scale="63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3"/>
  <sheetViews>
    <sheetView zoomScale="130" zoomScaleNormal="130" topLeftCell="A92" workbookViewId="0">
      <selection activeCell="A94" sqref="$A94:$XFD125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6952380952381" style="1" customWidth="1"/>
    <col min="4" max="4" width="12.0857142857143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51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45464</v>
      </c>
      <c r="B7" s="15">
        <v>18795</v>
      </c>
      <c r="C7" s="16" t="s">
        <v>142</v>
      </c>
      <c r="D7" s="17" t="s">
        <v>16</v>
      </c>
      <c r="E7" s="17">
        <v>57713</v>
      </c>
      <c r="F7" s="36"/>
      <c r="G7" s="19" t="s">
        <v>73</v>
      </c>
      <c r="H7" s="19">
        <v>5670915619</v>
      </c>
      <c r="I7" s="14">
        <v>45453</v>
      </c>
      <c r="J7" s="36">
        <v>40348.8</v>
      </c>
      <c r="K7" s="25">
        <f t="shared" ref="K7:K9" si="0">J7+F7</f>
        <v>40348.8</v>
      </c>
      <c r="L7" s="14">
        <v>45464</v>
      </c>
      <c r="M7" s="2" t="s">
        <v>143</v>
      </c>
    </row>
    <row r="8" spans="1:13">
      <c r="A8" s="14">
        <v>45464</v>
      </c>
      <c r="B8" s="15">
        <v>18796</v>
      </c>
      <c r="C8" s="16" t="s">
        <v>142</v>
      </c>
      <c r="D8" s="17" t="s">
        <v>16</v>
      </c>
      <c r="E8" s="17">
        <v>57753</v>
      </c>
      <c r="F8" s="36"/>
      <c r="G8" s="19" t="s">
        <v>73</v>
      </c>
      <c r="H8" s="19">
        <v>5670915620</v>
      </c>
      <c r="I8" s="14">
        <v>45453</v>
      </c>
      <c r="J8" s="36">
        <v>57863.11</v>
      </c>
      <c r="K8" s="25">
        <f t="shared" si="0"/>
        <v>57863.11</v>
      </c>
      <c r="L8" s="14">
        <v>45464</v>
      </c>
      <c r="M8" s="2" t="s">
        <v>144</v>
      </c>
    </row>
    <row r="9" spans="1:13">
      <c r="A9" s="14">
        <v>45464</v>
      </c>
      <c r="B9" s="15">
        <v>18797</v>
      </c>
      <c r="C9" s="16" t="s">
        <v>145</v>
      </c>
      <c r="D9" s="17" t="s">
        <v>16</v>
      </c>
      <c r="E9" s="17">
        <v>58124</v>
      </c>
      <c r="F9" s="36">
        <v>28966.1</v>
      </c>
      <c r="G9" s="19"/>
      <c r="H9" s="19"/>
      <c r="I9" s="14"/>
      <c r="J9" s="36"/>
      <c r="K9" s="25">
        <f t="shared" si="0"/>
        <v>28966.1</v>
      </c>
      <c r="L9" s="14">
        <v>45464</v>
      </c>
      <c r="M9" s="2"/>
    </row>
    <row r="10" spans="6:11">
      <c r="F10" s="37">
        <f>SUM(F4:F9)</f>
        <v>28966.1</v>
      </c>
      <c r="G10" s="2"/>
      <c r="H10" s="2"/>
      <c r="I10" s="2"/>
      <c r="J10" s="37">
        <f>SUM(J7:J9)</f>
        <v>98211.91</v>
      </c>
      <c r="K10" s="37">
        <f>SUM(K7:K9)</f>
        <v>127178.01</v>
      </c>
    </row>
    <row r="11" spans="9:9">
      <c r="I11" s="1" t="s">
        <v>13</v>
      </c>
    </row>
    <row r="12" spans="8:11">
      <c r="H12" s="2" t="s">
        <v>17</v>
      </c>
      <c r="J12" s="38" t="s">
        <v>18</v>
      </c>
      <c r="K12" s="38" t="s">
        <v>19</v>
      </c>
    </row>
    <row r="13" spans="11:11">
      <c r="K13" s="2"/>
    </row>
    <row r="14" spans="1:11">
      <c r="A14" s="2" t="s">
        <v>20</v>
      </c>
      <c r="D14" s="2" t="s">
        <v>21</v>
      </c>
      <c r="G14" s="2" t="s">
        <v>22</v>
      </c>
      <c r="I14" s="39">
        <v>1000</v>
      </c>
      <c r="J14" s="40">
        <v>28</v>
      </c>
      <c r="K14" s="41">
        <f t="shared" ref="K14:K24" si="1">J14*I14</f>
        <v>28000</v>
      </c>
    </row>
    <row r="15" spans="1:11">
      <c r="A15" s="2"/>
      <c r="G15" s="2"/>
      <c r="I15" s="39">
        <v>500</v>
      </c>
      <c r="J15" s="40">
        <v>1</v>
      </c>
      <c r="K15" s="41">
        <f t="shared" si="1"/>
        <v>500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 t="s">
        <v>23</v>
      </c>
      <c r="D17" s="2" t="s">
        <v>24</v>
      </c>
      <c r="G17" s="2" t="s">
        <v>25</v>
      </c>
      <c r="I17" s="39">
        <v>100</v>
      </c>
      <c r="J17" s="40">
        <v>4</v>
      </c>
      <c r="K17" s="41">
        <f t="shared" si="1"/>
        <v>400</v>
      </c>
    </row>
    <row r="18" spans="1:11">
      <c r="A18" s="1" t="s">
        <v>26</v>
      </c>
      <c r="D18" s="1" t="s">
        <v>27</v>
      </c>
      <c r="G18" s="1" t="s">
        <v>28</v>
      </c>
      <c r="I18" s="39">
        <v>50</v>
      </c>
      <c r="J18" s="40">
        <v>1</v>
      </c>
      <c r="K18" s="41">
        <f t="shared" si="1"/>
        <v>50</v>
      </c>
    </row>
    <row r="19" spans="9:11"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>
        <v>1</v>
      </c>
      <c r="K20" s="41">
        <f t="shared" si="1"/>
        <v>10</v>
      </c>
    </row>
    <row r="21" spans="9:11">
      <c r="I21" s="39">
        <v>5</v>
      </c>
      <c r="J21" s="40">
        <v>1</v>
      </c>
      <c r="K21" s="41">
        <f t="shared" si="1"/>
        <v>5</v>
      </c>
    </row>
    <row r="22" spans="9:11">
      <c r="I22" s="39">
        <v>1</v>
      </c>
      <c r="J22" s="40">
        <v>1</v>
      </c>
      <c r="K22" s="41">
        <f t="shared" si="1"/>
        <v>1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42">
        <v>0.05</v>
      </c>
      <c r="J24" s="40">
        <v>2</v>
      </c>
      <c r="K24" s="41">
        <f t="shared" si="1"/>
        <v>0.1</v>
      </c>
    </row>
    <row r="25" spans="9:11">
      <c r="I25" s="2" t="s">
        <v>29</v>
      </c>
      <c r="K25" s="43">
        <f>SUM(K14:K24)</f>
        <v>28966.1</v>
      </c>
    </row>
    <row r="26" spans="9:11">
      <c r="I26" s="2" t="s">
        <v>30</v>
      </c>
      <c r="K26" s="44">
        <f>J10</f>
        <v>98211.91</v>
      </c>
    </row>
    <row r="27" ht="9.75" spans="11:11">
      <c r="K27" s="45">
        <f>SUM(K25:K26)</f>
        <v>127178.01</v>
      </c>
    </row>
    <row r="28" ht="9.75"/>
    <row r="33" spans="1:1">
      <c r="A33" s="2" t="s">
        <v>0</v>
      </c>
    </row>
    <row r="34" spans="1:1">
      <c r="A34" s="2" t="s">
        <v>58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 s="14">
        <v>45464</v>
      </c>
      <c r="B39" s="15">
        <v>18824</v>
      </c>
      <c r="C39" s="16" t="s">
        <v>146</v>
      </c>
      <c r="D39" s="17" t="s">
        <v>16</v>
      </c>
      <c r="E39" s="17">
        <v>57993</v>
      </c>
      <c r="F39" s="36">
        <v>18586.1</v>
      </c>
      <c r="G39" s="19"/>
      <c r="H39" s="19"/>
      <c r="I39" s="14"/>
      <c r="J39" s="36"/>
      <c r="K39" s="25">
        <f t="shared" ref="K39:K41" si="2">J39+F39</f>
        <v>18586.1</v>
      </c>
      <c r="L39" s="14">
        <v>45464</v>
      </c>
    </row>
    <row r="40" spans="1:12">
      <c r="A40" s="14">
        <v>45464</v>
      </c>
      <c r="B40" s="15">
        <v>18825</v>
      </c>
      <c r="C40" s="16" t="s">
        <v>147</v>
      </c>
      <c r="D40" s="17" t="s">
        <v>16</v>
      </c>
      <c r="E40" s="17">
        <v>58051</v>
      </c>
      <c r="F40" s="36"/>
      <c r="G40" s="19"/>
      <c r="H40" s="19" t="s">
        <v>121</v>
      </c>
      <c r="I40" s="14">
        <v>45453</v>
      </c>
      <c r="J40" s="36">
        <v>59892.2</v>
      </c>
      <c r="K40" s="25">
        <f t="shared" si="2"/>
        <v>59892.2</v>
      </c>
      <c r="L40" s="14">
        <v>45464</v>
      </c>
    </row>
    <row r="41" spans="1:13">
      <c r="A41" s="14"/>
      <c r="B41" s="15"/>
      <c r="C41" s="16"/>
      <c r="D41" s="17"/>
      <c r="E41" s="17"/>
      <c r="F41" s="36"/>
      <c r="G41" s="19"/>
      <c r="H41" s="19"/>
      <c r="I41" s="14"/>
      <c r="J41" s="36"/>
      <c r="K41" s="25">
        <f t="shared" si="2"/>
        <v>0</v>
      </c>
      <c r="L41" s="14"/>
      <c r="M41" s="2"/>
    </row>
    <row r="42" spans="6:11">
      <c r="F42" s="37">
        <f>SUM(F36:F41)</f>
        <v>18586.1</v>
      </c>
      <c r="G42" s="2"/>
      <c r="H42" s="2"/>
      <c r="I42" s="2"/>
      <c r="J42" s="37">
        <f>SUM(J39:J41)</f>
        <v>59892.2</v>
      </c>
      <c r="K42" s="37">
        <f>SUM(K39:K41)</f>
        <v>78478.3</v>
      </c>
    </row>
    <row r="43" spans="9:9">
      <c r="I43" s="1" t="s">
        <v>13</v>
      </c>
    </row>
    <row r="44" spans="8:11">
      <c r="H44" s="2" t="s">
        <v>17</v>
      </c>
      <c r="J44" s="38" t="s">
        <v>18</v>
      </c>
      <c r="K44" s="38" t="s">
        <v>19</v>
      </c>
    </row>
    <row r="45" spans="11:11">
      <c r="K45" s="2"/>
    </row>
    <row r="46" spans="1:11">
      <c r="A46" s="2" t="s">
        <v>20</v>
      </c>
      <c r="D46" s="2" t="s">
        <v>21</v>
      </c>
      <c r="G46" s="2" t="s">
        <v>22</v>
      </c>
      <c r="I46" s="39">
        <v>1000</v>
      </c>
      <c r="J46" s="40">
        <v>18</v>
      </c>
      <c r="K46" s="41">
        <f t="shared" ref="K46:K56" si="3">J46*I46</f>
        <v>18000</v>
      </c>
    </row>
    <row r="47" spans="1:11">
      <c r="A47" s="2"/>
      <c r="G47" s="2"/>
      <c r="I47" s="39">
        <v>500</v>
      </c>
      <c r="J47" s="40">
        <v>1</v>
      </c>
      <c r="K47" s="41">
        <f t="shared" si="3"/>
        <v>500</v>
      </c>
    </row>
    <row r="48" spans="1:11">
      <c r="A48" s="2"/>
      <c r="G48" s="2"/>
      <c r="I48" s="39">
        <v>200</v>
      </c>
      <c r="J48" s="40"/>
      <c r="K48" s="41">
        <f t="shared" si="3"/>
        <v>0</v>
      </c>
    </row>
    <row r="49" spans="1:11">
      <c r="A49" s="2" t="s">
        <v>23</v>
      </c>
      <c r="D49" s="2" t="s">
        <v>24</v>
      </c>
      <c r="G49" s="2" t="s">
        <v>25</v>
      </c>
      <c r="I49" s="39">
        <v>100</v>
      </c>
      <c r="J49" s="40"/>
      <c r="K49" s="41">
        <f t="shared" si="3"/>
        <v>0</v>
      </c>
    </row>
    <row r="50" spans="1:11">
      <c r="A50" s="1" t="s">
        <v>26</v>
      </c>
      <c r="D50" s="1" t="s">
        <v>27</v>
      </c>
      <c r="G50" s="1" t="s">
        <v>28</v>
      </c>
      <c r="I50" s="39">
        <v>50</v>
      </c>
      <c r="J50" s="40">
        <v>1</v>
      </c>
      <c r="K50" s="41">
        <f t="shared" si="3"/>
        <v>50</v>
      </c>
    </row>
    <row r="51" spans="9:11">
      <c r="I51" s="39">
        <v>20</v>
      </c>
      <c r="J51" s="40"/>
      <c r="K51" s="41">
        <f t="shared" si="3"/>
        <v>0</v>
      </c>
    </row>
    <row r="52" spans="9:11">
      <c r="I52" s="39">
        <v>10</v>
      </c>
      <c r="J52" s="40">
        <v>3</v>
      </c>
      <c r="K52" s="41">
        <f t="shared" si="3"/>
        <v>30</v>
      </c>
    </row>
    <row r="53" spans="9:11">
      <c r="I53" s="39">
        <v>5</v>
      </c>
      <c r="J53" s="40">
        <v>1</v>
      </c>
      <c r="K53" s="41">
        <f t="shared" si="3"/>
        <v>5</v>
      </c>
    </row>
    <row r="54" spans="9:11">
      <c r="I54" s="39">
        <v>1</v>
      </c>
      <c r="J54" s="40">
        <v>1</v>
      </c>
      <c r="K54" s="41">
        <f t="shared" si="3"/>
        <v>1</v>
      </c>
    </row>
    <row r="55" spans="9:11">
      <c r="I55" s="39">
        <v>0.25</v>
      </c>
      <c r="J55" s="40"/>
      <c r="K55" s="41">
        <f t="shared" si="3"/>
        <v>0</v>
      </c>
    </row>
    <row r="56" spans="9:11">
      <c r="I56" s="42">
        <v>0.05</v>
      </c>
      <c r="J56" s="40">
        <v>2</v>
      </c>
      <c r="K56" s="41">
        <f t="shared" si="3"/>
        <v>0.1</v>
      </c>
    </row>
    <row r="57" spans="9:11">
      <c r="I57" s="2" t="s">
        <v>29</v>
      </c>
      <c r="K57" s="43">
        <f>SUM(K46:K56)</f>
        <v>18586.1</v>
      </c>
    </row>
    <row r="58" spans="9:11">
      <c r="I58" s="2" t="s">
        <v>30</v>
      </c>
      <c r="K58" s="44">
        <f>J42</f>
        <v>59892.2</v>
      </c>
    </row>
    <row r="59" ht="9.75" spans="11:11">
      <c r="K59" s="45">
        <f>SUM(K57:K58)</f>
        <v>78478.3</v>
      </c>
    </row>
    <row r="60" ht="9.75"/>
    <row r="64" spans="1:1">
      <c r="A64" s="2" t="s">
        <v>0</v>
      </c>
    </row>
    <row r="65" spans="1:1">
      <c r="A65" s="2" t="s">
        <v>1</v>
      </c>
    </row>
    <row r="67" spans="1:12">
      <c r="A67" s="3" t="s">
        <v>2</v>
      </c>
      <c r="B67" s="3" t="s">
        <v>3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3"/>
      <c r="K67" s="3" t="s">
        <v>9</v>
      </c>
      <c r="L67" s="3" t="s">
        <v>10</v>
      </c>
    </row>
    <row r="68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14">
        <v>45464</v>
      </c>
      <c r="B70" s="15">
        <v>19183</v>
      </c>
      <c r="C70" s="16" t="s">
        <v>148</v>
      </c>
      <c r="D70" s="17" t="s">
        <v>16</v>
      </c>
      <c r="E70" s="17">
        <v>58086</v>
      </c>
      <c r="F70" s="36">
        <v>6150</v>
      </c>
      <c r="G70" s="19"/>
      <c r="H70" s="19"/>
      <c r="I70" s="14"/>
      <c r="J70" s="36"/>
      <c r="K70" s="25">
        <f>J70+F70</f>
        <v>6150</v>
      </c>
      <c r="L70" s="14">
        <v>45467</v>
      </c>
    </row>
    <row r="71" spans="1:12">
      <c r="A71" s="14"/>
      <c r="B71" s="15"/>
      <c r="C71" s="16"/>
      <c r="D71" s="17"/>
      <c r="E71" s="17"/>
      <c r="F71" s="36"/>
      <c r="G71" s="19"/>
      <c r="H71" s="19"/>
      <c r="I71" s="14"/>
      <c r="J71" s="36"/>
      <c r="K71" s="25"/>
      <c r="L71" s="14"/>
    </row>
    <row r="72" spans="6:11">
      <c r="F72" s="37">
        <f>SUM(F67:F71)</f>
        <v>6150</v>
      </c>
      <c r="G72" s="2"/>
      <c r="H72" s="2"/>
      <c r="I72" s="2"/>
      <c r="J72" s="37">
        <f>SUM(J70:J71)</f>
        <v>0</v>
      </c>
      <c r="K72" s="37">
        <f>SUM(K70:K71)</f>
        <v>6150</v>
      </c>
    </row>
    <row r="73" spans="9:9">
      <c r="I73" s="1" t="s">
        <v>13</v>
      </c>
    </row>
    <row r="74" spans="8:11">
      <c r="H74" s="2" t="s">
        <v>17</v>
      </c>
      <c r="J74" s="38" t="s">
        <v>18</v>
      </c>
      <c r="K74" s="38" t="s">
        <v>19</v>
      </c>
    </row>
    <row r="75" spans="11:11">
      <c r="K75" s="2"/>
    </row>
    <row r="76" spans="1:11">
      <c r="A76" s="2" t="s">
        <v>20</v>
      </c>
      <c r="D76" s="2" t="s">
        <v>21</v>
      </c>
      <c r="G76" s="2" t="s">
        <v>22</v>
      </c>
      <c r="I76" s="39">
        <v>1000</v>
      </c>
      <c r="J76" s="40">
        <v>6</v>
      </c>
      <c r="K76" s="41">
        <f t="shared" ref="K76:K86" si="4">J76*I76</f>
        <v>6000</v>
      </c>
    </row>
    <row r="77" spans="1:11">
      <c r="A77" s="2"/>
      <c r="G77" s="2"/>
      <c r="I77" s="39">
        <v>500</v>
      </c>
      <c r="J77" s="40"/>
      <c r="K77" s="41">
        <f t="shared" si="4"/>
        <v>0</v>
      </c>
    </row>
    <row r="78" spans="1:11">
      <c r="A78" s="2"/>
      <c r="G78" s="2"/>
      <c r="I78" s="39">
        <v>200</v>
      </c>
      <c r="J78" s="40"/>
      <c r="K78" s="41">
        <f t="shared" si="4"/>
        <v>0</v>
      </c>
    </row>
    <row r="79" spans="1:11">
      <c r="A79" s="2" t="s">
        <v>23</v>
      </c>
      <c r="D79" s="2" t="s">
        <v>24</v>
      </c>
      <c r="G79" s="2" t="s">
        <v>25</v>
      </c>
      <c r="I79" s="39">
        <v>100</v>
      </c>
      <c r="J79" s="40">
        <v>1</v>
      </c>
      <c r="K79" s="41">
        <f t="shared" si="4"/>
        <v>100</v>
      </c>
    </row>
    <row r="80" spans="1:11">
      <c r="A80" s="1" t="s">
        <v>26</v>
      </c>
      <c r="D80" s="1" t="s">
        <v>27</v>
      </c>
      <c r="G80" s="1" t="s">
        <v>28</v>
      </c>
      <c r="I80" s="39">
        <v>50</v>
      </c>
      <c r="J80" s="40">
        <v>1</v>
      </c>
      <c r="K80" s="41">
        <f t="shared" si="4"/>
        <v>50</v>
      </c>
    </row>
    <row r="81" spans="9:11">
      <c r="I81" s="39">
        <v>20</v>
      </c>
      <c r="J81" s="40"/>
      <c r="K81" s="41">
        <f t="shared" si="4"/>
        <v>0</v>
      </c>
    </row>
    <row r="82" spans="9:11">
      <c r="I82" s="39">
        <v>10</v>
      </c>
      <c r="J82" s="40"/>
      <c r="K82" s="41">
        <f t="shared" si="4"/>
        <v>0</v>
      </c>
    </row>
    <row r="83" spans="9:11">
      <c r="I83" s="39">
        <v>5</v>
      </c>
      <c r="J83" s="40"/>
      <c r="K83" s="41">
        <f t="shared" si="4"/>
        <v>0</v>
      </c>
    </row>
    <row r="84" spans="9:11">
      <c r="I84" s="39">
        <v>1</v>
      </c>
      <c r="J84" s="40"/>
      <c r="K84" s="41">
        <f t="shared" si="4"/>
        <v>0</v>
      </c>
    </row>
    <row r="85" spans="9:11">
      <c r="I85" s="39">
        <v>0.25</v>
      </c>
      <c r="J85" s="40"/>
      <c r="K85" s="41">
        <f t="shared" si="4"/>
        <v>0</v>
      </c>
    </row>
    <row r="86" spans="9:11">
      <c r="I86" s="42">
        <v>0.05</v>
      </c>
      <c r="J86" s="40"/>
      <c r="K86" s="41">
        <f t="shared" si="4"/>
        <v>0</v>
      </c>
    </row>
    <row r="87" spans="9:11">
      <c r="I87" s="2" t="s">
        <v>29</v>
      </c>
      <c r="K87" s="43">
        <f>SUM(K76:K86)</f>
        <v>6150</v>
      </c>
    </row>
    <row r="88" spans="9:11">
      <c r="I88" s="2" t="s">
        <v>30</v>
      </c>
      <c r="K88" s="44">
        <f>J72</f>
        <v>0</v>
      </c>
    </row>
    <row r="89" ht="9.75" spans="11:11">
      <c r="K89" s="45">
        <f>SUM(K87:K88)</f>
        <v>6150</v>
      </c>
    </row>
    <row r="90" ht="9.75"/>
    <row r="95" s="1" customFormat="1" spans="1:1">
      <c r="A95" s="2" t="s">
        <v>0</v>
      </c>
    </row>
    <row r="96" s="1" customFormat="1" spans="1:1">
      <c r="A96" s="2" t="s">
        <v>1</v>
      </c>
    </row>
    <row r="98" s="1" customFormat="1" spans="1:12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  <c r="G98" s="4" t="s">
        <v>8</v>
      </c>
      <c r="H98" s="5"/>
      <c r="I98" s="5"/>
      <c r="J98" s="23"/>
      <c r="K98" s="3" t="s">
        <v>9</v>
      </c>
      <c r="L98" s="3" t="s">
        <v>10</v>
      </c>
    </row>
    <row r="99" s="1" customFormat="1" spans="1:12">
      <c r="A99" s="6"/>
      <c r="B99" s="6"/>
      <c r="C99" s="6"/>
      <c r="D99" s="6"/>
      <c r="E99" s="6"/>
      <c r="F99" s="6"/>
      <c r="G99" s="3" t="s">
        <v>11</v>
      </c>
      <c r="H99" s="3" t="s">
        <v>12</v>
      </c>
      <c r="I99" s="3" t="s">
        <v>13</v>
      </c>
      <c r="J99" s="3" t="s">
        <v>14</v>
      </c>
      <c r="K99" s="6"/>
      <c r="L99" s="6"/>
    </row>
    <row r="100" s="1" customFormat="1" spans="1:1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="1" customFormat="1" spans="1:12">
      <c r="A101" s="14">
        <v>45464</v>
      </c>
      <c r="B101" s="15">
        <v>19173</v>
      </c>
      <c r="C101" s="46" t="s">
        <v>149</v>
      </c>
      <c r="D101" s="17" t="s">
        <v>16</v>
      </c>
      <c r="E101" s="17">
        <v>58073</v>
      </c>
      <c r="F101" s="47">
        <v>10550</v>
      </c>
      <c r="G101" s="48"/>
      <c r="H101" s="48"/>
      <c r="I101" s="27"/>
      <c r="J101" s="25">
        <f t="shared" ref="J101:J114" si="5">I101</f>
        <v>0</v>
      </c>
      <c r="K101" s="25">
        <f t="shared" ref="K101:K116" si="6">J101+F101</f>
        <v>10550</v>
      </c>
      <c r="L101" s="14">
        <v>45454</v>
      </c>
    </row>
    <row r="102" s="1" customFormat="1" spans="1:12">
      <c r="A102" s="14">
        <v>45464</v>
      </c>
      <c r="B102" s="15">
        <v>19173</v>
      </c>
      <c r="C102" s="46" t="s">
        <v>149</v>
      </c>
      <c r="D102" s="17" t="s">
        <v>82</v>
      </c>
      <c r="E102" s="17">
        <v>58073</v>
      </c>
      <c r="F102" s="47">
        <v>900</v>
      </c>
      <c r="G102" s="48"/>
      <c r="H102" s="48"/>
      <c r="I102" s="27"/>
      <c r="J102" s="25">
        <f t="shared" si="5"/>
        <v>0</v>
      </c>
      <c r="K102" s="25">
        <f t="shared" si="6"/>
        <v>900</v>
      </c>
      <c r="L102" s="14">
        <v>45454</v>
      </c>
    </row>
    <row r="103" s="1" customFormat="1" spans="1:12">
      <c r="A103" s="14">
        <v>45464</v>
      </c>
      <c r="B103" s="15">
        <v>19207</v>
      </c>
      <c r="C103" s="16" t="s">
        <v>150</v>
      </c>
      <c r="D103" s="17" t="s">
        <v>47</v>
      </c>
      <c r="E103" s="17">
        <v>58089</v>
      </c>
      <c r="F103" s="47"/>
      <c r="G103" s="48"/>
      <c r="H103" s="48"/>
      <c r="I103" s="27"/>
      <c r="J103" s="25">
        <v>119156.1</v>
      </c>
      <c r="K103" s="25">
        <f t="shared" si="6"/>
        <v>119156.1</v>
      </c>
      <c r="L103" s="14">
        <v>45462</v>
      </c>
    </row>
    <row r="104" s="1" customFormat="1" spans="1:12">
      <c r="A104" s="14">
        <v>45464</v>
      </c>
      <c r="B104" s="15">
        <v>19208</v>
      </c>
      <c r="C104" s="46" t="s">
        <v>151</v>
      </c>
      <c r="D104" s="17" t="s">
        <v>16</v>
      </c>
      <c r="E104" s="17">
        <v>58112</v>
      </c>
      <c r="F104" s="47">
        <v>31720.1</v>
      </c>
      <c r="G104" s="48"/>
      <c r="H104" s="48"/>
      <c r="I104" s="27"/>
      <c r="J104" s="25">
        <f t="shared" si="5"/>
        <v>0</v>
      </c>
      <c r="K104" s="25">
        <f t="shared" si="6"/>
        <v>31720.1</v>
      </c>
      <c r="L104" s="14">
        <v>45463</v>
      </c>
    </row>
    <row r="105" s="1" customFormat="1" spans="1:12">
      <c r="A105" s="14">
        <v>45464</v>
      </c>
      <c r="B105" s="15">
        <v>19208</v>
      </c>
      <c r="C105" s="46" t="s">
        <v>151</v>
      </c>
      <c r="D105" s="17" t="s">
        <v>40</v>
      </c>
      <c r="E105" s="17">
        <v>58112</v>
      </c>
      <c r="F105" s="47">
        <v>7595</v>
      </c>
      <c r="G105" s="48"/>
      <c r="H105" s="48"/>
      <c r="I105" s="27"/>
      <c r="J105" s="25">
        <f t="shared" si="5"/>
        <v>0</v>
      </c>
      <c r="K105" s="25">
        <f t="shared" si="6"/>
        <v>7595</v>
      </c>
      <c r="L105" s="14">
        <v>45463</v>
      </c>
    </row>
    <row r="106" s="1" customFormat="1" spans="1:12">
      <c r="A106" s="14">
        <v>45464</v>
      </c>
      <c r="B106" s="15">
        <v>19209</v>
      </c>
      <c r="C106" s="46" t="s">
        <v>152</v>
      </c>
      <c r="D106" s="17" t="s">
        <v>16</v>
      </c>
      <c r="E106" s="17">
        <v>58120</v>
      </c>
      <c r="F106" s="47">
        <v>28366.1</v>
      </c>
      <c r="G106" s="48"/>
      <c r="H106" s="48"/>
      <c r="I106" s="27"/>
      <c r="J106" s="25">
        <f t="shared" si="5"/>
        <v>0</v>
      </c>
      <c r="K106" s="25">
        <f t="shared" si="6"/>
        <v>28366.1</v>
      </c>
      <c r="L106" s="14">
        <v>45463</v>
      </c>
    </row>
    <row r="107" s="1" customFormat="1" spans="1:12">
      <c r="A107" s="14">
        <v>45464</v>
      </c>
      <c r="B107" s="15">
        <v>19210</v>
      </c>
      <c r="C107" s="46" t="s">
        <v>153</v>
      </c>
      <c r="D107" s="17" t="s">
        <v>16</v>
      </c>
      <c r="E107" s="17">
        <v>58113</v>
      </c>
      <c r="F107" s="47">
        <v>57864.3</v>
      </c>
      <c r="G107" s="48"/>
      <c r="H107" s="48"/>
      <c r="I107" s="27"/>
      <c r="J107" s="25">
        <f t="shared" si="5"/>
        <v>0</v>
      </c>
      <c r="K107" s="25">
        <f t="shared" si="6"/>
        <v>57864.3</v>
      </c>
      <c r="L107" s="14">
        <v>45462</v>
      </c>
    </row>
    <row r="108" s="1" customFormat="1" spans="1:12">
      <c r="A108" s="14">
        <v>45464</v>
      </c>
      <c r="B108" s="15">
        <v>19211</v>
      </c>
      <c r="C108" s="46" t="s">
        <v>106</v>
      </c>
      <c r="D108" s="17" t="s">
        <v>16</v>
      </c>
      <c r="E108" s="17">
        <v>58121</v>
      </c>
      <c r="F108" s="47">
        <v>21700</v>
      </c>
      <c r="G108" s="48"/>
      <c r="H108" s="48"/>
      <c r="I108" s="27"/>
      <c r="J108" s="25">
        <f t="shared" si="5"/>
        <v>0</v>
      </c>
      <c r="K108" s="25">
        <f t="shared" si="6"/>
        <v>21700</v>
      </c>
      <c r="L108" s="14">
        <v>45463</v>
      </c>
    </row>
    <row r="109" s="1" customFormat="1" spans="1:12">
      <c r="A109" s="14">
        <v>45464</v>
      </c>
      <c r="B109" s="15">
        <v>19212</v>
      </c>
      <c r="C109" s="46" t="s">
        <v>80</v>
      </c>
      <c r="D109" s="17" t="s">
        <v>16</v>
      </c>
      <c r="E109" s="17">
        <v>58117</v>
      </c>
      <c r="F109" s="47">
        <v>51600</v>
      </c>
      <c r="G109" s="48"/>
      <c r="H109" s="48"/>
      <c r="I109" s="27"/>
      <c r="J109" s="25">
        <f t="shared" si="5"/>
        <v>0</v>
      </c>
      <c r="K109" s="25">
        <f t="shared" si="6"/>
        <v>51600</v>
      </c>
      <c r="L109" s="14">
        <v>45464</v>
      </c>
    </row>
    <row r="110" s="1" customFormat="1" spans="1:12">
      <c r="A110" s="14">
        <v>45464</v>
      </c>
      <c r="B110" s="15">
        <v>19213</v>
      </c>
      <c r="C110" s="46" t="s">
        <v>80</v>
      </c>
      <c r="D110" s="17" t="s">
        <v>16</v>
      </c>
      <c r="E110" s="17">
        <v>58116</v>
      </c>
      <c r="F110" s="47">
        <v>52000</v>
      </c>
      <c r="G110" s="48"/>
      <c r="H110" s="48"/>
      <c r="I110" s="27"/>
      <c r="J110" s="25">
        <f t="shared" si="5"/>
        <v>0</v>
      </c>
      <c r="K110" s="25">
        <f t="shared" si="6"/>
        <v>52000</v>
      </c>
      <c r="L110" s="14">
        <v>45464</v>
      </c>
    </row>
    <row r="111" s="1" customFormat="1" spans="1:12">
      <c r="A111" s="14">
        <v>45464</v>
      </c>
      <c r="B111" s="15">
        <v>19214</v>
      </c>
      <c r="C111" s="46" t="s">
        <v>154</v>
      </c>
      <c r="D111" s="17" t="s">
        <v>16</v>
      </c>
      <c r="E111" s="17">
        <v>58126</v>
      </c>
      <c r="F111" s="47">
        <v>1100</v>
      </c>
      <c r="G111" s="48"/>
      <c r="H111" s="48"/>
      <c r="I111" s="27"/>
      <c r="J111" s="25">
        <f t="shared" si="5"/>
        <v>0</v>
      </c>
      <c r="K111" s="25">
        <f t="shared" si="6"/>
        <v>1100</v>
      </c>
      <c r="L111" s="14">
        <v>45464</v>
      </c>
    </row>
    <row r="112" s="1" customFormat="1" spans="1:12">
      <c r="A112" s="14">
        <v>45464</v>
      </c>
      <c r="B112" s="15">
        <v>19215</v>
      </c>
      <c r="C112" s="46" t="s">
        <v>154</v>
      </c>
      <c r="D112" s="17" t="s">
        <v>16</v>
      </c>
      <c r="E112" s="17">
        <v>58104</v>
      </c>
      <c r="F112" s="47">
        <v>20692.1</v>
      </c>
      <c r="G112" s="48"/>
      <c r="H112" s="48"/>
      <c r="I112" s="27"/>
      <c r="J112" s="25">
        <f t="shared" si="5"/>
        <v>0</v>
      </c>
      <c r="K112" s="25">
        <f t="shared" si="6"/>
        <v>20692.1</v>
      </c>
      <c r="L112" s="14">
        <v>45464</v>
      </c>
    </row>
    <row r="113" s="1" customFormat="1" spans="1:13">
      <c r="A113" s="14">
        <v>45464</v>
      </c>
      <c r="B113" s="15">
        <v>19216</v>
      </c>
      <c r="C113" s="46" t="s">
        <v>155</v>
      </c>
      <c r="D113" s="17" t="s">
        <v>16</v>
      </c>
      <c r="E113" s="17">
        <v>58047</v>
      </c>
      <c r="F113" s="47"/>
      <c r="G113" s="48"/>
      <c r="H113" s="48"/>
      <c r="I113" s="27"/>
      <c r="J113" s="25">
        <v>4505.92</v>
      </c>
      <c r="K113" s="25">
        <f t="shared" si="6"/>
        <v>4505.92</v>
      </c>
      <c r="L113" s="14">
        <v>45464</v>
      </c>
      <c r="M113" s="2" t="s">
        <v>156</v>
      </c>
    </row>
    <row r="114" s="1" customFormat="1" spans="1:12">
      <c r="A114" s="14">
        <v>45464</v>
      </c>
      <c r="B114" s="15">
        <v>19217</v>
      </c>
      <c r="C114" s="46" t="s">
        <v>157</v>
      </c>
      <c r="D114" s="17" t="s">
        <v>47</v>
      </c>
      <c r="E114" s="17">
        <v>58132</v>
      </c>
      <c r="F114" s="47">
        <v>21292.1</v>
      </c>
      <c r="G114" s="48"/>
      <c r="H114" s="48"/>
      <c r="I114" s="27"/>
      <c r="J114" s="25">
        <f>I114</f>
        <v>0</v>
      </c>
      <c r="K114" s="25">
        <f t="shared" si="6"/>
        <v>21292.1</v>
      </c>
      <c r="L114" s="14">
        <v>45464</v>
      </c>
    </row>
    <row r="115" s="1" customFormat="1" spans="1:12">
      <c r="A115" s="14">
        <v>45464</v>
      </c>
      <c r="B115" s="15">
        <v>19217</v>
      </c>
      <c r="C115" s="46" t="s">
        <v>157</v>
      </c>
      <c r="D115" s="17" t="s">
        <v>82</v>
      </c>
      <c r="E115" s="17">
        <v>58132</v>
      </c>
      <c r="F115" s="47">
        <v>0.9</v>
      </c>
      <c r="G115" s="48"/>
      <c r="H115" s="48"/>
      <c r="I115" s="27"/>
      <c r="J115" s="25">
        <f>I115</f>
        <v>0</v>
      </c>
      <c r="K115" s="25">
        <f t="shared" si="6"/>
        <v>0.9</v>
      </c>
      <c r="L115" s="14">
        <v>45464</v>
      </c>
    </row>
    <row r="116" s="1" customFormat="1" spans="1:12">
      <c r="A116" s="14">
        <v>45464</v>
      </c>
      <c r="B116" s="15">
        <v>19218</v>
      </c>
      <c r="C116" s="46" t="s">
        <v>158</v>
      </c>
      <c r="D116" s="17" t="s">
        <v>47</v>
      </c>
      <c r="E116" s="17"/>
      <c r="F116" s="47"/>
      <c r="G116" s="48"/>
      <c r="H116" s="48"/>
      <c r="I116" s="27"/>
      <c r="J116" s="25">
        <v>127764.3</v>
      </c>
      <c r="K116" s="25">
        <f t="shared" si="6"/>
        <v>127764.3</v>
      </c>
      <c r="L116" s="14">
        <v>45464</v>
      </c>
    </row>
    <row r="117" s="1" customFormat="1" spans="6:11">
      <c r="F117" s="37">
        <f>SUM(F101:F116)</f>
        <v>305380.6</v>
      </c>
      <c r="G117" s="2"/>
      <c r="H117" s="2"/>
      <c r="I117" s="2"/>
      <c r="J117" s="37">
        <f>SUM(J101:J116)</f>
        <v>251426.32</v>
      </c>
      <c r="K117" s="37">
        <f>SUM(K101:K116)</f>
        <v>556806.92</v>
      </c>
    </row>
    <row r="119" s="1" customFormat="1" spans="1:4">
      <c r="A119" s="2" t="s">
        <v>20</v>
      </c>
      <c r="D119" s="2" t="s">
        <v>21</v>
      </c>
    </row>
    <row r="120" s="1" customFormat="1" spans="1:1">
      <c r="A120" s="2"/>
    </row>
    <row r="121" s="1" customFormat="1" spans="1:1">
      <c r="A121" s="2"/>
    </row>
    <row r="122" s="1" customFormat="1" spans="1:4">
      <c r="A122" s="2" t="s">
        <v>23</v>
      </c>
      <c r="D122" s="2" t="s">
        <v>24</v>
      </c>
    </row>
    <row r="123" s="1" customFormat="1" spans="1:4">
      <c r="A123" s="1" t="s">
        <v>26</v>
      </c>
      <c r="D123" s="1" t="s">
        <v>27</v>
      </c>
    </row>
  </sheetData>
  <mergeCells count="52">
    <mergeCell ref="G4:J4"/>
    <mergeCell ref="G36:J36"/>
    <mergeCell ref="G67:J67"/>
    <mergeCell ref="G98:J98"/>
    <mergeCell ref="A4:A6"/>
    <mergeCell ref="A36:A38"/>
    <mergeCell ref="A67:A69"/>
    <mergeCell ref="A98:A100"/>
    <mergeCell ref="B4:B6"/>
    <mergeCell ref="B36:B38"/>
    <mergeCell ref="B67:B69"/>
    <mergeCell ref="B98:B100"/>
    <mergeCell ref="C4:C6"/>
    <mergeCell ref="C36:C38"/>
    <mergeCell ref="C67:C69"/>
    <mergeCell ref="C98:C100"/>
    <mergeCell ref="D4:D6"/>
    <mergeCell ref="D36:D38"/>
    <mergeCell ref="D67:D69"/>
    <mergeCell ref="D98:D100"/>
    <mergeCell ref="E4:E6"/>
    <mergeCell ref="E36:E38"/>
    <mergeCell ref="E67:E69"/>
    <mergeCell ref="E98:E100"/>
    <mergeCell ref="F4:F6"/>
    <mergeCell ref="F36:F38"/>
    <mergeCell ref="F67:F69"/>
    <mergeCell ref="F98:F100"/>
    <mergeCell ref="G5:G6"/>
    <mergeCell ref="G37:G38"/>
    <mergeCell ref="G68:G69"/>
    <mergeCell ref="G99:G100"/>
    <mergeCell ref="H5:H6"/>
    <mergeCell ref="H37:H38"/>
    <mergeCell ref="H68:H69"/>
    <mergeCell ref="H99:H100"/>
    <mergeCell ref="I5:I6"/>
    <mergeCell ref="I37:I38"/>
    <mergeCell ref="I68:I69"/>
    <mergeCell ref="I99:I100"/>
    <mergeCell ref="J5:J6"/>
    <mergeCell ref="J37:J38"/>
    <mergeCell ref="J68:J69"/>
    <mergeCell ref="J99:J100"/>
    <mergeCell ref="K4:K6"/>
    <mergeCell ref="K36:K38"/>
    <mergeCell ref="K67:K69"/>
    <mergeCell ref="K98:K100"/>
    <mergeCell ref="L4:L6"/>
    <mergeCell ref="L36:L38"/>
    <mergeCell ref="L67:L69"/>
    <mergeCell ref="L98:L100"/>
  </mergeCells>
  <pageMargins left="0.25" right="0.25" top="0.75" bottom="0.75" header="0.3" footer="0.3"/>
  <pageSetup paperSize="1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zoomScale="130" zoomScaleNormal="130" workbookViewId="0">
      <selection activeCell="A1" sqref="$A1:$XFD27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6952380952381" style="1" customWidth="1"/>
    <col min="4" max="4" width="12.0857142857143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45467</v>
      </c>
      <c r="B7" s="15">
        <v>19219</v>
      </c>
      <c r="C7" s="16" t="s">
        <v>159</v>
      </c>
      <c r="D7" s="17" t="s">
        <v>16</v>
      </c>
      <c r="E7" s="17">
        <v>58135</v>
      </c>
      <c r="F7" s="36">
        <v>23890.1</v>
      </c>
      <c r="G7" s="19"/>
      <c r="H7" s="19"/>
      <c r="I7" s="14"/>
      <c r="J7" s="36"/>
      <c r="K7" s="25">
        <f>J7+F7</f>
        <v>23890.1</v>
      </c>
      <c r="L7" s="14">
        <v>45468</v>
      </c>
    </row>
    <row r="8" spans="1:12">
      <c r="A8" s="14"/>
      <c r="B8" s="15"/>
      <c r="C8" s="16"/>
      <c r="D8" s="17"/>
      <c r="E8" s="17"/>
      <c r="F8" s="36"/>
      <c r="G8" s="19"/>
      <c r="H8" s="19"/>
      <c r="I8" s="14"/>
      <c r="J8" s="36"/>
      <c r="K8" s="25"/>
      <c r="L8" s="14"/>
    </row>
    <row r="9" spans="6:11">
      <c r="F9" s="37">
        <f>SUM(F4:F8)</f>
        <v>23890.1</v>
      </c>
      <c r="G9" s="2"/>
      <c r="H9" s="2"/>
      <c r="I9" s="2"/>
      <c r="J9" s="37">
        <f>SUM(J7:J8)</f>
        <v>0</v>
      </c>
      <c r="K9" s="37">
        <f>SUM(K7:K8)</f>
        <v>23890.1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23</v>
      </c>
      <c r="K13" s="41">
        <f t="shared" ref="K13:K23" si="0">J13*I13</f>
        <v>23000</v>
      </c>
    </row>
    <row r="14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>
        <v>3</v>
      </c>
      <c r="K16" s="41">
        <f t="shared" si="0"/>
        <v>300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>
        <v>1</v>
      </c>
      <c r="K17" s="41">
        <f t="shared" si="0"/>
        <v>50</v>
      </c>
    </row>
    <row r="18" spans="9:11">
      <c r="I18" s="39">
        <v>20</v>
      </c>
      <c r="J18" s="40">
        <v>2</v>
      </c>
      <c r="K18" s="41">
        <f t="shared" si="0"/>
        <v>40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>
        <v>2</v>
      </c>
      <c r="K23" s="41">
        <f t="shared" si="0"/>
        <v>0.1</v>
      </c>
    </row>
    <row r="24" spans="9:11">
      <c r="I24" s="2" t="s">
        <v>29</v>
      </c>
      <c r="K24" s="43">
        <f>SUM(K13:K23)</f>
        <v>23890.1</v>
      </c>
    </row>
    <row r="25" spans="9:11">
      <c r="I25" s="2" t="s">
        <v>30</v>
      </c>
      <c r="K25" s="44">
        <f>J9</f>
        <v>0</v>
      </c>
    </row>
    <row r="26" ht="9.75" spans="11:11">
      <c r="K26" s="45">
        <f>SUM(K24:K25)</f>
        <v>23890.1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zoomScale="130" zoomScaleNormal="130" topLeftCell="A38" workbookViewId="0">
      <selection activeCell="F27" sqref="F27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6952380952381" style="1" customWidth="1"/>
    <col min="4" max="4" width="12.0857142857143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45468</v>
      </c>
      <c r="B7" s="15">
        <v>19221</v>
      </c>
      <c r="C7" s="46" t="s">
        <v>160</v>
      </c>
      <c r="D7" s="17" t="s">
        <v>16</v>
      </c>
      <c r="E7" s="17">
        <v>58115</v>
      </c>
      <c r="F7" s="47">
        <v>78400</v>
      </c>
      <c r="G7" s="48"/>
      <c r="H7" s="48"/>
      <c r="I7" s="27"/>
      <c r="J7" s="25">
        <f t="shared" ref="J7:J20" si="0">I7</f>
        <v>0</v>
      </c>
      <c r="K7" s="25">
        <f t="shared" ref="K7:K20" si="1">J7+F7</f>
        <v>78400</v>
      </c>
      <c r="L7" s="14">
        <v>45467</v>
      </c>
    </row>
    <row r="8" s="1" customFormat="1" spans="1:12">
      <c r="A8" s="14">
        <v>45468</v>
      </c>
      <c r="B8" s="15">
        <v>19222</v>
      </c>
      <c r="C8" s="46" t="s">
        <v>160</v>
      </c>
      <c r="D8" s="17" t="s">
        <v>16</v>
      </c>
      <c r="E8" s="17">
        <v>58114</v>
      </c>
      <c r="F8" s="47">
        <v>14400</v>
      </c>
      <c r="G8" s="48"/>
      <c r="H8" s="48"/>
      <c r="I8" s="27"/>
      <c r="J8" s="25">
        <f t="shared" si="0"/>
        <v>0</v>
      </c>
      <c r="K8" s="25">
        <f t="shared" si="1"/>
        <v>14400</v>
      </c>
      <c r="L8" s="14">
        <v>45464</v>
      </c>
    </row>
    <row r="9" s="1" customFormat="1" spans="1:12">
      <c r="A9" s="14">
        <v>45468</v>
      </c>
      <c r="B9" s="15">
        <v>19223</v>
      </c>
      <c r="C9" s="16" t="s">
        <v>161</v>
      </c>
      <c r="D9" s="17" t="s">
        <v>16</v>
      </c>
      <c r="E9" s="17">
        <v>58125</v>
      </c>
      <c r="F9" s="47">
        <v>650</v>
      </c>
      <c r="G9" s="48"/>
      <c r="H9" s="48"/>
      <c r="I9" s="27"/>
      <c r="J9" s="25">
        <f t="shared" si="0"/>
        <v>0</v>
      </c>
      <c r="K9" s="25">
        <f t="shared" si="1"/>
        <v>650</v>
      </c>
      <c r="L9" s="14">
        <v>45464</v>
      </c>
    </row>
    <row r="10" s="1" customFormat="1" spans="1:12">
      <c r="A10" s="14">
        <v>45468</v>
      </c>
      <c r="B10" s="15">
        <v>19224</v>
      </c>
      <c r="C10" s="46" t="s">
        <v>162</v>
      </c>
      <c r="D10" s="17" t="s">
        <v>47</v>
      </c>
      <c r="E10" s="17">
        <v>58133</v>
      </c>
      <c r="F10" s="47">
        <v>42148.1</v>
      </c>
      <c r="G10" s="48"/>
      <c r="H10" s="48"/>
      <c r="I10" s="27"/>
      <c r="J10" s="25">
        <f t="shared" si="0"/>
        <v>0</v>
      </c>
      <c r="K10" s="25">
        <f t="shared" si="1"/>
        <v>42148.1</v>
      </c>
      <c r="L10" s="14">
        <v>45465</v>
      </c>
    </row>
    <row r="11" s="1" customFormat="1" spans="1:12">
      <c r="A11" s="14">
        <v>45468</v>
      </c>
      <c r="B11" s="15">
        <v>19225</v>
      </c>
      <c r="C11" s="46" t="s">
        <v>163</v>
      </c>
      <c r="D11" s="17" t="s">
        <v>47</v>
      </c>
      <c r="E11" s="17">
        <v>58134</v>
      </c>
      <c r="F11" s="47">
        <v>19500</v>
      </c>
      <c r="G11" s="48"/>
      <c r="H11" s="48"/>
      <c r="I11" s="27"/>
      <c r="J11" s="25">
        <f t="shared" si="0"/>
        <v>0</v>
      </c>
      <c r="K11" s="25">
        <f t="shared" si="1"/>
        <v>19500</v>
      </c>
      <c r="L11" s="14">
        <v>45464</v>
      </c>
    </row>
    <row r="12" s="1" customFormat="1" spans="1:12">
      <c r="A12" s="14">
        <v>45468</v>
      </c>
      <c r="B12" s="15">
        <v>19226</v>
      </c>
      <c r="C12" s="46" t="s">
        <v>91</v>
      </c>
      <c r="D12" s="17" t="s">
        <v>16</v>
      </c>
      <c r="E12" s="17">
        <v>58136</v>
      </c>
      <c r="F12" s="47">
        <v>19006.1</v>
      </c>
      <c r="G12" s="48"/>
      <c r="H12" s="48"/>
      <c r="I12" s="27"/>
      <c r="J12" s="25">
        <f t="shared" si="0"/>
        <v>0</v>
      </c>
      <c r="K12" s="25">
        <f t="shared" si="1"/>
        <v>19006.1</v>
      </c>
      <c r="L12" s="14">
        <v>45467</v>
      </c>
    </row>
    <row r="13" s="1" customFormat="1" spans="1:12">
      <c r="A13" s="14">
        <v>45468</v>
      </c>
      <c r="B13" s="15">
        <v>19227</v>
      </c>
      <c r="C13" s="46" t="s">
        <v>81</v>
      </c>
      <c r="D13" s="17" t="s">
        <v>47</v>
      </c>
      <c r="E13" s="17">
        <v>58138</v>
      </c>
      <c r="F13" s="47">
        <v>36002.1</v>
      </c>
      <c r="G13" s="48"/>
      <c r="H13" s="48"/>
      <c r="I13" s="27"/>
      <c r="J13" s="25">
        <f t="shared" si="0"/>
        <v>0</v>
      </c>
      <c r="K13" s="25">
        <f t="shared" si="1"/>
        <v>36002.1</v>
      </c>
      <c r="L13" s="14">
        <v>45467</v>
      </c>
    </row>
    <row r="14" s="1" customFormat="1" spans="6:11">
      <c r="F14" s="37">
        <f>SUM(F7:F13)</f>
        <v>210106.3</v>
      </c>
      <c r="G14" s="2"/>
      <c r="H14" s="2"/>
      <c r="I14" s="2"/>
      <c r="J14" s="37">
        <f>SUM(J7:J13)</f>
        <v>0</v>
      </c>
      <c r="K14" s="37">
        <f>SUM(K7:K13)</f>
        <v>210106.3</v>
      </c>
    </row>
    <row r="16" s="1" customFormat="1" spans="1:4">
      <c r="A16" s="2" t="s">
        <v>20</v>
      </c>
      <c r="D16" s="2" t="s">
        <v>21</v>
      </c>
    </row>
    <row r="17" s="1" customFormat="1" spans="1:1">
      <c r="A17" s="2"/>
    </row>
    <row r="18" s="1" customFormat="1" spans="1:1">
      <c r="A18" s="2"/>
    </row>
    <row r="19" s="1" customFormat="1" spans="1:4">
      <c r="A19" s="2" t="s">
        <v>23</v>
      </c>
      <c r="D19" s="2" t="s">
        <v>24</v>
      </c>
    </row>
    <row r="20" s="1" customFormat="1" spans="1:4">
      <c r="A20" s="1" t="s">
        <v>26</v>
      </c>
      <c r="D20" s="1" t="s">
        <v>27</v>
      </c>
    </row>
    <row r="26" spans="1:1">
      <c r="A26" s="2" t="s">
        <v>0</v>
      </c>
    </row>
    <row r="27" spans="1:1">
      <c r="A27" s="2" t="s">
        <v>1</v>
      </c>
    </row>
    <row r="29" spans="1:12">
      <c r="A29" s="3" t="s">
        <v>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4" t="s">
        <v>8</v>
      </c>
      <c r="H29" s="5"/>
      <c r="I29" s="5"/>
      <c r="J29" s="23"/>
      <c r="K29" s="3" t="s">
        <v>9</v>
      </c>
      <c r="L29" s="3" t="s">
        <v>10</v>
      </c>
    </row>
    <row r="30" spans="1:12">
      <c r="A30" s="6"/>
      <c r="B30" s="6"/>
      <c r="C30" s="6"/>
      <c r="D30" s="6"/>
      <c r="E30" s="6"/>
      <c r="F30" s="6"/>
      <c r="G30" s="3" t="s">
        <v>11</v>
      </c>
      <c r="H30" s="3" t="s">
        <v>12</v>
      </c>
      <c r="I30" s="3" t="s">
        <v>13</v>
      </c>
      <c r="J30" s="3" t="s">
        <v>14</v>
      </c>
      <c r="K30" s="6"/>
      <c r="L30" s="6"/>
    </row>
    <row r="3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>
      <c r="A32" s="14">
        <v>45468</v>
      </c>
      <c r="B32" s="15">
        <v>19220</v>
      </c>
      <c r="C32" s="16" t="s">
        <v>164</v>
      </c>
      <c r="D32" s="17" t="s">
        <v>47</v>
      </c>
      <c r="E32" s="17">
        <v>58144</v>
      </c>
      <c r="F32" s="36"/>
      <c r="G32" s="19" t="s">
        <v>73</v>
      </c>
      <c r="H32" s="19">
        <v>3122369956</v>
      </c>
      <c r="I32" s="14">
        <v>45462</v>
      </c>
      <c r="J32" s="36">
        <v>30675.55</v>
      </c>
      <c r="K32" s="25">
        <f>J32+F32</f>
        <v>30675.55</v>
      </c>
      <c r="L32" s="14">
        <v>45469</v>
      </c>
    </row>
    <row r="33" spans="1:12">
      <c r="A33" s="14"/>
      <c r="B33" s="15"/>
      <c r="C33" s="16"/>
      <c r="D33" s="17"/>
      <c r="E33" s="17"/>
      <c r="F33" s="36"/>
      <c r="G33" s="19"/>
      <c r="H33" s="19"/>
      <c r="I33" s="14"/>
      <c r="J33" s="36"/>
      <c r="K33" s="25"/>
      <c r="L33" s="14"/>
    </row>
    <row r="34" spans="6:11">
      <c r="F34" s="37">
        <f>SUM(F29:F33)</f>
        <v>0</v>
      </c>
      <c r="G34" s="2"/>
      <c r="H34" s="2"/>
      <c r="I34" s="2"/>
      <c r="J34" s="37">
        <f>SUM(J32:J33)</f>
        <v>30675.55</v>
      </c>
      <c r="K34" s="37">
        <f>SUM(K32:K33)</f>
        <v>30675.55</v>
      </c>
    </row>
    <row r="35" spans="9:9">
      <c r="I35" s="1" t="s">
        <v>13</v>
      </c>
    </row>
    <row r="36" spans="8:11">
      <c r="H36" s="2" t="s">
        <v>17</v>
      </c>
      <c r="J36" s="38" t="s">
        <v>18</v>
      </c>
      <c r="K36" s="38" t="s">
        <v>19</v>
      </c>
    </row>
    <row r="37" spans="11:11">
      <c r="K37" s="2"/>
    </row>
    <row r="38" spans="1:11">
      <c r="A38" s="2" t="s">
        <v>20</v>
      </c>
      <c r="D38" s="2" t="s">
        <v>21</v>
      </c>
      <c r="G38" s="2" t="s">
        <v>22</v>
      </c>
      <c r="I38" s="39">
        <v>1000</v>
      </c>
      <c r="J38" s="40"/>
      <c r="K38" s="41">
        <f t="shared" ref="K38:K48" si="2">J38*I38</f>
        <v>0</v>
      </c>
    </row>
    <row r="39" spans="1:11">
      <c r="A39" s="2"/>
      <c r="G39" s="2"/>
      <c r="I39" s="39">
        <v>500</v>
      </c>
      <c r="J39" s="40"/>
      <c r="K39" s="41">
        <f t="shared" si="2"/>
        <v>0</v>
      </c>
    </row>
    <row r="40" spans="1:11">
      <c r="A40" s="2"/>
      <c r="G40" s="2"/>
      <c r="I40" s="39">
        <v>200</v>
      </c>
      <c r="J40" s="40"/>
      <c r="K40" s="41">
        <f t="shared" si="2"/>
        <v>0</v>
      </c>
    </row>
    <row r="41" spans="1:11">
      <c r="A41" s="2" t="s">
        <v>23</v>
      </c>
      <c r="D41" s="2" t="s">
        <v>24</v>
      </c>
      <c r="G41" s="2" t="s">
        <v>25</v>
      </c>
      <c r="I41" s="39">
        <v>100</v>
      </c>
      <c r="J41" s="40"/>
      <c r="K41" s="41">
        <f t="shared" si="2"/>
        <v>0</v>
      </c>
    </row>
    <row r="42" spans="1:11">
      <c r="A42" s="1" t="s">
        <v>26</v>
      </c>
      <c r="D42" s="1" t="s">
        <v>27</v>
      </c>
      <c r="G42" s="1" t="s">
        <v>28</v>
      </c>
      <c r="I42" s="39">
        <v>50</v>
      </c>
      <c r="J42" s="40"/>
      <c r="K42" s="41">
        <f t="shared" si="2"/>
        <v>0</v>
      </c>
    </row>
    <row r="43" spans="9:11">
      <c r="I43" s="39">
        <v>20</v>
      </c>
      <c r="J43" s="40"/>
      <c r="K43" s="41">
        <f t="shared" si="2"/>
        <v>0</v>
      </c>
    </row>
    <row r="44" spans="9:11">
      <c r="I44" s="39">
        <v>10</v>
      </c>
      <c r="J44" s="40"/>
      <c r="K44" s="41">
        <f t="shared" si="2"/>
        <v>0</v>
      </c>
    </row>
    <row r="45" spans="9:11">
      <c r="I45" s="39">
        <v>5</v>
      </c>
      <c r="J45" s="40"/>
      <c r="K45" s="41">
        <f t="shared" si="2"/>
        <v>0</v>
      </c>
    </row>
    <row r="46" spans="9:11">
      <c r="I46" s="39">
        <v>1</v>
      </c>
      <c r="J46" s="40"/>
      <c r="K46" s="41">
        <f t="shared" si="2"/>
        <v>0</v>
      </c>
    </row>
    <row r="47" spans="9:11">
      <c r="I47" s="39">
        <v>0.25</v>
      </c>
      <c r="J47" s="40"/>
      <c r="K47" s="41">
        <f t="shared" si="2"/>
        <v>0</v>
      </c>
    </row>
    <row r="48" spans="9:11">
      <c r="I48" s="42">
        <v>0.05</v>
      </c>
      <c r="J48" s="40"/>
      <c r="K48" s="41">
        <f t="shared" si="2"/>
        <v>0</v>
      </c>
    </row>
    <row r="49" spans="9:11">
      <c r="I49" s="2" t="s">
        <v>29</v>
      </c>
      <c r="K49" s="43">
        <f>SUM(K38:K48)</f>
        <v>0</v>
      </c>
    </row>
    <row r="50" spans="9:11">
      <c r="I50" s="2" t="s">
        <v>30</v>
      </c>
      <c r="K50" s="44">
        <f>J34</f>
        <v>30675.55</v>
      </c>
    </row>
    <row r="51" ht="9.75" spans="11:11">
      <c r="K51" s="45">
        <f>SUM(K49:K50)</f>
        <v>30675.55</v>
      </c>
    </row>
    <row r="52" ht="9.75"/>
  </sheetData>
  <mergeCells count="26">
    <mergeCell ref="G4:J4"/>
    <mergeCell ref="G29:J29"/>
    <mergeCell ref="A4:A6"/>
    <mergeCell ref="A29:A31"/>
    <mergeCell ref="B4:B6"/>
    <mergeCell ref="B29:B31"/>
    <mergeCell ref="C4:C6"/>
    <mergeCell ref="C29:C31"/>
    <mergeCell ref="D4:D6"/>
    <mergeCell ref="D29:D31"/>
    <mergeCell ref="E4:E6"/>
    <mergeCell ref="E29:E31"/>
    <mergeCell ref="F4:F6"/>
    <mergeCell ref="F29:F31"/>
    <mergeCell ref="G5:G6"/>
    <mergeCell ref="G30:G31"/>
    <mergeCell ref="H5:H6"/>
    <mergeCell ref="H30:H31"/>
    <mergeCell ref="I5:I6"/>
    <mergeCell ref="I30:I31"/>
    <mergeCell ref="J5:J6"/>
    <mergeCell ref="J30:J31"/>
    <mergeCell ref="K4:K6"/>
    <mergeCell ref="K29:K31"/>
    <mergeCell ref="L4:L6"/>
    <mergeCell ref="L29:L31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30" zoomScaleNormal="130" workbookViewId="0">
      <selection activeCell="F25" sqref="F25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6952380952381" style="1" customWidth="1"/>
    <col min="4" max="4" width="12.0857142857143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45469</v>
      </c>
      <c r="B7" s="15">
        <v>19228</v>
      </c>
      <c r="C7" s="46" t="s">
        <v>165</v>
      </c>
      <c r="D7" s="17" t="s">
        <v>112</v>
      </c>
      <c r="E7" s="17">
        <v>57952</v>
      </c>
      <c r="F7" s="47">
        <v>50000</v>
      </c>
      <c r="G7" s="48"/>
      <c r="H7" s="48"/>
      <c r="I7" s="27"/>
      <c r="J7" s="25">
        <f t="shared" ref="J7:J13" si="0">I7</f>
        <v>0</v>
      </c>
      <c r="K7" s="25">
        <f t="shared" ref="K7:K13" si="1">J7+F7</f>
        <v>50000</v>
      </c>
      <c r="L7" s="14">
        <v>45468</v>
      </c>
    </row>
    <row r="8" s="1" customFormat="1" spans="1:12">
      <c r="A8" s="14">
        <v>45469</v>
      </c>
      <c r="B8" s="15">
        <v>19229</v>
      </c>
      <c r="C8" s="46" t="s">
        <v>166</v>
      </c>
      <c r="D8" s="17" t="s">
        <v>47</v>
      </c>
      <c r="E8" s="17">
        <v>58149</v>
      </c>
      <c r="F8" s="47"/>
      <c r="G8" s="48"/>
      <c r="H8" s="48"/>
      <c r="I8" s="27"/>
      <c r="J8" s="25">
        <v>80684.6</v>
      </c>
      <c r="K8" s="25">
        <f t="shared" si="1"/>
        <v>80684.6</v>
      </c>
      <c r="L8" s="14">
        <v>45468</v>
      </c>
    </row>
    <row r="9" s="1" customFormat="1" spans="1:12">
      <c r="A9" s="14">
        <v>45469</v>
      </c>
      <c r="B9" s="15">
        <v>19230</v>
      </c>
      <c r="C9" s="16" t="s">
        <v>167</v>
      </c>
      <c r="D9" s="17" t="s">
        <v>16</v>
      </c>
      <c r="E9" s="17">
        <v>57776</v>
      </c>
      <c r="F9" s="47"/>
      <c r="G9" s="48"/>
      <c r="H9" s="48"/>
      <c r="I9" s="27"/>
      <c r="J9" s="25">
        <v>23890.1</v>
      </c>
      <c r="K9" s="25">
        <f t="shared" si="1"/>
        <v>23890.1</v>
      </c>
      <c r="L9" s="14">
        <v>45468</v>
      </c>
    </row>
    <row r="10" s="1" customFormat="1" spans="1:12">
      <c r="A10" s="14">
        <v>45469</v>
      </c>
      <c r="B10" s="15">
        <v>19230</v>
      </c>
      <c r="C10" s="16" t="s">
        <v>167</v>
      </c>
      <c r="D10" s="17" t="s">
        <v>16</v>
      </c>
      <c r="E10" s="17">
        <v>58054</v>
      </c>
      <c r="F10" s="47"/>
      <c r="G10" s="48"/>
      <c r="H10" s="48"/>
      <c r="I10" s="27"/>
      <c r="J10" s="25">
        <v>23890.1</v>
      </c>
      <c r="K10" s="25">
        <f t="shared" si="1"/>
        <v>23890.1</v>
      </c>
      <c r="L10" s="14">
        <v>45468</v>
      </c>
    </row>
    <row r="11" s="1" customFormat="1" spans="1:12">
      <c r="A11" s="14">
        <v>45469</v>
      </c>
      <c r="B11" s="15">
        <v>19231</v>
      </c>
      <c r="C11" s="46" t="s">
        <v>168</v>
      </c>
      <c r="D11" s="17" t="s">
        <v>16</v>
      </c>
      <c r="E11" s="17">
        <v>58151</v>
      </c>
      <c r="F11" s="47">
        <v>84318.3</v>
      </c>
      <c r="G11" s="48"/>
      <c r="H11" s="48"/>
      <c r="I11" s="27"/>
      <c r="J11" s="25">
        <f t="shared" si="0"/>
        <v>0</v>
      </c>
      <c r="K11" s="25">
        <f t="shared" si="1"/>
        <v>84318.3</v>
      </c>
      <c r="L11" s="14">
        <v>45468</v>
      </c>
    </row>
    <row r="12" s="1" customFormat="1" spans="1:13">
      <c r="A12" s="14">
        <v>45469</v>
      </c>
      <c r="B12" s="15">
        <v>19232</v>
      </c>
      <c r="C12" s="46" t="s">
        <v>169</v>
      </c>
      <c r="D12" s="17" t="s">
        <v>47</v>
      </c>
      <c r="E12" s="17">
        <v>58152</v>
      </c>
      <c r="F12" s="47"/>
      <c r="G12" s="48"/>
      <c r="H12" s="48"/>
      <c r="I12" s="27"/>
      <c r="J12" s="25">
        <v>58796.4</v>
      </c>
      <c r="K12" s="25">
        <f t="shared" si="1"/>
        <v>58796.4</v>
      </c>
      <c r="L12" s="14">
        <v>45468</v>
      </c>
      <c r="M12" s="2" t="s">
        <v>170</v>
      </c>
    </row>
    <row r="13" s="1" customFormat="1" spans="1:12">
      <c r="A13" s="14">
        <v>45469</v>
      </c>
      <c r="B13" s="15">
        <v>19233</v>
      </c>
      <c r="C13" s="46" t="s">
        <v>99</v>
      </c>
      <c r="D13" s="17" t="s">
        <v>16</v>
      </c>
      <c r="E13" s="17">
        <v>58154</v>
      </c>
      <c r="F13" s="47">
        <v>25190.1</v>
      </c>
      <c r="G13" s="48"/>
      <c r="H13" s="48"/>
      <c r="I13" s="27"/>
      <c r="J13" s="25">
        <f t="shared" si="0"/>
        <v>0</v>
      </c>
      <c r="K13" s="25">
        <f t="shared" si="1"/>
        <v>25190.1</v>
      </c>
      <c r="L13" s="14">
        <v>45469</v>
      </c>
    </row>
    <row r="14" s="1" customFormat="1" spans="6:11">
      <c r="F14" s="37">
        <f t="shared" ref="F14:K14" si="2">SUM(F7:F13)</f>
        <v>159508.4</v>
      </c>
      <c r="G14" s="2"/>
      <c r="H14" s="2"/>
      <c r="I14" s="2"/>
      <c r="J14" s="37">
        <f t="shared" si="2"/>
        <v>187261.2</v>
      </c>
      <c r="K14" s="37">
        <f t="shared" si="2"/>
        <v>346769.6</v>
      </c>
    </row>
    <row r="16" s="1" customFormat="1" spans="1:4">
      <c r="A16" s="2" t="s">
        <v>20</v>
      </c>
      <c r="D16" s="2" t="s">
        <v>21</v>
      </c>
    </row>
    <row r="17" s="1" customFormat="1" spans="1:1">
      <c r="A17" s="2"/>
    </row>
    <row r="18" s="1" customFormat="1" spans="1:1">
      <c r="A18" s="2"/>
    </row>
    <row r="19" s="1" customFormat="1" spans="1:4">
      <c r="A19" s="2" t="s">
        <v>23</v>
      </c>
      <c r="D19" s="2" t="s">
        <v>24</v>
      </c>
    </row>
    <row r="20" s="1" customFormat="1" spans="1:4">
      <c r="A20" s="1" t="s">
        <v>26</v>
      </c>
      <c r="D20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0"/>
  <sheetViews>
    <sheetView tabSelected="1" zoomScale="130" zoomScaleNormal="130" topLeftCell="A145" workbookViewId="0">
      <selection activeCell="F156" sqref="F156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3619047619048" style="1" customWidth="1"/>
    <col min="4" max="4" width="12.8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51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45471</v>
      </c>
      <c r="B7" s="15">
        <v>18798</v>
      </c>
      <c r="C7" s="16" t="s">
        <v>171</v>
      </c>
      <c r="D7" s="17" t="s">
        <v>16</v>
      </c>
      <c r="E7" s="17">
        <v>57847</v>
      </c>
      <c r="F7" s="36"/>
      <c r="G7" s="19" t="s">
        <v>172</v>
      </c>
      <c r="H7" s="19">
        <v>1000048256</v>
      </c>
      <c r="I7" s="14">
        <v>45456</v>
      </c>
      <c r="J7" s="36">
        <v>18731.25</v>
      </c>
      <c r="K7" s="25">
        <f>J7+F7</f>
        <v>18731.25</v>
      </c>
      <c r="L7" s="14">
        <v>45471</v>
      </c>
      <c r="M7" s="2" t="s">
        <v>173</v>
      </c>
    </row>
    <row r="8" spans="1:12">
      <c r="A8" s="14"/>
      <c r="B8" s="15"/>
      <c r="C8" s="16"/>
      <c r="D8" s="17"/>
      <c r="E8" s="17"/>
      <c r="F8" s="36"/>
      <c r="G8" s="19"/>
      <c r="H8" s="19"/>
      <c r="I8" s="14"/>
      <c r="J8" s="36"/>
      <c r="K8" s="25"/>
      <c r="L8" s="14"/>
    </row>
    <row r="9" spans="6:11">
      <c r="F9" s="37">
        <f>SUM(F4:F8)</f>
        <v>0</v>
      </c>
      <c r="G9" s="2"/>
      <c r="H9" s="2"/>
      <c r="I9" s="2"/>
      <c r="J9" s="37">
        <f>SUM(J7:J8)</f>
        <v>18731.25</v>
      </c>
      <c r="K9" s="37">
        <f>SUM(K7:K8)</f>
        <v>18731.25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/>
      <c r="K13" s="41">
        <f t="shared" ref="K13:K23" si="0">J13*I13</f>
        <v>0</v>
      </c>
    </row>
    <row r="14" spans="1:11">
      <c r="A14" s="2"/>
      <c r="G14" s="2"/>
      <c r="I14" s="39">
        <v>500</v>
      </c>
      <c r="J14" s="40"/>
      <c r="K14" s="41">
        <f t="shared" si="0"/>
        <v>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/>
      <c r="K16" s="41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/>
      <c r="K18" s="41">
        <f t="shared" si="0"/>
        <v>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/>
      <c r="K23" s="41">
        <f t="shared" si="0"/>
        <v>0</v>
      </c>
    </row>
    <row r="24" spans="9:11">
      <c r="I24" s="2" t="s">
        <v>29</v>
      </c>
      <c r="K24" s="43">
        <f>SUM(K13:K23)</f>
        <v>0</v>
      </c>
    </row>
    <row r="25" spans="9:11">
      <c r="I25" s="2" t="s">
        <v>30</v>
      </c>
      <c r="K25" s="44">
        <f>J9</f>
        <v>18731.25</v>
      </c>
    </row>
    <row r="26" ht="9.75" spans="11:11">
      <c r="K26" s="45">
        <f>SUM(K24:K25)</f>
        <v>18731.25</v>
      </c>
    </row>
    <row r="27" ht="9.75"/>
    <row r="30" spans="1:1">
      <c r="A30" s="2" t="s">
        <v>0</v>
      </c>
    </row>
    <row r="31" spans="1:1">
      <c r="A31" s="2" t="s">
        <v>1</v>
      </c>
    </row>
    <row r="33" spans="1:12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4" t="s">
        <v>8</v>
      </c>
      <c r="H33" s="5"/>
      <c r="I33" s="5"/>
      <c r="J33" s="23"/>
      <c r="K33" s="3" t="s">
        <v>9</v>
      </c>
      <c r="L33" s="3" t="s">
        <v>10</v>
      </c>
    </row>
    <row r="34" spans="1:12">
      <c r="A34" s="6"/>
      <c r="B34" s="6"/>
      <c r="C34" s="6"/>
      <c r="D34" s="6"/>
      <c r="E34" s="6"/>
      <c r="F34" s="6"/>
      <c r="G34" s="3" t="s">
        <v>11</v>
      </c>
      <c r="H34" s="3" t="s">
        <v>12</v>
      </c>
      <c r="I34" s="3" t="s">
        <v>13</v>
      </c>
      <c r="J34" s="3" t="s">
        <v>14</v>
      </c>
      <c r="K34" s="6"/>
      <c r="L34" s="6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>
      <c r="A36" s="14">
        <v>45471</v>
      </c>
      <c r="B36" s="15">
        <v>19235</v>
      </c>
      <c r="C36" s="16" t="s">
        <v>174</v>
      </c>
      <c r="D36" s="17" t="s">
        <v>16</v>
      </c>
      <c r="E36" s="17" t="s">
        <v>175</v>
      </c>
      <c r="F36" s="36"/>
      <c r="G36" s="19" t="s">
        <v>113</v>
      </c>
      <c r="H36" s="19">
        <v>2000001963</v>
      </c>
      <c r="I36" s="14">
        <v>45468</v>
      </c>
      <c r="J36" s="36">
        <v>765332.3</v>
      </c>
      <c r="K36" s="25">
        <f>J36+F36</f>
        <v>765332.3</v>
      </c>
      <c r="L36" s="14">
        <v>45471</v>
      </c>
      <c r="M36" s="2"/>
    </row>
    <row r="37" spans="1:12">
      <c r="A37" s="14"/>
      <c r="B37" s="15"/>
      <c r="C37" s="16"/>
      <c r="D37" s="17"/>
      <c r="E37" s="17"/>
      <c r="F37" s="36"/>
      <c r="G37" s="19"/>
      <c r="H37" s="19"/>
      <c r="I37" s="14"/>
      <c r="J37" s="36"/>
      <c r="K37" s="25"/>
      <c r="L37" s="14"/>
    </row>
    <row r="38" spans="6:11">
      <c r="F38" s="37">
        <f>SUM(F33:F37)</f>
        <v>0</v>
      </c>
      <c r="G38" s="2"/>
      <c r="H38" s="2"/>
      <c r="I38" s="2"/>
      <c r="J38" s="37">
        <f>SUM(J36:J37)</f>
        <v>765332.3</v>
      </c>
      <c r="K38" s="37">
        <f>SUM(K36:K37)</f>
        <v>765332.3</v>
      </c>
    </row>
    <row r="39" spans="9:9">
      <c r="I39" s="1" t="s">
        <v>13</v>
      </c>
    </row>
    <row r="40" spans="8:11">
      <c r="H40" s="2" t="s">
        <v>17</v>
      </c>
      <c r="J40" s="38" t="s">
        <v>18</v>
      </c>
      <c r="K40" s="38" t="s">
        <v>19</v>
      </c>
    </row>
    <row r="41" spans="11:11">
      <c r="K41" s="2"/>
    </row>
    <row r="42" spans="1:11">
      <c r="A42" s="2" t="s">
        <v>20</v>
      </c>
      <c r="D42" s="2" t="s">
        <v>21</v>
      </c>
      <c r="G42" s="2" t="s">
        <v>22</v>
      </c>
      <c r="I42" s="39">
        <v>1000</v>
      </c>
      <c r="J42" s="40"/>
      <c r="K42" s="41">
        <f t="shared" ref="K42:K52" si="1">J42*I42</f>
        <v>0</v>
      </c>
    </row>
    <row r="43" spans="1:11">
      <c r="A43" s="2"/>
      <c r="G43" s="2"/>
      <c r="I43" s="39">
        <v>500</v>
      </c>
      <c r="J43" s="40"/>
      <c r="K43" s="41">
        <f t="shared" si="1"/>
        <v>0</v>
      </c>
    </row>
    <row r="44" spans="1:11">
      <c r="A44" s="2"/>
      <c r="G44" s="2"/>
      <c r="I44" s="39">
        <v>200</v>
      </c>
      <c r="J44" s="40"/>
      <c r="K44" s="41">
        <f t="shared" si="1"/>
        <v>0</v>
      </c>
    </row>
    <row r="45" spans="1:11">
      <c r="A45" s="2" t="s">
        <v>23</v>
      </c>
      <c r="D45" s="2" t="s">
        <v>24</v>
      </c>
      <c r="G45" s="2" t="s">
        <v>25</v>
      </c>
      <c r="I45" s="39">
        <v>100</v>
      </c>
      <c r="J45" s="40"/>
      <c r="K45" s="41">
        <f t="shared" si="1"/>
        <v>0</v>
      </c>
    </row>
    <row r="46" spans="1:11">
      <c r="A46" s="1" t="s">
        <v>26</v>
      </c>
      <c r="D46" s="1" t="s">
        <v>27</v>
      </c>
      <c r="G46" s="1" t="s">
        <v>28</v>
      </c>
      <c r="I46" s="39">
        <v>50</v>
      </c>
      <c r="J46" s="40"/>
      <c r="K46" s="41">
        <f t="shared" si="1"/>
        <v>0</v>
      </c>
    </row>
    <row r="47" spans="9:11">
      <c r="I47" s="39">
        <v>20</v>
      </c>
      <c r="J47" s="40"/>
      <c r="K47" s="41">
        <f t="shared" si="1"/>
        <v>0</v>
      </c>
    </row>
    <row r="48" spans="9:11">
      <c r="I48" s="39">
        <v>10</v>
      </c>
      <c r="J48" s="40"/>
      <c r="K48" s="41">
        <f t="shared" si="1"/>
        <v>0</v>
      </c>
    </row>
    <row r="49" spans="9:11">
      <c r="I49" s="39">
        <v>5</v>
      </c>
      <c r="J49" s="40"/>
      <c r="K49" s="41">
        <f t="shared" si="1"/>
        <v>0</v>
      </c>
    </row>
    <row r="50" spans="9:11">
      <c r="I50" s="39">
        <v>1</v>
      </c>
      <c r="J50" s="40"/>
      <c r="K50" s="41">
        <f t="shared" si="1"/>
        <v>0</v>
      </c>
    </row>
    <row r="51" spans="9:11">
      <c r="I51" s="39">
        <v>0.25</v>
      </c>
      <c r="J51" s="40"/>
      <c r="K51" s="41">
        <f t="shared" si="1"/>
        <v>0</v>
      </c>
    </row>
    <row r="52" spans="9:11">
      <c r="I52" s="42">
        <v>0.05</v>
      </c>
      <c r="J52" s="40"/>
      <c r="K52" s="41">
        <f t="shared" si="1"/>
        <v>0</v>
      </c>
    </row>
    <row r="53" spans="9:11">
      <c r="I53" s="2" t="s">
        <v>29</v>
      </c>
      <c r="K53" s="43">
        <f>SUM(K42:K52)</f>
        <v>0</v>
      </c>
    </row>
    <row r="54" spans="9:11">
      <c r="I54" s="2" t="s">
        <v>30</v>
      </c>
      <c r="K54" s="44">
        <f>J38</f>
        <v>765332.3</v>
      </c>
    </row>
    <row r="55" ht="9.75" spans="11:11">
      <c r="K55" s="45">
        <f>SUM(K53:K54)</f>
        <v>765332.3</v>
      </c>
    </row>
    <row r="56" ht="9.75"/>
    <row r="58" spans="1:1">
      <c r="A58" s="2" t="s">
        <v>0</v>
      </c>
    </row>
    <row r="59" spans="1:1">
      <c r="A59" s="2" t="s">
        <v>58</v>
      </c>
    </row>
    <row r="61" spans="1:12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  <c r="G61" s="4" t="s">
        <v>8</v>
      </c>
      <c r="H61" s="5"/>
      <c r="I61" s="5"/>
      <c r="J61" s="23"/>
      <c r="K61" s="3" t="s">
        <v>9</v>
      </c>
      <c r="L61" s="3" t="s">
        <v>10</v>
      </c>
    </row>
    <row r="62" spans="1:12">
      <c r="A62" s="6"/>
      <c r="B62" s="6"/>
      <c r="C62" s="6"/>
      <c r="D62" s="6"/>
      <c r="E62" s="6"/>
      <c r="F62" s="6"/>
      <c r="G62" s="3" t="s">
        <v>11</v>
      </c>
      <c r="H62" s="3" t="s">
        <v>12</v>
      </c>
      <c r="I62" s="3" t="s">
        <v>13</v>
      </c>
      <c r="J62" s="3" t="s">
        <v>14</v>
      </c>
      <c r="K62" s="6"/>
      <c r="L62" s="6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14">
        <v>45471</v>
      </c>
      <c r="B64" s="15">
        <v>18827</v>
      </c>
      <c r="C64" s="16" t="s">
        <v>176</v>
      </c>
      <c r="D64" s="17" t="s">
        <v>16</v>
      </c>
      <c r="E64" s="17">
        <v>58108</v>
      </c>
      <c r="F64" s="36">
        <v>29122.1</v>
      </c>
      <c r="G64" s="19"/>
      <c r="H64" s="19"/>
      <c r="I64" s="14"/>
      <c r="J64" s="36">
        <v>0</v>
      </c>
      <c r="K64" s="25">
        <f t="shared" ref="K64:K69" si="2">J64+F64</f>
        <v>29122.1</v>
      </c>
      <c r="L64" s="14">
        <v>45471</v>
      </c>
    </row>
    <row r="65" spans="1:12">
      <c r="A65" s="14">
        <v>45471</v>
      </c>
      <c r="B65" s="15">
        <v>18828</v>
      </c>
      <c r="C65" s="16" t="s">
        <v>177</v>
      </c>
      <c r="D65" s="17" t="s">
        <v>16</v>
      </c>
      <c r="E65" s="17">
        <v>57570</v>
      </c>
      <c r="F65" s="36"/>
      <c r="G65" s="19" t="s">
        <v>121</v>
      </c>
      <c r="H65" s="19">
        <v>5483824</v>
      </c>
      <c r="I65" s="14">
        <v>45443</v>
      </c>
      <c r="J65" s="36">
        <v>31502.1</v>
      </c>
      <c r="K65" s="25">
        <f t="shared" si="2"/>
        <v>31502.1</v>
      </c>
      <c r="L65" s="14">
        <v>45471</v>
      </c>
    </row>
    <row r="66" spans="1:12">
      <c r="A66" s="14">
        <v>45471</v>
      </c>
      <c r="B66" s="15">
        <v>18829</v>
      </c>
      <c r="C66" s="16" t="s">
        <v>178</v>
      </c>
      <c r="D66" s="17" t="s">
        <v>16</v>
      </c>
      <c r="E66" s="17">
        <v>57966</v>
      </c>
      <c r="F66" s="36">
        <v>5300</v>
      </c>
      <c r="G66" s="19"/>
      <c r="H66" s="19"/>
      <c r="I66" s="14"/>
      <c r="J66" s="36">
        <v>0</v>
      </c>
      <c r="K66" s="25">
        <f t="shared" si="2"/>
        <v>5300</v>
      </c>
      <c r="L66" s="14">
        <v>45471</v>
      </c>
    </row>
    <row r="67" spans="1:12">
      <c r="A67" s="14">
        <v>45471</v>
      </c>
      <c r="B67" s="15">
        <v>18830</v>
      </c>
      <c r="C67" s="16" t="s">
        <v>179</v>
      </c>
      <c r="D67" s="17" t="s">
        <v>16</v>
      </c>
      <c r="E67" s="17">
        <v>58148</v>
      </c>
      <c r="F67" s="36"/>
      <c r="G67" s="19" t="s">
        <v>73</v>
      </c>
      <c r="H67" s="19">
        <v>2943309</v>
      </c>
      <c r="I67" s="14">
        <v>45468</v>
      </c>
      <c r="J67" s="36">
        <v>23040.2</v>
      </c>
      <c r="K67" s="25">
        <f t="shared" si="2"/>
        <v>23040.2</v>
      </c>
      <c r="L67" s="14">
        <v>45471</v>
      </c>
    </row>
    <row r="68" spans="1:12">
      <c r="A68" s="14">
        <v>45471</v>
      </c>
      <c r="B68" s="15">
        <v>18831</v>
      </c>
      <c r="C68" s="16" t="s">
        <v>180</v>
      </c>
      <c r="D68" s="17" t="s">
        <v>16</v>
      </c>
      <c r="E68" s="17">
        <v>57854</v>
      </c>
      <c r="F68" s="36"/>
      <c r="G68" s="19" t="s">
        <v>121</v>
      </c>
      <c r="H68" s="19">
        <v>720102</v>
      </c>
      <c r="I68" s="14">
        <v>45467</v>
      </c>
      <c r="J68" s="36">
        <v>64638.3</v>
      </c>
      <c r="K68" s="25">
        <f t="shared" si="2"/>
        <v>64638.3</v>
      </c>
      <c r="L68" s="14">
        <v>45471</v>
      </c>
    </row>
    <row r="69" spans="1:12">
      <c r="A69" s="14">
        <v>45471</v>
      </c>
      <c r="B69" s="15">
        <v>18831</v>
      </c>
      <c r="C69" s="16" t="s">
        <v>180</v>
      </c>
      <c r="D69" s="17" t="s">
        <v>40</v>
      </c>
      <c r="E69" s="17">
        <v>57854</v>
      </c>
      <c r="F69" s="36"/>
      <c r="G69" s="19" t="s">
        <v>121</v>
      </c>
      <c r="H69" s="19">
        <v>720102</v>
      </c>
      <c r="I69" s="14">
        <v>45467</v>
      </c>
      <c r="J69" s="36">
        <v>21375</v>
      </c>
      <c r="K69" s="25">
        <f t="shared" si="2"/>
        <v>21375</v>
      </c>
      <c r="L69" s="14">
        <v>45471</v>
      </c>
    </row>
    <row r="70" spans="6:11">
      <c r="F70" s="37">
        <f>SUM(F64:F69)</f>
        <v>34422.1</v>
      </c>
      <c r="G70" s="2"/>
      <c r="H70" s="2"/>
      <c r="I70" s="2"/>
      <c r="J70" s="37">
        <f>SUM(J64:J69)</f>
        <v>140555.6</v>
      </c>
      <c r="K70" s="37">
        <f>SUM(K64:K69)</f>
        <v>174977.7</v>
      </c>
    </row>
    <row r="71" spans="9:9">
      <c r="I71" s="1" t="s">
        <v>13</v>
      </c>
    </row>
    <row r="72" spans="8:11">
      <c r="H72" s="2" t="s">
        <v>17</v>
      </c>
      <c r="J72" s="38" t="s">
        <v>18</v>
      </c>
      <c r="K72" s="38" t="s">
        <v>19</v>
      </c>
    </row>
    <row r="73" spans="11:11">
      <c r="K73" s="2"/>
    </row>
    <row r="74" spans="1:11">
      <c r="A74" s="2" t="s">
        <v>20</v>
      </c>
      <c r="D74" s="2" t="s">
        <v>21</v>
      </c>
      <c r="G74" s="2" t="s">
        <v>22</v>
      </c>
      <c r="I74" s="39">
        <v>1000</v>
      </c>
      <c r="J74" s="40">
        <v>34</v>
      </c>
      <c r="K74" s="41">
        <f t="shared" ref="K74:K84" si="3">J74*I74</f>
        <v>34000</v>
      </c>
    </row>
    <row r="75" spans="1:11">
      <c r="A75" s="2"/>
      <c r="G75" s="2"/>
      <c r="I75" s="39">
        <v>500</v>
      </c>
      <c r="J75" s="40"/>
      <c r="K75" s="41">
        <f t="shared" si="3"/>
        <v>0</v>
      </c>
    </row>
    <row r="76" spans="1:11">
      <c r="A76" s="2"/>
      <c r="G76" s="2"/>
      <c r="I76" s="39">
        <v>200</v>
      </c>
      <c r="J76" s="40"/>
      <c r="K76" s="41">
        <f t="shared" si="3"/>
        <v>0</v>
      </c>
    </row>
    <row r="77" spans="1:11">
      <c r="A77" s="2" t="s">
        <v>23</v>
      </c>
      <c r="D77" s="2" t="s">
        <v>24</v>
      </c>
      <c r="G77" s="2" t="s">
        <v>25</v>
      </c>
      <c r="I77" s="39">
        <v>100</v>
      </c>
      <c r="J77" s="40">
        <v>4</v>
      </c>
      <c r="K77" s="41">
        <f t="shared" si="3"/>
        <v>400</v>
      </c>
    </row>
    <row r="78" spans="1:11">
      <c r="A78" s="1" t="s">
        <v>26</v>
      </c>
      <c r="D78" s="1" t="s">
        <v>27</v>
      </c>
      <c r="G78" s="1" t="s">
        <v>28</v>
      </c>
      <c r="I78" s="39">
        <v>50</v>
      </c>
      <c r="J78" s="40"/>
      <c r="K78" s="41">
        <f t="shared" si="3"/>
        <v>0</v>
      </c>
    </row>
    <row r="79" spans="9:11">
      <c r="I79" s="39">
        <v>20</v>
      </c>
      <c r="J79" s="40">
        <v>1</v>
      </c>
      <c r="K79" s="41">
        <f t="shared" si="3"/>
        <v>20</v>
      </c>
    </row>
    <row r="80" spans="9:11">
      <c r="I80" s="39">
        <v>10</v>
      </c>
      <c r="J80" s="40"/>
      <c r="K80" s="41">
        <f t="shared" si="3"/>
        <v>0</v>
      </c>
    </row>
    <row r="81" spans="9:11">
      <c r="I81" s="39">
        <v>5</v>
      </c>
      <c r="J81" s="40"/>
      <c r="K81" s="41">
        <f t="shared" si="3"/>
        <v>0</v>
      </c>
    </row>
    <row r="82" spans="9:11">
      <c r="I82" s="39">
        <v>1</v>
      </c>
      <c r="J82" s="40">
        <v>2</v>
      </c>
      <c r="K82" s="41">
        <f t="shared" si="3"/>
        <v>2</v>
      </c>
    </row>
    <row r="83" spans="9:11">
      <c r="I83" s="39">
        <v>0.25</v>
      </c>
      <c r="J83" s="40"/>
      <c r="K83" s="41">
        <f t="shared" si="3"/>
        <v>0</v>
      </c>
    </row>
    <row r="84" spans="9:11">
      <c r="I84" s="42">
        <v>0.05</v>
      </c>
      <c r="J84" s="40">
        <v>2</v>
      </c>
      <c r="K84" s="41">
        <f t="shared" si="3"/>
        <v>0.1</v>
      </c>
    </row>
    <row r="85" spans="9:11">
      <c r="I85" s="2" t="s">
        <v>29</v>
      </c>
      <c r="K85" s="43">
        <f>SUM(K74:K84)</f>
        <v>34422.1</v>
      </c>
    </row>
    <row r="86" spans="9:11">
      <c r="I86" s="2" t="s">
        <v>30</v>
      </c>
      <c r="K86" s="44">
        <f>J70</f>
        <v>140555.6</v>
      </c>
    </row>
    <row r="87" ht="9.75" spans="11:11">
      <c r="K87" s="45">
        <f>SUM(K85:K86)</f>
        <v>174977.7</v>
      </c>
    </row>
    <row r="88" ht="9.75"/>
    <row r="93" s="1" customFormat="1" spans="1:1">
      <c r="A93" s="2" t="s">
        <v>0</v>
      </c>
    </row>
    <row r="94" s="1" customFormat="1" spans="1:1">
      <c r="A94" s="2" t="s">
        <v>1</v>
      </c>
    </row>
    <row r="96" s="1" customFormat="1" spans="1:12">
      <c r="A96" s="3" t="s">
        <v>2</v>
      </c>
      <c r="B96" s="3" t="s">
        <v>3</v>
      </c>
      <c r="C96" s="3" t="s">
        <v>4</v>
      </c>
      <c r="D96" s="3" t="s">
        <v>5</v>
      </c>
      <c r="E96" s="3" t="s">
        <v>6</v>
      </c>
      <c r="F96" s="3" t="s">
        <v>7</v>
      </c>
      <c r="G96" s="4" t="s">
        <v>8</v>
      </c>
      <c r="H96" s="5"/>
      <c r="I96" s="5"/>
      <c r="J96" s="23"/>
      <c r="K96" s="3" t="s">
        <v>9</v>
      </c>
      <c r="L96" s="3" t="s">
        <v>10</v>
      </c>
    </row>
    <row r="97" s="1" customFormat="1" spans="1:12">
      <c r="A97" s="6"/>
      <c r="B97" s="6"/>
      <c r="C97" s="6"/>
      <c r="D97" s="6"/>
      <c r="E97" s="6"/>
      <c r="F97" s="6"/>
      <c r="G97" s="3" t="s">
        <v>11</v>
      </c>
      <c r="H97" s="3" t="s">
        <v>12</v>
      </c>
      <c r="I97" s="3" t="s">
        <v>13</v>
      </c>
      <c r="J97" s="3" t="s">
        <v>14</v>
      </c>
      <c r="K97" s="6"/>
      <c r="L97" s="6"/>
    </row>
    <row r="98" s="1" customFormat="1" spans="1: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="1" customFormat="1" spans="1:12">
      <c r="A99" s="14">
        <v>45471</v>
      </c>
      <c r="B99" s="15">
        <v>19237</v>
      </c>
      <c r="C99" s="46" t="s">
        <v>138</v>
      </c>
      <c r="D99" s="17" t="s">
        <v>16</v>
      </c>
      <c r="E99" s="17">
        <v>58142</v>
      </c>
      <c r="F99" s="47">
        <v>56700</v>
      </c>
      <c r="G99" s="48"/>
      <c r="H99" s="48"/>
      <c r="I99" s="27"/>
      <c r="J99" s="25">
        <f t="shared" ref="J99:J111" si="4">I99</f>
        <v>0</v>
      </c>
      <c r="K99" s="25">
        <f t="shared" ref="K99:K114" si="5">J99+F99</f>
        <v>56700</v>
      </c>
      <c r="L99" s="14">
        <v>45470</v>
      </c>
    </row>
    <row r="100" s="1" customFormat="1" spans="1:12">
      <c r="A100" s="14">
        <v>45471</v>
      </c>
      <c r="B100" s="15">
        <v>19238</v>
      </c>
      <c r="C100" s="46" t="s">
        <v>181</v>
      </c>
      <c r="D100" s="17" t="s">
        <v>16</v>
      </c>
      <c r="E100" s="17">
        <v>58171</v>
      </c>
      <c r="F100" s="47">
        <v>34606.1</v>
      </c>
      <c r="G100" s="48"/>
      <c r="H100" s="48"/>
      <c r="I100" s="27"/>
      <c r="J100" s="25">
        <f t="shared" si="4"/>
        <v>0</v>
      </c>
      <c r="K100" s="25">
        <f t="shared" si="5"/>
        <v>34606.1</v>
      </c>
      <c r="L100" s="14">
        <v>45470</v>
      </c>
    </row>
    <row r="101" s="1" customFormat="1" spans="1:12">
      <c r="A101" s="14">
        <v>45471</v>
      </c>
      <c r="B101" s="15">
        <v>19239</v>
      </c>
      <c r="C101" s="16" t="s">
        <v>182</v>
      </c>
      <c r="D101" s="17" t="s">
        <v>16</v>
      </c>
      <c r="E101" s="17">
        <v>58172</v>
      </c>
      <c r="F101" s="47"/>
      <c r="G101" s="48"/>
      <c r="H101" s="48"/>
      <c r="I101" s="27"/>
      <c r="J101" s="25">
        <v>69750.3</v>
      </c>
      <c r="K101" s="25">
        <f t="shared" si="5"/>
        <v>69750.3</v>
      </c>
      <c r="L101" s="14">
        <v>45470</v>
      </c>
    </row>
    <row r="102" s="1" customFormat="1" spans="1:12">
      <c r="A102" s="14">
        <v>45471</v>
      </c>
      <c r="B102" s="15">
        <v>19240</v>
      </c>
      <c r="C102" s="46" t="s">
        <v>183</v>
      </c>
      <c r="D102" s="17" t="s">
        <v>47</v>
      </c>
      <c r="E102" s="17">
        <v>58039</v>
      </c>
      <c r="F102" s="47">
        <v>42148.1</v>
      </c>
      <c r="G102" s="48"/>
      <c r="H102" s="48"/>
      <c r="I102" s="27"/>
      <c r="J102" s="25">
        <f t="shared" si="4"/>
        <v>0</v>
      </c>
      <c r="K102" s="25">
        <f t="shared" si="5"/>
        <v>42148.1</v>
      </c>
      <c r="L102" s="14">
        <v>45470</v>
      </c>
    </row>
    <row r="103" s="1" customFormat="1" spans="1:12">
      <c r="A103" s="14">
        <v>45471</v>
      </c>
      <c r="B103" s="15">
        <v>19241</v>
      </c>
      <c r="C103" s="46" t="s">
        <v>184</v>
      </c>
      <c r="D103" s="17" t="s">
        <v>16</v>
      </c>
      <c r="E103" s="17">
        <v>58176</v>
      </c>
      <c r="F103" s="47">
        <v>650</v>
      </c>
      <c r="G103" s="48"/>
      <c r="H103" s="48"/>
      <c r="I103" s="27"/>
      <c r="J103" s="25">
        <f t="shared" si="4"/>
        <v>0</v>
      </c>
      <c r="K103" s="25">
        <f t="shared" si="5"/>
        <v>650</v>
      </c>
      <c r="L103" s="14">
        <v>45471</v>
      </c>
    </row>
    <row r="104" s="1" customFormat="1" spans="1:12">
      <c r="A104" s="14">
        <v>45471</v>
      </c>
      <c r="B104" s="15">
        <v>19242</v>
      </c>
      <c r="C104" s="46" t="s">
        <v>185</v>
      </c>
      <c r="D104" s="17" t="s">
        <v>16</v>
      </c>
      <c r="E104" s="17">
        <v>57708</v>
      </c>
      <c r="F104" s="47">
        <v>18900</v>
      </c>
      <c r="G104" s="48"/>
      <c r="H104" s="48"/>
      <c r="I104" s="27"/>
      <c r="J104" s="25">
        <f t="shared" si="4"/>
        <v>0</v>
      </c>
      <c r="K104" s="25">
        <f t="shared" si="5"/>
        <v>18900</v>
      </c>
      <c r="L104" s="14">
        <v>45471</v>
      </c>
    </row>
    <row r="105" s="1" customFormat="1" spans="1:12">
      <c r="A105" s="14">
        <v>45471</v>
      </c>
      <c r="B105" s="15">
        <v>19243</v>
      </c>
      <c r="C105" s="46" t="s">
        <v>80</v>
      </c>
      <c r="D105" s="17" t="s">
        <v>16</v>
      </c>
      <c r="E105" s="17">
        <v>58147</v>
      </c>
      <c r="F105" s="47">
        <v>45250</v>
      </c>
      <c r="G105" s="48"/>
      <c r="H105" s="48"/>
      <c r="I105" s="27"/>
      <c r="J105" s="25">
        <f t="shared" si="4"/>
        <v>0</v>
      </c>
      <c r="K105" s="25">
        <f t="shared" si="5"/>
        <v>45250</v>
      </c>
      <c r="L105" s="14">
        <v>45471</v>
      </c>
    </row>
    <row r="106" s="1" customFormat="1" spans="1:12">
      <c r="A106" s="14">
        <v>45471</v>
      </c>
      <c r="B106" s="15">
        <v>19243</v>
      </c>
      <c r="C106" s="46" t="s">
        <v>80</v>
      </c>
      <c r="D106" s="17" t="s">
        <v>82</v>
      </c>
      <c r="E106" s="17">
        <v>58147</v>
      </c>
      <c r="F106" s="47">
        <v>62.5</v>
      </c>
      <c r="G106" s="48"/>
      <c r="H106" s="48"/>
      <c r="I106" s="27"/>
      <c r="J106" s="25">
        <f t="shared" si="4"/>
        <v>0</v>
      </c>
      <c r="K106" s="25">
        <f t="shared" si="5"/>
        <v>62.5</v>
      </c>
      <c r="L106" s="14">
        <v>45471</v>
      </c>
    </row>
    <row r="107" s="1" customFormat="1" spans="1:12">
      <c r="A107" s="14">
        <v>45471</v>
      </c>
      <c r="B107" s="15">
        <v>19244</v>
      </c>
      <c r="C107" s="46" t="s">
        <v>67</v>
      </c>
      <c r="D107" s="17" t="s">
        <v>16</v>
      </c>
      <c r="E107" s="17">
        <v>58145</v>
      </c>
      <c r="F107" s="47">
        <v>650</v>
      </c>
      <c r="G107" s="48"/>
      <c r="H107" s="48"/>
      <c r="I107" s="27"/>
      <c r="J107" s="25">
        <f t="shared" si="4"/>
        <v>0</v>
      </c>
      <c r="K107" s="25">
        <f t="shared" si="5"/>
        <v>650</v>
      </c>
      <c r="L107" s="14">
        <v>45471</v>
      </c>
    </row>
    <row r="108" s="1" customFormat="1" spans="1:12">
      <c r="A108" s="14">
        <v>45471</v>
      </c>
      <c r="B108" s="15">
        <v>19245</v>
      </c>
      <c r="C108" s="46" t="s">
        <v>43</v>
      </c>
      <c r="D108" s="17" t="s">
        <v>16</v>
      </c>
      <c r="E108" s="17">
        <v>58165</v>
      </c>
      <c r="F108" s="47">
        <v>6000</v>
      </c>
      <c r="G108" s="48"/>
      <c r="H108" s="48"/>
      <c r="I108" s="27"/>
      <c r="J108" s="25">
        <f t="shared" si="4"/>
        <v>0</v>
      </c>
      <c r="K108" s="25">
        <f t="shared" si="5"/>
        <v>6000</v>
      </c>
      <c r="L108" s="14">
        <v>45471</v>
      </c>
    </row>
    <row r="109" s="1" customFormat="1" spans="1:12">
      <c r="A109" s="14">
        <v>45471</v>
      </c>
      <c r="B109" s="15">
        <v>19246</v>
      </c>
      <c r="C109" s="46" t="s">
        <v>186</v>
      </c>
      <c r="D109" s="17" t="s">
        <v>47</v>
      </c>
      <c r="E109" s="17">
        <v>58178</v>
      </c>
      <c r="F109" s="47"/>
      <c r="G109" s="48" t="s">
        <v>73</v>
      </c>
      <c r="H109" s="48">
        <v>145506547</v>
      </c>
      <c r="I109" s="27"/>
      <c r="J109" s="25">
        <v>128938.39</v>
      </c>
      <c r="K109" s="25">
        <f t="shared" si="5"/>
        <v>128938.39</v>
      </c>
      <c r="L109" s="14">
        <v>45470</v>
      </c>
    </row>
    <row r="110" s="1" customFormat="1" spans="1:12">
      <c r="A110" s="14">
        <v>45471</v>
      </c>
      <c r="B110" s="15">
        <v>19247</v>
      </c>
      <c r="C110" s="46" t="s">
        <v>165</v>
      </c>
      <c r="D110" s="49" t="s">
        <v>187</v>
      </c>
      <c r="E110" s="17">
        <v>57952</v>
      </c>
      <c r="F110" s="47">
        <v>50000</v>
      </c>
      <c r="G110" s="48"/>
      <c r="H110" s="48"/>
      <c r="I110" s="27"/>
      <c r="J110" s="25">
        <f t="shared" si="4"/>
        <v>0</v>
      </c>
      <c r="K110" s="25">
        <f t="shared" si="5"/>
        <v>50000</v>
      </c>
      <c r="L110" s="14">
        <v>45471</v>
      </c>
    </row>
    <row r="111" s="1" customFormat="1" spans="6:11">
      <c r="F111" s="37">
        <f>SUM(F99:F110)</f>
        <v>254966.7</v>
      </c>
      <c r="G111" s="2"/>
      <c r="H111" s="2"/>
      <c r="I111" s="2"/>
      <c r="J111" s="37">
        <f>SUM(J99:J110)</f>
        <v>198688.69</v>
      </c>
      <c r="K111" s="37">
        <f>SUM(K99:K110)</f>
        <v>453655.39</v>
      </c>
    </row>
    <row r="113" s="1" customFormat="1" spans="1:4">
      <c r="A113" s="2" t="s">
        <v>20</v>
      </c>
      <c r="D113" s="2" t="s">
        <v>21</v>
      </c>
    </row>
    <row r="114" s="1" customFormat="1" spans="1:1">
      <c r="A114" s="2"/>
    </row>
    <row r="115" s="1" customFormat="1" spans="1:1">
      <c r="A115" s="2"/>
    </row>
    <row r="116" s="1" customFormat="1" spans="1:4">
      <c r="A116" s="2" t="s">
        <v>23</v>
      </c>
      <c r="D116" s="2" t="s">
        <v>24</v>
      </c>
    </row>
    <row r="117" s="1" customFormat="1" spans="1:4">
      <c r="A117" s="1" t="s">
        <v>26</v>
      </c>
      <c r="D117" s="1" t="s">
        <v>27</v>
      </c>
    </row>
    <row r="122" spans="1:1">
      <c r="A122" s="2" t="s">
        <v>0</v>
      </c>
    </row>
    <row r="123" spans="1:1">
      <c r="A123" s="2" t="s">
        <v>1</v>
      </c>
    </row>
    <row r="125" spans="1:12">
      <c r="A125" s="3" t="s">
        <v>2</v>
      </c>
      <c r="B125" s="3" t="s">
        <v>3</v>
      </c>
      <c r="C125" s="3" t="s">
        <v>4</v>
      </c>
      <c r="D125" s="3" t="s">
        <v>5</v>
      </c>
      <c r="E125" s="3" t="s">
        <v>6</v>
      </c>
      <c r="F125" s="3" t="s">
        <v>7</v>
      </c>
      <c r="G125" s="4" t="s">
        <v>8</v>
      </c>
      <c r="H125" s="5"/>
      <c r="I125" s="5"/>
      <c r="J125" s="23"/>
      <c r="K125" s="3" t="s">
        <v>9</v>
      </c>
      <c r="L125" s="3" t="s">
        <v>10</v>
      </c>
    </row>
    <row r="126" spans="1:12">
      <c r="A126" s="6"/>
      <c r="B126" s="6"/>
      <c r="C126" s="6"/>
      <c r="D126" s="6"/>
      <c r="E126" s="6"/>
      <c r="F126" s="6"/>
      <c r="G126" s="3" t="s">
        <v>11</v>
      </c>
      <c r="H126" s="3" t="s">
        <v>12</v>
      </c>
      <c r="I126" s="3" t="s">
        <v>13</v>
      </c>
      <c r="J126" s="3" t="s">
        <v>14</v>
      </c>
      <c r="K126" s="6"/>
      <c r="L126" s="6"/>
    </row>
    <row r="127" spans="1:1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3">
      <c r="A128" s="14">
        <v>45471</v>
      </c>
      <c r="B128" s="15">
        <v>19236</v>
      </c>
      <c r="C128" s="16" t="s">
        <v>188</v>
      </c>
      <c r="D128" s="17" t="s">
        <v>16</v>
      </c>
      <c r="E128" s="17">
        <v>58143</v>
      </c>
      <c r="F128" s="36">
        <v>70632.9</v>
      </c>
      <c r="G128" s="19"/>
      <c r="H128" s="19"/>
      <c r="I128" s="14"/>
      <c r="J128" s="36"/>
      <c r="K128" s="25">
        <f>J128+F128</f>
        <v>70632.9</v>
      </c>
      <c r="L128" s="14">
        <v>45474</v>
      </c>
      <c r="M128" s="2"/>
    </row>
    <row r="129" spans="1:12">
      <c r="A129" s="14"/>
      <c r="B129" s="15"/>
      <c r="C129" s="16"/>
      <c r="D129" s="17"/>
      <c r="E129" s="17"/>
      <c r="F129" s="36"/>
      <c r="G129" s="19"/>
      <c r="H129" s="19"/>
      <c r="I129" s="14"/>
      <c r="J129" s="36"/>
      <c r="K129" s="25"/>
      <c r="L129" s="14"/>
    </row>
    <row r="130" spans="6:11">
      <c r="F130" s="37">
        <f>SUM(F125:F129)</f>
        <v>70632.9</v>
      </c>
      <c r="G130" s="2"/>
      <c r="H130" s="2"/>
      <c r="I130" s="2"/>
      <c r="J130" s="37">
        <f>SUM(J128:J129)</f>
        <v>0</v>
      </c>
      <c r="K130" s="37">
        <f>SUM(K128:K129)</f>
        <v>70632.9</v>
      </c>
    </row>
    <row r="131" spans="9:9">
      <c r="I131" s="1" t="s">
        <v>13</v>
      </c>
    </row>
    <row r="132" spans="8:11">
      <c r="H132" s="2" t="s">
        <v>17</v>
      </c>
      <c r="J132" s="38" t="s">
        <v>18</v>
      </c>
      <c r="K132" s="38" t="s">
        <v>19</v>
      </c>
    </row>
    <row r="133" spans="11:11">
      <c r="K133" s="2"/>
    </row>
    <row r="134" spans="1:11">
      <c r="A134" s="2" t="s">
        <v>20</v>
      </c>
      <c r="D134" s="2" t="s">
        <v>21</v>
      </c>
      <c r="G134" s="2" t="s">
        <v>22</v>
      </c>
      <c r="I134" s="39">
        <v>1000</v>
      </c>
      <c r="J134" s="40">
        <v>70</v>
      </c>
      <c r="K134" s="41">
        <f t="shared" ref="K134:K144" si="6">J134*I134</f>
        <v>70000</v>
      </c>
    </row>
    <row r="135" spans="1:11">
      <c r="A135" s="2"/>
      <c r="G135" s="2"/>
      <c r="I135" s="39">
        <v>500</v>
      </c>
      <c r="J135" s="40">
        <v>1</v>
      </c>
      <c r="K135" s="41">
        <f t="shared" si="6"/>
        <v>500</v>
      </c>
    </row>
    <row r="136" spans="1:11">
      <c r="A136" s="2"/>
      <c r="G136" s="2"/>
      <c r="I136" s="39">
        <v>200</v>
      </c>
      <c r="J136" s="40"/>
      <c r="K136" s="41">
        <f t="shared" si="6"/>
        <v>0</v>
      </c>
    </row>
    <row r="137" spans="1:11">
      <c r="A137" s="2" t="s">
        <v>23</v>
      </c>
      <c r="D137" s="2" t="s">
        <v>24</v>
      </c>
      <c r="G137" s="2" t="s">
        <v>25</v>
      </c>
      <c r="I137" s="39">
        <v>100</v>
      </c>
      <c r="J137" s="40">
        <v>1</v>
      </c>
      <c r="K137" s="41">
        <f t="shared" si="6"/>
        <v>100</v>
      </c>
    </row>
    <row r="138" spans="1:11">
      <c r="A138" s="1" t="s">
        <v>26</v>
      </c>
      <c r="D138" s="1" t="s">
        <v>27</v>
      </c>
      <c r="G138" s="1" t="s">
        <v>28</v>
      </c>
      <c r="I138" s="39">
        <v>50</v>
      </c>
      <c r="J138" s="40"/>
      <c r="K138" s="41">
        <f t="shared" si="6"/>
        <v>0</v>
      </c>
    </row>
    <row r="139" spans="9:11">
      <c r="I139" s="39">
        <v>20</v>
      </c>
      <c r="J139" s="40">
        <v>1</v>
      </c>
      <c r="K139" s="41">
        <f t="shared" si="6"/>
        <v>20</v>
      </c>
    </row>
    <row r="140" spans="9:11">
      <c r="I140" s="39">
        <v>10</v>
      </c>
      <c r="J140" s="40">
        <v>1</v>
      </c>
      <c r="K140" s="41">
        <f t="shared" si="6"/>
        <v>10</v>
      </c>
    </row>
    <row r="141" spans="9:11">
      <c r="I141" s="39">
        <v>5</v>
      </c>
      <c r="J141" s="40"/>
      <c r="K141" s="41">
        <f t="shared" si="6"/>
        <v>0</v>
      </c>
    </row>
    <row r="142" spans="9:11">
      <c r="I142" s="39">
        <v>1</v>
      </c>
      <c r="J142" s="40">
        <v>2</v>
      </c>
      <c r="K142" s="41">
        <f t="shared" si="6"/>
        <v>2</v>
      </c>
    </row>
    <row r="143" spans="9:11">
      <c r="I143" s="39">
        <v>0.25</v>
      </c>
      <c r="J143" s="40">
        <v>3</v>
      </c>
      <c r="K143" s="41">
        <f t="shared" si="6"/>
        <v>0.75</v>
      </c>
    </row>
    <row r="144" spans="9:11">
      <c r="I144" s="42">
        <v>0.05</v>
      </c>
      <c r="J144" s="40">
        <v>3</v>
      </c>
      <c r="K144" s="41">
        <f t="shared" si="6"/>
        <v>0.15</v>
      </c>
    </row>
    <row r="145" spans="9:11">
      <c r="I145" s="2" t="s">
        <v>29</v>
      </c>
      <c r="K145" s="43">
        <f>SUM(K134:K144)</f>
        <v>70632.9</v>
      </c>
    </row>
    <row r="146" spans="9:11">
      <c r="I146" s="2" t="s">
        <v>30</v>
      </c>
      <c r="K146" s="44">
        <f>J130</f>
        <v>0</v>
      </c>
    </row>
    <row r="147" ht="9.75" spans="11:11">
      <c r="K147" s="45">
        <f>SUM(K145:K146)</f>
        <v>70632.9</v>
      </c>
    </row>
    <row r="148" ht="9.75"/>
    <row r="150" s="1" customFormat="1" spans="1:1">
      <c r="A150" s="2" t="s">
        <v>0</v>
      </c>
    </row>
    <row r="151" s="1" customFormat="1" spans="1:1">
      <c r="A151" s="2" t="s">
        <v>1</v>
      </c>
    </row>
    <row r="153" s="1" customFormat="1" spans="1:12">
      <c r="A153" s="3" t="s">
        <v>2</v>
      </c>
      <c r="B153" s="3" t="s">
        <v>3</v>
      </c>
      <c r="C153" s="3" t="s">
        <v>4</v>
      </c>
      <c r="D153" s="3" t="s">
        <v>5</v>
      </c>
      <c r="E153" s="3" t="s">
        <v>6</v>
      </c>
      <c r="F153" s="3" t="s">
        <v>7</v>
      </c>
      <c r="G153" s="4" t="s">
        <v>8</v>
      </c>
      <c r="H153" s="5"/>
      <c r="I153" s="5"/>
      <c r="J153" s="23"/>
      <c r="K153" s="3" t="s">
        <v>9</v>
      </c>
      <c r="L153" s="3" t="s">
        <v>10</v>
      </c>
    </row>
    <row r="154" s="1" customFormat="1" spans="1:12">
      <c r="A154" s="6"/>
      <c r="B154" s="6"/>
      <c r="C154" s="6"/>
      <c r="D154" s="6"/>
      <c r="E154" s="6"/>
      <c r="F154" s="6"/>
      <c r="G154" s="3" t="s">
        <v>11</v>
      </c>
      <c r="H154" s="3" t="s">
        <v>12</v>
      </c>
      <c r="I154" s="3" t="s">
        <v>13</v>
      </c>
      <c r="J154" s="3" t="s">
        <v>14</v>
      </c>
      <c r="K154" s="6"/>
      <c r="L154" s="6"/>
    </row>
    <row r="155" s="1" customFormat="1" spans="1:1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="1" customFormat="1" spans="1:12">
      <c r="A156" s="14">
        <v>45471</v>
      </c>
      <c r="B156" s="15" t="s">
        <v>189</v>
      </c>
      <c r="C156" s="16" t="s">
        <v>106</v>
      </c>
      <c r="D156" s="17" t="s">
        <v>16</v>
      </c>
      <c r="E156" s="17" t="s">
        <v>190</v>
      </c>
      <c r="F156" s="36"/>
      <c r="G156" s="19" t="s">
        <v>54</v>
      </c>
      <c r="H156" s="19">
        <v>261689</v>
      </c>
      <c r="I156" s="14">
        <v>45473</v>
      </c>
      <c r="J156" s="36">
        <v>34700</v>
      </c>
      <c r="K156" s="25">
        <f t="shared" ref="K156:K159" si="7">J156+F156</f>
        <v>34700</v>
      </c>
      <c r="L156" s="14">
        <v>45474</v>
      </c>
    </row>
    <row r="157" s="1" customFormat="1" spans="1:12">
      <c r="A157" s="14">
        <v>45471</v>
      </c>
      <c r="B157" s="15" t="s">
        <v>189</v>
      </c>
      <c r="C157" s="16" t="s">
        <v>106</v>
      </c>
      <c r="D157" s="17" t="s">
        <v>16</v>
      </c>
      <c r="E157" s="17" t="s">
        <v>191</v>
      </c>
      <c r="F157" s="36"/>
      <c r="G157" s="19" t="s">
        <v>54</v>
      </c>
      <c r="H157" s="19">
        <v>261689</v>
      </c>
      <c r="I157" s="14">
        <v>45473</v>
      </c>
      <c r="J157" s="36">
        <v>37172</v>
      </c>
      <c r="K157" s="25">
        <f t="shared" si="7"/>
        <v>37172</v>
      </c>
      <c r="L157" s="14">
        <v>45474</v>
      </c>
    </row>
    <row r="158" s="1" customFormat="1" spans="1:12">
      <c r="A158" s="14">
        <v>45471</v>
      </c>
      <c r="B158" s="15" t="s">
        <v>189</v>
      </c>
      <c r="C158" s="16" t="s">
        <v>106</v>
      </c>
      <c r="D158" s="17" t="s">
        <v>16</v>
      </c>
      <c r="E158" s="17" t="s">
        <v>192</v>
      </c>
      <c r="F158" s="36"/>
      <c r="G158" s="19" t="s">
        <v>54</v>
      </c>
      <c r="H158" s="19">
        <v>261689</v>
      </c>
      <c r="I158" s="14">
        <v>45473</v>
      </c>
      <c r="J158" s="36">
        <v>61580</v>
      </c>
      <c r="K158" s="25">
        <f t="shared" si="7"/>
        <v>61580</v>
      </c>
      <c r="L158" s="14">
        <v>45474</v>
      </c>
    </row>
    <row r="159" s="1" customFormat="1" spans="1:12">
      <c r="A159" s="14">
        <v>45471</v>
      </c>
      <c r="B159" s="15" t="s">
        <v>189</v>
      </c>
      <c r="C159" s="16" t="s">
        <v>106</v>
      </c>
      <c r="D159" s="17" t="s">
        <v>16</v>
      </c>
      <c r="E159" s="17" t="s">
        <v>193</v>
      </c>
      <c r="F159" s="36"/>
      <c r="G159" s="19" t="s">
        <v>54</v>
      </c>
      <c r="H159" s="19">
        <v>261689</v>
      </c>
      <c r="I159" s="14">
        <v>45473</v>
      </c>
      <c r="J159" s="36">
        <v>18000</v>
      </c>
      <c r="K159" s="25">
        <f t="shared" si="7"/>
        <v>18000</v>
      </c>
      <c r="L159" s="14">
        <v>45474</v>
      </c>
    </row>
    <row r="160" s="1" customFormat="1" spans="6:11">
      <c r="F160" s="37">
        <f>SUM(F153:F159)</f>
        <v>0</v>
      </c>
      <c r="G160" s="2"/>
      <c r="H160" s="2"/>
      <c r="I160" s="2"/>
      <c r="J160" s="37">
        <f>SUM(J156:J159)</f>
        <v>151452</v>
      </c>
      <c r="K160" s="37">
        <f>SUM(K156:K159)</f>
        <v>151452</v>
      </c>
    </row>
    <row r="161" s="1" customFormat="1" spans="9:9">
      <c r="I161" s="1" t="s">
        <v>13</v>
      </c>
    </row>
    <row r="162" s="1" customFormat="1" spans="8:11">
      <c r="H162" s="2" t="s">
        <v>17</v>
      </c>
      <c r="J162" s="38" t="s">
        <v>18</v>
      </c>
      <c r="K162" s="38" t="s">
        <v>19</v>
      </c>
    </row>
    <row r="163" s="1" customFormat="1" spans="11:11">
      <c r="K163" s="2"/>
    </row>
    <row r="164" s="1" customFormat="1" spans="1:11">
      <c r="A164" s="2" t="s">
        <v>20</v>
      </c>
      <c r="D164" s="2" t="s">
        <v>21</v>
      </c>
      <c r="G164" s="2" t="s">
        <v>22</v>
      </c>
      <c r="I164" s="39">
        <v>1000</v>
      </c>
      <c r="J164" s="40"/>
      <c r="K164" s="41">
        <f t="shared" ref="K164:K174" si="8">J164*I164</f>
        <v>0</v>
      </c>
    </row>
    <row r="165" s="1" customFormat="1" spans="1:11">
      <c r="A165" s="2"/>
      <c r="G165" s="2"/>
      <c r="I165" s="39">
        <v>500</v>
      </c>
      <c r="J165" s="40"/>
      <c r="K165" s="41">
        <f t="shared" si="8"/>
        <v>0</v>
      </c>
    </row>
    <row r="166" s="1" customFormat="1" spans="1:11">
      <c r="A166" s="2"/>
      <c r="G166" s="2"/>
      <c r="I166" s="39">
        <v>200</v>
      </c>
      <c r="J166" s="40"/>
      <c r="K166" s="41">
        <f t="shared" si="8"/>
        <v>0</v>
      </c>
    </row>
    <row r="167" s="1" customFormat="1" spans="1:11">
      <c r="A167" s="2" t="s">
        <v>23</v>
      </c>
      <c r="D167" s="2" t="s">
        <v>24</v>
      </c>
      <c r="G167" s="2" t="s">
        <v>25</v>
      </c>
      <c r="I167" s="39">
        <v>100</v>
      </c>
      <c r="J167" s="40"/>
      <c r="K167" s="41">
        <f t="shared" si="8"/>
        <v>0</v>
      </c>
    </row>
    <row r="168" s="1" customFormat="1" spans="1:11">
      <c r="A168" s="1" t="s">
        <v>26</v>
      </c>
      <c r="D168" s="1" t="s">
        <v>27</v>
      </c>
      <c r="G168" s="1" t="s">
        <v>28</v>
      </c>
      <c r="I168" s="39">
        <v>50</v>
      </c>
      <c r="J168" s="40"/>
      <c r="K168" s="41">
        <f t="shared" si="8"/>
        <v>0</v>
      </c>
    </row>
    <row r="169" s="1" customFormat="1" spans="9:11">
      <c r="I169" s="39">
        <v>20</v>
      </c>
      <c r="J169" s="40"/>
      <c r="K169" s="41">
        <f t="shared" si="8"/>
        <v>0</v>
      </c>
    </row>
    <row r="170" s="1" customFormat="1" spans="9:11">
      <c r="I170" s="39">
        <v>10</v>
      </c>
      <c r="J170" s="40"/>
      <c r="K170" s="41">
        <f t="shared" si="8"/>
        <v>0</v>
      </c>
    </row>
    <row r="171" s="1" customFormat="1" spans="9:11">
      <c r="I171" s="39">
        <v>5</v>
      </c>
      <c r="J171" s="40"/>
      <c r="K171" s="41">
        <f t="shared" si="8"/>
        <v>0</v>
      </c>
    </row>
    <row r="172" s="1" customFormat="1" spans="9:11">
      <c r="I172" s="39">
        <v>1</v>
      </c>
      <c r="J172" s="40"/>
      <c r="K172" s="41">
        <f t="shared" si="8"/>
        <v>0</v>
      </c>
    </row>
    <row r="173" s="1" customFormat="1" spans="9:11">
      <c r="I173" s="39">
        <v>0.25</v>
      </c>
      <c r="J173" s="40"/>
      <c r="K173" s="41">
        <f t="shared" si="8"/>
        <v>0</v>
      </c>
    </row>
    <row r="174" s="1" customFormat="1" spans="9:11">
      <c r="I174" s="42">
        <v>0.05</v>
      </c>
      <c r="J174" s="40"/>
      <c r="K174" s="41">
        <f t="shared" si="8"/>
        <v>0</v>
      </c>
    </row>
    <row r="175" s="1" customFormat="1" spans="9:11">
      <c r="I175" s="2" t="s">
        <v>29</v>
      </c>
      <c r="K175" s="43">
        <f>SUM(K164:K174)</f>
        <v>0</v>
      </c>
    </row>
    <row r="176" s="1" customFormat="1" spans="9:11">
      <c r="I176" s="2" t="s">
        <v>30</v>
      </c>
      <c r="K176" s="44">
        <f>K160</f>
        <v>151452</v>
      </c>
    </row>
    <row r="177" s="1" customFormat="1" ht="9.75" spans="11:11">
      <c r="K177" s="45">
        <f>SUM(K175:K176)</f>
        <v>151452</v>
      </c>
    </row>
    <row r="178" s="1" customFormat="1" ht="9.75" spans="11:11">
      <c r="K178" s="39"/>
    </row>
    <row r="184" s="1" customFormat="1" spans="1:1">
      <c r="A184" s="2" t="s">
        <v>0</v>
      </c>
    </row>
    <row r="185" s="1" customFormat="1" spans="1:1">
      <c r="A185" s="2" t="s">
        <v>1</v>
      </c>
    </row>
    <row r="187" s="1" customFormat="1" spans="1:12">
      <c r="A187" s="3" t="s">
        <v>2</v>
      </c>
      <c r="B187" s="3" t="s">
        <v>3</v>
      </c>
      <c r="C187" s="3" t="s">
        <v>4</v>
      </c>
      <c r="D187" s="3" t="s">
        <v>5</v>
      </c>
      <c r="E187" s="3" t="s">
        <v>6</v>
      </c>
      <c r="F187" s="3" t="s">
        <v>7</v>
      </c>
      <c r="G187" s="4" t="s">
        <v>8</v>
      </c>
      <c r="H187" s="5"/>
      <c r="I187" s="5"/>
      <c r="J187" s="23"/>
      <c r="K187" s="3" t="s">
        <v>9</v>
      </c>
      <c r="L187" s="3" t="s">
        <v>10</v>
      </c>
    </row>
    <row r="188" s="1" customFormat="1" spans="1:12">
      <c r="A188" s="6"/>
      <c r="B188" s="6"/>
      <c r="C188" s="6"/>
      <c r="D188" s="6"/>
      <c r="E188" s="6"/>
      <c r="F188" s="6"/>
      <c r="G188" s="3" t="s">
        <v>11</v>
      </c>
      <c r="H188" s="3" t="s">
        <v>12</v>
      </c>
      <c r="I188" s="3" t="s">
        <v>13</v>
      </c>
      <c r="J188" s="3" t="s">
        <v>14</v>
      </c>
      <c r="K188" s="6"/>
      <c r="L188" s="6"/>
    </row>
    <row r="189" s="1" customFormat="1" spans="1:1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</row>
    <row r="190" s="1" customFormat="1" spans="1:13">
      <c r="A190" s="14">
        <v>45471</v>
      </c>
      <c r="B190" s="15">
        <v>19248</v>
      </c>
      <c r="C190" s="46" t="s">
        <v>142</v>
      </c>
      <c r="D190" s="17" t="s">
        <v>16</v>
      </c>
      <c r="E190" s="17">
        <v>58002</v>
      </c>
      <c r="F190" s="47"/>
      <c r="G190" s="48"/>
      <c r="H190" s="48"/>
      <c r="I190" s="27"/>
      <c r="J190" s="25">
        <v>59960.12</v>
      </c>
      <c r="K190" s="25">
        <f>J190+F190</f>
        <v>59960.12</v>
      </c>
      <c r="L190" s="14">
        <v>45471</v>
      </c>
      <c r="M190" s="2" t="s">
        <v>194</v>
      </c>
    </row>
    <row r="191" s="1" customFormat="1" spans="1:12">
      <c r="A191" s="14">
        <v>45471</v>
      </c>
      <c r="B191" s="15">
        <v>19250</v>
      </c>
      <c r="C191" s="46" t="s">
        <v>80</v>
      </c>
      <c r="D191" s="17" t="s">
        <v>16</v>
      </c>
      <c r="E191" s="17">
        <v>58155</v>
      </c>
      <c r="F191" s="47">
        <v>11000</v>
      </c>
      <c r="G191" s="48"/>
      <c r="H191" s="48"/>
      <c r="I191" s="27"/>
      <c r="J191" s="25">
        <f t="shared" ref="J190:J193" si="9">I191</f>
        <v>0</v>
      </c>
      <c r="K191" s="25">
        <f>J191+F191</f>
        <v>11000</v>
      </c>
      <c r="L191" s="14">
        <v>45471</v>
      </c>
    </row>
    <row r="192" s="1" customFormat="1" spans="1:12">
      <c r="A192" s="14">
        <v>45471</v>
      </c>
      <c r="B192" s="15">
        <v>19251</v>
      </c>
      <c r="C192" s="16" t="s">
        <v>106</v>
      </c>
      <c r="D192" s="17" t="s">
        <v>16</v>
      </c>
      <c r="E192" s="17">
        <v>58159</v>
      </c>
      <c r="F192" s="47">
        <v>155000</v>
      </c>
      <c r="G192" s="48"/>
      <c r="H192" s="48"/>
      <c r="I192" s="27"/>
      <c r="J192" s="25">
        <f t="shared" si="9"/>
        <v>0</v>
      </c>
      <c r="K192" s="25">
        <f>J192+F192</f>
        <v>155000</v>
      </c>
      <c r="L192" s="14">
        <v>45472</v>
      </c>
    </row>
    <row r="193" s="1" customFormat="1" spans="1:12">
      <c r="A193" s="14">
        <v>45471</v>
      </c>
      <c r="B193" s="15">
        <v>19252</v>
      </c>
      <c r="C193" s="16" t="s">
        <v>106</v>
      </c>
      <c r="D193" s="17" t="s">
        <v>16</v>
      </c>
      <c r="E193" s="17">
        <v>58160</v>
      </c>
      <c r="F193" s="47">
        <v>7750</v>
      </c>
      <c r="G193" s="48"/>
      <c r="H193" s="48"/>
      <c r="I193" s="27"/>
      <c r="J193" s="25">
        <f t="shared" si="9"/>
        <v>0</v>
      </c>
      <c r="K193" s="25">
        <f>J193+F193</f>
        <v>7750</v>
      </c>
      <c r="L193" s="14">
        <v>45472</v>
      </c>
    </row>
    <row r="194" s="1" customFormat="1" spans="6:11">
      <c r="F194" s="37">
        <f>SUM(F190:F193)</f>
        <v>173750</v>
      </c>
      <c r="G194" s="2"/>
      <c r="H194" s="2"/>
      <c r="I194" s="2"/>
      <c r="J194" s="37">
        <f>SUM(J190:J193)</f>
        <v>59960.12</v>
      </c>
      <c r="K194" s="37">
        <f>SUM(K190:K193)</f>
        <v>233710.12</v>
      </c>
    </row>
    <row r="196" s="1" customFormat="1" spans="1:4">
      <c r="A196" s="2" t="s">
        <v>20</v>
      </c>
      <c r="D196" s="2" t="s">
        <v>21</v>
      </c>
    </row>
    <row r="197" s="1" customFormat="1" spans="1:1">
      <c r="A197" s="2"/>
    </row>
    <row r="198" s="1" customFormat="1" spans="1:1">
      <c r="A198" s="2"/>
    </row>
    <row r="199" s="1" customFormat="1" spans="1:4">
      <c r="A199" s="2" t="s">
        <v>23</v>
      </c>
      <c r="D199" s="2" t="s">
        <v>24</v>
      </c>
    </row>
    <row r="200" s="1" customFormat="1" spans="1:4">
      <c r="A200" s="1" t="s">
        <v>26</v>
      </c>
      <c r="D200" s="1" t="s">
        <v>27</v>
      </c>
    </row>
  </sheetData>
  <mergeCells count="91">
    <mergeCell ref="G4:J4"/>
    <mergeCell ref="G33:J33"/>
    <mergeCell ref="G61:J61"/>
    <mergeCell ref="G96:J96"/>
    <mergeCell ref="G125:J125"/>
    <mergeCell ref="G153:J153"/>
    <mergeCell ref="G187:J187"/>
    <mergeCell ref="A4:A6"/>
    <mergeCell ref="A33:A35"/>
    <mergeCell ref="A61:A63"/>
    <mergeCell ref="A96:A98"/>
    <mergeCell ref="A125:A127"/>
    <mergeCell ref="A153:A155"/>
    <mergeCell ref="A187:A189"/>
    <mergeCell ref="B4:B6"/>
    <mergeCell ref="B33:B35"/>
    <mergeCell ref="B61:B63"/>
    <mergeCell ref="B96:B98"/>
    <mergeCell ref="B125:B127"/>
    <mergeCell ref="B153:B155"/>
    <mergeCell ref="B187:B189"/>
    <mergeCell ref="C4:C6"/>
    <mergeCell ref="C33:C35"/>
    <mergeCell ref="C61:C63"/>
    <mergeCell ref="C96:C98"/>
    <mergeCell ref="C125:C127"/>
    <mergeCell ref="C153:C155"/>
    <mergeCell ref="C187:C189"/>
    <mergeCell ref="D4:D6"/>
    <mergeCell ref="D33:D35"/>
    <mergeCell ref="D61:D63"/>
    <mergeCell ref="D96:D98"/>
    <mergeCell ref="D125:D127"/>
    <mergeCell ref="D153:D155"/>
    <mergeCell ref="D187:D189"/>
    <mergeCell ref="E4:E6"/>
    <mergeCell ref="E33:E35"/>
    <mergeCell ref="E61:E63"/>
    <mergeCell ref="E96:E98"/>
    <mergeCell ref="E125:E127"/>
    <mergeCell ref="E153:E155"/>
    <mergeCell ref="E187:E189"/>
    <mergeCell ref="F4:F6"/>
    <mergeCell ref="F33:F35"/>
    <mergeCell ref="F61:F63"/>
    <mergeCell ref="F96:F98"/>
    <mergeCell ref="F125:F127"/>
    <mergeCell ref="F153:F155"/>
    <mergeCell ref="F187:F189"/>
    <mergeCell ref="G5:G6"/>
    <mergeCell ref="G34:G35"/>
    <mergeCell ref="G62:G63"/>
    <mergeCell ref="G97:G98"/>
    <mergeCell ref="G126:G127"/>
    <mergeCell ref="G154:G155"/>
    <mergeCell ref="G188:G189"/>
    <mergeCell ref="H5:H6"/>
    <mergeCell ref="H34:H35"/>
    <mergeCell ref="H62:H63"/>
    <mergeCell ref="H97:H98"/>
    <mergeCell ref="H126:H127"/>
    <mergeCell ref="H154:H155"/>
    <mergeCell ref="H188:H189"/>
    <mergeCell ref="I5:I6"/>
    <mergeCell ref="I34:I35"/>
    <mergeCell ref="I62:I63"/>
    <mergeCell ref="I97:I98"/>
    <mergeCell ref="I126:I127"/>
    <mergeCell ref="I154:I155"/>
    <mergeCell ref="I188:I189"/>
    <mergeCell ref="J5:J6"/>
    <mergeCell ref="J34:J35"/>
    <mergeCell ref="J62:J63"/>
    <mergeCell ref="J97:J98"/>
    <mergeCell ref="J126:J127"/>
    <mergeCell ref="J154:J155"/>
    <mergeCell ref="J188:J189"/>
    <mergeCell ref="K4:K6"/>
    <mergeCell ref="K33:K35"/>
    <mergeCell ref="K61:K63"/>
    <mergeCell ref="K96:K98"/>
    <mergeCell ref="K125:K127"/>
    <mergeCell ref="K153:K155"/>
    <mergeCell ref="K187:K189"/>
    <mergeCell ref="L4:L6"/>
    <mergeCell ref="L33:L35"/>
    <mergeCell ref="L61:L63"/>
    <mergeCell ref="L96:L98"/>
    <mergeCell ref="L125:L127"/>
    <mergeCell ref="L153:L155"/>
    <mergeCell ref="L187:L189"/>
  </mergeCells>
  <pageMargins left="0.25" right="0.25" top="0.75" bottom="0.75" header="0.3" footer="0.3"/>
  <pageSetup paperSize="1" scale="29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9"/>
  <sheetViews>
    <sheetView zoomScale="115" zoomScaleNormal="115" topLeftCell="A291" workbookViewId="0">
      <selection activeCell="A312" sqref="A312:I312"/>
    </sheetView>
  </sheetViews>
  <sheetFormatPr defaultColWidth="8.57142857142857" defaultRowHeight="9"/>
  <cols>
    <col min="1" max="1" width="9.93333333333333" style="1" customWidth="1"/>
    <col min="2" max="2" width="5.83809523809524" style="1" customWidth="1"/>
    <col min="3" max="3" width="22" style="1" customWidth="1"/>
    <col min="4" max="4" width="12.2857142857143" style="1" customWidth="1"/>
    <col min="5" max="5" width="11.2857142857143" style="1" customWidth="1"/>
    <col min="6" max="6" width="12.2857142857143" style="1" customWidth="1"/>
    <col min="7" max="11" width="12.8571428571429" style="1" customWidth="1"/>
    <col min="12" max="12" width="11.4285714285714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195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45471</v>
      </c>
      <c r="B7" s="9">
        <v>19130</v>
      </c>
      <c r="C7" s="10" t="s">
        <v>196</v>
      </c>
      <c r="D7" s="11" t="s">
        <v>197</v>
      </c>
      <c r="E7" s="3">
        <v>205293</v>
      </c>
      <c r="F7" s="12"/>
      <c r="G7" s="13" t="s">
        <v>172</v>
      </c>
      <c r="H7" s="13"/>
      <c r="I7" s="24"/>
      <c r="J7" s="25"/>
      <c r="K7" s="26">
        <f t="shared" ref="K7:K35" si="0">J7+F7</f>
        <v>0</v>
      </c>
      <c r="L7" s="8">
        <v>45446</v>
      </c>
    </row>
    <row r="8" spans="1:12">
      <c r="A8" s="14"/>
      <c r="B8" s="15"/>
      <c r="C8" s="16"/>
      <c r="D8" s="17" t="s">
        <v>198</v>
      </c>
      <c r="E8" s="7"/>
      <c r="F8" s="18"/>
      <c r="G8" s="19" t="s">
        <v>172</v>
      </c>
      <c r="H8" s="19"/>
      <c r="I8" s="27"/>
      <c r="J8" s="25">
        <v>-65.3</v>
      </c>
      <c r="K8" s="26">
        <f t="shared" si="0"/>
        <v>-65.3</v>
      </c>
      <c r="L8" s="14"/>
    </row>
    <row r="9" spans="1:12">
      <c r="A9" s="20" t="s">
        <v>199</v>
      </c>
      <c r="B9" s="21"/>
      <c r="C9" s="21"/>
      <c r="D9" s="21"/>
      <c r="E9" s="21"/>
      <c r="F9" s="21"/>
      <c r="G9" s="21"/>
      <c r="H9" s="21"/>
      <c r="I9" s="28"/>
      <c r="J9" s="29">
        <f>SUM(J7:J8)</f>
        <v>-65.3</v>
      </c>
      <c r="K9" s="30">
        <f t="shared" si="0"/>
        <v>-65.3</v>
      </c>
      <c r="L9" s="14"/>
    </row>
    <row r="10" spans="1:12">
      <c r="A10" s="8">
        <v>45471</v>
      </c>
      <c r="B10" s="9">
        <v>19130</v>
      </c>
      <c r="C10" s="10" t="s">
        <v>200</v>
      </c>
      <c r="D10" s="11" t="s">
        <v>197</v>
      </c>
      <c r="E10" s="3">
        <v>204722</v>
      </c>
      <c r="F10" s="12"/>
      <c r="G10" s="13" t="s">
        <v>172</v>
      </c>
      <c r="H10" s="13"/>
      <c r="I10" s="24"/>
      <c r="J10" s="25">
        <v>348</v>
      </c>
      <c r="K10" s="26">
        <f t="shared" si="0"/>
        <v>348</v>
      </c>
      <c r="L10" s="8">
        <v>45446</v>
      </c>
    </row>
    <row r="11" spans="1:12">
      <c r="A11" s="8"/>
      <c r="B11" s="9"/>
      <c r="C11" s="10"/>
      <c r="D11" s="17" t="s">
        <v>198</v>
      </c>
      <c r="E11" s="7"/>
      <c r="F11" s="18"/>
      <c r="G11" s="19" t="s">
        <v>172</v>
      </c>
      <c r="H11" s="19"/>
      <c r="I11" s="27"/>
      <c r="J11" s="25">
        <v>-56.65</v>
      </c>
      <c r="K11" s="26">
        <f t="shared" si="0"/>
        <v>-56.65</v>
      </c>
      <c r="L11" s="8"/>
    </row>
    <row r="12" spans="1:12">
      <c r="A12" s="22" t="s">
        <v>201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291.35</v>
      </c>
      <c r="K12" s="30">
        <f t="shared" si="0"/>
        <v>291.35</v>
      </c>
      <c r="L12" s="14"/>
    </row>
    <row r="13" spans="1:12">
      <c r="A13" s="8">
        <v>45471</v>
      </c>
      <c r="B13" s="9">
        <v>19130</v>
      </c>
      <c r="C13" s="10" t="s">
        <v>202</v>
      </c>
      <c r="D13" s="11" t="s">
        <v>197</v>
      </c>
      <c r="E13" s="3">
        <v>204740</v>
      </c>
      <c r="F13" s="12"/>
      <c r="G13" s="13" t="s">
        <v>172</v>
      </c>
      <c r="H13" s="13"/>
      <c r="I13" s="24"/>
      <c r="J13" s="25">
        <v>194</v>
      </c>
      <c r="K13" s="26">
        <f t="shared" si="0"/>
        <v>194</v>
      </c>
      <c r="L13" s="8">
        <v>45446</v>
      </c>
    </row>
    <row r="14" spans="1:12">
      <c r="A14" s="8"/>
      <c r="B14" s="9"/>
      <c r="C14" s="10"/>
      <c r="D14" s="17" t="s">
        <v>198</v>
      </c>
      <c r="E14" s="7"/>
      <c r="F14" s="18"/>
      <c r="G14" s="19" t="s">
        <v>172</v>
      </c>
      <c r="H14" s="19"/>
      <c r="I14" s="27"/>
      <c r="J14" s="25">
        <v>-26.69</v>
      </c>
      <c r="K14" s="26">
        <f t="shared" si="0"/>
        <v>-26.69</v>
      </c>
      <c r="L14" s="14"/>
    </row>
    <row r="15" spans="1:12">
      <c r="A15" s="22" t="s">
        <v>201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167.31</v>
      </c>
      <c r="K15" s="30">
        <f t="shared" si="0"/>
        <v>167.31</v>
      </c>
      <c r="L15" s="31"/>
    </row>
    <row r="16" spans="1:12">
      <c r="A16" s="8">
        <v>45471</v>
      </c>
      <c r="B16" s="9">
        <v>19130</v>
      </c>
      <c r="C16" s="10" t="s">
        <v>203</v>
      </c>
      <c r="D16" s="11" t="s">
        <v>197</v>
      </c>
      <c r="E16" s="3">
        <v>205282</v>
      </c>
      <c r="F16" s="12"/>
      <c r="G16" s="13" t="s">
        <v>172</v>
      </c>
      <c r="H16" s="13"/>
      <c r="I16" s="24"/>
      <c r="J16" s="25">
        <v>1100</v>
      </c>
      <c r="K16" s="26">
        <f t="shared" si="0"/>
        <v>1100</v>
      </c>
      <c r="L16" s="8">
        <v>45446</v>
      </c>
    </row>
    <row r="17" spans="1:12">
      <c r="A17" s="14"/>
      <c r="B17" s="15"/>
      <c r="C17" s="16"/>
      <c r="D17" s="17" t="s">
        <v>198</v>
      </c>
      <c r="E17" s="7"/>
      <c r="F17" s="18"/>
      <c r="G17" s="19" t="s">
        <v>172</v>
      </c>
      <c r="H17" s="19"/>
      <c r="I17" s="27"/>
      <c r="J17" s="25">
        <v>-186.76</v>
      </c>
      <c r="K17" s="26">
        <f t="shared" si="0"/>
        <v>-186.76</v>
      </c>
      <c r="L17" s="14"/>
    </row>
    <row r="18" spans="1:12">
      <c r="A18" s="22" t="s">
        <v>201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913.24</v>
      </c>
      <c r="K18" s="30">
        <f t="shared" si="0"/>
        <v>913.24</v>
      </c>
      <c r="L18" s="14"/>
    </row>
    <row r="19" spans="1:12">
      <c r="A19" s="8">
        <v>45471</v>
      </c>
      <c r="B19" s="9">
        <v>19130</v>
      </c>
      <c r="C19" s="10" t="s">
        <v>204</v>
      </c>
      <c r="D19" s="11" t="s">
        <v>197</v>
      </c>
      <c r="E19" s="3">
        <v>204720</v>
      </c>
      <c r="F19" s="12"/>
      <c r="G19" s="13" t="s">
        <v>172</v>
      </c>
      <c r="H19" s="13"/>
      <c r="I19" s="24"/>
      <c r="J19" s="25">
        <v>194</v>
      </c>
      <c r="K19" s="26">
        <f t="shared" si="0"/>
        <v>194</v>
      </c>
      <c r="L19" s="8">
        <v>45446</v>
      </c>
    </row>
    <row r="20" spans="1:12">
      <c r="A20" s="14"/>
      <c r="B20" s="15"/>
      <c r="C20" s="16"/>
      <c r="D20" s="17" t="s">
        <v>198</v>
      </c>
      <c r="E20" s="7"/>
      <c r="F20" s="18"/>
      <c r="G20" s="19" t="s">
        <v>172</v>
      </c>
      <c r="H20" s="19"/>
      <c r="I20" s="27"/>
      <c r="J20" s="25">
        <v>-26.28</v>
      </c>
      <c r="K20" s="26">
        <f t="shared" si="0"/>
        <v>-26.28</v>
      </c>
      <c r="L20" s="14"/>
    </row>
    <row r="21" spans="1:12">
      <c r="A21" s="22" t="s">
        <v>201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167.72</v>
      </c>
      <c r="K21" s="30">
        <f t="shared" si="0"/>
        <v>167.72</v>
      </c>
      <c r="L21" s="14"/>
    </row>
    <row r="22" spans="1:12">
      <c r="A22" s="8">
        <v>45471</v>
      </c>
      <c r="B22" s="9">
        <v>19130</v>
      </c>
      <c r="C22" s="10" t="s">
        <v>205</v>
      </c>
      <c r="D22" s="11" t="s">
        <v>197</v>
      </c>
      <c r="E22" s="3">
        <v>202365</v>
      </c>
      <c r="F22" s="12"/>
      <c r="G22" s="13" t="s">
        <v>172</v>
      </c>
      <c r="H22" s="13"/>
      <c r="I22" s="24"/>
      <c r="J22" s="25">
        <v>382.18</v>
      </c>
      <c r="K22" s="26">
        <f t="shared" si="0"/>
        <v>382.18</v>
      </c>
      <c r="L22" s="8">
        <v>45446</v>
      </c>
    </row>
    <row r="23" spans="1:12">
      <c r="A23" s="14"/>
      <c r="B23" s="15"/>
      <c r="C23" s="16"/>
      <c r="D23" s="17" t="s">
        <v>198</v>
      </c>
      <c r="E23" s="7"/>
      <c r="F23" s="18"/>
      <c r="G23" s="19" t="s">
        <v>172</v>
      </c>
      <c r="H23" s="19"/>
      <c r="I23" s="27"/>
      <c r="J23" s="25">
        <v>-51.76</v>
      </c>
      <c r="K23" s="26">
        <f t="shared" si="0"/>
        <v>-51.76</v>
      </c>
      <c r="L23" s="14"/>
    </row>
    <row r="24" spans="1:12">
      <c r="A24" s="22" t="s">
        <v>201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330.42</v>
      </c>
      <c r="K24" s="30">
        <f t="shared" si="0"/>
        <v>330.42</v>
      </c>
      <c r="L24" s="14"/>
    </row>
    <row r="25" spans="1:12">
      <c r="A25" s="8">
        <v>45471</v>
      </c>
      <c r="B25" s="9">
        <v>19130</v>
      </c>
      <c r="C25" s="10" t="s">
        <v>206</v>
      </c>
      <c r="D25" s="11" t="s">
        <v>197</v>
      </c>
      <c r="E25" s="3">
        <v>204714</v>
      </c>
      <c r="F25" s="12"/>
      <c r="G25" s="13" t="s">
        <v>172</v>
      </c>
      <c r="H25" s="13"/>
      <c r="I25" s="24"/>
      <c r="J25" s="25">
        <v>1100</v>
      </c>
      <c r="K25" s="26">
        <f t="shared" si="0"/>
        <v>1100</v>
      </c>
      <c r="L25" s="8">
        <v>45446</v>
      </c>
    </row>
    <row r="26" spans="1:12">
      <c r="A26" s="14"/>
      <c r="B26" s="15"/>
      <c r="C26" s="16"/>
      <c r="D26" s="17" t="s">
        <v>198</v>
      </c>
      <c r="E26" s="7"/>
      <c r="F26" s="18"/>
      <c r="G26" s="19" t="s">
        <v>172</v>
      </c>
      <c r="H26" s="19"/>
      <c r="I26" s="27"/>
      <c r="J26" s="25">
        <v>-185.91</v>
      </c>
      <c r="K26" s="26">
        <f t="shared" si="0"/>
        <v>-185.91</v>
      </c>
      <c r="L26" s="14"/>
    </row>
    <row r="27" spans="1:12">
      <c r="A27" s="22" t="s">
        <v>201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914.09</v>
      </c>
      <c r="K27" s="30">
        <f t="shared" si="0"/>
        <v>914.09</v>
      </c>
      <c r="L27" s="14"/>
    </row>
    <row r="28" spans="1:12">
      <c r="A28" s="8">
        <v>45471</v>
      </c>
      <c r="B28" s="9">
        <v>19130</v>
      </c>
      <c r="C28" s="10" t="s">
        <v>207</v>
      </c>
      <c r="D28" s="11" t="s">
        <v>197</v>
      </c>
      <c r="E28" s="3">
        <v>204718</v>
      </c>
      <c r="F28" s="12"/>
      <c r="G28" s="13" t="s">
        <v>172</v>
      </c>
      <c r="H28" s="13"/>
      <c r="I28" s="24"/>
      <c r="J28" s="25">
        <v>1092</v>
      </c>
      <c r="K28" s="26">
        <f t="shared" si="0"/>
        <v>1092</v>
      </c>
      <c r="L28" s="8">
        <v>45446</v>
      </c>
    </row>
    <row r="29" spans="1:12">
      <c r="A29" s="14"/>
      <c r="B29" s="15"/>
      <c r="C29" s="16"/>
      <c r="D29" s="17" t="s">
        <v>198</v>
      </c>
      <c r="E29" s="7"/>
      <c r="F29" s="18"/>
      <c r="G29" s="19" t="s">
        <v>172</v>
      </c>
      <c r="H29" s="19"/>
      <c r="I29" s="27"/>
      <c r="J29" s="25">
        <v>-176.72</v>
      </c>
      <c r="K29" s="26">
        <f t="shared" si="0"/>
        <v>-176.72</v>
      </c>
      <c r="L29" s="14"/>
    </row>
    <row r="30" spans="1:12">
      <c r="A30" s="22" t="s">
        <v>201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915.28</v>
      </c>
      <c r="K30" s="30">
        <f t="shared" si="0"/>
        <v>915.28</v>
      </c>
      <c r="L30" s="14"/>
    </row>
    <row r="31" spans="1:12">
      <c r="A31" s="8">
        <v>45471</v>
      </c>
      <c r="B31" s="9">
        <v>19130</v>
      </c>
      <c r="C31" s="10" t="s">
        <v>208</v>
      </c>
      <c r="D31" s="11" t="s">
        <v>197</v>
      </c>
      <c r="E31" s="3">
        <v>204715</v>
      </c>
      <c r="F31" s="12"/>
      <c r="G31" s="13" t="s">
        <v>172</v>
      </c>
      <c r="H31" s="13"/>
      <c r="I31" s="24"/>
      <c r="J31" s="25">
        <v>194</v>
      </c>
      <c r="K31" s="26">
        <f t="shared" si="0"/>
        <v>194</v>
      </c>
      <c r="L31" s="8">
        <v>45446</v>
      </c>
    </row>
    <row r="32" spans="1:12">
      <c r="A32" s="8"/>
      <c r="B32" s="9"/>
      <c r="C32" s="10"/>
      <c r="D32" s="17" t="s">
        <v>198</v>
      </c>
      <c r="E32" s="7"/>
      <c r="F32" s="18"/>
      <c r="G32" s="19" t="s">
        <v>172</v>
      </c>
      <c r="H32" s="19"/>
      <c r="I32" s="27"/>
      <c r="J32" s="25">
        <v>-26.28</v>
      </c>
      <c r="K32" s="26">
        <f t="shared" si="0"/>
        <v>-26.28</v>
      </c>
      <c r="L32" s="14"/>
    </row>
    <row r="33" spans="1:12">
      <c r="A33" s="22" t="s">
        <v>201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167.72</v>
      </c>
      <c r="K33" s="30">
        <f t="shared" si="0"/>
        <v>167.72</v>
      </c>
      <c r="L33" s="31"/>
    </row>
    <row r="34" spans="1:12">
      <c r="A34" s="8">
        <v>45471</v>
      </c>
      <c r="B34" s="9">
        <v>19130</v>
      </c>
      <c r="C34" s="10" t="s">
        <v>209</v>
      </c>
      <c r="D34" s="11" t="s">
        <v>197</v>
      </c>
      <c r="E34" s="3">
        <v>204724</v>
      </c>
      <c r="F34" s="12"/>
      <c r="G34" s="13" t="s">
        <v>172</v>
      </c>
      <c r="H34" s="13"/>
      <c r="I34" s="24"/>
      <c r="J34" s="25">
        <v>350</v>
      </c>
      <c r="K34" s="26">
        <f t="shared" si="0"/>
        <v>350</v>
      </c>
      <c r="L34" s="8">
        <v>45446</v>
      </c>
    </row>
    <row r="35" spans="1:12">
      <c r="A35" s="8"/>
      <c r="B35" s="9"/>
      <c r="C35" s="10"/>
      <c r="D35" s="17" t="s">
        <v>198</v>
      </c>
      <c r="E35" s="7"/>
      <c r="F35" s="18"/>
      <c r="G35" s="19" t="s">
        <v>172</v>
      </c>
      <c r="H35" s="19"/>
      <c r="I35" s="27"/>
      <c r="J35" s="25">
        <v>-60.01</v>
      </c>
      <c r="K35" s="26">
        <f t="shared" si="0"/>
        <v>-60.01</v>
      </c>
      <c r="L35" s="14"/>
    </row>
    <row r="36" s="1" customFormat="1" spans="1:12">
      <c r="A36" s="22" t="s">
        <v>201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289.99</v>
      </c>
      <c r="K36" s="30">
        <f>SUM(K34:K35)</f>
        <v>289.99</v>
      </c>
      <c r="L36" s="14"/>
    </row>
    <row r="37" spans="1:12">
      <c r="A37" s="8">
        <v>45471</v>
      </c>
      <c r="B37" s="9">
        <v>19130</v>
      </c>
      <c r="C37" s="10" t="s">
        <v>210</v>
      </c>
      <c r="D37" s="11" t="s">
        <v>197</v>
      </c>
      <c r="E37" s="3">
        <v>205550</v>
      </c>
      <c r="F37" s="12"/>
      <c r="G37" s="13" t="s">
        <v>172</v>
      </c>
      <c r="H37" s="13"/>
      <c r="I37" s="24"/>
      <c r="J37" s="25">
        <v>191.09</v>
      </c>
      <c r="K37" s="26">
        <f t="shared" ref="K37:K81" si="1">J37+F37</f>
        <v>191.09</v>
      </c>
      <c r="L37" s="8">
        <v>45446</v>
      </c>
    </row>
    <row r="38" spans="1:12">
      <c r="A38" s="8"/>
      <c r="B38" s="9"/>
      <c r="C38" s="10"/>
      <c r="D38" s="17" t="s">
        <v>198</v>
      </c>
      <c r="E38" s="7"/>
      <c r="F38" s="18"/>
      <c r="G38" s="19" t="s">
        <v>172</v>
      </c>
      <c r="H38" s="19"/>
      <c r="I38" s="27"/>
      <c r="J38" s="25">
        <v>-25.91</v>
      </c>
      <c r="K38" s="26">
        <f t="shared" si="1"/>
        <v>-25.91</v>
      </c>
      <c r="L38" s="8"/>
    </row>
    <row r="39" spans="1:12">
      <c r="A39" s="22" t="s">
        <v>201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165.18</v>
      </c>
      <c r="K39" s="30">
        <f t="shared" si="1"/>
        <v>165.18</v>
      </c>
      <c r="L39" s="14"/>
    </row>
    <row r="40" spans="1:12">
      <c r="A40" s="8">
        <v>45471</v>
      </c>
      <c r="B40" s="9">
        <v>19130</v>
      </c>
      <c r="C40" s="10" t="s">
        <v>211</v>
      </c>
      <c r="D40" s="11" t="s">
        <v>197</v>
      </c>
      <c r="E40" s="3">
        <v>204723</v>
      </c>
      <c r="F40" s="12"/>
      <c r="G40" s="13" t="s">
        <v>172</v>
      </c>
      <c r="H40" s="13"/>
      <c r="I40" s="24"/>
      <c r="J40" s="25">
        <v>1092</v>
      </c>
      <c r="K40" s="26">
        <f t="shared" si="1"/>
        <v>1092</v>
      </c>
      <c r="L40" s="8">
        <v>45446</v>
      </c>
    </row>
    <row r="41" spans="1:12">
      <c r="A41" s="14"/>
      <c r="B41" s="15"/>
      <c r="C41" s="16"/>
      <c r="D41" s="17" t="s">
        <v>198</v>
      </c>
      <c r="E41" s="7"/>
      <c r="F41" s="18"/>
      <c r="G41" s="19" t="s">
        <v>172</v>
      </c>
      <c r="H41" s="19"/>
      <c r="I41" s="27"/>
      <c r="J41" s="25">
        <v>-176.72</v>
      </c>
      <c r="K41" s="26">
        <f t="shared" si="1"/>
        <v>-176.72</v>
      </c>
      <c r="L41" s="14"/>
    </row>
    <row r="42" spans="1:12">
      <c r="A42" s="22" t="s">
        <v>201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915.28</v>
      </c>
      <c r="K42" s="30">
        <f t="shared" si="1"/>
        <v>915.28</v>
      </c>
      <c r="L42" s="14"/>
    </row>
    <row r="43" spans="1:12">
      <c r="A43" s="8">
        <v>45471</v>
      </c>
      <c r="B43" s="9">
        <v>19130</v>
      </c>
      <c r="C43" s="10" t="s">
        <v>212</v>
      </c>
      <c r="D43" s="11" t="s">
        <v>197</v>
      </c>
      <c r="E43" s="3">
        <v>204739</v>
      </c>
      <c r="F43" s="12"/>
      <c r="G43" s="13" t="s">
        <v>172</v>
      </c>
      <c r="H43" s="13"/>
      <c r="I43" s="24"/>
      <c r="J43" s="25">
        <v>339.5</v>
      </c>
      <c r="K43" s="26">
        <f t="shared" si="1"/>
        <v>339.5</v>
      </c>
      <c r="L43" s="8">
        <v>45446</v>
      </c>
    </row>
    <row r="44" spans="1:12">
      <c r="A44" s="14"/>
      <c r="B44" s="15"/>
      <c r="C44" s="16"/>
      <c r="D44" s="17" t="s">
        <v>198</v>
      </c>
      <c r="E44" s="7"/>
      <c r="F44" s="18"/>
      <c r="G44" s="19" t="s">
        <v>172</v>
      </c>
      <c r="H44" s="19"/>
      <c r="I44" s="27"/>
      <c r="J44" s="25">
        <v>-45.97</v>
      </c>
      <c r="K44" s="26">
        <f t="shared" si="1"/>
        <v>-45.97</v>
      </c>
      <c r="L44" s="14"/>
    </row>
    <row r="45" spans="1:12">
      <c r="A45" s="22" t="s">
        <v>201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293.53</v>
      </c>
      <c r="K45" s="30">
        <f t="shared" si="1"/>
        <v>293.53</v>
      </c>
      <c r="L45" s="14"/>
    </row>
    <row r="46" spans="1:12">
      <c r="A46" s="8">
        <v>45471</v>
      </c>
      <c r="B46" s="9">
        <v>19130</v>
      </c>
      <c r="C46" s="10" t="s">
        <v>213</v>
      </c>
      <c r="D46" s="11" t="s">
        <v>197</v>
      </c>
      <c r="E46" s="3">
        <v>204712</v>
      </c>
      <c r="F46" s="12"/>
      <c r="G46" s="13" t="s">
        <v>172</v>
      </c>
      <c r="H46" s="13"/>
      <c r="I46" s="24"/>
      <c r="J46" s="25">
        <v>194</v>
      </c>
      <c r="K46" s="26">
        <f t="shared" si="1"/>
        <v>194</v>
      </c>
      <c r="L46" s="8">
        <v>45446</v>
      </c>
    </row>
    <row r="47" spans="1:12">
      <c r="A47" s="14"/>
      <c r="B47" s="15"/>
      <c r="C47" s="16"/>
      <c r="D47" s="17" t="s">
        <v>198</v>
      </c>
      <c r="E47" s="7"/>
      <c r="F47" s="18"/>
      <c r="G47" s="19" t="s">
        <v>172</v>
      </c>
      <c r="H47" s="19"/>
      <c r="I47" s="27"/>
      <c r="J47" s="25">
        <v>-26.29</v>
      </c>
      <c r="K47" s="26">
        <f t="shared" si="1"/>
        <v>-26.29</v>
      </c>
      <c r="L47" s="14"/>
    </row>
    <row r="48" spans="1:12">
      <c r="A48" s="22" t="s">
        <v>201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167.71</v>
      </c>
      <c r="K48" s="30">
        <f t="shared" si="1"/>
        <v>167.71</v>
      </c>
      <c r="L48" s="14"/>
    </row>
    <row r="49" spans="1:12">
      <c r="A49" s="8">
        <v>45471</v>
      </c>
      <c r="B49" s="9">
        <v>19130</v>
      </c>
      <c r="C49" s="10" t="s">
        <v>214</v>
      </c>
      <c r="D49" s="11" t="s">
        <v>197</v>
      </c>
      <c r="E49" s="3">
        <v>203259</v>
      </c>
      <c r="F49" s="12"/>
      <c r="G49" s="13" t="s">
        <v>172</v>
      </c>
      <c r="H49" s="13"/>
      <c r="I49" s="24"/>
      <c r="J49" s="25">
        <v>2900.3</v>
      </c>
      <c r="K49" s="26">
        <f t="shared" si="1"/>
        <v>2900.3</v>
      </c>
      <c r="L49" s="8">
        <v>45446</v>
      </c>
    </row>
    <row r="50" spans="1:12">
      <c r="A50" s="14"/>
      <c r="B50" s="15"/>
      <c r="C50" s="16"/>
      <c r="D50" s="17" t="s">
        <v>198</v>
      </c>
      <c r="E50" s="7"/>
      <c r="F50" s="18"/>
      <c r="G50" s="19" t="s">
        <v>172</v>
      </c>
      <c r="H50" s="19"/>
      <c r="I50" s="27"/>
      <c r="J50" s="25">
        <v>-324.46</v>
      </c>
      <c r="K50" s="26">
        <f t="shared" si="1"/>
        <v>-324.46</v>
      </c>
      <c r="L50" s="14"/>
    </row>
    <row r="51" spans="1:12">
      <c r="A51" s="22" t="s">
        <v>201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2575.84</v>
      </c>
      <c r="K51" s="30">
        <f t="shared" si="1"/>
        <v>2575.84</v>
      </c>
      <c r="L51" s="14"/>
    </row>
    <row r="52" spans="1:12">
      <c r="A52" s="8">
        <v>45471</v>
      </c>
      <c r="B52" s="9">
        <v>19130</v>
      </c>
      <c r="C52" s="10" t="s">
        <v>215</v>
      </c>
      <c r="D52" s="11" t="s">
        <v>197</v>
      </c>
      <c r="E52" s="3">
        <v>203675</v>
      </c>
      <c r="F52" s="12"/>
      <c r="G52" s="13" t="s">
        <v>172</v>
      </c>
      <c r="H52" s="13"/>
      <c r="I52" s="24"/>
      <c r="J52" s="25">
        <v>388</v>
      </c>
      <c r="K52" s="26">
        <f t="shared" si="1"/>
        <v>388</v>
      </c>
      <c r="L52" s="8">
        <v>45446</v>
      </c>
    </row>
    <row r="53" spans="1:12">
      <c r="A53" s="14"/>
      <c r="B53" s="15"/>
      <c r="C53" s="16"/>
      <c r="D53" s="17" t="s">
        <v>198</v>
      </c>
      <c r="E53" s="7"/>
      <c r="F53" s="18"/>
      <c r="G53" s="19" t="s">
        <v>172</v>
      </c>
      <c r="H53" s="19"/>
      <c r="I53" s="27"/>
      <c r="J53" s="25">
        <v>-51.92</v>
      </c>
      <c r="K53" s="26">
        <f t="shared" si="1"/>
        <v>-51.92</v>
      </c>
      <c r="L53" s="14"/>
    </row>
    <row r="54" spans="1:12">
      <c r="A54" s="22" t="s">
        <v>201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336.08</v>
      </c>
      <c r="K54" s="30">
        <f t="shared" si="1"/>
        <v>336.08</v>
      </c>
      <c r="L54" s="14"/>
    </row>
    <row r="55" spans="1:12">
      <c r="A55" s="8">
        <v>45471</v>
      </c>
      <c r="B55" s="9">
        <v>19130</v>
      </c>
      <c r="C55" s="10" t="s">
        <v>216</v>
      </c>
      <c r="D55" s="11" t="s">
        <v>197</v>
      </c>
      <c r="E55" s="3">
        <v>204013</v>
      </c>
      <c r="F55" s="12"/>
      <c r="G55" s="13" t="s">
        <v>172</v>
      </c>
      <c r="H55" s="13"/>
      <c r="I55" s="24"/>
      <c r="J55" s="25">
        <v>1050</v>
      </c>
      <c r="K55" s="26">
        <f t="shared" si="1"/>
        <v>1050</v>
      </c>
      <c r="L55" s="8">
        <v>45446</v>
      </c>
    </row>
    <row r="56" spans="1:12">
      <c r="A56" s="14"/>
      <c r="B56" s="15"/>
      <c r="C56" s="16"/>
      <c r="D56" s="17" t="s">
        <v>198</v>
      </c>
      <c r="E56" s="7"/>
      <c r="F56" s="18"/>
      <c r="G56" s="19" t="s">
        <v>172</v>
      </c>
      <c r="H56" s="19"/>
      <c r="I56" s="27"/>
      <c r="J56" s="25">
        <v>-177.48</v>
      </c>
      <c r="K56" s="26">
        <f t="shared" si="1"/>
        <v>-177.48</v>
      </c>
      <c r="L56" s="14"/>
    </row>
    <row r="57" spans="1:12">
      <c r="A57" s="22" t="s">
        <v>201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872.52</v>
      </c>
      <c r="K57" s="30">
        <f t="shared" si="1"/>
        <v>872.52</v>
      </c>
      <c r="L57" s="14"/>
    </row>
    <row r="58" spans="1:12">
      <c r="A58" s="8">
        <v>45471</v>
      </c>
      <c r="B58" s="9">
        <v>19130</v>
      </c>
      <c r="C58" s="10" t="s">
        <v>217</v>
      </c>
      <c r="D58" s="11" t="s">
        <v>197</v>
      </c>
      <c r="E58" s="3">
        <v>203680</v>
      </c>
      <c r="F58" s="12"/>
      <c r="G58" s="13" t="s">
        <v>172</v>
      </c>
      <c r="H58" s="13"/>
      <c r="I58" s="24"/>
      <c r="J58" s="25">
        <v>200</v>
      </c>
      <c r="K58" s="26">
        <f t="shared" si="1"/>
        <v>200</v>
      </c>
      <c r="L58" s="8">
        <v>45446</v>
      </c>
    </row>
    <row r="59" spans="1:12">
      <c r="A59" s="14"/>
      <c r="B59" s="15"/>
      <c r="C59" s="16"/>
      <c r="D59" s="17" t="s">
        <v>198</v>
      </c>
      <c r="E59" s="7"/>
      <c r="F59" s="18"/>
      <c r="G59" s="19" t="s">
        <v>172</v>
      </c>
      <c r="H59" s="19"/>
      <c r="I59" s="27"/>
      <c r="J59" s="25">
        <v>-25.93</v>
      </c>
      <c r="K59" s="26">
        <f t="shared" si="1"/>
        <v>-25.93</v>
      </c>
      <c r="L59" s="14"/>
    </row>
    <row r="60" spans="1:12">
      <c r="A60" s="22" t="s">
        <v>201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174.07</v>
      </c>
      <c r="K60" s="30">
        <f t="shared" si="1"/>
        <v>174.07</v>
      </c>
      <c r="L60" s="14"/>
    </row>
    <row r="61" spans="1:12">
      <c r="A61" s="8">
        <v>45471</v>
      </c>
      <c r="B61" s="9">
        <v>19130</v>
      </c>
      <c r="C61" s="10" t="s">
        <v>218</v>
      </c>
      <c r="D61" s="11" t="s">
        <v>197</v>
      </c>
      <c r="E61" s="3">
        <v>203669</v>
      </c>
      <c r="F61" s="12"/>
      <c r="G61" s="13" t="s">
        <v>172</v>
      </c>
      <c r="H61" s="13"/>
      <c r="I61" s="24"/>
      <c r="J61" s="25">
        <v>198</v>
      </c>
      <c r="K61" s="26">
        <f t="shared" si="1"/>
        <v>198</v>
      </c>
      <c r="L61" s="8">
        <v>45446</v>
      </c>
    </row>
    <row r="62" spans="1:12">
      <c r="A62" s="14"/>
      <c r="B62" s="15"/>
      <c r="C62" s="16"/>
      <c r="D62" s="17" t="s">
        <v>198</v>
      </c>
      <c r="E62" s="7"/>
      <c r="F62" s="18"/>
      <c r="G62" s="19" t="s">
        <v>172</v>
      </c>
      <c r="H62" s="19"/>
      <c r="I62" s="27"/>
      <c r="J62" s="25">
        <v>-27.67</v>
      </c>
      <c r="K62" s="26">
        <f t="shared" si="1"/>
        <v>-27.67</v>
      </c>
      <c r="L62" s="14"/>
    </row>
    <row r="63" spans="1:12">
      <c r="A63" s="22" t="s">
        <v>201</v>
      </c>
      <c r="B63" s="21"/>
      <c r="C63" s="21"/>
      <c r="D63" s="21"/>
      <c r="E63" s="21"/>
      <c r="F63" s="21"/>
      <c r="G63" s="21"/>
      <c r="H63" s="21"/>
      <c r="I63" s="28"/>
      <c r="J63" s="29">
        <f>SUM(J61:J62)</f>
        <v>170.33</v>
      </c>
      <c r="K63" s="30">
        <f t="shared" si="1"/>
        <v>170.33</v>
      </c>
      <c r="L63" s="14"/>
    </row>
    <row r="64" spans="1:12">
      <c r="A64" s="8">
        <v>45471</v>
      </c>
      <c r="B64" s="9">
        <v>19130</v>
      </c>
      <c r="C64" s="10" t="s">
        <v>219</v>
      </c>
      <c r="D64" s="11" t="s">
        <v>197</v>
      </c>
      <c r="E64" s="3">
        <v>203829</v>
      </c>
      <c r="F64" s="12"/>
      <c r="G64" s="13" t="s">
        <v>172</v>
      </c>
      <c r="H64" s="13"/>
      <c r="I64" s="24"/>
      <c r="J64" s="25">
        <v>1067</v>
      </c>
      <c r="K64" s="26">
        <f t="shared" si="1"/>
        <v>1067</v>
      </c>
      <c r="L64" s="8">
        <v>45446</v>
      </c>
    </row>
    <row r="65" spans="1:12">
      <c r="A65" s="14"/>
      <c r="B65" s="15"/>
      <c r="C65" s="16"/>
      <c r="D65" s="17" t="s">
        <v>198</v>
      </c>
      <c r="E65" s="7"/>
      <c r="F65" s="18"/>
      <c r="G65" s="19" t="s">
        <v>172</v>
      </c>
      <c r="H65" s="19"/>
      <c r="I65" s="27"/>
      <c r="J65" s="25">
        <v>-145.33</v>
      </c>
      <c r="K65" s="26">
        <f t="shared" si="1"/>
        <v>-145.33</v>
      </c>
      <c r="L65" s="14"/>
    </row>
    <row r="66" spans="1:12">
      <c r="A66" s="22" t="s">
        <v>201</v>
      </c>
      <c r="B66" s="21"/>
      <c r="C66" s="21"/>
      <c r="D66" s="21"/>
      <c r="E66" s="21"/>
      <c r="F66" s="21"/>
      <c r="G66" s="21"/>
      <c r="H66" s="21"/>
      <c r="I66" s="28"/>
      <c r="J66" s="29">
        <f>SUM(J64:J65)</f>
        <v>921.67</v>
      </c>
      <c r="K66" s="30">
        <f t="shared" si="1"/>
        <v>921.67</v>
      </c>
      <c r="L66" s="14"/>
    </row>
    <row r="67" spans="1:12">
      <c r="A67" s="8">
        <v>45471</v>
      </c>
      <c r="B67" s="9">
        <v>19130</v>
      </c>
      <c r="C67" s="10" t="s">
        <v>220</v>
      </c>
      <c r="D67" s="11" t="s">
        <v>197</v>
      </c>
      <c r="E67" s="3">
        <v>203852</v>
      </c>
      <c r="F67" s="12"/>
      <c r="G67" s="13" t="s">
        <v>172</v>
      </c>
      <c r="H67" s="13"/>
      <c r="I67" s="24"/>
      <c r="J67" s="25">
        <v>582</v>
      </c>
      <c r="K67" s="26">
        <f t="shared" si="1"/>
        <v>582</v>
      </c>
      <c r="L67" s="8">
        <v>45446</v>
      </c>
    </row>
    <row r="68" spans="1:12">
      <c r="A68" s="14"/>
      <c r="B68" s="15"/>
      <c r="C68" s="16"/>
      <c r="D68" s="17" t="s">
        <v>198</v>
      </c>
      <c r="E68" s="7"/>
      <c r="F68" s="18"/>
      <c r="G68" s="19" t="s">
        <v>172</v>
      </c>
      <c r="H68" s="19"/>
      <c r="I68" s="27"/>
      <c r="J68" s="25">
        <v>-78.84</v>
      </c>
      <c r="K68" s="26">
        <f t="shared" si="1"/>
        <v>-78.84</v>
      </c>
      <c r="L68" s="14"/>
    </row>
    <row r="69" spans="1:12">
      <c r="A69" s="22" t="s">
        <v>201</v>
      </c>
      <c r="B69" s="21"/>
      <c r="C69" s="21"/>
      <c r="D69" s="21"/>
      <c r="E69" s="21"/>
      <c r="F69" s="21"/>
      <c r="G69" s="21"/>
      <c r="H69" s="21"/>
      <c r="I69" s="28"/>
      <c r="J69" s="29">
        <f>SUM(J67:J68)</f>
        <v>503.16</v>
      </c>
      <c r="K69" s="30">
        <f t="shared" si="1"/>
        <v>503.16</v>
      </c>
      <c r="L69" s="14"/>
    </row>
    <row r="70" spans="1:12">
      <c r="A70" s="8">
        <v>45471</v>
      </c>
      <c r="B70" s="9">
        <v>19130</v>
      </c>
      <c r="C70" s="10" t="s">
        <v>221</v>
      </c>
      <c r="D70" s="11" t="s">
        <v>197</v>
      </c>
      <c r="E70" s="3">
        <v>203677</v>
      </c>
      <c r="F70" s="12"/>
      <c r="G70" s="13" t="s">
        <v>172</v>
      </c>
      <c r="H70" s="13"/>
      <c r="I70" s="24"/>
      <c r="J70" s="25">
        <v>342</v>
      </c>
      <c r="K70" s="26">
        <f t="shared" si="1"/>
        <v>342</v>
      </c>
      <c r="L70" s="8">
        <v>45446</v>
      </c>
    </row>
    <row r="71" spans="1:12">
      <c r="A71" s="14"/>
      <c r="B71" s="15"/>
      <c r="C71" s="16"/>
      <c r="D71" s="17" t="s">
        <v>198</v>
      </c>
      <c r="E71" s="7"/>
      <c r="F71" s="18"/>
      <c r="G71" s="19" t="s">
        <v>172</v>
      </c>
      <c r="H71" s="19"/>
      <c r="I71" s="27"/>
      <c r="J71" s="25">
        <v>-43.76</v>
      </c>
      <c r="K71" s="26">
        <f t="shared" si="1"/>
        <v>-43.76</v>
      </c>
      <c r="L71" s="14"/>
    </row>
    <row r="72" spans="1:12">
      <c r="A72" s="22" t="s">
        <v>201</v>
      </c>
      <c r="B72" s="21"/>
      <c r="C72" s="21"/>
      <c r="D72" s="21"/>
      <c r="E72" s="21"/>
      <c r="F72" s="21"/>
      <c r="G72" s="21"/>
      <c r="H72" s="21"/>
      <c r="I72" s="28"/>
      <c r="J72" s="29">
        <f>SUM(J70:J71)</f>
        <v>298.24</v>
      </c>
      <c r="K72" s="30">
        <f t="shared" si="1"/>
        <v>298.24</v>
      </c>
      <c r="L72" s="14"/>
    </row>
    <row r="73" spans="1:12">
      <c r="A73" s="8">
        <v>45471</v>
      </c>
      <c r="B73" s="9">
        <v>19130</v>
      </c>
      <c r="C73" s="10" t="s">
        <v>222</v>
      </c>
      <c r="D73" s="11" t="s">
        <v>197</v>
      </c>
      <c r="E73" s="3">
        <v>203817</v>
      </c>
      <c r="F73" s="12"/>
      <c r="G73" s="13" t="s">
        <v>172</v>
      </c>
      <c r="H73" s="13"/>
      <c r="I73" s="24"/>
      <c r="J73" s="25">
        <v>1067</v>
      </c>
      <c r="K73" s="26"/>
      <c r="L73" s="8">
        <v>45446</v>
      </c>
    </row>
    <row r="74" spans="1:12">
      <c r="A74" s="14"/>
      <c r="B74" s="15"/>
      <c r="C74" s="16"/>
      <c r="D74" s="17" t="s">
        <v>198</v>
      </c>
      <c r="E74" s="7"/>
      <c r="F74" s="18"/>
      <c r="G74" s="19" t="s">
        <v>172</v>
      </c>
      <c r="H74" s="19"/>
      <c r="I74" s="27"/>
      <c r="J74" s="25">
        <v>-144.48</v>
      </c>
      <c r="K74" s="26"/>
      <c r="L74" s="14"/>
    </row>
    <row r="75" spans="1:12">
      <c r="A75" s="22" t="s">
        <v>201</v>
      </c>
      <c r="B75" s="21"/>
      <c r="C75" s="21"/>
      <c r="D75" s="21"/>
      <c r="E75" s="21"/>
      <c r="F75" s="21"/>
      <c r="G75" s="21"/>
      <c r="H75" s="21"/>
      <c r="I75" s="28"/>
      <c r="J75" s="29">
        <f>SUM(J73:J74)</f>
        <v>922.52</v>
      </c>
      <c r="K75" s="30">
        <f t="shared" ref="K75:K84" si="2">J75+F75</f>
        <v>922.52</v>
      </c>
      <c r="L75" s="14"/>
    </row>
    <row r="76" spans="1:12">
      <c r="A76" s="8">
        <v>45471</v>
      </c>
      <c r="B76" s="9">
        <v>19130</v>
      </c>
      <c r="C76" s="10" t="s">
        <v>223</v>
      </c>
      <c r="D76" s="11" t="s">
        <v>197</v>
      </c>
      <c r="E76" s="3">
        <v>202831</v>
      </c>
      <c r="F76" s="12"/>
      <c r="G76" s="13" t="s">
        <v>172</v>
      </c>
      <c r="H76" s="13"/>
      <c r="I76" s="24"/>
      <c r="J76" s="25">
        <v>194</v>
      </c>
      <c r="K76" s="26">
        <f t="shared" si="2"/>
        <v>194</v>
      </c>
      <c r="L76" s="8">
        <v>45446</v>
      </c>
    </row>
    <row r="77" spans="1:12">
      <c r="A77" s="14"/>
      <c r="B77" s="15"/>
      <c r="C77" s="16"/>
      <c r="D77" s="17" t="s">
        <v>198</v>
      </c>
      <c r="E77" s="7"/>
      <c r="F77" s="18"/>
      <c r="G77" s="19" t="s">
        <v>172</v>
      </c>
      <c r="H77" s="19"/>
      <c r="I77" s="27"/>
      <c r="J77" s="25">
        <v>-26.28</v>
      </c>
      <c r="K77" s="26">
        <f t="shared" si="2"/>
        <v>-26.28</v>
      </c>
      <c r="L77" s="14"/>
    </row>
    <row r="78" spans="1:12">
      <c r="A78" s="22" t="s">
        <v>201</v>
      </c>
      <c r="B78" s="21"/>
      <c r="C78" s="21"/>
      <c r="D78" s="21"/>
      <c r="E78" s="21"/>
      <c r="F78" s="21"/>
      <c r="G78" s="21"/>
      <c r="H78" s="21"/>
      <c r="I78" s="28"/>
      <c r="J78" s="29">
        <f>SUM(J76:J77)</f>
        <v>167.72</v>
      </c>
      <c r="K78" s="30">
        <f t="shared" si="2"/>
        <v>167.72</v>
      </c>
      <c r="L78" s="14"/>
    </row>
    <row r="79" spans="1:12">
      <c r="A79" s="8">
        <v>45471</v>
      </c>
      <c r="B79" s="9">
        <v>19130</v>
      </c>
      <c r="C79" s="10" t="s">
        <v>224</v>
      </c>
      <c r="D79" s="11" t="s">
        <v>197</v>
      </c>
      <c r="E79" s="3">
        <v>203679</v>
      </c>
      <c r="F79" s="12"/>
      <c r="G79" s="13" t="s">
        <v>172</v>
      </c>
      <c r="H79" s="13"/>
      <c r="I79" s="24"/>
      <c r="J79" s="25">
        <v>396</v>
      </c>
      <c r="K79" s="26">
        <f t="shared" si="2"/>
        <v>396</v>
      </c>
      <c r="L79" s="8">
        <v>45446</v>
      </c>
    </row>
    <row r="80" spans="1:12">
      <c r="A80" s="14"/>
      <c r="B80" s="15"/>
      <c r="C80" s="16"/>
      <c r="D80" s="17" t="s">
        <v>198</v>
      </c>
      <c r="E80" s="7"/>
      <c r="F80" s="18"/>
      <c r="G80" s="19" t="s">
        <v>172</v>
      </c>
      <c r="H80" s="19"/>
      <c r="I80" s="27"/>
      <c r="J80" s="25">
        <v>-50.54</v>
      </c>
      <c r="K80" s="26">
        <f t="shared" si="2"/>
        <v>-50.54</v>
      </c>
      <c r="L80" s="14"/>
    </row>
    <row r="81" spans="1:12">
      <c r="A81" s="22" t="s">
        <v>201</v>
      </c>
      <c r="B81" s="21"/>
      <c r="C81" s="21"/>
      <c r="D81" s="21"/>
      <c r="E81" s="21"/>
      <c r="F81" s="21"/>
      <c r="G81" s="21"/>
      <c r="H81" s="21"/>
      <c r="I81" s="28"/>
      <c r="J81" s="29">
        <f>SUM(J79:J80)</f>
        <v>345.46</v>
      </c>
      <c r="K81" s="30">
        <f t="shared" si="2"/>
        <v>345.46</v>
      </c>
      <c r="L81" s="14"/>
    </row>
    <row r="82" spans="1:12">
      <c r="A82" s="8">
        <v>45471</v>
      </c>
      <c r="B82" s="9">
        <v>19130</v>
      </c>
      <c r="C82" s="10" t="s">
        <v>225</v>
      </c>
      <c r="D82" s="11" t="s">
        <v>197</v>
      </c>
      <c r="E82" s="3">
        <v>204016</v>
      </c>
      <c r="F82" s="12"/>
      <c r="G82" s="13" t="s">
        <v>172</v>
      </c>
      <c r="H82" s="13"/>
      <c r="I82" s="24"/>
      <c r="J82" s="25">
        <v>194</v>
      </c>
      <c r="K82" s="26">
        <f t="shared" si="2"/>
        <v>194</v>
      </c>
      <c r="L82" s="8">
        <v>45446</v>
      </c>
    </row>
    <row r="83" spans="1:12">
      <c r="A83" s="14"/>
      <c r="B83" s="15"/>
      <c r="C83" s="16"/>
      <c r="D83" s="17" t="s">
        <v>198</v>
      </c>
      <c r="E83" s="7"/>
      <c r="F83" s="18"/>
      <c r="G83" s="19" t="s">
        <v>172</v>
      </c>
      <c r="H83" s="19"/>
      <c r="I83" s="27"/>
      <c r="J83" s="25">
        <v>-26.31</v>
      </c>
      <c r="K83" s="26">
        <f t="shared" si="2"/>
        <v>-26.31</v>
      </c>
      <c r="L83" s="14"/>
    </row>
    <row r="84" spans="1:12">
      <c r="A84" s="22" t="s">
        <v>201</v>
      </c>
      <c r="B84" s="21"/>
      <c r="C84" s="21"/>
      <c r="D84" s="21"/>
      <c r="E84" s="21"/>
      <c r="F84" s="21"/>
      <c r="G84" s="21"/>
      <c r="H84" s="21"/>
      <c r="I84" s="28"/>
      <c r="J84" s="29">
        <f>SUM(J82:J83)</f>
        <v>167.69</v>
      </c>
      <c r="K84" s="30">
        <f t="shared" si="2"/>
        <v>167.69</v>
      </c>
      <c r="L84" s="14"/>
    </row>
    <row r="85" ht="10.5" spans="1:10">
      <c r="A85" s="2"/>
      <c r="I85" s="33" t="s">
        <v>226</v>
      </c>
      <c r="J85" s="34">
        <f>SUM(J9,J12,J15,J18,J21,J24,J27,J30,J33,J36,J39,J42,J45,J48,J51,J54,J57,J60,J63,J66,J69,J72,J75,J78,J81,J84)</f>
        <v>13088.82</v>
      </c>
    </row>
    <row r="87" ht="10.5" spans="1:10">
      <c r="A87" s="2" t="s">
        <v>20</v>
      </c>
      <c r="D87" s="2" t="s">
        <v>21</v>
      </c>
      <c r="I87" s="35"/>
      <c r="J87" s="34"/>
    </row>
    <row r="88" spans="1:1">
      <c r="A88" s="2"/>
    </row>
    <row r="89" spans="1:1">
      <c r="A89" s="2"/>
    </row>
    <row r="90" spans="1:4">
      <c r="A90" s="2" t="s">
        <v>23</v>
      </c>
      <c r="D90" s="2" t="s">
        <v>24</v>
      </c>
    </row>
    <row r="91" spans="1:4">
      <c r="A91" s="1" t="s">
        <v>26</v>
      </c>
      <c r="D91" s="1" t="s">
        <v>27</v>
      </c>
    </row>
    <row r="96" spans="1:1">
      <c r="A96" s="2" t="s">
        <v>0</v>
      </c>
    </row>
    <row r="97" spans="1:1">
      <c r="A97" s="2" t="s">
        <v>1</v>
      </c>
    </row>
    <row r="99" spans="1:12">
      <c r="A99" s="3" t="s">
        <v>2</v>
      </c>
      <c r="B99" s="3" t="s">
        <v>3</v>
      </c>
      <c r="C99" s="3" t="s">
        <v>4</v>
      </c>
      <c r="D99" s="3" t="s">
        <v>5</v>
      </c>
      <c r="E99" s="3" t="s">
        <v>195</v>
      </c>
      <c r="F99" s="3" t="s">
        <v>7</v>
      </c>
      <c r="G99" s="4" t="s">
        <v>8</v>
      </c>
      <c r="H99" s="5"/>
      <c r="I99" s="5"/>
      <c r="J99" s="23"/>
      <c r="K99" s="3" t="s">
        <v>9</v>
      </c>
      <c r="L99" s="3" t="s">
        <v>10</v>
      </c>
    </row>
    <row r="100" spans="1:12">
      <c r="A100" s="6"/>
      <c r="B100" s="6"/>
      <c r="C100" s="6"/>
      <c r="D100" s="6"/>
      <c r="E100" s="6"/>
      <c r="F100" s="6"/>
      <c r="G100" s="3" t="s">
        <v>11</v>
      </c>
      <c r="H100" s="3" t="s">
        <v>12</v>
      </c>
      <c r="I100" s="3" t="s">
        <v>13</v>
      </c>
      <c r="J100" s="3" t="s">
        <v>14</v>
      </c>
      <c r="K100" s="6"/>
      <c r="L100" s="6"/>
    </row>
    <row r="101" spans="1:1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>
      <c r="A102" s="8">
        <v>45471</v>
      </c>
      <c r="B102" s="9">
        <v>19205</v>
      </c>
      <c r="C102" s="10" t="s">
        <v>227</v>
      </c>
      <c r="D102" s="11" t="s">
        <v>197</v>
      </c>
      <c r="E102" s="3">
        <v>206109</v>
      </c>
      <c r="F102" s="12"/>
      <c r="G102" s="13" t="s">
        <v>172</v>
      </c>
      <c r="H102" s="13"/>
      <c r="I102" s="24"/>
      <c r="J102" s="25">
        <v>197</v>
      </c>
      <c r="K102" s="26">
        <f t="shared" ref="K102:K130" si="3">J102+F102</f>
        <v>197</v>
      </c>
      <c r="L102" s="8">
        <v>45453</v>
      </c>
    </row>
    <row r="103" spans="1:12">
      <c r="A103" s="14"/>
      <c r="B103" s="15"/>
      <c r="C103" s="16"/>
      <c r="D103" s="17" t="s">
        <v>198</v>
      </c>
      <c r="E103" s="7"/>
      <c r="F103" s="18"/>
      <c r="G103" s="19" t="s">
        <v>172</v>
      </c>
      <c r="H103" s="19"/>
      <c r="I103" s="27"/>
      <c r="J103" s="25">
        <v>-34.59</v>
      </c>
      <c r="K103" s="26">
        <f t="shared" si="3"/>
        <v>-34.59</v>
      </c>
      <c r="L103" s="14"/>
    </row>
    <row r="104" spans="1:12">
      <c r="A104" s="22" t="s">
        <v>201</v>
      </c>
      <c r="B104" s="21"/>
      <c r="C104" s="21"/>
      <c r="D104" s="21"/>
      <c r="E104" s="21"/>
      <c r="F104" s="21"/>
      <c r="G104" s="21"/>
      <c r="H104" s="21"/>
      <c r="I104" s="28"/>
      <c r="J104" s="29">
        <f>SUM(J102:J103)</f>
        <v>162.41</v>
      </c>
      <c r="K104" s="30">
        <f t="shared" si="3"/>
        <v>162.41</v>
      </c>
      <c r="L104" s="14"/>
    </row>
    <row r="105" spans="1:12">
      <c r="A105" s="32">
        <v>45471</v>
      </c>
      <c r="B105" s="9">
        <v>19205</v>
      </c>
      <c r="C105" s="10"/>
      <c r="D105" s="11" t="s">
        <v>197</v>
      </c>
      <c r="E105" s="3"/>
      <c r="F105" s="12"/>
      <c r="G105" s="13" t="s">
        <v>172</v>
      </c>
      <c r="H105" s="13"/>
      <c r="I105" s="24"/>
      <c r="J105" s="25"/>
      <c r="K105" s="26">
        <f t="shared" si="3"/>
        <v>0</v>
      </c>
      <c r="L105" s="8">
        <v>45453</v>
      </c>
    </row>
    <row r="106" spans="1:12">
      <c r="A106" s="8"/>
      <c r="B106" s="9"/>
      <c r="C106" s="10"/>
      <c r="D106" s="17" t="s">
        <v>198</v>
      </c>
      <c r="E106" s="7"/>
      <c r="F106" s="18"/>
      <c r="G106" s="19" t="s">
        <v>172</v>
      </c>
      <c r="H106" s="19"/>
      <c r="I106" s="27"/>
      <c r="J106" s="25">
        <v>-131.8</v>
      </c>
      <c r="K106" s="26">
        <f t="shared" si="3"/>
        <v>-131.8</v>
      </c>
      <c r="L106" s="8"/>
    </row>
    <row r="107" spans="1:12">
      <c r="A107" s="20" t="s">
        <v>199</v>
      </c>
      <c r="B107" s="21"/>
      <c r="C107" s="21"/>
      <c r="D107" s="21"/>
      <c r="E107" s="21"/>
      <c r="F107" s="21"/>
      <c r="G107" s="21"/>
      <c r="H107" s="21"/>
      <c r="I107" s="28"/>
      <c r="J107" s="29">
        <f>SUM(J105:J106)</f>
        <v>-131.8</v>
      </c>
      <c r="K107" s="30">
        <f t="shared" si="3"/>
        <v>-131.8</v>
      </c>
      <c r="L107" s="14"/>
    </row>
    <row r="108" spans="1:12">
      <c r="A108" s="8">
        <v>45471</v>
      </c>
      <c r="B108" s="9">
        <v>19205</v>
      </c>
      <c r="C108" s="10" t="s">
        <v>228</v>
      </c>
      <c r="D108" s="11" t="s">
        <v>197</v>
      </c>
      <c r="E108" s="3">
        <v>205474</v>
      </c>
      <c r="F108" s="12"/>
      <c r="G108" s="13" t="s">
        <v>172</v>
      </c>
      <c r="H108" s="13"/>
      <c r="I108" s="24"/>
      <c r="J108" s="25">
        <v>345</v>
      </c>
      <c r="K108" s="26">
        <f t="shared" si="3"/>
        <v>345</v>
      </c>
      <c r="L108" s="8">
        <v>45453</v>
      </c>
    </row>
    <row r="109" spans="1:12">
      <c r="A109" s="8"/>
      <c r="B109" s="9"/>
      <c r="C109" s="10"/>
      <c r="D109" s="17" t="s">
        <v>198</v>
      </c>
      <c r="E109" s="7"/>
      <c r="F109" s="18"/>
      <c r="G109" s="19" t="s">
        <v>172</v>
      </c>
      <c r="H109" s="19"/>
      <c r="I109" s="27"/>
      <c r="J109" s="25">
        <v>-61.52</v>
      </c>
      <c r="K109" s="26">
        <f t="shared" si="3"/>
        <v>-61.52</v>
      </c>
      <c r="L109" s="14"/>
    </row>
    <row r="110" spans="1:12">
      <c r="A110" s="22" t="s">
        <v>201</v>
      </c>
      <c r="B110" s="21"/>
      <c r="C110" s="21"/>
      <c r="D110" s="21"/>
      <c r="E110" s="21"/>
      <c r="F110" s="21"/>
      <c r="G110" s="21"/>
      <c r="H110" s="21"/>
      <c r="I110" s="28"/>
      <c r="J110" s="29">
        <f>SUM(J108:J109)</f>
        <v>283.48</v>
      </c>
      <c r="K110" s="30">
        <f t="shared" si="3"/>
        <v>283.48</v>
      </c>
      <c r="L110" s="31"/>
    </row>
    <row r="111" spans="1:12">
      <c r="A111" s="8">
        <v>45471</v>
      </c>
      <c r="B111" s="9">
        <v>19205</v>
      </c>
      <c r="C111" s="10" t="s">
        <v>229</v>
      </c>
      <c r="D111" s="11" t="s">
        <v>197</v>
      </c>
      <c r="E111" s="3">
        <v>206646</v>
      </c>
      <c r="F111" s="12"/>
      <c r="G111" s="13" t="s">
        <v>172</v>
      </c>
      <c r="H111" s="13"/>
      <c r="I111" s="24"/>
      <c r="J111" s="25">
        <v>382.18</v>
      </c>
      <c r="K111" s="26">
        <f t="shared" si="3"/>
        <v>382.18</v>
      </c>
      <c r="L111" s="8">
        <v>45453</v>
      </c>
    </row>
    <row r="112" spans="1:12">
      <c r="A112" s="14"/>
      <c r="B112" s="15"/>
      <c r="C112" s="16"/>
      <c r="D112" s="17" t="s">
        <v>198</v>
      </c>
      <c r="E112" s="7"/>
      <c r="F112" s="18"/>
      <c r="G112" s="19" t="s">
        <v>172</v>
      </c>
      <c r="H112" s="19"/>
      <c r="I112" s="27"/>
      <c r="J112" s="25">
        <v>-51.76</v>
      </c>
      <c r="K112" s="26">
        <f t="shared" si="3"/>
        <v>-51.76</v>
      </c>
      <c r="L112" s="14"/>
    </row>
    <row r="113" spans="1:12">
      <c r="A113" s="22" t="s">
        <v>201</v>
      </c>
      <c r="B113" s="21"/>
      <c r="C113" s="21"/>
      <c r="D113" s="21"/>
      <c r="E113" s="21"/>
      <c r="F113" s="21"/>
      <c r="G113" s="21"/>
      <c r="H113" s="21"/>
      <c r="I113" s="28"/>
      <c r="J113" s="29">
        <f>SUM(J111:J112)</f>
        <v>330.42</v>
      </c>
      <c r="K113" s="30">
        <f t="shared" si="3"/>
        <v>330.42</v>
      </c>
      <c r="L113" s="14"/>
    </row>
    <row r="114" spans="1:12">
      <c r="A114" s="8">
        <v>45471</v>
      </c>
      <c r="B114" s="9">
        <v>19205</v>
      </c>
      <c r="C114" s="10" t="s">
        <v>230</v>
      </c>
      <c r="D114" s="11" t="s">
        <v>197</v>
      </c>
      <c r="E114" s="3">
        <v>206645</v>
      </c>
      <c r="F114" s="12"/>
      <c r="G114" s="13" t="s">
        <v>172</v>
      </c>
      <c r="H114" s="13"/>
      <c r="I114" s="24"/>
      <c r="J114" s="25">
        <v>4312.62</v>
      </c>
      <c r="K114" s="26">
        <f t="shared" si="3"/>
        <v>4312.62</v>
      </c>
      <c r="L114" s="8">
        <v>45453</v>
      </c>
    </row>
    <row r="115" spans="1:12">
      <c r="A115" s="14"/>
      <c r="B115" s="15"/>
      <c r="C115" s="16"/>
      <c r="D115" s="17" t="s">
        <v>198</v>
      </c>
      <c r="E115" s="7"/>
      <c r="F115" s="18"/>
      <c r="G115" s="19" t="s">
        <v>172</v>
      </c>
      <c r="H115" s="19"/>
      <c r="I115" s="27"/>
      <c r="J115" s="25">
        <v>-517.89</v>
      </c>
      <c r="K115" s="26">
        <f t="shared" si="3"/>
        <v>-517.89</v>
      </c>
      <c r="L115" s="14"/>
    </row>
    <row r="116" spans="1:12">
      <c r="A116" s="22" t="s">
        <v>201</v>
      </c>
      <c r="B116" s="21"/>
      <c r="C116" s="21"/>
      <c r="D116" s="21"/>
      <c r="E116" s="21"/>
      <c r="F116" s="21"/>
      <c r="G116" s="21"/>
      <c r="H116" s="21"/>
      <c r="I116" s="28"/>
      <c r="J116" s="29">
        <f>SUM(J114:J115)</f>
        <v>3794.73</v>
      </c>
      <c r="K116" s="30">
        <f t="shared" si="3"/>
        <v>3794.73</v>
      </c>
      <c r="L116" s="14"/>
    </row>
    <row r="117" spans="1:12">
      <c r="A117" s="8">
        <v>45471</v>
      </c>
      <c r="B117" s="9">
        <v>19205</v>
      </c>
      <c r="C117" s="10" t="s">
        <v>231</v>
      </c>
      <c r="D117" s="11" t="s">
        <v>197</v>
      </c>
      <c r="E117" s="3">
        <v>206139</v>
      </c>
      <c r="F117" s="12"/>
      <c r="G117" s="13" t="s">
        <v>172</v>
      </c>
      <c r="H117" s="13"/>
      <c r="I117" s="24"/>
      <c r="J117" s="25">
        <v>191.09</v>
      </c>
      <c r="K117" s="26">
        <f t="shared" si="3"/>
        <v>191.09</v>
      </c>
      <c r="L117" s="8">
        <v>45453</v>
      </c>
    </row>
    <row r="118" spans="1:12">
      <c r="A118" s="14"/>
      <c r="B118" s="15"/>
      <c r="C118" s="16"/>
      <c r="D118" s="17" t="s">
        <v>198</v>
      </c>
      <c r="E118" s="7"/>
      <c r="F118" s="18"/>
      <c r="G118" s="19" t="s">
        <v>172</v>
      </c>
      <c r="H118" s="19"/>
      <c r="I118" s="27"/>
      <c r="J118" s="25">
        <v>-27.33</v>
      </c>
      <c r="K118" s="26">
        <f t="shared" si="3"/>
        <v>-27.33</v>
      </c>
      <c r="L118" s="14"/>
    </row>
    <row r="119" spans="1:12">
      <c r="A119" s="22" t="s">
        <v>201</v>
      </c>
      <c r="B119" s="21"/>
      <c r="C119" s="21"/>
      <c r="D119" s="21"/>
      <c r="E119" s="21"/>
      <c r="F119" s="21"/>
      <c r="G119" s="21"/>
      <c r="H119" s="21"/>
      <c r="I119" s="28"/>
      <c r="J119" s="29">
        <f>SUM(J117:J118)</f>
        <v>163.76</v>
      </c>
      <c r="K119" s="30">
        <f t="shared" si="3"/>
        <v>163.76</v>
      </c>
      <c r="L119" s="14"/>
    </row>
    <row r="120" spans="1:12">
      <c r="A120" s="8">
        <v>45471</v>
      </c>
      <c r="B120" s="9">
        <v>19205</v>
      </c>
      <c r="C120" s="10" t="s">
        <v>232</v>
      </c>
      <c r="D120" s="11" t="s">
        <v>197</v>
      </c>
      <c r="E120" s="3">
        <v>204737</v>
      </c>
      <c r="F120" s="12"/>
      <c r="G120" s="13" t="s">
        <v>172</v>
      </c>
      <c r="H120" s="13"/>
      <c r="I120" s="24"/>
      <c r="J120" s="25">
        <v>194</v>
      </c>
      <c r="K120" s="26">
        <f t="shared" si="3"/>
        <v>194</v>
      </c>
      <c r="L120" s="8">
        <v>45453</v>
      </c>
    </row>
    <row r="121" spans="1:12">
      <c r="A121" s="14"/>
      <c r="B121" s="15"/>
      <c r="C121" s="16"/>
      <c r="D121" s="17" t="s">
        <v>198</v>
      </c>
      <c r="E121" s="7"/>
      <c r="F121" s="18"/>
      <c r="G121" s="19" t="s">
        <v>172</v>
      </c>
      <c r="H121" s="19"/>
      <c r="I121" s="27"/>
      <c r="J121" s="25">
        <v>-28.16</v>
      </c>
      <c r="K121" s="26">
        <f t="shared" si="3"/>
        <v>-28.16</v>
      </c>
      <c r="L121" s="14"/>
    </row>
    <row r="122" spans="1:12">
      <c r="A122" s="22" t="s">
        <v>201</v>
      </c>
      <c r="B122" s="21"/>
      <c r="C122" s="21"/>
      <c r="D122" s="21"/>
      <c r="E122" s="21"/>
      <c r="F122" s="21"/>
      <c r="G122" s="21"/>
      <c r="H122" s="21"/>
      <c r="I122" s="28"/>
      <c r="J122" s="29">
        <f>SUM(J120:J121)</f>
        <v>165.84</v>
      </c>
      <c r="K122" s="30">
        <f t="shared" si="3"/>
        <v>165.84</v>
      </c>
      <c r="L122" s="14"/>
    </row>
    <row r="123" spans="1:12">
      <c r="A123" s="8">
        <v>45471</v>
      </c>
      <c r="B123" s="9">
        <v>19205</v>
      </c>
      <c r="C123" s="10" t="s">
        <v>233</v>
      </c>
      <c r="D123" s="11" t="s">
        <v>197</v>
      </c>
      <c r="E123" s="3">
        <v>206121</v>
      </c>
      <c r="F123" s="12"/>
      <c r="G123" s="13" t="s">
        <v>172</v>
      </c>
      <c r="H123" s="13"/>
      <c r="I123" s="24"/>
      <c r="J123" s="25">
        <v>197</v>
      </c>
      <c r="K123" s="26">
        <f t="shared" si="3"/>
        <v>197</v>
      </c>
      <c r="L123" s="8">
        <v>45453</v>
      </c>
    </row>
    <row r="124" spans="1:12">
      <c r="A124" s="14"/>
      <c r="B124" s="15"/>
      <c r="C124" s="16"/>
      <c r="D124" s="17" t="s">
        <v>198</v>
      </c>
      <c r="E124" s="7"/>
      <c r="F124" s="18"/>
      <c r="G124" s="19" t="s">
        <v>172</v>
      </c>
      <c r="H124" s="19"/>
      <c r="I124" s="27"/>
      <c r="J124" s="25">
        <v>-33.28</v>
      </c>
      <c r="K124" s="26">
        <f t="shared" si="3"/>
        <v>-33.28</v>
      </c>
      <c r="L124" s="14"/>
    </row>
    <row r="125" spans="1:12">
      <c r="A125" s="22" t="s">
        <v>201</v>
      </c>
      <c r="B125" s="21"/>
      <c r="C125" s="21"/>
      <c r="D125" s="21"/>
      <c r="E125" s="21"/>
      <c r="F125" s="21"/>
      <c r="G125" s="21"/>
      <c r="H125" s="21"/>
      <c r="I125" s="28"/>
      <c r="J125" s="29">
        <f>SUM(J123:J124)</f>
        <v>163.72</v>
      </c>
      <c r="K125" s="30">
        <f t="shared" si="3"/>
        <v>163.72</v>
      </c>
      <c r="L125" s="14"/>
    </row>
    <row r="126" spans="1:12">
      <c r="A126" s="8">
        <v>45471</v>
      </c>
      <c r="B126" s="9">
        <v>19205</v>
      </c>
      <c r="C126" s="10" t="s">
        <v>234</v>
      </c>
      <c r="D126" s="11" t="s">
        <v>197</v>
      </c>
      <c r="E126" s="3">
        <v>206126</v>
      </c>
      <c r="F126" s="12"/>
      <c r="G126" s="13" t="s">
        <v>172</v>
      </c>
      <c r="H126" s="13"/>
      <c r="I126" s="24"/>
      <c r="J126" s="25">
        <v>8892</v>
      </c>
      <c r="K126" s="26">
        <f t="shared" si="3"/>
        <v>8892</v>
      </c>
      <c r="L126" s="8">
        <v>45453</v>
      </c>
    </row>
    <row r="127" spans="1:12">
      <c r="A127" s="8"/>
      <c r="B127" s="9"/>
      <c r="C127" s="10"/>
      <c r="D127" s="17" t="s">
        <v>198</v>
      </c>
      <c r="E127" s="7"/>
      <c r="F127" s="18"/>
      <c r="G127" s="19" t="s">
        <v>172</v>
      </c>
      <c r="H127" s="19"/>
      <c r="I127" s="27"/>
      <c r="J127" s="25">
        <v>-1362.96</v>
      </c>
      <c r="K127" s="26">
        <f t="shared" si="3"/>
        <v>-1362.96</v>
      </c>
      <c r="L127" s="14"/>
    </row>
    <row r="128" spans="1:12">
      <c r="A128" s="22" t="s">
        <v>201</v>
      </c>
      <c r="B128" s="21"/>
      <c r="C128" s="21"/>
      <c r="D128" s="21"/>
      <c r="E128" s="21"/>
      <c r="F128" s="21"/>
      <c r="G128" s="21"/>
      <c r="H128" s="21"/>
      <c r="I128" s="28"/>
      <c r="J128" s="29">
        <f>SUM(J126:J127)</f>
        <v>7529.04</v>
      </c>
      <c r="K128" s="30">
        <f t="shared" si="3"/>
        <v>7529.04</v>
      </c>
      <c r="L128" s="31"/>
    </row>
    <row r="129" spans="1:12">
      <c r="A129" s="8">
        <v>45471</v>
      </c>
      <c r="B129" s="9">
        <v>19205</v>
      </c>
      <c r="C129" s="10" t="s">
        <v>235</v>
      </c>
      <c r="D129" s="11" t="s">
        <v>197</v>
      </c>
      <c r="E129" s="3">
        <v>206136</v>
      </c>
      <c r="F129" s="12"/>
      <c r="G129" s="13" t="s">
        <v>172</v>
      </c>
      <c r="H129" s="13"/>
      <c r="I129" s="24"/>
      <c r="J129" s="25">
        <v>197</v>
      </c>
      <c r="K129" s="26">
        <f t="shared" si="3"/>
        <v>197</v>
      </c>
      <c r="L129" s="8">
        <v>45453</v>
      </c>
    </row>
    <row r="130" spans="1:12">
      <c r="A130" s="8"/>
      <c r="B130" s="9"/>
      <c r="C130" s="10"/>
      <c r="D130" s="17" t="s">
        <v>198</v>
      </c>
      <c r="E130" s="7"/>
      <c r="F130" s="18"/>
      <c r="G130" s="19" t="s">
        <v>172</v>
      </c>
      <c r="H130" s="19"/>
      <c r="I130" s="27"/>
      <c r="J130" s="25">
        <v>-34.13</v>
      </c>
      <c r="K130" s="26">
        <f t="shared" si="3"/>
        <v>-34.13</v>
      </c>
      <c r="L130" s="14"/>
    </row>
    <row r="131" s="1" customFormat="1" spans="1:12">
      <c r="A131" s="22" t="s">
        <v>201</v>
      </c>
      <c r="B131" s="21"/>
      <c r="C131" s="21"/>
      <c r="D131" s="21"/>
      <c r="E131" s="21"/>
      <c r="F131" s="21"/>
      <c r="G131" s="21"/>
      <c r="H131" s="21"/>
      <c r="I131" s="28"/>
      <c r="J131" s="29">
        <f>SUM(J129:J130)</f>
        <v>162.87</v>
      </c>
      <c r="K131" s="30">
        <f>SUM(K129:K130)</f>
        <v>162.87</v>
      </c>
      <c r="L131" s="14"/>
    </row>
    <row r="132" spans="1:12">
      <c r="A132" s="8">
        <v>45471</v>
      </c>
      <c r="B132" s="9">
        <v>19205</v>
      </c>
      <c r="C132" s="10" t="s">
        <v>236</v>
      </c>
      <c r="D132" s="11" t="s">
        <v>197</v>
      </c>
      <c r="E132" s="3">
        <v>206093</v>
      </c>
      <c r="F132" s="12"/>
      <c r="G132" s="13" t="s">
        <v>172</v>
      </c>
      <c r="H132" s="13"/>
      <c r="I132" s="24"/>
      <c r="J132" s="25">
        <v>197</v>
      </c>
      <c r="K132" s="26">
        <f t="shared" ref="K132:K182" si="4">J132+F132</f>
        <v>197</v>
      </c>
      <c r="L132" s="8">
        <v>45453</v>
      </c>
    </row>
    <row r="133" spans="1:12">
      <c r="A133" s="8"/>
      <c r="B133" s="9"/>
      <c r="C133" s="10"/>
      <c r="D133" s="17" t="s">
        <v>198</v>
      </c>
      <c r="E133" s="7"/>
      <c r="F133" s="18"/>
      <c r="G133" s="19" t="s">
        <v>172</v>
      </c>
      <c r="H133" s="19"/>
      <c r="I133" s="27"/>
      <c r="J133" s="25">
        <v>-34.13</v>
      </c>
      <c r="K133" s="26">
        <f t="shared" si="4"/>
        <v>-34.13</v>
      </c>
      <c r="L133" s="8"/>
    </row>
    <row r="134" spans="1:12">
      <c r="A134" s="22" t="s">
        <v>201</v>
      </c>
      <c r="B134" s="21"/>
      <c r="C134" s="21"/>
      <c r="D134" s="21"/>
      <c r="E134" s="21"/>
      <c r="F134" s="21"/>
      <c r="G134" s="21"/>
      <c r="H134" s="21"/>
      <c r="I134" s="28"/>
      <c r="J134" s="29">
        <f>SUM(J132:J133)</f>
        <v>162.87</v>
      </c>
      <c r="K134" s="30">
        <f t="shared" si="4"/>
        <v>162.87</v>
      </c>
      <c r="L134" s="14"/>
    </row>
    <row r="135" spans="1:12">
      <c r="A135" s="8">
        <v>45471</v>
      </c>
      <c r="B135" s="9">
        <v>19205</v>
      </c>
      <c r="C135" s="10" t="s">
        <v>237</v>
      </c>
      <c r="D135" s="11" t="s">
        <v>197</v>
      </c>
      <c r="E135" s="3">
        <v>206420</v>
      </c>
      <c r="F135" s="12"/>
      <c r="G135" s="13" t="s">
        <v>172</v>
      </c>
      <c r="H135" s="13"/>
      <c r="I135" s="24"/>
      <c r="J135" s="25">
        <v>191.09</v>
      </c>
      <c r="K135" s="26">
        <f t="shared" si="4"/>
        <v>191.09</v>
      </c>
      <c r="L135" s="8">
        <v>45453</v>
      </c>
    </row>
    <row r="136" spans="1:12">
      <c r="A136" s="14"/>
      <c r="B136" s="15"/>
      <c r="C136" s="16"/>
      <c r="D136" s="17" t="s">
        <v>198</v>
      </c>
      <c r="E136" s="7"/>
      <c r="F136" s="18"/>
      <c r="G136" s="19" t="s">
        <v>172</v>
      </c>
      <c r="H136" s="19"/>
      <c r="I136" s="27"/>
      <c r="J136" s="25">
        <v>-25.88</v>
      </c>
      <c r="K136" s="26">
        <f t="shared" si="4"/>
        <v>-25.88</v>
      </c>
      <c r="L136" s="14"/>
    </row>
    <row r="137" spans="1:12">
      <c r="A137" s="22" t="s">
        <v>201</v>
      </c>
      <c r="B137" s="21"/>
      <c r="C137" s="21"/>
      <c r="D137" s="21"/>
      <c r="E137" s="21"/>
      <c r="F137" s="21"/>
      <c r="G137" s="21"/>
      <c r="H137" s="21"/>
      <c r="I137" s="28"/>
      <c r="J137" s="29">
        <f>SUM(J135:J136)</f>
        <v>165.21</v>
      </c>
      <c r="K137" s="30">
        <f t="shared" si="4"/>
        <v>165.21</v>
      </c>
      <c r="L137" s="14"/>
    </row>
    <row r="138" spans="1:12">
      <c r="A138" s="8">
        <v>45471</v>
      </c>
      <c r="B138" s="9">
        <v>19205</v>
      </c>
      <c r="C138" s="10" t="s">
        <v>238</v>
      </c>
      <c r="D138" s="11" t="s">
        <v>197</v>
      </c>
      <c r="E138" s="3">
        <v>206120</v>
      </c>
      <c r="F138" s="12"/>
      <c r="G138" s="13" t="s">
        <v>172</v>
      </c>
      <c r="H138" s="13"/>
      <c r="I138" s="24"/>
      <c r="J138" s="25">
        <v>1052.45</v>
      </c>
      <c r="K138" s="26">
        <f t="shared" si="4"/>
        <v>1052.45</v>
      </c>
      <c r="L138" s="8">
        <v>45453</v>
      </c>
    </row>
    <row r="139" spans="1:12">
      <c r="A139" s="14"/>
      <c r="B139" s="15"/>
      <c r="C139" s="16"/>
      <c r="D139" s="17" t="s">
        <v>198</v>
      </c>
      <c r="E139" s="7"/>
      <c r="F139" s="18"/>
      <c r="G139" s="19" t="s">
        <v>172</v>
      </c>
      <c r="H139" s="19"/>
      <c r="I139" s="27"/>
      <c r="J139" s="25">
        <v>-142.52</v>
      </c>
      <c r="K139" s="26">
        <f t="shared" si="4"/>
        <v>-142.52</v>
      </c>
      <c r="L139" s="14"/>
    </row>
    <row r="140" spans="1:12">
      <c r="A140" s="22" t="s">
        <v>201</v>
      </c>
      <c r="B140" s="21"/>
      <c r="C140" s="21"/>
      <c r="D140" s="21"/>
      <c r="E140" s="21"/>
      <c r="F140" s="21"/>
      <c r="G140" s="21"/>
      <c r="H140" s="21"/>
      <c r="I140" s="28"/>
      <c r="J140" s="29">
        <f>SUM(J138:J139)</f>
        <v>909.93</v>
      </c>
      <c r="K140" s="30">
        <f t="shared" si="4"/>
        <v>909.93</v>
      </c>
      <c r="L140" s="14"/>
    </row>
    <row r="141" spans="1:12">
      <c r="A141" s="8">
        <v>45471</v>
      </c>
      <c r="B141" s="9">
        <v>19205</v>
      </c>
      <c r="C141" s="10" t="s">
        <v>239</v>
      </c>
      <c r="D141" s="11" t="s">
        <v>197</v>
      </c>
      <c r="E141" s="3">
        <v>206113</v>
      </c>
      <c r="F141" s="12"/>
      <c r="G141" s="13" t="s">
        <v>172</v>
      </c>
      <c r="H141" s="13"/>
      <c r="I141" s="24"/>
      <c r="J141" s="25">
        <v>690</v>
      </c>
      <c r="K141" s="26">
        <f t="shared" si="4"/>
        <v>690</v>
      </c>
      <c r="L141" s="8">
        <v>45453</v>
      </c>
    </row>
    <row r="142" spans="1:12">
      <c r="A142" s="14"/>
      <c r="B142" s="15"/>
      <c r="C142" s="16"/>
      <c r="D142" s="17" t="s">
        <v>198</v>
      </c>
      <c r="E142" s="7"/>
      <c r="F142" s="18"/>
      <c r="G142" s="19" t="s">
        <v>172</v>
      </c>
      <c r="H142" s="19"/>
      <c r="I142" s="27"/>
      <c r="J142" s="25">
        <v>-117.44</v>
      </c>
      <c r="K142" s="26">
        <f t="shared" si="4"/>
        <v>-117.44</v>
      </c>
      <c r="L142" s="14"/>
    </row>
    <row r="143" spans="1:12">
      <c r="A143" s="22" t="s">
        <v>201</v>
      </c>
      <c r="B143" s="21"/>
      <c r="C143" s="21"/>
      <c r="D143" s="21"/>
      <c r="E143" s="21"/>
      <c r="F143" s="21"/>
      <c r="G143" s="21"/>
      <c r="H143" s="21"/>
      <c r="I143" s="28"/>
      <c r="J143" s="29">
        <f>SUM(J141:J142)</f>
        <v>572.56</v>
      </c>
      <c r="K143" s="30">
        <f t="shared" si="4"/>
        <v>572.56</v>
      </c>
      <c r="L143" s="14"/>
    </row>
    <row r="144" spans="1:12">
      <c r="A144" s="8">
        <v>45471</v>
      </c>
      <c r="B144" s="9">
        <v>19205</v>
      </c>
      <c r="C144" s="10" t="s">
        <v>240</v>
      </c>
      <c r="D144" s="11" t="s">
        <v>197</v>
      </c>
      <c r="E144" s="3">
        <v>206107</v>
      </c>
      <c r="F144" s="12"/>
      <c r="G144" s="13" t="s">
        <v>172</v>
      </c>
      <c r="H144" s="13"/>
      <c r="I144" s="24"/>
      <c r="J144" s="25">
        <v>385</v>
      </c>
      <c r="K144" s="26">
        <f t="shared" si="4"/>
        <v>385</v>
      </c>
      <c r="L144" s="8">
        <v>45453</v>
      </c>
    </row>
    <row r="145" spans="1:12">
      <c r="A145" s="14"/>
      <c r="B145" s="15"/>
      <c r="C145" s="16"/>
      <c r="D145" s="17" t="s">
        <v>198</v>
      </c>
      <c r="E145" s="7"/>
      <c r="F145" s="18"/>
      <c r="G145" s="19" t="s">
        <v>172</v>
      </c>
      <c r="H145" s="19"/>
      <c r="I145" s="27"/>
      <c r="J145" s="25">
        <v>-55.28</v>
      </c>
      <c r="K145" s="26">
        <f t="shared" si="4"/>
        <v>-55.28</v>
      </c>
      <c r="L145" s="14"/>
    </row>
    <row r="146" spans="1:12">
      <c r="A146" s="22" t="s">
        <v>201</v>
      </c>
      <c r="B146" s="21"/>
      <c r="C146" s="21"/>
      <c r="D146" s="21"/>
      <c r="E146" s="21"/>
      <c r="F146" s="21"/>
      <c r="G146" s="21"/>
      <c r="H146" s="21"/>
      <c r="I146" s="28"/>
      <c r="J146" s="29">
        <f>SUM(J144:J145)</f>
        <v>329.72</v>
      </c>
      <c r="K146" s="30">
        <f t="shared" si="4"/>
        <v>329.72</v>
      </c>
      <c r="L146" s="14"/>
    </row>
    <row r="147" spans="1:12">
      <c r="A147" s="8">
        <v>45471</v>
      </c>
      <c r="B147" s="9">
        <v>19205</v>
      </c>
      <c r="C147" s="10" t="s">
        <v>241</v>
      </c>
      <c r="D147" s="11" t="s">
        <v>197</v>
      </c>
      <c r="E147" s="3">
        <v>206421</v>
      </c>
      <c r="F147" s="12"/>
      <c r="G147" s="13" t="s">
        <v>172</v>
      </c>
      <c r="H147" s="13"/>
      <c r="I147" s="24"/>
      <c r="J147" s="25">
        <v>1067</v>
      </c>
      <c r="K147" s="26">
        <f t="shared" si="4"/>
        <v>1067</v>
      </c>
      <c r="L147" s="8">
        <v>45453</v>
      </c>
    </row>
    <row r="148" spans="1:12">
      <c r="A148" s="14"/>
      <c r="B148" s="15"/>
      <c r="C148" s="16"/>
      <c r="D148" s="17" t="s">
        <v>198</v>
      </c>
      <c r="E148" s="7"/>
      <c r="F148" s="18"/>
      <c r="G148" s="19" t="s">
        <v>172</v>
      </c>
      <c r="H148" s="19"/>
      <c r="I148" s="27"/>
      <c r="J148" s="25">
        <v>-180.33</v>
      </c>
      <c r="K148" s="26">
        <f t="shared" si="4"/>
        <v>-180.33</v>
      </c>
      <c r="L148" s="14"/>
    </row>
    <row r="149" spans="1:12">
      <c r="A149" s="22" t="s">
        <v>201</v>
      </c>
      <c r="B149" s="21"/>
      <c r="C149" s="21"/>
      <c r="D149" s="21"/>
      <c r="E149" s="21"/>
      <c r="F149" s="21"/>
      <c r="G149" s="21"/>
      <c r="H149" s="21"/>
      <c r="I149" s="28"/>
      <c r="J149" s="29">
        <f>SUM(J147:J148)</f>
        <v>886.67</v>
      </c>
      <c r="K149" s="30">
        <f t="shared" si="4"/>
        <v>886.67</v>
      </c>
      <c r="L149" s="14"/>
    </row>
    <row r="150" spans="1:12">
      <c r="A150" s="32">
        <v>45471</v>
      </c>
      <c r="B150" s="9">
        <v>19205</v>
      </c>
      <c r="C150" s="10"/>
      <c r="D150" s="11" t="s">
        <v>197</v>
      </c>
      <c r="E150" s="3"/>
      <c r="F150" s="12"/>
      <c r="G150" s="13" t="s">
        <v>172</v>
      </c>
      <c r="H150" s="13"/>
      <c r="I150" s="24"/>
      <c r="J150" s="25"/>
      <c r="K150" s="26">
        <f t="shared" si="4"/>
        <v>0</v>
      </c>
      <c r="L150" s="8">
        <v>45453</v>
      </c>
    </row>
    <row r="151" spans="1:12">
      <c r="A151" s="14"/>
      <c r="B151" s="15"/>
      <c r="C151" s="16"/>
      <c r="D151" s="17" t="s">
        <v>198</v>
      </c>
      <c r="E151" s="7"/>
      <c r="F151" s="18"/>
      <c r="G151" s="19" t="s">
        <v>172</v>
      </c>
      <c r="H151" s="19"/>
      <c r="I151" s="27"/>
      <c r="J151" s="25">
        <v>-109.02</v>
      </c>
      <c r="K151" s="26">
        <f t="shared" si="4"/>
        <v>-109.02</v>
      </c>
      <c r="L151" s="14"/>
    </row>
    <row r="152" spans="1:12">
      <c r="A152" s="20" t="s">
        <v>199</v>
      </c>
      <c r="B152" s="21"/>
      <c r="C152" s="21"/>
      <c r="D152" s="21"/>
      <c r="E152" s="21"/>
      <c r="F152" s="21"/>
      <c r="G152" s="21"/>
      <c r="H152" s="21"/>
      <c r="I152" s="28"/>
      <c r="J152" s="29">
        <f>SUM(J150:J151)</f>
        <v>-109.02</v>
      </c>
      <c r="K152" s="30">
        <f t="shared" si="4"/>
        <v>-109.02</v>
      </c>
      <c r="L152" s="14"/>
    </row>
    <row r="153" spans="1:12">
      <c r="A153" s="8">
        <v>45471</v>
      </c>
      <c r="B153" s="9">
        <v>19205</v>
      </c>
      <c r="C153" s="10" t="s">
        <v>242</v>
      </c>
      <c r="D153" s="11" t="s">
        <v>197</v>
      </c>
      <c r="E153" s="3">
        <v>205774</v>
      </c>
      <c r="F153" s="12"/>
      <c r="G153" s="13" t="s">
        <v>172</v>
      </c>
      <c r="H153" s="13"/>
      <c r="I153" s="24"/>
      <c r="J153" s="25">
        <v>1085</v>
      </c>
      <c r="K153" s="26">
        <f t="shared" si="4"/>
        <v>1085</v>
      </c>
      <c r="L153" s="8">
        <v>45453</v>
      </c>
    </row>
    <row r="154" spans="1:12">
      <c r="A154" s="14"/>
      <c r="B154" s="15"/>
      <c r="C154" s="16"/>
      <c r="D154" s="17" t="s">
        <v>198</v>
      </c>
      <c r="E154" s="7"/>
      <c r="F154" s="18"/>
      <c r="G154" s="19" t="s">
        <v>172</v>
      </c>
      <c r="H154" s="19"/>
      <c r="I154" s="27"/>
      <c r="J154" s="25">
        <v>-146.9</v>
      </c>
      <c r="K154" s="26">
        <f t="shared" si="4"/>
        <v>-146.9</v>
      </c>
      <c r="L154" s="14"/>
    </row>
    <row r="155" spans="1:12">
      <c r="A155" s="22" t="s">
        <v>201</v>
      </c>
      <c r="B155" s="21"/>
      <c r="C155" s="21"/>
      <c r="D155" s="21"/>
      <c r="E155" s="21"/>
      <c r="F155" s="21"/>
      <c r="G155" s="21"/>
      <c r="H155" s="21"/>
      <c r="I155" s="28"/>
      <c r="J155" s="29">
        <f>SUM(J153:J154)</f>
        <v>938.1</v>
      </c>
      <c r="K155" s="30">
        <f t="shared" si="4"/>
        <v>938.1</v>
      </c>
      <c r="L155" s="14"/>
    </row>
    <row r="156" spans="1:12">
      <c r="A156" s="8">
        <v>45471</v>
      </c>
      <c r="B156" s="9">
        <v>19205</v>
      </c>
      <c r="C156" s="10" t="s">
        <v>243</v>
      </c>
      <c r="D156" s="11" t="s">
        <v>197</v>
      </c>
      <c r="E156" s="3">
        <v>206123</v>
      </c>
      <c r="F156" s="12"/>
      <c r="G156" s="13" t="s">
        <v>172</v>
      </c>
      <c r="H156" s="13"/>
      <c r="I156" s="24"/>
      <c r="J156" s="25">
        <v>197</v>
      </c>
      <c r="K156" s="26">
        <f t="shared" si="4"/>
        <v>197</v>
      </c>
      <c r="L156" s="8">
        <v>45453</v>
      </c>
    </row>
    <row r="157" spans="1:12">
      <c r="A157" s="14"/>
      <c r="B157" s="15"/>
      <c r="C157" s="16"/>
      <c r="D157" s="17" t="s">
        <v>198</v>
      </c>
      <c r="E157" s="7"/>
      <c r="F157" s="18"/>
      <c r="G157" s="19" t="s">
        <v>172</v>
      </c>
      <c r="H157" s="19"/>
      <c r="I157" s="27"/>
      <c r="J157" s="25">
        <v>-34.13</v>
      </c>
      <c r="K157" s="26">
        <f t="shared" si="4"/>
        <v>-34.13</v>
      </c>
      <c r="L157" s="14"/>
    </row>
    <row r="158" spans="1:12">
      <c r="A158" s="22" t="s">
        <v>201</v>
      </c>
      <c r="B158" s="21"/>
      <c r="C158" s="21"/>
      <c r="D158" s="21"/>
      <c r="E158" s="21"/>
      <c r="F158" s="21"/>
      <c r="G158" s="21"/>
      <c r="H158" s="21"/>
      <c r="I158" s="28"/>
      <c r="J158" s="29">
        <f>SUM(J156:J157)</f>
        <v>162.87</v>
      </c>
      <c r="K158" s="30">
        <f t="shared" si="4"/>
        <v>162.87</v>
      </c>
      <c r="L158" s="14"/>
    </row>
    <row r="159" spans="1:12">
      <c r="A159" s="8">
        <v>45471</v>
      </c>
      <c r="B159" s="9">
        <v>19205</v>
      </c>
      <c r="C159" s="10" t="s">
        <v>244</v>
      </c>
      <c r="D159" s="11" t="s">
        <v>197</v>
      </c>
      <c r="E159" s="3">
        <v>206422</v>
      </c>
      <c r="F159" s="12"/>
      <c r="G159" s="13" t="s">
        <v>172</v>
      </c>
      <c r="H159" s="13"/>
      <c r="I159" s="24"/>
      <c r="J159" s="25">
        <v>1052.45</v>
      </c>
      <c r="K159" s="26">
        <f t="shared" si="4"/>
        <v>1052.45</v>
      </c>
      <c r="L159" s="8">
        <v>45453</v>
      </c>
    </row>
    <row r="160" spans="1:12">
      <c r="A160" s="14"/>
      <c r="B160" s="15"/>
      <c r="C160" s="16"/>
      <c r="D160" s="17" t="s">
        <v>198</v>
      </c>
      <c r="E160" s="7"/>
      <c r="F160" s="18"/>
      <c r="G160" s="19" t="s">
        <v>172</v>
      </c>
      <c r="H160" s="19"/>
      <c r="I160" s="27"/>
      <c r="J160" s="25">
        <v>-142.52</v>
      </c>
      <c r="K160" s="26">
        <f t="shared" si="4"/>
        <v>-142.52</v>
      </c>
      <c r="L160" s="14"/>
    </row>
    <row r="161" spans="1:12">
      <c r="A161" s="22" t="s">
        <v>201</v>
      </c>
      <c r="B161" s="21"/>
      <c r="C161" s="21"/>
      <c r="D161" s="21"/>
      <c r="E161" s="21"/>
      <c r="F161" s="21"/>
      <c r="G161" s="21"/>
      <c r="H161" s="21"/>
      <c r="I161" s="28"/>
      <c r="J161" s="29">
        <f>SUM(J159:J160)</f>
        <v>909.93</v>
      </c>
      <c r="K161" s="30">
        <f t="shared" si="4"/>
        <v>909.93</v>
      </c>
      <c r="L161" s="14"/>
    </row>
    <row r="162" spans="1:12">
      <c r="A162" s="8">
        <v>45471</v>
      </c>
      <c r="B162" s="9">
        <v>19205</v>
      </c>
      <c r="C162" s="10" t="s">
        <v>245</v>
      </c>
      <c r="D162" s="11" t="s">
        <v>197</v>
      </c>
      <c r="E162" s="3">
        <v>206418</v>
      </c>
      <c r="F162" s="12"/>
      <c r="G162" s="13" t="s">
        <v>172</v>
      </c>
      <c r="H162" s="13"/>
      <c r="I162" s="24"/>
      <c r="J162" s="25">
        <v>382.18</v>
      </c>
      <c r="K162" s="26">
        <f t="shared" si="4"/>
        <v>382.18</v>
      </c>
      <c r="L162" s="8">
        <v>45453</v>
      </c>
    </row>
    <row r="163" spans="1:12">
      <c r="A163" s="14"/>
      <c r="B163" s="15"/>
      <c r="C163" s="16"/>
      <c r="D163" s="17" t="s">
        <v>198</v>
      </c>
      <c r="E163" s="7"/>
      <c r="F163" s="18"/>
      <c r="G163" s="19" t="s">
        <v>172</v>
      </c>
      <c r="H163" s="19"/>
      <c r="I163" s="27"/>
      <c r="J163" s="25">
        <v>-51.76</v>
      </c>
      <c r="K163" s="26">
        <f t="shared" si="4"/>
        <v>-51.76</v>
      </c>
      <c r="L163" s="14"/>
    </row>
    <row r="164" spans="1:12">
      <c r="A164" s="22" t="s">
        <v>201</v>
      </c>
      <c r="B164" s="21"/>
      <c r="C164" s="21"/>
      <c r="D164" s="21"/>
      <c r="E164" s="21"/>
      <c r="F164" s="21"/>
      <c r="G164" s="21"/>
      <c r="H164" s="21"/>
      <c r="I164" s="28"/>
      <c r="J164" s="29">
        <f>SUM(J162:J163)</f>
        <v>330.42</v>
      </c>
      <c r="K164" s="30">
        <f t="shared" si="4"/>
        <v>330.42</v>
      </c>
      <c r="L164" s="14"/>
    </row>
    <row r="165" spans="1:12">
      <c r="A165" s="8">
        <v>45471</v>
      </c>
      <c r="B165" s="9">
        <v>19205</v>
      </c>
      <c r="C165" s="10" t="s">
        <v>246</v>
      </c>
      <c r="D165" s="11" t="s">
        <v>197</v>
      </c>
      <c r="E165" s="3">
        <v>206124</v>
      </c>
      <c r="F165" s="12"/>
      <c r="G165" s="13" t="s">
        <v>172</v>
      </c>
      <c r="H165" s="13"/>
      <c r="I165" s="24"/>
      <c r="J165" s="25">
        <v>391</v>
      </c>
      <c r="K165" s="26">
        <f t="shared" si="4"/>
        <v>391</v>
      </c>
      <c r="L165" s="8">
        <v>45453</v>
      </c>
    </row>
    <row r="166" spans="1:12">
      <c r="A166" s="14"/>
      <c r="B166" s="15"/>
      <c r="C166" s="16"/>
      <c r="D166" s="17" t="s">
        <v>198</v>
      </c>
      <c r="E166" s="7"/>
      <c r="F166" s="18"/>
      <c r="G166" s="19" t="s">
        <v>172</v>
      </c>
      <c r="H166" s="19"/>
      <c r="I166" s="27"/>
      <c r="J166" s="25">
        <v>-63.68</v>
      </c>
      <c r="K166" s="26">
        <f t="shared" si="4"/>
        <v>-63.68</v>
      </c>
      <c r="L166" s="14"/>
    </row>
    <row r="167" spans="1:12">
      <c r="A167" s="22" t="s">
        <v>201</v>
      </c>
      <c r="B167" s="21"/>
      <c r="C167" s="21"/>
      <c r="D167" s="21"/>
      <c r="E167" s="21"/>
      <c r="F167" s="21"/>
      <c r="G167" s="21"/>
      <c r="H167" s="21"/>
      <c r="I167" s="28"/>
      <c r="J167" s="29">
        <f>SUM(J165:J166)</f>
        <v>327.32</v>
      </c>
      <c r="K167" s="30">
        <f t="shared" si="4"/>
        <v>327.32</v>
      </c>
      <c r="L167" s="14"/>
    </row>
    <row r="168" spans="1:12">
      <c r="A168" s="8">
        <v>45471</v>
      </c>
      <c r="B168" s="9">
        <v>19205</v>
      </c>
      <c r="C168" s="10" t="s">
        <v>247</v>
      </c>
      <c r="D168" s="11" t="s">
        <v>197</v>
      </c>
      <c r="E168" s="3">
        <v>206117</v>
      </c>
      <c r="F168" s="12"/>
      <c r="G168" s="13" t="s">
        <v>172</v>
      </c>
      <c r="H168" s="13"/>
      <c r="I168" s="24"/>
      <c r="J168" s="25">
        <v>1065</v>
      </c>
      <c r="K168" s="26">
        <f t="shared" si="4"/>
        <v>1065</v>
      </c>
      <c r="L168" s="8">
        <v>45453</v>
      </c>
    </row>
    <row r="169" spans="1:12">
      <c r="A169" s="14"/>
      <c r="B169" s="15"/>
      <c r="C169" s="16"/>
      <c r="D169" s="17" t="s">
        <v>198</v>
      </c>
      <c r="E169" s="7"/>
      <c r="F169" s="18"/>
      <c r="G169" s="19" t="s">
        <v>172</v>
      </c>
      <c r="H169" s="19"/>
      <c r="I169" s="27"/>
      <c r="J169" s="25">
        <v>-158.27</v>
      </c>
      <c r="K169" s="26">
        <f t="shared" si="4"/>
        <v>-158.27</v>
      </c>
      <c r="L169" s="14"/>
    </row>
    <row r="170" spans="1:12">
      <c r="A170" s="22" t="s">
        <v>201</v>
      </c>
      <c r="B170" s="21"/>
      <c r="C170" s="21"/>
      <c r="D170" s="21"/>
      <c r="E170" s="21"/>
      <c r="F170" s="21"/>
      <c r="G170" s="21"/>
      <c r="H170" s="21"/>
      <c r="I170" s="28"/>
      <c r="J170" s="29">
        <f>SUM(J168:J169)</f>
        <v>906.73</v>
      </c>
      <c r="K170" s="30">
        <f t="shared" si="4"/>
        <v>906.73</v>
      </c>
      <c r="L170" s="14"/>
    </row>
    <row r="171" spans="1:12">
      <c r="A171" s="8">
        <v>45471</v>
      </c>
      <c r="B171" s="9">
        <v>19205</v>
      </c>
      <c r="C171" s="10" t="s">
        <v>248</v>
      </c>
      <c r="D171" s="11" t="s">
        <v>197</v>
      </c>
      <c r="E171" s="3">
        <v>204735</v>
      </c>
      <c r="F171" s="12"/>
      <c r="G171" s="13" t="s">
        <v>172</v>
      </c>
      <c r="H171" s="13"/>
      <c r="I171" s="24"/>
      <c r="J171" s="25">
        <v>194</v>
      </c>
      <c r="K171" s="26">
        <f t="shared" si="4"/>
        <v>194</v>
      </c>
      <c r="L171" s="8">
        <v>45453</v>
      </c>
    </row>
    <row r="172" spans="1:12">
      <c r="A172" s="14"/>
      <c r="B172" s="15"/>
      <c r="C172" s="16"/>
      <c r="D172" s="17" t="s">
        <v>198</v>
      </c>
      <c r="E172" s="7"/>
      <c r="F172" s="18"/>
      <c r="G172" s="19" t="s">
        <v>172</v>
      </c>
      <c r="H172" s="19"/>
      <c r="I172" s="27"/>
      <c r="J172" s="25">
        <v>-26.28</v>
      </c>
      <c r="K172" s="26">
        <f t="shared" si="4"/>
        <v>-26.28</v>
      </c>
      <c r="L172" s="14"/>
    </row>
    <row r="173" spans="1:12">
      <c r="A173" s="22" t="s">
        <v>201</v>
      </c>
      <c r="B173" s="21"/>
      <c r="C173" s="21"/>
      <c r="D173" s="21"/>
      <c r="E173" s="21"/>
      <c r="F173" s="21"/>
      <c r="G173" s="21"/>
      <c r="H173" s="21"/>
      <c r="I173" s="28"/>
      <c r="J173" s="29">
        <f>SUM(J171:J172)</f>
        <v>167.72</v>
      </c>
      <c r="K173" s="30">
        <f t="shared" si="4"/>
        <v>167.72</v>
      </c>
      <c r="L173" s="14"/>
    </row>
    <row r="174" spans="1:12">
      <c r="A174" s="8">
        <v>45471</v>
      </c>
      <c r="B174" s="9">
        <v>19205</v>
      </c>
      <c r="C174" s="10" t="s">
        <v>249</v>
      </c>
      <c r="D174" s="11" t="s">
        <v>197</v>
      </c>
      <c r="E174" s="3">
        <v>204741</v>
      </c>
      <c r="F174" s="12"/>
      <c r="G174" s="13" t="s">
        <v>172</v>
      </c>
      <c r="H174" s="13"/>
      <c r="I174" s="24"/>
      <c r="J174" s="25">
        <v>339.5</v>
      </c>
      <c r="K174" s="26">
        <f t="shared" si="4"/>
        <v>339.5</v>
      </c>
      <c r="L174" s="8">
        <v>45453</v>
      </c>
    </row>
    <row r="175" spans="1:12">
      <c r="A175" s="14"/>
      <c r="B175" s="15"/>
      <c r="C175" s="16"/>
      <c r="D175" s="17" t="s">
        <v>198</v>
      </c>
      <c r="E175" s="7"/>
      <c r="F175" s="18"/>
      <c r="G175" s="19" t="s">
        <v>172</v>
      </c>
      <c r="H175" s="19"/>
      <c r="I175" s="27"/>
      <c r="J175" s="25">
        <v>-47.6</v>
      </c>
      <c r="K175" s="26">
        <f t="shared" si="4"/>
        <v>-47.6</v>
      </c>
      <c r="L175" s="14"/>
    </row>
    <row r="176" spans="1:12">
      <c r="A176" s="22" t="s">
        <v>201</v>
      </c>
      <c r="B176" s="21"/>
      <c r="C176" s="21"/>
      <c r="D176" s="21"/>
      <c r="E176" s="21"/>
      <c r="F176" s="21"/>
      <c r="G176" s="21"/>
      <c r="H176" s="21"/>
      <c r="I176" s="28"/>
      <c r="J176" s="29">
        <f>SUM(J174:J175)</f>
        <v>291.9</v>
      </c>
      <c r="K176" s="30">
        <f t="shared" si="4"/>
        <v>291.9</v>
      </c>
      <c r="L176" s="14"/>
    </row>
    <row r="177" spans="1:12">
      <c r="A177" s="8">
        <v>45471</v>
      </c>
      <c r="B177" s="9">
        <v>19205</v>
      </c>
      <c r="C177" s="10" t="s">
        <v>250</v>
      </c>
      <c r="D177" s="11" t="s">
        <v>197</v>
      </c>
      <c r="E177" s="3">
        <v>205672</v>
      </c>
      <c r="F177" s="12"/>
      <c r="G177" s="13" t="s">
        <v>172</v>
      </c>
      <c r="H177" s="13"/>
      <c r="I177" s="24"/>
      <c r="J177" s="25">
        <v>191.09</v>
      </c>
      <c r="K177" s="26">
        <f t="shared" si="4"/>
        <v>191.09</v>
      </c>
      <c r="L177" s="8">
        <v>45453</v>
      </c>
    </row>
    <row r="178" spans="1:12">
      <c r="A178" s="14"/>
      <c r="B178" s="15"/>
      <c r="C178" s="16"/>
      <c r="D178" s="17" t="s">
        <v>198</v>
      </c>
      <c r="E178" s="7"/>
      <c r="F178" s="18"/>
      <c r="G178" s="19" t="s">
        <v>172</v>
      </c>
      <c r="H178" s="19"/>
      <c r="I178" s="27"/>
      <c r="J178" s="25">
        <v>-26.21</v>
      </c>
      <c r="K178" s="26">
        <f t="shared" si="4"/>
        <v>-26.21</v>
      </c>
      <c r="L178" s="14"/>
    </row>
    <row r="179" spans="1:12">
      <c r="A179" s="22" t="s">
        <v>201</v>
      </c>
      <c r="B179" s="21"/>
      <c r="C179" s="21"/>
      <c r="D179" s="21"/>
      <c r="E179" s="21"/>
      <c r="F179" s="21"/>
      <c r="G179" s="21"/>
      <c r="H179" s="21"/>
      <c r="I179" s="28"/>
      <c r="J179" s="29">
        <f>SUM(J177:J178)</f>
        <v>164.88</v>
      </c>
      <c r="K179" s="30">
        <f t="shared" si="4"/>
        <v>164.88</v>
      </c>
      <c r="L179" s="14"/>
    </row>
    <row r="180" spans="1:12">
      <c r="A180" s="8">
        <v>45471</v>
      </c>
      <c r="B180" s="9">
        <v>19205</v>
      </c>
      <c r="C180" s="10" t="s">
        <v>251</v>
      </c>
      <c r="D180" s="11" t="s">
        <v>197</v>
      </c>
      <c r="E180" s="3">
        <v>205602</v>
      </c>
      <c r="F180" s="12"/>
      <c r="G180" s="13" t="s">
        <v>172</v>
      </c>
      <c r="H180" s="13"/>
      <c r="I180" s="24"/>
      <c r="J180" s="25">
        <v>382.18</v>
      </c>
      <c r="K180" s="26">
        <f t="shared" si="4"/>
        <v>382.18</v>
      </c>
      <c r="L180" s="8">
        <v>45453</v>
      </c>
    </row>
    <row r="181" spans="1:12">
      <c r="A181" s="14"/>
      <c r="B181" s="15"/>
      <c r="C181" s="16"/>
      <c r="D181" s="17" t="s">
        <v>198</v>
      </c>
      <c r="E181" s="7"/>
      <c r="F181" s="18"/>
      <c r="G181" s="19" t="s">
        <v>172</v>
      </c>
      <c r="H181" s="19"/>
      <c r="I181" s="27"/>
      <c r="J181" s="25">
        <v>-52.6</v>
      </c>
      <c r="K181" s="26">
        <f t="shared" si="4"/>
        <v>-52.6</v>
      </c>
      <c r="L181" s="14"/>
    </row>
    <row r="182" spans="1:12">
      <c r="A182" s="22" t="s">
        <v>201</v>
      </c>
      <c r="B182" s="21"/>
      <c r="C182" s="21"/>
      <c r="D182" s="21"/>
      <c r="E182" s="21"/>
      <c r="F182" s="21"/>
      <c r="G182" s="21"/>
      <c r="H182" s="21"/>
      <c r="I182" s="28"/>
      <c r="J182" s="29">
        <f>SUM(J180:J181)</f>
        <v>329.58</v>
      </c>
      <c r="K182" s="30">
        <f t="shared" si="4"/>
        <v>329.58</v>
      </c>
      <c r="L182" s="14"/>
    </row>
    <row r="183" ht="10.5" spans="1:10">
      <c r="A183" s="2"/>
      <c r="I183" s="33" t="s">
        <v>226</v>
      </c>
      <c r="J183" s="34">
        <f>SUM(J104,J107,J110,J113,J116,J119,J122,J125,J128,J131,J134,J137,J140,J143,J146,J149,J152,J155,J158,J161,J164,J167,J170,J173,J176,J179,J182)</f>
        <v>20071.86</v>
      </c>
    </row>
    <row r="184" ht="10.5" spans="1:10">
      <c r="A184" s="2"/>
      <c r="I184" s="33"/>
      <c r="J184" s="34"/>
    </row>
    <row r="185" ht="10.5" spans="1:10">
      <c r="A185" s="2" t="s">
        <v>20</v>
      </c>
      <c r="D185" s="2" t="s">
        <v>21</v>
      </c>
      <c r="I185" s="35"/>
      <c r="J185" s="34"/>
    </row>
    <row r="186" spans="1:1">
      <c r="A186" s="2"/>
    </row>
    <row r="187" spans="1:1">
      <c r="A187" s="2"/>
    </row>
    <row r="188" spans="1:4">
      <c r="A188" s="2" t="s">
        <v>23</v>
      </c>
      <c r="D188" s="2" t="s">
        <v>24</v>
      </c>
    </row>
    <row r="189" spans="1:4">
      <c r="A189" s="1" t="s">
        <v>26</v>
      </c>
      <c r="D189" s="1" t="s">
        <v>27</v>
      </c>
    </row>
    <row r="194" spans="1:1">
      <c r="A194" s="2" t="s">
        <v>0</v>
      </c>
    </row>
    <row r="195" spans="1:1">
      <c r="A195" s="2" t="s">
        <v>1</v>
      </c>
    </row>
    <row r="197" spans="1:12">
      <c r="A197" s="3" t="s">
        <v>2</v>
      </c>
      <c r="B197" s="3" t="s">
        <v>3</v>
      </c>
      <c r="C197" s="3" t="s">
        <v>4</v>
      </c>
      <c r="D197" s="3" t="s">
        <v>5</v>
      </c>
      <c r="E197" s="3" t="s">
        <v>195</v>
      </c>
      <c r="F197" s="3" t="s">
        <v>7</v>
      </c>
      <c r="G197" s="4" t="s">
        <v>8</v>
      </c>
      <c r="H197" s="5"/>
      <c r="I197" s="5"/>
      <c r="J197" s="23"/>
      <c r="K197" s="3" t="s">
        <v>9</v>
      </c>
      <c r="L197" s="3" t="s">
        <v>10</v>
      </c>
    </row>
    <row r="198" spans="1:12">
      <c r="A198" s="6"/>
      <c r="B198" s="6"/>
      <c r="C198" s="6"/>
      <c r="D198" s="6"/>
      <c r="E198" s="6"/>
      <c r="F198" s="6"/>
      <c r="G198" s="3" t="s">
        <v>11</v>
      </c>
      <c r="H198" s="3" t="s">
        <v>12</v>
      </c>
      <c r="I198" s="3" t="s">
        <v>13</v>
      </c>
      <c r="J198" s="3" t="s">
        <v>14</v>
      </c>
      <c r="K198" s="6"/>
      <c r="L198" s="6"/>
    </row>
    <row r="199" spans="1:1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</row>
    <row r="200" spans="1:12">
      <c r="A200" s="8">
        <v>45471</v>
      </c>
      <c r="B200" s="9">
        <v>19206</v>
      </c>
      <c r="C200" s="10" t="s">
        <v>252</v>
      </c>
      <c r="D200" s="11" t="s">
        <v>197</v>
      </c>
      <c r="E200" s="3">
        <v>207432</v>
      </c>
      <c r="F200" s="12"/>
      <c r="G200" s="13" t="s">
        <v>172</v>
      </c>
      <c r="H200" s="13"/>
      <c r="I200" s="24"/>
      <c r="J200" s="25">
        <v>1383</v>
      </c>
      <c r="K200" s="26">
        <f>J200+F200</f>
        <v>1383</v>
      </c>
      <c r="L200" s="8">
        <v>45461</v>
      </c>
    </row>
    <row r="201" spans="1:12">
      <c r="A201" s="14"/>
      <c r="B201" s="15"/>
      <c r="C201" s="16"/>
      <c r="D201" s="17" t="s">
        <v>198</v>
      </c>
      <c r="E201" s="7"/>
      <c r="F201" s="18"/>
      <c r="G201" s="19" t="s">
        <v>172</v>
      </c>
      <c r="H201" s="19"/>
      <c r="I201" s="27"/>
      <c r="J201" s="25">
        <v>-216.59</v>
      </c>
      <c r="K201" s="26">
        <f>J201+F201</f>
        <v>-216.59</v>
      </c>
      <c r="L201" s="14"/>
    </row>
    <row r="202" spans="1:12">
      <c r="A202" s="22" t="s">
        <v>201</v>
      </c>
      <c r="B202" s="21"/>
      <c r="C202" s="21"/>
      <c r="D202" s="21"/>
      <c r="E202" s="21"/>
      <c r="F202" s="21"/>
      <c r="G202" s="21"/>
      <c r="H202" s="21"/>
      <c r="I202" s="28"/>
      <c r="J202" s="29">
        <f>SUM(J200:J201)</f>
        <v>1166.41</v>
      </c>
      <c r="K202" s="30">
        <f>J202+F202</f>
        <v>1166.41</v>
      </c>
      <c r="L202" s="14"/>
    </row>
    <row r="203" spans="1:12">
      <c r="A203" s="8">
        <v>45471</v>
      </c>
      <c r="B203" s="9">
        <v>19206</v>
      </c>
      <c r="C203" s="10" t="s">
        <v>200</v>
      </c>
      <c r="D203" s="11" t="s">
        <v>197</v>
      </c>
      <c r="E203" s="3">
        <v>207414</v>
      </c>
      <c r="F203" s="12"/>
      <c r="G203" s="13" t="s">
        <v>172</v>
      </c>
      <c r="H203" s="13"/>
      <c r="I203" s="24"/>
      <c r="J203" s="25">
        <v>194</v>
      </c>
      <c r="K203" s="26">
        <f t="shared" ref="K203:K225" si="5">J203+F203</f>
        <v>194</v>
      </c>
      <c r="L203" s="8">
        <v>45461</v>
      </c>
    </row>
    <row r="204" spans="1:12">
      <c r="A204" s="8"/>
      <c r="B204" s="9"/>
      <c r="C204" s="10"/>
      <c r="D204" s="17" t="s">
        <v>198</v>
      </c>
      <c r="E204" s="7"/>
      <c r="F204" s="18"/>
      <c r="G204" s="19" t="s">
        <v>172</v>
      </c>
      <c r="H204" s="19"/>
      <c r="I204" s="27"/>
      <c r="J204" s="25">
        <v>-26.28</v>
      </c>
      <c r="K204" s="26">
        <f t="shared" si="5"/>
        <v>-26.28</v>
      </c>
      <c r="L204" s="14"/>
    </row>
    <row r="205" spans="1:12">
      <c r="A205" s="22" t="s">
        <v>201</v>
      </c>
      <c r="B205" s="21"/>
      <c r="C205" s="21"/>
      <c r="D205" s="21"/>
      <c r="E205" s="21"/>
      <c r="F205" s="21"/>
      <c r="G205" s="21"/>
      <c r="H205" s="21"/>
      <c r="I205" s="28"/>
      <c r="J205" s="29">
        <f>SUM(J203:J204)</f>
        <v>167.72</v>
      </c>
      <c r="K205" s="30">
        <f t="shared" si="5"/>
        <v>167.72</v>
      </c>
      <c r="L205" s="31"/>
    </row>
    <row r="206" spans="1:12">
      <c r="A206" s="8">
        <v>45471</v>
      </c>
      <c r="B206" s="9">
        <v>19206</v>
      </c>
      <c r="C206" s="10" t="s">
        <v>253</v>
      </c>
      <c r="D206" s="11" t="s">
        <v>197</v>
      </c>
      <c r="E206" s="3">
        <v>207405</v>
      </c>
      <c r="F206" s="12"/>
      <c r="G206" s="13" t="s">
        <v>172</v>
      </c>
      <c r="H206" s="13"/>
      <c r="I206" s="24"/>
      <c r="J206" s="25">
        <v>200</v>
      </c>
      <c r="K206" s="26">
        <f t="shared" si="5"/>
        <v>200</v>
      </c>
      <c r="L206" s="8">
        <v>45461</v>
      </c>
    </row>
    <row r="207" spans="1:12">
      <c r="A207" s="14"/>
      <c r="B207" s="15"/>
      <c r="C207" s="16"/>
      <c r="D207" s="17" t="s">
        <v>198</v>
      </c>
      <c r="E207" s="7"/>
      <c r="F207" s="18"/>
      <c r="G207" s="19" t="s">
        <v>172</v>
      </c>
      <c r="H207" s="19"/>
      <c r="I207" s="27"/>
      <c r="J207" s="25">
        <v>-34.36</v>
      </c>
      <c r="K207" s="26">
        <f t="shared" si="5"/>
        <v>-34.36</v>
      </c>
      <c r="L207" s="14"/>
    </row>
    <row r="208" spans="1:12">
      <c r="A208" s="22" t="s">
        <v>201</v>
      </c>
      <c r="B208" s="21"/>
      <c r="C208" s="21"/>
      <c r="D208" s="21"/>
      <c r="E208" s="21"/>
      <c r="F208" s="21"/>
      <c r="G208" s="21"/>
      <c r="H208" s="21"/>
      <c r="I208" s="28"/>
      <c r="J208" s="29">
        <f>SUM(J206:J207)</f>
        <v>165.64</v>
      </c>
      <c r="K208" s="30">
        <f t="shared" si="5"/>
        <v>165.64</v>
      </c>
      <c r="L208" s="14"/>
    </row>
    <row r="209" spans="1:12">
      <c r="A209" s="8">
        <v>45471</v>
      </c>
      <c r="B209" s="9">
        <v>19206</v>
      </c>
      <c r="C209" s="10" t="s">
        <v>254</v>
      </c>
      <c r="D209" s="11" t="s">
        <v>197</v>
      </c>
      <c r="E209" s="3">
        <v>207444</v>
      </c>
      <c r="F209" s="12"/>
      <c r="G209" s="13" t="s">
        <v>172</v>
      </c>
      <c r="H209" s="13"/>
      <c r="I209" s="24"/>
      <c r="J209" s="25">
        <v>200</v>
      </c>
      <c r="K209" s="26">
        <f t="shared" si="5"/>
        <v>200</v>
      </c>
      <c r="L209" s="8">
        <v>45461</v>
      </c>
    </row>
    <row r="210" spans="1:12">
      <c r="A210" s="14"/>
      <c r="B210" s="15"/>
      <c r="C210" s="16"/>
      <c r="D210" s="17" t="s">
        <v>198</v>
      </c>
      <c r="E210" s="7"/>
      <c r="F210" s="18"/>
      <c r="G210" s="19" t="s">
        <v>172</v>
      </c>
      <c r="H210" s="19"/>
      <c r="I210" s="27"/>
      <c r="J210" s="25">
        <v>-33.8</v>
      </c>
      <c r="K210" s="26">
        <f t="shared" si="5"/>
        <v>-33.8</v>
      </c>
      <c r="L210" s="14"/>
    </row>
    <row r="211" spans="1:12">
      <c r="A211" s="22" t="s">
        <v>201</v>
      </c>
      <c r="B211" s="21"/>
      <c r="C211" s="21"/>
      <c r="D211" s="21"/>
      <c r="E211" s="21"/>
      <c r="F211" s="21"/>
      <c r="G211" s="21"/>
      <c r="H211" s="21"/>
      <c r="I211" s="28"/>
      <c r="J211" s="29">
        <f>SUM(J209:J210)</f>
        <v>166.2</v>
      </c>
      <c r="K211" s="30">
        <f t="shared" si="5"/>
        <v>166.2</v>
      </c>
      <c r="L211" s="14"/>
    </row>
    <row r="212" spans="1:12">
      <c r="A212" s="8">
        <v>45471</v>
      </c>
      <c r="B212" s="9">
        <v>19206</v>
      </c>
      <c r="C212" s="10" t="s">
        <v>255</v>
      </c>
      <c r="D212" s="11" t="s">
        <v>197</v>
      </c>
      <c r="E212" s="3">
        <v>207892</v>
      </c>
      <c r="F212" s="12"/>
      <c r="G212" s="13" t="s">
        <v>172</v>
      </c>
      <c r="H212" s="13"/>
      <c r="I212" s="24"/>
      <c r="J212" s="25">
        <v>194</v>
      </c>
      <c r="K212" s="26">
        <f t="shared" si="5"/>
        <v>194</v>
      </c>
      <c r="L212" s="8">
        <v>45461</v>
      </c>
    </row>
    <row r="213" spans="1:12">
      <c r="A213" s="14"/>
      <c r="B213" s="15"/>
      <c r="C213" s="16"/>
      <c r="D213" s="17" t="s">
        <v>198</v>
      </c>
      <c r="E213" s="7"/>
      <c r="F213" s="18"/>
      <c r="G213" s="19" t="s">
        <v>172</v>
      </c>
      <c r="H213" s="19"/>
      <c r="I213" s="27"/>
      <c r="J213" s="25">
        <v>-27.13</v>
      </c>
      <c r="K213" s="26">
        <f t="shared" si="5"/>
        <v>-27.13</v>
      </c>
      <c r="L213" s="14"/>
    </row>
    <row r="214" spans="1:12">
      <c r="A214" s="22" t="s">
        <v>201</v>
      </c>
      <c r="B214" s="21"/>
      <c r="C214" s="21"/>
      <c r="D214" s="21"/>
      <c r="E214" s="21"/>
      <c r="F214" s="21"/>
      <c r="G214" s="21"/>
      <c r="H214" s="21"/>
      <c r="I214" s="28"/>
      <c r="J214" s="29">
        <f>SUM(J212:J213)</f>
        <v>166.87</v>
      </c>
      <c r="K214" s="30">
        <f t="shared" si="5"/>
        <v>166.87</v>
      </c>
      <c r="L214" s="14"/>
    </row>
    <row r="215" spans="1:12">
      <c r="A215" s="8">
        <v>45471</v>
      </c>
      <c r="B215" s="9">
        <v>19206</v>
      </c>
      <c r="C215" s="10" t="s">
        <v>256</v>
      </c>
      <c r="D215" s="11" t="s">
        <v>197</v>
      </c>
      <c r="E215" s="3">
        <v>207895</v>
      </c>
      <c r="F215" s="12"/>
      <c r="G215" s="13" t="s">
        <v>172</v>
      </c>
      <c r="H215" s="13"/>
      <c r="I215" s="24"/>
      <c r="J215" s="25">
        <v>388</v>
      </c>
      <c r="K215" s="26">
        <f t="shared" si="5"/>
        <v>388</v>
      </c>
      <c r="L215" s="8">
        <v>45461</v>
      </c>
    </row>
    <row r="216" spans="1:12">
      <c r="A216" s="14"/>
      <c r="B216" s="15"/>
      <c r="C216" s="16"/>
      <c r="D216" s="17" t="s">
        <v>198</v>
      </c>
      <c r="E216" s="7"/>
      <c r="F216" s="18"/>
      <c r="G216" s="19" t="s">
        <v>172</v>
      </c>
      <c r="H216" s="19"/>
      <c r="I216" s="27"/>
      <c r="J216" s="25">
        <v>-52.56</v>
      </c>
      <c r="K216" s="26">
        <f t="shared" si="5"/>
        <v>-52.56</v>
      </c>
      <c r="L216" s="14"/>
    </row>
    <row r="217" spans="1:12">
      <c r="A217" s="22" t="s">
        <v>201</v>
      </c>
      <c r="B217" s="21"/>
      <c r="C217" s="21"/>
      <c r="D217" s="21"/>
      <c r="E217" s="21"/>
      <c r="F217" s="21"/>
      <c r="G217" s="21"/>
      <c r="H217" s="21"/>
      <c r="I217" s="28"/>
      <c r="J217" s="29">
        <f>SUM(J215:J216)</f>
        <v>335.44</v>
      </c>
      <c r="K217" s="30">
        <f t="shared" si="5"/>
        <v>335.44</v>
      </c>
      <c r="L217" s="14"/>
    </row>
    <row r="218" spans="1:12">
      <c r="A218" s="8">
        <v>45471</v>
      </c>
      <c r="B218" s="9">
        <v>19206</v>
      </c>
      <c r="C218" s="10" t="s">
        <v>257</v>
      </c>
      <c r="D218" s="11" t="s">
        <v>197</v>
      </c>
      <c r="E218" s="3">
        <v>207409</v>
      </c>
      <c r="F218" s="12"/>
      <c r="G218" s="13" t="s">
        <v>172</v>
      </c>
      <c r="H218" s="13"/>
      <c r="I218" s="24"/>
      <c r="J218" s="25">
        <v>1092</v>
      </c>
      <c r="K218" s="26">
        <f t="shared" si="5"/>
        <v>1092</v>
      </c>
      <c r="L218" s="8">
        <v>45461</v>
      </c>
    </row>
    <row r="219" spans="1:12">
      <c r="A219" s="14"/>
      <c r="B219" s="15"/>
      <c r="C219" s="16"/>
      <c r="D219" s="17" t="s">
        <v>198</v>
      </c>
      <c r="E219" s="7"/>
      <c r="F219" s="18"/>
      <c r="G219" s="19" t="s">
        <v>172</v>
      </c>
      <c r="H219" s="19"/>
      <c r="I219" s="27"/>
      <c r="J219" s="25">
        <v>-175.87</v>
      </c>
      <c r="K219" s="26">
        <f t="shared" si="5"/>
        <v>-175.87</v>
      </c>
      <c r="L219" s="14"/>
    </row>
    <row r="220" spans="1:12">
      <c r="A220" s="22" t="s">
        <v>201</v>
      </c>
      <c r="B220" s="21"/>
      <c r="C220" s="21"/>
      <c r="D220" s="21"/>
      <c r="E220" s="21"/>
      <c r="F220" s="21"/>
      <c r="G220" s="21"/>
      <c r="H220" s="21"/>
      <c r="I220" s="28"/>
      <c r="J220" s="29">
        <f>SUM(J218:J219)</f>
        <v>916.13</v>
      </c>
      <c r="K220" s="30">
        <f t="shared" si="5"/>
        <v>916.13</v>
      </c>
      <c r="L220" s="14"/>
    </row>
    <row r="221" spans="1:12">
      <c r="A221" s="8">
        <v>45471</v>
      </c>
      <c r="B221" s="9">
        <v>19206</v>
      </c>
      <c r="C221" s="10" t="s">
        <v>258</v>
      </c>
      <c r="D221" s="11" t="s">
        <v>197</v>
      </c>
      <c r="E221" s="3">
        <v>208216</v>
      </c>
      <c r="F221" s="12"/>
      <c r="G221" s="13" t="s">
        <v>172</v>
      </c>
      <c r="H221" s="13"/>
      <c r="I221" s="24"/>
      <c r="J221" s="25">
        <v>1100</v>
      </c>
      <c r="K221" s="26">
        <f t="shared" si="5"/>
        <v>1100</v>
      </c>
      <c r="L221" s="8">
        <v>45461</v>
      </c>
    </row>
    <row r="222" spans="1:12">
      <c r="A222" s="8"/>
      <c r="B222" s="9"/>
      <c r="C222" s="10"/>
      <c r="D222" s="17" t="s">
        <v>198</v>
      </c>
      <c r="E222" s="7"/>
      <c r="F222" s="18"/>
      <c r="G222" s="19" t="s">
        <v>172</v>
      </c>
      <c r="H222" s="19"/>
      <c r="I222" s="27"/>
      <c r="J222" s="25">
        <v>-148.95</v>
      </c>
      <c r="K222" s="26">
        <f t="shared" si="5"/>
        <v>-148.95</v>
      </c>
      <c r="L222" s="14"/>
    </row>
    <row r="223" spans="1:12">
      <c r="A223" s="22" t="s">
        <v>201</v>
      </c>
      <c r="B223" s="21"/>
      <c r="C223" s="21"/>
      <c r="D223" s="21"/>
      <c r="E223" s="21"/>
      <c r="F223" s="21"/>
      <c r="G223" s="21"/>
      <c r="H223" s="21"/>
      <c r="I223" s="28"/>
      <c r="J223" s="29">
        <f>SUM(J221:J222)</f>
        <v>951.05</v>
      </c>
      <c r="K223" s="30">
        <f t="shared" si="5"/>
        <v>951.05</v>
      </c>
      <c r="L223" s="31"/>
    </row>
    <row r="224" spans="1:12">
      <c r="A224" s="8">
        <v>45471</v>
      </c>
      <c r="B224" s="9">
        <v>19206</v>
      </c>
      <c r="C224" s="10" t="s">
        <v>259</v>
      </c>
      <c r="D224" s="11" t="s">
        <v>197</v>
      </c>
      <c r="E224" s="3">
        <v>207893</v>
      </c>
      <c r="F224" s="12"/>
      <c r="G224" s="13" t="s">
        <v>172</v>
      </c>
      <c r="H224" s="13"/>
      <c r="I224" s="24"/>
      <c r="J224" s="25">
        <v>1067</v>
      </c>
      <c r="K224" s="26">
        <f t="shared" si="5"/>
        <v>1067</v>
      </c>
      <c r="L224" s="8">
        <v>45461</v>
      </c>
    </row>
    <row r="225" spans="1:12">
      <c r="A225" s="8"/>
      <c r="B225" s="9"/>
      <c r="C225" s="10"/>
      <c r="D225" s="17" t="s">
        <v>198</v>
      </c>
      <c r="E225" s="7"/>
      <c r="F225" s="18"/>
      <c r="G225" s="19" t="s">
        <v>172</v>
      </c>
      <c r="H225" s="19"/>
      <c r="I225" s="27"/>
      <c r="J225" s="25">
        <v>-145.33</v>
      </c>
      <c r="K225" s="26">
        <f t="shared" si="5"/>
        <v>-145.33</v>
      </c>
      <c r="L225" s="14"/>
    </row>
    <row r="226" s="1" customFormat="1" spans="1:12">
      <c r="A226" s="22" t="s">
        <v>201</v>
      </c>
      <c r="B226" s="21"/>
      <c r="C226" s="21"/>
      <c r="D226" s="21"/>
      <c r="E226" s="21"/>
      <c r="F226" s="21"/>
      <c r="G226" s="21"/>
      <c r="H226" s="21"/>
      <c r="I226" s="28"/>
      <c r="J226" s="29">
        <f>SUM(J224:J225)</f>
        <v>921.67</v>
      </c>
      <c r="K226" s="30">
        <f>SUM(K224:K225)</f>
        <v>921.67</v>
      </c>
      <c r="L226" s="14"/>
    </row>
    <row r="227" spans="1:12">
      <c r="A227" s="8">
        <v>45471</v>
      </c>
      <c r="B227" s="9">
        <v>19206</v>
      </c>
      <c r="C227" s="10" t="s">
        <v>260</v>
      </c>
      <c r="D227" s="11" t="s">
        <v>197</v>
      </c>
      <c r="E227" s="3">
        <v>207411</v>
      </c>
      <c r="F227" s="12"/>
      <c r="G227" s="13" t="s">
        <v>172</v>
      </c>
      <c r="H227" s="13"/>
      <c r="I227" s="24"/>
      <c r="J227" s="25">
        <v>1081</v>
      </c>
      <c r="K227" s="26">
        <f t="shared" ref="K227:K244" si="6">J227+F227</f>
        <v>1081</v>
      </c>
      <c r="L227" s="8">
        <v>45461</v>
      </c>
    </row>
    <row r="228" spans="1:12">
      <c r="A228" s="8"/>
      <c r="B228" s="9"/>
      <c r="C228" s="10"/>
      <c r="D228" s="17" t="s">
        <v>198</v>
      </c>
      <c r="E228" s="7"/>
      <c r="F228" s="18"/>
      <c r="G228" s="19" t="s">
        <v>172</v>
      </c>
      <c r="H228" s="19"/>
      <c r="I228" s="27"/>
      <c r="J228" s="25">
        <v>-162.06</v>
      </c>
      <c r="K228" s="26">
        <f t="shared" si="6"/>
        <v>-162.06</v>
      </c>
      <c r="L228" s="8"/>
    </row>
    <row r="229" spans="1:12">
      <c r="A229" s="22" t="s">
        <v>201</v>
      </c>
      <c r="B229" s="21"/>
      <c r="C229" s="21"/>
      <c r="D229" s="21"/>
      <c r="E229" s="21"/>
      <c r="F229" s="21"/>
      <c r="G229" s="21"/>
      <c r="H229" s="21"/>
      <c r="I229" s="28"/>
      <c r="J229" s="29">
        <f>SUM(J227:J228)</f>
        <v>918.94</v>
      </c>
      <c r="K229" s="30">
        <f t="shared" si="6"/>
        <v>918.94</v>
      </c>
      <c r="L229" s="14"/>
    </row>
    <row r="230" spans="1:12">
      <c r="A230" s="8">
        <v>45471</v>
      </c>
      <c r="B230" s="9">
        <v>19206</v>
      </c>
      <c r="C230" s="10" t="s">
        <v>261</v>
      </c>
      <c r="D230" s="11" t="s">
        <v>197</v>
      </c>
      <c r="E230" s="3">
        <v>207436</v>
      </c>
      <c r="F230" s="12"/>
      <c r="G230" s="13" t="s">
        <v>172</v>
      </c>
      <c r="H230" s="13"/>
      <c r="I230" s="24"/>
      <c r="J230" s="25">
        <v>194</v>
      </c>
      <c r="K230" s="26">
        <f t="shared" si="6"/>
        <v>194</v>
      </c>
      <c r="L230" s="8">
        <v>45461</v>
      </c>
    </row>
    <row r="231" spans="1:12">
      <c r="A231" s="14"/>
      <c r="B231" s="15"/>
      <c r="C231" s="16"/>
      <c r="D231" s="17" t="s">
        <v>198</v>
      </c>
      <c r="E231" s="7"/>
      <c r="F231" s="18"/>
      <c r="G231" s="19" t="s">
        <v>172</v>
      </c>
      <c r="H231" s="19"/>
      <c r="I231" s="27"/>
      <c r="J231" s="25">
        <v>-26.39</v>
      </c>
      <c r="K231" s="26">
        <f t="shared" si="6"/>
        <v>-26.39</v>
      </c>
      <c r="L231" s="14"/>
    </row>
    <row r="232" spans="1:12">
      <c r="A232" s="22" t="s">
        <v>201</v>
      </c>
      <c r="B232" s="21"/>
      <c r="C232" s="21"/>
      <c r="D232" s="21"/>
      <c r="E232" s="21"/>
      <c r="F232" s="21"/>
      <c r="G232" s="21"/>
      <c r="H232" s="21"/>
      <c r="I232" s="28"/>
      <c r="J232" s="29">
        <f>SUM(J230:J231)</f>
        <v>167.61</v>
      </c>
      <c r="K232" s="30">
        <f t="shared" si="6"/>
        <v>167.61</v>
      </c>
      <c r="L232" s="14"/>
    </row>
    <row r="233" spans="1:12">
      <c r="A233" s="8">
        <v>45471</v>
      </c>
      <c r="B233" s="9">
        <v>19206</v>
      </c>
      <c r="C233" s="10" t="s">
        <v>262</v>
      </c>
      <c r="D233" s="11" t="s">
        <v>197</v>
      </c>
      <c r="E233" s="3">
        <v>207404</v>
      </c>
      <c r="F233" s="12"/>
      <c r="G233" s="13" t="s">
        <v>172</v>
      </c>
      <c r="H233" s="13"/>
      <c r="I233" s="24"/>
      <c r="J233" s="25">
        <v>388</v>
      </c>
      <c r="K233" s="26">
        <f t="shared" si="6"/>
        <v>388</v>
      </c>
      <c r="L233" s="8">
        <v>45461</v>
      </c>
    </row>
    <row r="234" spans="1:12">
      <c r="A234" s="14"/>
      <c r="B234" s="15"/>
      <c r="C234" s="16"/>
      <c r="D234" s="17" t="s">
        <v>198</v>
      </c>
      <c r="E234" s="7"/>
      <c r="F234" s="18"/>
      <c r="G234" s="19" t="s">
        <v>172</v>
      </c>
      <c r="H234" s="19"/>
      <c r="I234" s="27"/>
      <c r="J234" s="25">
        <v>-52.56</v>
      </c>
      <c r="K234" s="26">
        <f t="shared" si="6"/>
        <v>-52.56</v>
      </c>
      <c r="L234" s="14"/>
    </row>
    <row r="235" spans="1:12">
      <c r="A235" s="22" t="s">
        <v>201</v>
      </c>
      <c r="B235" s="21"/>
      <c r="C235" s="21"/>
      <c r="D235" s="21"/>
      <c r="E235" s="21"/>
      <c r="F235" s="21"/>
      <c r="G235" s="21"/>
      <c r="H235" s="21"/>
      <c r="I235" s="28"/>
      <c r="J235" s="29">
        <f>SUM(J233:J234)</f>
        <v>335.44</v>
      </c>
      <c r="K235" s="30">
        <f t="shared" si="6"/>
        <v>335.44</v>
      </c>
      <c r="L235" s="14"/>
    </row>
    <row r="236" spans="1:12">
      <c r="A236" s="8">
        <v>45471</v>
      </c>
      <c r="B236" s="9">
        <v>19206</v>
      </c>
      <c r="C236" s="10" t="s">
        <v>263</v>
      </c>
      <c r="D236" s="11" t="s">
        <v>197</v>
      </c>
      <c r="E236" s="3">
        <v>207412</v>
      </c>
      <c r="F236" s="12"/>
      <c r="G236" s="13" t="s">
        <v>172</v>
      </c>
      <c r="H236" s="13"/>
      <c r="I236" s="24"/>
      <c r="J236" s="25">
        <v>1100</v>
      </c>
      <c r="K236" s="26">
        <f t="shared" si="6"/>
        <v>1100</v>
      </c>
      <c r="L236" s="8">
        <v>45461</v>
      </c>
    </row>
    <row r="237" spans="1:12">
      <c r="A237" s="14"/>
      <c r="B237" s="15"/>
      <c r="C237" s="16"/>
      <c r="D237" s="17" t="s">
        <v>198</v>
      </c>
      <c r="E237" s="7"/>
      <c r="F237" s="18"/>
      <c r="G237" s="19" t="s">
        <v>172</v>
      </c>
      <c r="H237" s="19"/>
      <c r="I237" s="27"/>
      <c r="J237" s="25">
        <v>-186.76</v>
      </c>
      <c r="K237" s="26">
        <f t="shared" si="6"/>
        <v>-186.76</v>
      </c>
      <c r="L237" s="14"/>
    </row>
    <row r="238" spans="1:12">
      <c r="A238" s="22" t="s">
        <v>201</v>
      </c>
      <c r="B238" s="21"/>
      <c r="C238" s="21"/>
      <c r="D238" s="21"/>
      <c r="E238" s="21"/>
      <c r="F238" s="21"/>
      <c r="G238" s="21"/>
      <c r="H238" s="21"/>
      <c r="I238" s="28"/>
      <c r="J238" s="29">
        <f>SUM(J236:J237)</f>
        <v>913.24</v>
      </c>
      <c r="K238" s="30">
        <f t="shared" si="6"/>
        <v>913.24</v>
      </c>
      <c r="L238" s="14"/>
    </row>
    <row r="239" spans="1:12">
      <c r="A239" s="8">
        <v>45471</v>
      </c>
      <c r="B239" s="9">
        <v>19206</v>
      </c>
      <c r="C239" s="10" t="s">
        <v>264</v>
      </c>
      <c r="D239" s="11" t="s">
        <v>197</v>
      </c>
      <c r="E239" s="3">
        <v>207448</v>
      </c>
      <c r="F239" s="12"/>
      <c r="G239" s="13" t="s">
        <v>172</v>
      </c>
      <c r="H239" s="13"/>
      <c r="I239" s="24"/>
      <c r="J239" s="25">
        <v>1100</v>
      </c>
      <c r="K239" s="26">
        <f t="shared" si="6"/>
        <v>1100</v>
      </c>
      <c r="L239" s="8">
        <v>45461</v>
      </c>
    </row>
    <row r="240" spans="1:12">
      <c r="A240" s="14"/>
      <c r="B240" s="15"/>
      <c r="C240" s="16"/>
      <c r="D240" s="17" t="s">
        <v>198</v>
      </c>
      <c r="E240" s="7"/>
      <c r="F240" s="18"/>
      <c r="G240" s="19" t="s">
        <v>172</v>
      </c>
      <c r="H240" s="19"/>
      <c r="I240" s="27"/>
      <c r="J240" s="25">
        <v>-185.91</v>
      </c>
      <c r="K240" s="26">
        <f t="shared" si="6"/>
        <v>-185.91</v>
      </c>
      <c r="L240" s="14"/>
    </row>
    <row r="241" spans="1:12">
      <c r="A241" s="22" t="s">
        <v>201</v>
      </c>
      <c r="B241" s="21"/>
      <c r="C241" s="21"/>
      <c r="D241" s="21"/>
      <c r="E241" s="21"/>
      <c r="F241" s="21"/>
      <c r="G241" s="21"/>
      <c r="H241" s="21"/>
      <c r="I241" s="28"/>
      <c r="J241" s="29">
        <f>SUM(J239:J240)</f>
        <v>914.09</v>
      </c>
      <c r="K241" s="30">
        <f t="shared" si="6"/>
        <v>914.09</v>
      </c>
      <c r="L241" s="14"/>
    </row>
    <row r="242" spans="1:12">
      <c r="A242" s="8">
        <v>45471</v>
      </c>
      <c r="B242" s="9">
        <v>19206</v>
      </c>
      <c r="C242" s="10" t="s">
        <v>265</v>
      </c>
      <c r="D242" s="11" t="s">
        <v>197</v>
      </c>
      <c r="E242" s="3">
        <v>207451</v>
      </c>
      <c r="F242" s="12"/>
      <c r="G242" s="13" t="s">
        <v>172</v>
      </c>
      <c r="H242" s="13"/>
      <c r="I242" s="24"/>
      <c r="J242" s="25">
        <v>194</v>
      </c>
      <c r="K242" s="26">
        <f t="shared" si="6"/>
        <v>194</v>
      </c>
      <c r="L242" s="8">
        <v>45461</v>
      </c>
    </row>
    <row r="243" spans="1:12">
      <c r="A243" s="14"/>
      <c r="B243" s="15"/>
      <c r="C243" s="16"/>
      <c r="D243" s="17" t="s">
        <v>198</v>
      </c>
      <c r="E243" s="7"/>
      <c r="F243" s="18"/>
      <c r="G243" s="19" t="s">
        <v>172</v>
      </c>
      <c r="H243" s="19"/>
      <c r="I243" s="27"/>
      <c r="J243" s="25">
        <v>-26.28</v>
      </c>
      <c r="K243" s="26">
        <f t="shared" si="6"/>
        <v>-26.28</v>
      </c>
      <c r="L243" s="14"/>
    </row>
    <row r="244" spans="1:12">
      <c r="A244" s="22" t="s">
        <v>201</v>
      </c>
      <c r="B244" s="21"/>
      <c r="C244" s="21"/>
      <c r="D244" s="21"/>
      <c r="E244" s="21"/>
      <c r="F244" s="21"/>
      <c r="G244" s="21"/>
      <c r="H244" s="21"/>
      <c r="I244" s="28"/>
      <c r="J244" s="29">
        <f>SUM(J242:J243)</f>
        <v>167.72</v>
      </c>
      <c r="K244" s="30">
        <f t="shared" si="6"/>
        <v>167.72</v>
      </c>
      <c r="L244" s="14"/>
    </row>
    <row r="245" spans="1:12">
      <c r="A245" s="8">
        <v>45471</v>
      </c>
      <c r="B245" s="9">
        <v>19206</v>
      </c>
      <c r="C245" s="10" t="s">
        <v>266</v>
      </c>
      <c r="D245" s="11" t="s">
        <v>197</v>
      </c>
      <c r="E245" s="3">
        <v>206111</v>
      </c>
      <c r="F245" s="12"/>
      <c r="G245" s="13" t="s">
        <v>172</v>
      </c>
      <c r="H245" s="13"/>
      <c r="I245" s="24"/>
      <c r="J245" s="25">
        <v>340</v>
      </c>
      <c r="K245" s="26">
        <f t="shared" ref="K245:K277" si="7">J245+F245</f>
        <v>340</v>
      </c>
      <c r="L245" s="8">
        <v>45461</v>
      </c>
    </row>
    <row r="246" spans="1:12">
      <c r="A246" s="14"/>
      <c r="B246" s="15"/>
      <c r="C246" s="16"/>
      <c r="D246" s="17" t="s">
        <v>198</v>
      </c>
      <c r="E246" s="7"/>
      <c r="F246" s="18"/>
      <c r="G246" s="19" t="s">
        <v>172</v>
      </c>
      <c r="H246" s="19"/>
      <c r="I246" s="27"/>
      <c r="J246" s="25">
        <v>-53.9</v>
      </c>
      <c r="K246" s="26">
        <f t="shared" si="7"/>
        <v>-53.9</v>
      </c>
      <c r="L246" s="14"/>
    </row>
    <row r="247" spans="1:12">
      <c r="A247" s="22" t="s">
        <v>201</v>
      </c>
      <c r="B247" s="21"/>
      <c r="C247" s="21"/>
      <c r="D247" s="21"/>
      <c r="E247" s="21"/>
      <c r="F247" s="21"/>
      <c r="G247" s="21"/>
      <c r="H247" s="21"/>
      <c r="I247" s="28"/>
      <c r="J247" s="29">
        <f>SUM(J245:J246)</f>
        <v>286.1</v>
      </c>
      <c r="K247" s="30">
        <f t="shared" si="7"/>
        <v>286.1</v>
      </c>
      <c r="L247" s="14"/>
    </row>
    <row r="248" spans="1:12">
      <c r="A248" s="8">
        <v>45471</v>
      </c>
      <c r="B248" s="9">
        <v>19206</v>
      </c>
      <c r="C248" s="10" t="s">
        <v>267</v>
      </c>
      <c r="D248" s="11" t="s">
        <v>197</v>
      </c>
      <c r="E248" s="3">
        <v>207688</v>
      </c>
      <c r="F248" s="12"/>
      <c r="G248" s="13" t="s">
        <v>172</v>
      </c>
      <c r="H248" s="13"/>
      <c r="I248" s="24"/>
      <c r="J248" s="25">
        <v>1067</v>
      </c>
      <c r="K248" s="26">
        <f t="shared" si="7"/>
        <v>1067</v>
      </c>
      <c r="L248" s="8">
        <v>45461</v>
      </c>
    </row>
    <row r="249" spans="1:12">
      <c r="A249" s="14"/>
      <c r="B249" s="15"/>
      <c r="C249" s="16"/>
      <c r="D249" s="17" t="s">
        <v>198</v>
      </c>
      <c r="E249" s="7"/>
      <c r="F249" s="18"/>
      <c r="G249" s="19" t="s">
        <v>172</v>
      </c>
      <c r="H249" s="19"/>
      <c r="I249" s="27"/>
      <c r="J249" s="25">
        <v>-144.48</v>
      </c>
      <c r="K249" s="26">
        <f t="shared" si="7"/>
        <v>-144.48</v>
      </c>
      <c r="L249" s="14"/>
    </row>
    <row r="250" spans="1:12">
      <c r="A250" s="22" t="s">
        <v>201</v>
      </c>
      <c r="B250" s="21"/>
      <c r="C250" s="21"/>
      <c r="D250" s="21"/>
      <c r="E250" s="21"/>
      <c r="F250" s="21"/>
      <c r="G250" s="21"/>
      <c r="H250" s="21"/>
      <c r="I250" s="28"/>
      <c r="J250" s="29">
        <f>SUM(J248:J249)</f>
        <v>922.52</v>
      </c>
      <c r="K250" s="30">
        <f t="shared" si="7"/>
        <v>922.52</v>
      </c>
      <c r="L250" s="14"/>
    </row>
    <row r="251" spans="1:12">
      <c r="A251" s="8">
        <v>45471</v>
      </c>
      <c r="B251" s="9">
        <v>19206</v>
      </c>
      <c r="C251" s="10" t="s">
        <v>268</v>
      </c>
      <c r="D251" s="11" t="s">
        <v>197</v>
      </c>
      <c r="E251" s="3">
        <v>206846</v>
      </c>
      <c r="F251" s="12"/>
      <c r="G251" s="13" t="s">
        <v>172</v>
      </c>
      <c r="H251" s="13"/>
      <c r="I251" s="24"/>
      <c r="J251" s="25">
        <v>382.18</v>
      </c>
      <c r="K251" s="26">
        <f t="shared" si="7"/>
        <v>382.18</v>
      </c>
      <c r="L251" s="8">
        <v>45461</v>
      </c>
    </row>
    <row r="252" spans="1:12">
      <c r="A252" s="14"/>
      <c r="B252" s="15"/>
      <c r="C252" s="16"/>
      <c r="D252" s="17" t="s">
        <v>198</v>
      </c>
      <c r="E252" s="7"/>
      <c r="F252" s="18"/>
      <c r="G252" s="19" t="s">
        <v>172</v>
      </c>
      <c r="H252" s="19"/>
      <c r="I252" s="27"/>
      <c r="J252" s="25">
        <v>-52.74</v>
      </c>
      <c r="K252" s="26">
        <f t="shared" si="7"/>
        <v>-52.74</v>
      </c>
      <c r="L252" s="14"/>
    </row>
    <row r="253" spans="1:12">
      <c r="A253" s="22" t="s">
        <v>201</v>
      </c>
      <c r="B253" s="21"/>
      <c r="C253" s="21"/>
      <c r="D253" s="21"/>
      <c r="E253" s="21"/>
      <c r="F253" s="21"/>
      <c r="G253" s="21"/>
      <c r="H253" s="21"/>
      <c r="I253" s="28"/>
      <c r="J253" s="29">
        <f>SUM(J251:J252)</f>
        <v>329.44</v>
      </c>
      <c r="K253" s="30">
        <f t="shared" si="7"/>
        <v>329.44</v>
      </c>
      <c r="L253" s="14"/>
    </row>
    <row r="254" spans="1:12">
      <c r="A254" s="8">
        <v>45471</v>
      </c>
      <c r="B254" s="9">
        <v>19206</v>
      </c>
      <c r="C254" s="10" t="s">
        <v>269</v>
      </c>
      <c r="D254" s="11" t="s">
        <v>197</v>
      </c>
      <c r="E254" s="3">
        <v>207426</v>
      </c>
      <c r="F254" s="12"/>
      <c r="G254" s="13" t="s">
        <v>172</v>
      </c>
      <c r="H254" s="13"/>
      <c r="I254" s="24"/>
      <c r="J254" s="25">
        <v>1067</v>
      </c>
      <c r="K254" s="26">
        <f t="shared" si="7"/>
        <v>1067</v>
      </c>
      <c r="L254" s="8">
        <v>45461</v>
      </c>
    </row>
    <row r="255" spans="1:12">
      <c r="A255" s="14"/>
      <c r="B255" s="15"/>
      <c r="C255" s="16"/>
      <c r="D255" s="17" t="s">
        <v>198</v>
      </c>
      <c r="E255" s="7"/>
      <c r="F255" s="18"/>
      <c r="G255" s="19" t="s">
        <v>172</v>
      </c>
      <c r="H255" s="19"/>
      <c r="I255" s="27"/>
      <c r="J255" s="25">
        <v>-145.33</v>
      </c>
      <c r="K255" s="26">
        <f t="shared" si="7"/>
        <v>-145.33</v>
      </c>
      <c r="L255" s="14"/>
    </row>
    <row r="256" spans="1:12">
      <c r="A256" s="22" t="s">
        <v>201</v>
      </c>
      <c r="B256" s="21"/>
      <c r="C256" s="21"/>
      <c r="D256" s="21"/>
      <c r="E256" s="21"/>
      <c r="F256" s="21"/>
      <c r="G256" s="21"/>
      <c r="H256" s="21"/>
      <c r="I256" s="28"/>
      <c r="J256" s="29">
        <f>SUM(J254:J255)</f>
        <v>921.67</v>
      </c>
      <c r="K256" s="30">
        <f t="shared" si="7"/>
        <v>921.67</v>
      </c>
      <c r="L256" s="14"/>
    </row>
    <row r="257" spans="1:12">
      <c r="A257" s="8">
        <v>45471</v>
      </c>
      <c r="B257" s="9">
        <v>19206</v>
      </c>
      <c r="C257" s="10" t="s">
        <v>270</v>
      </c>
      <c r="D257" s="11" t="s">
        <v>197</v>
      </c>
      <c r="E257" s="3">
        <v>207430</v>
      </c>
      <c r="F257" s="12"/>
      <c r="G257" s="13" t="s">
        <v>172</v>
      </c>
      <c r="H257" s="13"/>
      <c r="I257" s="24"/>
      <c r="J257" s="25">
        <v>194</v>
      </c>
      <c r="K257" s="26">
        <f t="shared" si="7"/>
        <v>194</v>
      </c>
      <c r="L257" s="8">
        <v>45461</v>
      </c>
    </row>
    <row r="258" spans="1:12">
      <c r="A258" s="14"/>
      <c r="B258" s="15"/>
      <c r="C258" s="16"/>
      <c r="D258" s="17" t="s">
        <v>198</v>
      </c>
      <c r="E258" s="7"/>
      <c r="F258" s="18"/>
      <c r="G258" s="19" t="s">
        <v>172</v>
      </c>
      <c r="H258" s="19"/>
      <c r="I258" s="27"/>
      <c r="J258" s="25">
        <v>-26.28</v>
      </c>
      <c r="K258" s="26">
        <f t="shared" si="7"/>
        <v>-26.28</v>
      </c>
      <c r="L258" s="14"/>
    </row>
    <row r="259" spans="1:12">
      <c r="A259" s="22" t="s">
        <v>201</v>
      </c>
      <c r="B259" s="21"/>
      <c r="C259" s="21"/>
      <c r="D259" s="21"/>
      <c r="E259" s="21"/>
      <c r="F259" s="21"/>
      <c r="G259" s="21"/>
      <c r="H259" s="21"/>
      <c r="I259" s="28"/>
      <c r="J259" s="29">
        <f>SUM(J257:J258)</f>
        <v>167.72</v>
      </c>
      <c r="K259" s="30">
        <f t="shared" si="7"/>
        <v>167.72</v>
      </c>
      <c r="L259" s="14"/>
    </row>
    <row r="260" spans="1:12">
      <c r="A260" s="8">
        <v>45471</v>
      </c>
      <c r="B260" s="9">
        <v>19206</v>
      </c>
      <c r="C260" s="10" t="s">
        <v>271</v>
      </c>
      <c r="D260" s="11" t="s">
        <v>197</v>
      </c>
      <c r="E260" s="3">
        <v>207440</v>
      </c>
      <c r="F260" s="12"/>
      <c r="G260" s="13" t="s">
        <v>172</v>
      </c>
      <c r="H260" s="13"/>
      <c r="I260" s="24"/>
      <c r="J260" s="25">
        <v>700</v>
      </c>
      <c r="K260" s="26">
        <f t="shared" si="7"/>
        <v>700</v>
      </c>
      <c r="L260" s="8">
        <v>45461</v>
      </c>
    </row>
    <row r="261" spans="1:12">
      <c r="A261" s="14"/>
      <c r="B261" s="15"/>
      <c r="C261" s="16"/>
      <c r="D261" s="17" t="s">
        <v>198</v>
      </c>
      <c r="E261" s="7"/>
      <c r="F261" s="18"/>
      <c r="G261" s="19" t="s">
        <v>172</v>
      </c>
      <c r="H261" s="19"/>
      <c r="I261" s="27"/>
      <c r="J261" s="25">
        <v>-119.18</v>
      </c>
      <c r="K261" s="26">
        <f t="shared" si="7"/>
        <v>-119.18</v>
      </c>
      <c r="L261" s="14"/>
    </row>
    <row r="262" spans="1:12">
      <c r="A262" s="22" t="s">
        <v>201</v>
      </c>
      <c r="B262" s="21"/>
      <c r="C262" s="21"/>
      <c r="D262" s="21"/>
      <c r="E262" s="21"/>
      <c r="F262" s="21"/>
      <c r="G262" s="21"/>
      <c r="H262" s="21"/>
      <c r="I262" s="28"/>
      <c r="J262" s="29">
        <f>SUM(J260:J261)</f>
        <v>580.82</v>
      </c>
      <c r="K262" s="30">
        <f t="shared" si="7"/>
        <v>580.82</v>
      </c>
      <c r="L262" s="14"/>
    </row>
    <row r="263" spans="1:12">
      <c r="A263" s="8">
        <v>45471</v>
      </c>
      <c r="B263" s="9">
        <v>19206</v>
      </c>
      <c r="C263" s="10" t="s">
        <v>272</v>
      </c>
      <c r="D263" s="11" t="s">
        <v>197</v>
      </c>
      <c r="E263" s="3">
        <v>206095</v>
      </c>
      <c r="F263" s="12"/>
      <c r="G263" s="13" t="s">
        <v>172</v>
      </c>
      <c r="H263" s="13"/>
      <c r="I263" s="24"/>
      <c r="J263" s="25">
        <v>525.74</v>
      </c>
      <c r="K263" s="26">
        <f t="shared" si="7"/>
        <v>525.74</v>
      </c>
      <c r="L263" s="8">
        <v>45461</v>
      </c>
    </row>
    <row r="264" spans="1:12">
      <c r="A264" s="14"/>
      <c r="B264" s="15"/>
      <c r="C264" s="16"/>
      <c r="D264" s="17" t="s">
        <v>198</v>
      </c>
      <c r="E264" s="7"/>
      <c r="F264" s="18"/>
      <c r="G264" s="19" t="s">
        <v>172</v>
      </c>
      <c r="H264" s="19"/>
      <c r="I264" s="27"/>
      <c r="J264" s="25">
        <v>-72.18</v>
      </c>
      <c r="K264" s="26">
        <f t="shared" si="7"/>
        <v>-72.18</v>
      </c>
      <c r="L264" s="14"/>
    </row>
    <row r="265" spans="1:12">
      <c r="A265" s="22" t="s">
        <v>201</v>
      </c>
      <c r="B265" s="21"/>
      <c r="C265" s="21"/>
      <c r="D265" s="21"/>
      <c r="E265" s="21"/>
      <c r="F265" s="21"/>
      <c r="G265" s="21"/>
      <c r="H265" s="21"/>
      <c r="I265" s="28"/>
      <c r="J265" s="29">
        <f>SUM(J263:J264)</f>
        <v>453.56</v>
      </c>
      <c r="K265" s="30">
        <f t="shared" si="7"/>
        <v>453.56</v>
      </c>
      <c r="L265" s="14"/>
    </row>
    <row r="266" spans="1:12">
      <c r="A266" s="8">
        <v>45471</v>
      </c>
      <c r="B266" s="9">
        <v>19206</v>
      </c>
      <c r="C266" s="10" t="s">
        <v>273</v>
      </c>
      <c r="D266" s="11" t="s">
        <v>197</v>
      </c>
      <c r="E266" s="3">
        <v>207420</v>
      </c>
      <c r="F266" s="12"/>
      <c r="G266" s="13" t="s">
        <v>172</v>
      </c>
      <c r="H266" s="13"/>
      <c r="I266" s="24"/>
      <c r="J266" s="25">
        <v>400</v>
      </c>
      <c r="K266" s="26">
        <f t="shared" si="7"/>
        <v>400</v>
      </c>
      <c r="L266" s="8">
        <v>45461</v>
      </c>
    </row>
    <row r="267" spans="1:12">
      <c r="A267" s="14"/>
      <c r="B267" s="15"/>
      <c r="C267" s="16"/>
      <c r="D267" s="17" t="s">
        <v>198</v>
      </c>
      <c r="E267" s="7"/>
      <c r="F267" s="18"/>
      <c r="G267" s="19" t="s">
        <v>172</v>
      </c>
      <c r="H267" s="19"/>
      <c r="I267" s="27"/>
      <c r="J267" s="25">
        <v>-67.6</v>
      </c>
      <c r="K267" s="26">
        <f t="shared" si="7"/>
        <v>-67.6</v>
      </c>
      <c r="L267" s="14"/>
    </row>
    <row r="268" spans="1:12">
      <c r="A268" s="22" t="s">
        <v>201</v>
      </c>
      <c r="B268" s="21"/>
      <c r="C268" s="21"/>
      <c r="D268" s="21"/>
      <c r="E268" s="21"/>
      <c r="F268" s="21"/>
      <c r="G268" s="21"/>
      <c r="H268" s="21"/>
      <c r="I268" s="28"/>
      <c r="J268" s="29">
        <f>SUM(J266:J267)</f>
        <v>332.4</v>
      </c>
      <c r="K268" s="30">
        <f t="shared" si="7"/>
        <v>332.4</v>
      </c>
      <c r="L268" s="14"/>
    </row>
    <row r="269" spans="1:12">
      <c r="A269" s="8">
        <v>45471</v>
      </c>
      <c r="B269" s="9">
        <v>19206</v>
      </c>
      <c r="C269" s="10" t="s">
        <v>274</v>
      </c>
      <c r="D269" s="11" t="s">
        <v>197</v>
      </c>
      <c r="E269" s="3">
        <v>207442</v>
      </c>
      <c r="F269" s="12"/>
      <c r="G269" s="13" t="s">
        <v>172</v>
      </c>
      <c r="H269" s="13"/>
      <c r="I269" s="24"/>
      <c r="J269" s="25">
        <v>194</v>
      </c>
      <c r="K269" s="26">
        <f t="shared" si="7"/>
        <v>194</v>
      </c>
      <c r="L269" s="8">
        <v>45461</v>
      </c>
    </row>
    <row r="270" spans="1:12">
      <c r="A270" s="14"/>
      <c r="B270" s="15"/>
      <c r="C270" s="16"/>
      <c r="D270" s="17" t="s">
        <v>198</v>
      </c>
      <c r="E270" s="7"/>
      <c r="F270" s="18"/>
      <c r="G270" s="19" t="s">
        <v>172</v>
      </c>
      <c r="H270" s="19"/>
      <c r="I270" s="27"/>
      <c r="J270" s="25">
        <v>-26.28</v>
      </c>
      <c r="K270" s="26">
        <f t="shared" si="7"/>
        <v>-26.28</v>
      </c>
      <c r="L270" s="14"/>
    </row>
    <row r="271" spans="1:12">
      <c r="A271" s="22" t="s">
        <v>201</v>
      </c>
      <c r="B271" s="21"/>
      <c r="C271" s="21"/>
      <c r="D271" s="21"/>
      <c r="E271" s="21"/>
      <c r="F271" s="21"/>
      <c r="G271" s="21"/>
      <c r="H271" s="21"/>
      <c r="I271" s="28"/>
      <c r="J271" s="29">
        <f>SUM(J269:J270)</f>
        <v>167.72</v>
      </c>
      <c r="K271" s="30">
        <f t="shared" si="7"/>
        <v>167.72</v>
      </c>
      <c r="L271" s="14"/>
    </row>
    <row r="272" spans="1:12">
      <c r="A272" s="8">
        <v>45471</v>
      </c>
      <c r="B272" s="9">
        <v>19206</v>
      </c>
      <c r="C272" s="10" t="s">
        <v>259</v>
      </c>
      <c r="D272" s="11" t="s">
        <v>197</v>
      </c>
      <c r="E272" s="3">
        <v>207419</v>
      </c>
      <c r="F272" s="12"/>
      <c r="G272" s="13" t="s">
        <v>172</v>
      </c>
      <c r="H272" s="13"/>
      <c r="I272" s="24"/>
      <c r="J272" s="25">
        <v>1067</v>
      </c>
      <c r="K272" s="26">
        <f t="shared" si="7"/>
        <v>1067</v>
      </c>
      <c r="L272" s="8">
        <v>45461</v>
      </c>
    </row>
    <row r="273" spans="1:12">
      <c r="A273" s="14"/>
      <c r="B273" s="15"/>
      <c r="C273" s="16"/>
      <c r="D273" s="17" t="s">
        <v>198</v>
      </c>
      <c r="E273" s="7"/>
      <c r="F273" s="18"/>
      <c r="G273" s="19" t="s">
        <v>172</v>
      </c>
      <c r="H273" s="19"/>
      <c r="I273" s="27"/>
      <c r="J273" s="25">
        <v>-145.33</v>
      </c>
      <c r="K273" s="26">
        <f t="shared" si="7"/>
        <v>-145.33</v>
      </c>
      <c r="L273" s="14"/>
    </row>
    <row r="274" spans="1:12">
      <c r="A274" s="22" t="s">
        <v>201</v>
      </c>
      <c r="B274" s="21"/>
      <c r="C274" s="21"/>
      <c r="D274" s="21"/>
      <c r="E274" s="21"/>
      <c r="F274" s="21"/>
      <c r="G274" s="21"/>
      <c r="H274" s="21"/>
      <c r="I274" s="28"/>
      <c r="J274" s="29">
        <f>SUM(J272:J273)</f>
        <v>921.67</v>
      </c>
      <c r="K274" s="30">
        <f t="shared" si="7"/>
        <v>921.67</v>
      </c>
      <c r="L274" s="14"/>
    </row>
    <row r="275" spans="1:12">
      <c r="A275" s="8">
        <v>45471</v>
      </c>
      <c r="B275" s="9">
        <v>19206</v>
      </c>
      <c r="C275" s="10" t="s">
        <v>275</v>
      </c>
      <c r="D275" s="11" t="s">
        <v>197</v>
      </c>
      <c r="E275" s="3">
        <v>206648</v>
      </c>
      <c r="F275" s="12"/>
      <c r="G275" s="13" t="s">
        <v>172</v>
      </c>
      <c r="H275" s="13"/>
      <c r="I275" s="24"/>
      <c r="J275" s="25">
        <v>1077</v>
      </c>
      <c r="K275" s="26">
        <f t="shared" si="7"/>
        <v>1077</v>
      </c>
      <c r="L275" s="8">
        <v>45461</v>
      </c>
    </row>
    <row r="276" spans="1:12">
      <c r="A276" s="14"/>
      <c r="B276" s="15"/>
      <c r="C276" s="16"/>
      <c r="D276" s="17" t="s">
        <v>198</v>
      </c>
      <c r="E276" s="7"/>
      <c r="F276" s="18"/>
      <c r="G276" s="19" t="s">
        <v>172</v>
      </c>
      <c r="H276" s="19"/>
      <c r="I276" s="27"/>
      <c r="J276" s="25">
        <v>-173.89</v>
      </c>
      <c r="K276" s="26">
        <f t="shared" si="7"/>
        <v>-173.89</v>
      </c>
      <c r="L276" s="14"/>
    </row>
    <row r="277" spans="1:12">
      <c r="A277" s="22" t="s">
        <v>201</v>
      </c>
      <c r="B277" s="21"/>
      <c r="C277" s="21"/>
      <c r="D277" s="21"/>
      <c r="E277" s="21"/>
      <c r="F277" s="21"/>
      <c r="G277" s="21"/>
      <c r="H277" s="21"/>
      <c r="I277" s="28"/>
      <c r="J277" s="29">
        <f>SUM(J275:J276)</f>
        <v>903.11</v>
      </c>
      <c r="K277" s="30">
        <f t="shared" si="7"/>
        <v>903.11</v>
      </c>
      <c r="L277" s="14"/>
    </row>
    <row r="278" spans="1:12">
      <c r="A278" s="8">
        <v>45471</v>
      </c>
      <c r="B278" s="9">
        <v>19206</v>
      </c>
      <c r="C278" s="10" t="s">
        <v>276</v>
      </c>
      <c r="D278" s="11" t="s">
        <v>197</v>
      </c>
      <c r="E278" s="3">
        <v>206649</v>
      </c>
      <c r="F278" s="12"/>
      <c r="G278" s="13" t="s">
        <v>172</v>
      </c>
      <c r="H278" s="13"/>
      <c r="I278" s="24"/>
      <c r="J278" s="25">
        <v>1162</v>
      </c>
      <c r="K278" s="26">
        <f t="shared" ref="K278:K286" si="8">J278+F278</f>
        <v>1162</v>
      </c>
      <c r="L278" s="8">
        <v>45461</v>
      </c>
    </row>
    <row r="279" spans="1:12">
      <c r="A279" s="14"/>
      <c r="B279" s="15"/>
      <c r="C279" s="16"/>
      <c r="D279" s="17" t="s">
        <v>198</v>
      </c>
      <c r="E279" s="7"/>
      <c r="F279" s="18"/>
      <c r="G279" s="19" t="s">
        <v>172</v>
      </c>
      <c r="H279" s="19"/>
      <c r="I279" s="27"/>
      <c r="J279" s="25">
        <v>-174.58</v>
      </c>
      <c r="K279" s="26">
        <f t="shared" si="8"/>
        <v>-174.58</v>
      </c>
      <c r="L279" s="14"/>
    </row>
    <row r="280" spans="1:12">
      <c r="A280" s="22" t="s">
        <v>201</v>
      </c>
      <c r="B280" s="21"/>
      <c r="C280" s="21"/>
      <c r="D280" s="21"/>
      <c r="E280" s="21"/>
      <c r="F280" s="21"/>
      <c r="G280" s="21"/>
      <c r="H280" s="21"/>
      <c r="I280" s="28"/>
      <c r="J280" s="29">
        <f>SUM(J278:J279)</f>
        <v>987.42</v>
      </c>
      <c r="K280" s="30">
        <f t="shared" si="8"/>
        <v>987.42</v>
      </c>
      <c r="L280" s="14"/>
    </row>
    <row r="281" spans="1:12">
      <c r="A281" s="8">
        <v>45471</v>
      </c>
      <c r="B281" s="9">
        <v>19206</v>
      </c>
      <c r="C281" s="10" t="s">
        <v>277</v>
      </c>
      <c r="D281" s="11" t="s">
        <v>197</v>
      </c>
      <c r="E281" s="3">
        <v>206643</v>
      </c>
      <c r="F281" s="12"/>
      <c r="G281" s="13" t="s">
        <v>172</v>
      </c>
      <c r="H281" s="13"/>
      <c r="I281" s="24"/>
      <c r="J281" s="25">
        <v>191.09</v>
      </c>
      <c r="K281" s="26">
        <f t="shared" si="8"/>
        <v>191.09</v>
      </c>
      <c r="L281" s="8">
        <v>45461</v>
      </c>
    </row>
    <row r="282" spans="1:12">
      <c r="A282" s="14"/>
      <c r="B282" s="15"/>
      <c r="C282" s="16"/>
      <c r="D282" s="17" t="s">
        <v>198</v>
      </c>
      <c r="E282" s="7"/>
      <c r="F282" s="18"/>
      <c r="G282" s="19" t="s">
        <v>172</v>
      </c>
      <c r="H282" s="19"/>
      <c r="I282" s="27"/>
      <c r="J282" s="25">
        <v>-25.88</v>
      </c>
      <c r="K282" s="26">
        <f t="shared" si="8"/>
        <v>-25.88</v>
      </c>
      <c r="L282" s="14"/>
    </row>
    <row r="283" spans="1:12">
      <c r="A283" s="22" t="s">
        <v>201</v>
      </c>
      <c r="B283" s="21"/>
      <c r="C283" s="21"/>
      <c r="D283" s="21"/>
      <c r="E283" s="21"/>
      <c r="F283" s="21"/>
      <c r="G283" s="21"/>
      <c r="H283" s="21"/>
      <c r="I283" s="28"/>
      <c r="J283" s="29">
        <f>SUM(J281:J282)</f>
        <v>165.21</v>
      </c>
      <c r="K283" s="30">
        <f t="shared" si="8"/>
        <v>165.21</v>
      </c>
      <c r="L283" s="14"/>
    </row>
    <row r="284" spans="1:12">
      <c r="A284" s="8">
        <v>45471</v>
      </c>
      <c r="B284" s="9">
        <v>19206</v>
      </c>
      <c r="C284" s="10" t="s">
        <v>278</v>
      </c>
      <c r="D284" s="11" t="s">
        <v>197</v>
      </c>
      <c r="E284" s="3">
        <v>206644</v>
      </c>
      <c r="F284" s="12"/>
      <c r="G284" s="13" t="s">
        <v>172</v>
      </c>
      <c r="H284" s="13"/>
      <c r="I284" s="24"/>
      <c r="J284" s="25">
        <v>191.09</v>
      </c>
      <c r="K284" s="26">
        <f t="shared" si="8"/>
        <v>191.09</v>
      </c>
      <c r="L284" s="8">
        <v>45461</v>
      </c>
    </row>
    <row r="285" spans="1:12">
      <c r="A285" s="14"/>
      <c r="B285" s="15"/>
      <c r="C285" s="16"/>
      <c r="D285" s="17" t="s">
        <v>198</v>
      </c>
      <c r="E285" s="7"/>
      <c r="F285" s="18"/>
      <c r="G285" s="19" t="s">
        <v>172</v>
      </c>
      <c r="H285" s="19"/>
      <c r="I285" s="27"/>
      <c r="J285" s="25">
        <v>-25.88</v>
      </c>
      <c r="K285" s="26">
        <f t="shared" si="8"/>
        <v>-25.88</v>
      </c>
      <c r="L285" s="14"/>
    </row>
    <row r="286" spans="1:12">
      <c r="A286" s="22" t="s">
        <v>201</v>
      </c>
      <c r="B286" s="21"/>
      <c r="C286" s="21"/>
      <c r="D286" s="21"/>
      <c r="E286" s="21"/>
      <c r="F286" s="21"/>
      <c r="G286" s="21"/>
      <c r="H286" s="21"/>
      <c r="I286" s="28"/>
      <c r="J286" s="29">
        <f>SUM(J284:J285)</f>
        <v>165.21</v>
      </c>
      <c r="K286" s="30">
        <f t="shared" si="8"/>
        <v>165.21</v>
      </c>
      <c r="L286" s="14"/>
    </row>
    <row r="287" ht="10.5" spans="1:10">
      <c r="A287" s="2"/>
      <c r="I287" s="33" t="s">
        <v>226</v>
      </c>
      <c r="J287" s="34">
        <f>SUM(J202,J205,J208,J211,J214,J217,J220,J223,J226,J229,J232,J235,J238,J241,J244,J247,J250,J253,J256,J259,J262,J265,J268,J271,J274,J277,J280,J283,J286)</f>
        <v>15678.74</v>
      </c>
    </row>
    <row r="288" ht="10.5" spans="1:10">
      <c r="A288" s="2" t="s">
        <v>20</v>
      </c>
      <c r="D288" s="2" t="s">
        <v>21</v>
      </c>
      <c r="I288" s="35"/>
      <c r="J288" s="34"/>
    </row>
    <row r="289" spans="1:1">
      <c r="A289" s="2"/>
    </row>
    <row r="290" spans="1:1">
      <c r="A290" s="2"/>
    </row>
    <row r="291" spans="1:4">
      <c r="A291" s="2" t="s">
        <v>23</v>
      </c>
      <c r="D291" s="2" t="s">
        <v>24</v>
      </c>
    </row>
    <row r="292" spans="1:4">
      <c r="A292" s="1" t="s">
        <v>26</v>
      </c>
      <c r="D292" s="1" t="s">
        <v>27</v>
      </c>
    </row>
    <row r="298" spans="1:1">
      <c r="A298" s="2" t="s">
        <v>0</v>
      </c>
    </row>
    <row r="299" spans="1:1">
      <c r="A299" s="2" t="s">
        <v>1</v>
      </c>
    </row>
    <row r="301" spans="1:12">
      <c r="A301" s="3" t="s">
        <v>2</v>
      </c>
      <c r="B301" s="3" t="s">
        <v>3</v>
      </c>
      <c r="C301" s="3" t="s">
        <v>4</v>
      </c>
      <c r="D301" s="3" t="s">
        <v>5</v>
      </c>
      <c r="E301" s="3" t="s">
        <v>195</v>
      </c>
      <c r="F301" s="3" t="s">
        <v>7</v>
      </c>
      <c r="G301" s="4" t="s">
        <v>8</v>
      </c>
      <c r="H301" s="5"/>
      <c r="I301" s="5"/>
      <c r="J301" s="23"/>
      <c r="K301" s="3" t="s">
        <v>9</v>
      </c>
      <c r="L301" s="3" t="s">
        <v>10</v>
      </c>
    </row>
    <row r="302" spans="1:12">
      <c r="A302" s="6"/>
      <c r="B302" s="6"/>
      <c r="C302" s="6"/>
      <c r="D302" s="6"/>
      <c r="E302" s="6"/>
      <c r="F302" s="6"/>
      <c r="G302" s="3" t="s">
        <v>11</v>
      </c>
      <c r="H302" s="3" t="s">
        <v>12</v>
      </c>
      <c r="I302" s="3" t="s">
        <v>13</v>
      </c>
      <c r="J302" s="3" t="s">
        <v>14</v>
      </c>
      <c r="K302" s="6"/>
      <c r="L302" s="6"/>
    </row>
    <row r="303" spans="1:1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</row>
    <row r="304" spans="1:12">
      <c r="A304" s="8">
        <v>45471</v>
      </c>
      <c r="B304" s="9">
        <v>19234</v>
      </c>
      <c r="C304" s="10" t="s">
        <v>279</v>
      </c>
      <c r="D304" s="11" t="s">
        <v>197</v>
      </c>
      <c r="E304" s="3">
        <v>208725</v>
      </c>
      <c r="F304" s="12"/>
      <c r="G304" s="13" t="s">
        <v>172</v>
      </c>
      <c r="H304" s="13"/>
      <c r="I304" s="24"/>
      <c r="J304" s="25">
        <v>679</v>
      </c>
      <c r="K304" s="26">
        <f t="shared" ref="K304:K338" si="9">J304+F304</f>
        <v>679</v>
      </c>
      <c r="L304" s="8">
        <v>45467</v>
      </c>
    </row>
    <row r="305" spans="1:12">
      <c r="A305" s="14"/>
      <c r="B305" s="15"/>
      <c r="C305" s="16"/>
      <c r="D305" s="17" t="s">
        <v>198</v>
      </c>
      <c r="E305" s="7"/>
      <c r="F305" s="18"/>
      <c r="G305" s="19" t="s">
        <v>172</v>
      </c>
      <c r="H305" s="19"/>
      <c r="I305" s="27"/>
      <c r="J305" s="25">
        <v>-91.94</v>
      </c>
      <c r="K305" s="26">
        <f t="shared" si="9"/>
        <v>-91.94</v>
      </c>
      <c r="L305" s="14"/>
    </row>
    <row r="306" spans="1:12">
      <c r="A306" s="22" t="s">
        <v>201</v>
      </c>
      <c r="B306" s="21"/>
      <c r="C306" s="21"/>
      <c r="D306" s="21"/>
      <c r="E306" s="21"/>
      <c r="F306" s="21"/>
      <c r="G306" s="21"/>
      <c r="H306" s="21"/>
      <c r="I306" s="28"/>
      <c r="J306" s="29">
        <f>SUM(J304:J305)</f>
        <v>587.06</v>
      </c>
      <c r="K306" s="30">
        <f t="shared" si="9"/>
        <v>587.06</v>
      </c>
      <c r="L306" s="14"/>
    </row>
    <row r="307" spans="1:12">
      <c r="A307" s="8">
        <v>45471</v>
      </c>
      <c r="B307" s="9">
        <v>19234</v>
      </c>
      <c r="C307" s="10" t="s">
        <v>280</v>
      </c>
      <c r="D307" s="11" t="s">
        <v>197</v>
      </c>
      <c r="E307" s="3">
        <v>208723</v>
      </c>
      <c r="F307" s="12"/>
      <c r="G307" s="13" t="s">
        <v>172</v>
      </c>
      <c r="H307" s="13"/>
      <c r="I307" s="24"/>
      <c r="J307" s="25">
        <v>194</v>
      </c>
      <c r="K307" s="26">
        <f t="shared" si="9"/>
        <v>194</v>
      </c>
      <c r="L307" s="8">
        <v>45467</v>
      </c>
    </row>
    <row r="308" spans="1:12">
      <c r="A308" s="8"/>
      <c r="B308" s="9"/>
      <c r="C308" s="10"/>
      <c r="D308" s="17" t="s">
        <v>198</v>
      </c>
      <c r="E308" s="7"/>
      <c r="F308" s="18"/>
      <c r="G308" s="19" t="s">
        <v>172</v>
      </c>
      <c r="H308" s="19"/>
      <c r="I308" s="27"/>
      <c r="J308" s="25">
        <v>-27.59</v>
      </c>
      <c r="K308" s="26">
        <f t="shared" si="9"/>
        <v>-27.59</v>
      </c>
      <c r="L308" s="8"/>
    </row>
    <row r="309" spans="1:12">
      <c r="A309" s="22" t="s">
        <v>201</v>
      </c>
      <c r="B309" s="21"/>
      <c r="C309" s="21"/>
      <c r="D309" s="21"/>
      <c r="E309" s="21"/>
      <c r="F309" s="21"/>
      <c r="G309" s="21"/>
      <c r="H309" s="21"/>
      <c r="I309" s="28"/>
      <c r="J309" s="29">
        <f>SUM(J307:J308)</f>
        <v>166.41</v>
      </c>
      <c r="K309" s="30">
        <f t="shared" si="9"/>
        <v>166.41</v>
      </c>
      <c r="L309" s="14"/>
    </row>
    <row r="310" spans="1:12">
      <c r="A310" s="8">
        <v>45471</v>
      </c>
      <c r="B310" s="9">
        <v>19234</v>
      </c>
      <c r="C310" s="10" t="s">
        <v>281</v>
      </c>
      <c r="D310" s="11" t="s">
        <v>197</v>
      </c>
      <c r="E310" s="3">
        <v>208705</v>
      </c>
      <c r="F310" s="12"/>
      <c r="G310" s="13" t="s">
        <v>172</v>
      </c>
      <c r="H310" s="13"/>
      <c r="I310" s="24"/>
      <c r="J310" s="25">
        <v>1991</v>
      </c>
      <c r="K310" s="26">
        <f t="shared" si="9"/>
        <v>1991</v>
      </c>
      <c r="L310" s="8">
        <v>45467</v>
      </c>
    </row>
    <row r="311" spans="1:12">
      <c r="A311" s="8"/>
      <c r="B311" s="9"/>
      <c r="C311" s="10"/>
      <c r="D311" s="17" t="s">
        <v>198</v>
      </c>
      <c r="E311" s="7"/>
      <c r="F311" s="18"/>
      <c r="G311" s="19" t="s">
        <v>172</v>
      </c>
      <c r="H311" s="19"/>
      <c r="I311" s="27"/>
      <c r="J311" s="25">
        <v>-326.7</v>
      </c>
      <c r="K311" s="26">
        <f t="shared" si="9"/>
        <v>-326.7</v>
      </c>
      <c r="L311" s="14"/>
    </row>
    <row r="312" spans="1:12">
      <c r="A312" s="22" t="s">
        <v>201</v>
      </c>
      <c r="B312" s="21"/>
      <c r="C312" s="21"/>
      <c r="D312" s="21"/>
      <c r="E312" s="21"/>
      <c r="F312" s="21"/>
      <c r="G312" s="21"/>
      <c r="H312" s="21"/>
      <c r="I312" s="28"/>
      <c r="J312" s="29">
        <f>SUM(J310:J311)</f>
        <v>1664.3</v>
      </c>
      <c r="K312" s="30">
        <f t="shared" si="9"/>
        <v>1664.3</v>
      </c>
      <c r="L312" s="31"/>
    </row>
    <row r="313" spans="1:12">
      <c r="A313" s="32">
        <v>45471</v>
      </c>
      <c r="B313" s="9">
        <v>19234</v>
      </c>
      <c r="C313" s="10" t="s">
        <v>255</v>
      </c>
      <c r="D313" s="11" t="s">
        <v>197</v>
      </c>
      <c r="E313" s="3"/>
      <c r="F313" s="12"/>
      <c r="G313" s="13" t="s">
        <v>172</v>
      </c>
      <c r="H313" s="13"/>
      <c r="I313" s="24"/>
      <c r="J313" s="25">
        <v>200</v>
      </c>
      <c r="K313" s="26">
        <f t="shared" si="9"/>
        <v>200</v>
      </c>
      <c r="L313" s="8">
        <v>45467</v>
      </c>
    </row>
    <row r="314" spans="1:12">
      <c r="A314" s="14"/>
      <c r="B314" s="15"/>
      <c r="C314" s="16"/>
      <c r="D314" s="17" t="s">
        <v>198</v>
      </c>
      <c r="E314" s="7"/>
      <c r="F314" s="18"/>
      <c r="G314" s="19" t="s">
        <v>172</v>
      </c>
      <c r="H314" s="19"/>
      <c r="I314" s="27"/>
      <c r="J314" s="25">
        <v>-15.48</v>
      </c>
      <c r="K314" s="26">
        <f t="shared" si="9"/>
        <v>-15.48</v>
      </c>
      <c r="L314" s="14"/>
    </row>
    <row r="315" spans="1:12">
      <c r="A315" s="22" t="s">
        <v>201</v>
      </c>
      <c r="B315" s="21"/>
      <c r="C315" s="21"/>
      <c r="D315" s="21"/>
      <c r="E315" s="21"/>
      <c r="F315" s="21"/>
      <c r="G315" s="21"/>
      <c r="H315" s="21"/>
      <c r="I315" s="28"/>
      <c r="J315" s="29">
        <f>SUM(J313:J314)</f>
        <v>184.52</v>
      </c>
      <c r="K315" s="30">
        <f t="shared" si="9"/>
        <v>184.52</v>
      </c>
      <c r="L315" s="14"/>
    </row>
    <row r="316" spans="1:12">
      <c r="A316" s="8">
        <v>45471</v>
      </c>
      <c r="B316" s="9">
        <v>19234</v>
      </c>
      <c r="C316" s="10" t="s">
        <v>282</v>
      </c>
      <c r="D316" s="11" t="s">
        <v>197</v>
      </c>
      <c r="E316" s="3">
        <v>207908</v>
      </c>
      <c r="F316" s="12"/>
      <c r="G316" s="13" t="s">
        <v>172</v>
      </c>
      <c r="H316" s="13"/>
      <c r="I316" s="24"/>
      <c r="J316" s="25">
        <v>194</v>
      </c>
      <c r="K316" s="26">
        <f t="shared" si="9"/>
        <v>194</v>
      </c>
      <c r="L316" s="8">
        <v>45467</v>
      </c>
    </row>
    <row r="317" spans="1:12">
      <c r="A317" s="14"/>
      <c r="B317" s="15"/>
      <c r="C317" s="16"/>
      <c r="D317" s="17" t="s">
        <v>198</v>
      </c>
      <c r="E317" s="7"/>
      <c r="F317" s="18"/>
      <c r="G317" s="19" t="s">
        <v>172</v>
      </c>
      <c r="H317" s="19"/>
      <c r="I317" s="27"/>
      <c r="J317" s="25">
        <v>-27.13</v>
      </c>
      <c r="K317" s="26">
        <f t="shared" si="9"/>
        <v>-27.13</v>
      </c>
      <c r="L317" s="14"/>
    </row>
    <row r="318" spans="1:12">
      <c r="A318" s="22" t="s">
        <v>201</v>
      </c>
      <c r="B318" s="21"/>
      <c r="C318" s="21"/>
      <c r="D318" s="21"/>
      <c r="E318" s="21"/>
      <c r="F318" s="21"/>
      <c r="G318" s="21"/>
      <c r="H318" s="21"/>
      <c r="I318" s="28"/>
      <c r="J318" s="29">
        <f>SUM(J316:J317)</f>
        <v>166.87</v>
      </c>
      <c r="K318" s="30">
        <f t="shared" si="9"/>
        <v>166.87</v>
      </c>
      <c r="L318" s="14"/>
    </row>
    <row r="319" spans="1:12">
      <c r="A319" s="8">
        <v>45471</v>
      </c>
      <c r="B319" s="9">
        <v>19234</v>
      </c>
      <c r="C319" s="10" t="s">
        <v>283</v>
      </c>
      <c r="D319" s="11" t="s">
        <v>197</v>
      </c>
      <c r="E319" s="3">
        <v>208745</v>
      </c>
      <c r="F319" s="12"/>
      <c r="G319" s="13" t="s">
        <v>172</v>
      </c>
      <c r="H319" s="13"/>
      <c r="I319" s="24"/>
      <c r="J319" s="25">
        <v>194</v>
      </c>
      <c r="K319" s="26">
        <f t="shared" si="9"/>
        <v>194</v>
      </c>
      <c r="L319" s="8">
        <v>45467</v>
      </c>
    </row>
    <row r="320" spans="1:12">
      <c r="A320" s="14"/>
      <c r="B320" s="15"/>
      <c r="C320" s="16"/>
      <c r="D320" s="17" t="s">
        <v>198</v>
      </c>
      <c r="E320" s="7"/>
      <c r="F320" s="18"/>
      <c r="G320" s="19" t="s">
        <v>172</v>
      </c>
      <c r="H320" s="19"/>
      <c r="I320" s="27"/>
      <c r="J320" s="25">
        <v>-26.69</v>
      </c>
      <c r="K320" s="26">
        <f t="shared" si="9"/>
        <v>-26.69</v>
      </c>
      <c r="L320" s="14"/>
    </row>
    <row r="321" spans="1:12">
      <c r="A321" s="22" t="s">
        <v>201</v>
      </c>
      <c r="B321" s="21"/>
      <c r="C321" s="21"/>
      <c r="D321" s="21"/>
      <c r="E321" s="21"/>
      <c r="F321" s="21"/>
      <c r="G321" s="21"/>
      <c r="H321" s="21"/>
      <c r="I321" s="28"/>
      <c r="J321" s="29">
        <f>SUM(J319:J320)</f>
        <v>167.31</v>
      </c>
      <c r="K321" s="30">
        <f t="shared" si="9"/>
        <v>167.31</v>
      </c>
      <c r="L321" s="14"/>
    </row>
    <row r="322" spans="1:12">
      <c r="A322" s="8">
        <v>45471</v>
      </c>
      <c r="B322" s="9">
        <v>19234</v>
      </c>
      <c r="C322" s="10" t="s">
        <v>284</v>
      </c>
      <c r="D322" s="11" t="s">
        <v>197</v>
      </c>
      <c r="E322" s="3">
        <v>207906</v>
      </c>
      <c r="F322" s="12"/>
      <c r="G322" s="13" t="s">
        <v>172</v>
      </c>
      <c r="H322" s="13"/>
      <c r="I322" s="24"/>
      <c r="J322" s="25">
        <v>194</v>
      </c>
      <c r="K322" s="26">
        <f t="shared" si="9"/>
        <v>194</v>
      </c>
      <c r="L322" s="8">
        <v>45467</v>
      </c>
    </row>
    <row r="323" spans="1:12">
      <c r="A323" s="14"/>
      <c r="B323" s="15"/>
      <c r="C323" s="16"/>
      <c r="D323" s="17" t="s">
        <v>198</v>
      </c>
      <c r="E323" s="7"/>
      <c r="F323" s="18"/>
      <c r="G323" s="19" t="s">
        <v>172</v>
      </c>
      <c r="H323" s="19"/>
      <c r="I323" s="27"/>
      <c r="J323" s="25">
        <v>-27.13</v>
      </c>
      <c r="K323" s="26">
        <f t="shared" si="9"/>
        <v>-27.13</v>
      </c>
      <c r="L323" s="14"/>
    </row>
    <row r="324" spans="1:12">
      <c r="A324" s="22" t="s">
        <v>201</v>
      </c>
      <c r="B324" s="21"/>
      <c r="C324" s="21"/>
      <c r="D324" s="21"/>
      <c r="E324" s="21"/>
      <c r="F324" s="21"/>
      <c r="G324" s="21"/>
      <c r="H324" s="21"/>
      <c r="I324" s="28"/>
      <c r="J324" s="29">
        <f>SUM(J322:J323)</f>
        <v>166.87</v>
      </c>
      <c r="K324" s="30">
        <f t="shared" si="9"/>
        <v>166.87</v>
      </c>
      <c r="L324" s="14"/>
    </row>
    <row r="325" spans="1:12">
      <c r="A325" s="8">
        <v>45471</v>
      </c>
      <c r="B325" s="9">
        <v>19234</v>
      </c>
      <c r="C325" s="10" t="s">
        <v>285</v>
      </c>
      <c r="D325" s="11" t="s">
        <v>197</v>
      </c>
      <c r="E325" s="3">
        <v>207900</v>
      </c>
      <c r="F325" s="12"/>
      <c r="G325" s="13" t="s">
        <v>172</v>
      </c>
      <c r="H325" s="13"/>
      <c r="I325" s="24"/>
      <c r="J325" s="25">
        <v>1100</v>
      </c>
      <c r="K325" s="26">
        <f t="shared" si="9"/>
        <v>1100</v>
      </c>
      <c r="L325" s="8">
        <v>45467</v>
      </c>
    </row>
    <row r="326" spans="1:12">
      <c r="A326" s="14"/>
      <c r="B326" s="15"/>
      <c r="C326" s="16"/>
      <c r="D326" s="17" t="s">
        <v>198</v>
      </c>
      <c r="E326" s="7"/>
      <c r="F326" s="18"/>
      <c r="G326" s="19" t="s">
        <v>172</v>
      </c>
      <c r="H326" s="19"/>
      <c r="I326" s="27"/>
      <c r="J326" s="25">
        <v>-187.37</v>
      </c>
      <c r="K326" s="26">
        <f t="shared" si="9"/>
        <v>-187.37</v>
      </c>
      <c r="L326" s="14"/>
    </row>
    <row r="327" spans="1:12">
      <c r="A327" s="22" t="s">
        <v>201</v>
      </c>
      <c r="B327" s="21"/>
      <c r="C327" s="21"/>
      <c r="D327" s="21"/>
      <c r="E327" s="21"/>
      <c r="F327" s="21"/>
      <c r="G327" s="21"/>
      <c r="H327" s="21"/>
      <c r="I327" s="28"/>
      <c r="J327" s="29">
        <f>SUM(J325:J326)</f>
        <v>912.63</v>
      </c>
      <c r="K327" s="30">
        <f t="shared" si="9"/>
        <v>912.63</v>
      </c>
      <c r="L327" s="14"/>
    </row>
    <row r="328" spans="1:12">
      <c r="A328" s="8">
        <v>45471</v>
      </c>
      <c r="B328" s="9">
        <v>19234</v>
      </c>
      <c r="C328" s="10" t="s">
        <v>286</v>
      </c>
      <c r="D328" s="11" t="s">
        <v>197</v>
      </c>
      <c r="E328" s="3">
        <v>206844</v>
      </c>
      <c r="F328" s="12"/>
      <c r="G328" s="13" t="s">
        <v>172</v>
      </c>
      <c r="H328" s="13"/>
      <c r="I328" s="24"/>
      <c r="J328" s="25">
        <v>339.5</v>
      </c>
      <c r="K328" s="26">
        <f t="shared" si="9"/>
        <v>339.5</v>
      </c>
      <c r="L328" s="8">
        <v>45467</v>
      </c>
    </row>
    <row r="329" spans="1:12">
      <c r="A329" s="14"/>
      <c r="B329" s="15"/>
      <c r="C329" s="16"/>
      <c r="D329" s="17" t="s">
        <v>198</v>
      </c>
      <c r="E329" s="7"/>
      <c r="F329" s="18"/>
      <c r="G329" s="19" t="s">
        <v>172</v>
      </c>
      <c r="H329" s="19"/>
      <c r="I329" s="27"/>
      <c r="J329" s="25">
        <v>-45.97</v>
      </c>
      <c r="K329" s="26">
        <f t="shared" si="9"/>
        <v>-45.97</v>
      </c>
      <c r="L329" s="14"/>
    </row>
    <row r="330" spans="1:12">
      <c r="A330" s="22" t="s">
        <v>201</v>
      </c>
      <c r="B330" s="21"/>
      <c r="C330" s="21"/>
      <c r="D330" s="21"/>
      <c r="E330" s="21"/>
      <c r="F330" s="21"/>
      <c r="G330" s="21"/>
      <c r="H330" s="21"/>
      <c r="I330" s="28"/>
      <c r="J330" s="29">
        <f>SUM(J328:J329)</f>
        <v>293.53</v>
      </c>
      <c r="K330" s="30">
        <f t="shared" si="9"/>
        <v>293.53</v>
      </c>
      <c r="L330" s="14"/>
    </row>
    <row r="331" spans="1:12">
      <c r="A331" s="8">
        <v>45471</v>
      </c>
      <c r="B331" s="9">
        <v>19234</v>
      </c>
      <c r="C331" s="10" t="s">
        <v>287</v>
      </c>
      <c r="D331" s="11" t="s">
        <v>197</v>
      </c>
      <c r="E331" s="3">
        <v>206647</v>
      </c>
      <c r="F331" s="12"/>
      <c r="G331" s="13" t="s">
        <v>172</v>
      </c>
      <c r="H331" s="13"/>
      <c r="I331" s="24"/>
      <c r="J331" s="25">
        <v>1067</v>
      </c>
      <c r="K331" s="26">
        <f t="shared" si="9"/>
        <v>1067</v>
      </c>
      <c r="L331" s="8">
        <v>45467</v>
      </c>
    </row>
    <row r="332" spans="1:12">
      <c r="A332" s="14"/>
      <c r="B332" s="15"/>
      <c r="C332" s="16"/>
      <c r="D332" s="17" t="s">
        <v>198</v>
      </c>
      <c r="E332" s="7"/>
      <c r="F332" s="18"/>
      <c r="G332" s="19" t="s">
        <v>172</v>
      </c>
      <c r="H332" s="19"/>
      <c r="I332" s="27"/>
      <c r="J332" s="25">
        <v>-181.95</v>
      </c>
      <c r="K332" s="26">
        <f t="shared" si="9"/>
        <v>-181.95</v>
      </c>
      <c r="L332" s="14"/>
    </row>
    <row r="333" spans="1:12">
      <c r="A333" s="22" t="s">
        <v>201</v>
      </c>
      <c r="B333" s="21"/>
      <c r="C333" s="21"/>
      <c r="D333" s="21"/>
      <c r="E333" s="21"/>
      <c r="F333" s="21"/>
      <c r="G333" s="21"/>
      <c r="H333" s="21"/>
      <c r="I333" s="28"/>
      <c r="J333" s="29">
        <f>SUM(J331:J332)</f>
        <v>885.05</v>
      </c>
      <c r="K333" s="30">
        <f t="shared" si="9"/>
        <v>885.05</v>
      </c>
      <c r="L333" s="14"/>
    </row>
    <row r="334" spans="1:12">
      <c r="A334" s="8">
        <v>45471</v>
      </c>
      <c r="B334" s="9">
        <v>19234</v>
      </c>
      <c r="C334" s="10" t="s">
        <v>288</v>
      </c>
      <c r="D334" s="11" t="s">
        <v>197</v>
      </c>
      <c r="E334" s="3">
        <v>207683</v>
      </c>
      <c r="F334" s="12"/>
      <c r="G334" s="13" t="s">
        <v>172</v>
      </c>
      <c r="H334" s="13"/>
      <c r="I334" s="24"/>
      <c r="J334" s="25">
        <v>390</v>
      </c>
      <c r="K334" s="26">
        <f t="shared" si="9"/>
        <v>390</v>
      </c>
      <c r="L334" s="8">
        <v>45467</v>
      </c>
    </row>
    <row r="335" spans="1:12">
      <c r="A335" s="8"/>
      <c r="B335" s="9"/>
      <c r="C335" s="10"/>
      <c r="D335" s="17" t="s">
        <v>198</v>
      </c>
      <c r="E335" s="7"/>
      <c r="F335" s="18"/>
      <c r="G335" s="19" t="s">
        <v>172</v>
      </c>
      <c r="H335" s="19"/>
      <c r="I335" s="27"/>
      <c r="J335" s="25">
        <v>-55.04</v>
      </c>
      <c r="K335" s="26">
        <f t="shared" si="9"/>
        <v>-55.04</v>
      </c>
      <c r="L335" s="14"/>
    </row>
    <row r="336" spans="1:12">
      <c r="A336" s="22" t="s">
        <v>201</v>
      </c>
      <c r="B336" s="21"/>
      <c r="C336" s="21"/>
      <c r="D336" s="21"/>
      <c r="E336" s="21"/>
      <c r="F336" s="21"/>
      <c r="G336" s="21"/>
      <c r="H336" s="21"/>
      <c r="I336" s="28"/>
      <c r="J336" s="29">
        <f>SUM(J334:J335)</f>
        <v>334.96</v>
      </c>
      <c r="K336" s="30">
        <f t="shared" si="9"/>
        <v>334.96</v>
      </c>
      <c r="L336" s="31"/>
    </row>
    <row r="337" spans="1:12">
      <c r="A337" s="8">
        <v>45471</v>
      </c>
      <c r="B337" s="9">
        <v>19234</v>
      </c>
      <c r="C337" s="10" t="s">
        <v>289</v>
      </c>
      <c r="D337" s="11" t="s">
        <v>197</v>
      </c>
      <c r="E337" s="3">
        <v>207685</v>
      </c>
      <c r="F337" s="12"/>
      <c r="G337" s="13" t="s">
        <v>172</v>
      </c>
      <c r="H337" s="13"/>
      <c r="I337" s="24"/>
      <c r="J337" s="25">
        <v>339.5</v>
      </c>
      <c r="K337" s="26">
        <f t="shared" si="9"/>
        <v>339.5</v>
      </c>
      <c r="L337" s="8">
        <v>45467</v>
      </c>
    </row>
    <row r="338" spans="1:12">
      <c r="A338" s="8"/>
      <c r="B338" s="9"/>
      <c r="C338" s="10"/>
      <c r="D338" s="17" t="s">
        <v>198</v>
      </c>
      <c r="E338" s="7"/>
      <c r="F338" s="18"/>
      <c r="G338" s="19" t="s">
        <v>172</v>
      </c>
      <c r="H338" s="19"/>
      <c r="I338" s="27"/>
      <c r="J338" s="25">
        <v>-45.97</v>
      </c>
      <c r="K338" s="26">
        <f t="shared" si="9"/>
        <v>-45.97</v>
      </c>
      <c r="L338" s="14"/>
    </row>
    <row r="339" spans="1:12">
      <c r="A339" s="22" t="s">
        <v>201</v>
      </c>
      <c r="B339" s="21"/>
      <c r="C339" s="21"/>
      <c r="D339" s="21"/>
      <c r="E339" s="21"/>
      <c r="F339" s="21"/>
      <c r="G339" s="21"/>
      <c r="H339" s="21"/>
      <c r="I339" s="28"/>
      <c r="J339" s="29">
        <f>SUM(J337:J338)</f>
        <v>293.53</v>
      </c>
      <c r="K339" s="30">
        <f>SUM(K337:K338)</f>
        <v>293.53</v>
      </c>
      <c r="L339" s="14"/>
    </row>
    <row r="340" spans="1:12">
      <c r="A340" s="8">
        <v>45471</v>
      </c>
      <c r="B340" s="9">
        <v>19234</v>
      </c>
      <c r="C340" s="10" t="s">
        <v>290</v>
      </c>
      <c r="D340" s="11" t="s">
        <v>197</v>
      </c>
      <c r="E340" s="3">
        <v>207684</v>
      </c>
      <c r="F340" s="12"/>
      <c r="G340" s="13" t="s">
        <v>172</v>
      </c>
      <c r="H340" s="13"/>
      <c r="I340" s="24"/>
      <c r="J340" s="25">
        <v>347</v>
      </c>
      <c r="K340" s="26">
        <f t="shared" ref="K340:K342" si="10">J340+F340</f>
        <v>347</v>
      </c>
      <c r="L340" s="8">
        <v>45467</v>
      </c>
    </row>
    <row r="341" spans="1:12">
      <c r="A341" s="8"/>
      <c r="B341" s="9"/>
      <c r="C341" s="10"/>
      <c r="D341" s="17" t="s">
        <v>198</v>
      </c>
      <c r="E341" s="7"/>
      <c r="F341" s="18"/>
      <c r="G341" s="19" t="s">
        <v>172</v>
      </c>
      <c r="H341" s="19"/>
      <c r="I341" s="27"/>
      <c r="J341" s="25">
        <v>-55.38</v>
      </c>
      <c r="K341" s="26">
        <f t="shared" si="10"/>
        <v>-55.38</v>
      </c>
      <c r="L341" s="8"/>
    </row>
    <row r="342" spans="1:12">
      <c r="A342" s="22" t="s">
        <v>201</v>
      </c>
      <c r="B342" s="21"/>
      <c r="C342" s="21"/>
      <c r="D342" s="21"/>
      <c r="E342" s="21"/>
      <c r="F342" s="21"/>
      <c r="G342" s="21"/>
      <c r="H342" s="21"/>
      <c r="I342" s="28"/>
      <c r="J342" s="29">
        <f>SUM(J340:J341)</f>
        <v>291.62</v>
      </c>
      <c r="K342" s="30">
        <f t="shared" si="10"/>
        <v>291.62</v>
      </c>
      <c r="L342" s="14"/>
    </row>
    <row r="343" ht="10.5" spans="1:10">
      <c r="A343" s="2"/>
      <c r="I343" s="33" t="s">
        <v>226</v>
      </c>
      <c r="J343" s="34">
        <f>SUM(J306,J309,J312,J315,J318,J321,J324,J327,J330,J333,J336,J339,J342)</f>
        <v>6114.66</v>
      </c>
    </row>
    <row r="345" ht="10.5" spans="1:10">
      <c r="A345" s="2" t="s">
        <v>20</v>
      </c>
      <c r="D345" s="2" t="s">
        <v>21</v>
      </c>
      <c r="I345" s="35"/>
      <c r="J345" s="34"/>
    </row>
    <row r="346" spans="1:1">
      <c r="A346" s="2"/>
    </row>
    <row r="347" spans="1:1">
      <c r="A347" s="2"/>
    </row>
    <row r="348" spans="1:4">
      <c r="A348" s="2" t="s">
        <v>23</v>
      </c>
      <c r="D348" s="2" t="s">
        <v>24</v>
      </c>
    </row>
    <row r="349" spans="1:4">
      <c r="A349" s="1" t="s">
        <v>26</v>
      </c>
      <c r="D349" s="1" t="s">
        <v>27</v>
      </c>
    </row>
  </sheetData>
  <mergeCells count="242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A84:I84"/>
    <mergeCell ref="G99:J99"/>
    <mergeCell ref="A104:I104"/>
    <mergeCell ref="A107:I107"/>
    <mergeCell ref="A110:I110"/>
    <mergeCell ref="A113:I113"/>
    <mergeCell ref="A116:I116"/>
    <mergeCell ref="A119:I119"/>
    <mergeCell ref="A122:I122"/>
    <mergeCell ref="A125:I125"/>
    <mergeCell ref="A128:I128"/>
    <mergeCell ref="A131:I131"/>
    <mergeCell ref="A134:I134"/>
    <mergeCell ref="A137:I137"/>
    <mergeCell ref="A140:I140"/>
    <mergeCell ref="A143:I143"/>
    <mergeCell ref="A146:I146"/>
    <mergeCell ref="A149:I149"/>
    <mergeCell ref="A152:I152"/>
    <mergeCell ref="A155:I155"/>
    <mergeCell ref="A158:I158"/>
    <mergeCell ref="A161:I161"/>
    <mergeCell ref="A164:I164"/>
    <mergeCell ref="A167:I167"/>
    <mergeCell ref="A170:I170"/>
    <mergeCell ref="A173:I173"/>
    <mergeCell ref="A176:I176"/>
    <mergeCell ref="A179:I179"/>
    <mergeCell ref="A182:I182"/>
    <mergeCell ref="G197:J197"/>
    <mergeCell ref="A202:I202"/>
    <mergeCell ref="A205:I205"/>
    <mergeCell ref="A208:I208"/>
    <mergeCell ref="A211:I211"/>
    <mergeCell ref="A214:I214"/>
    <mergeCell ref="A217:I217"/>
    <mergeCell ref="A220:I220"/>
    <mergeCell ref="A223:I223"/>
    <mergeCell ref="A226:I226"/>
    <mergeCell ref="A229:I229"/>
    <mergeCell ref="A232:I232"/>
    <mergeCell ref="A235:I235"/>
    <mergeCell ref="A238:I238"/>
    <mergeCell ref="A241:I241"/>
    <mergeCell ref="A244:I244"/>
    <mergeCell ref="A247:I247"/>
    <mergeCell ref="A250:I250"/>
    <mergeCell ref="A253:I253"/>
    <mergeCell ref="A256:I256"/>
    <mergeCell ref="A259:I259"/>
    <mergeCell ref="A262:I262"/>
    <mergeCell ref="A265:I265"/>
    <mergeCell ref="A268:I268"/>
    <mergeCell ref="A271:I271"/>
    <mergeCell ref="A274:I274"/>
    <mergeCell ref="A277:I277"/>
    <mergeCell ref="A280:I280"/>
    <mergeCell ref="A283:I283"/>
    <mergeCell ref="A286:I286"/>
    <mergeCell ref="G301:J301"/>
    <mergeCell ref="A306:I306"/>
    <mergeCell ref="A309:I309"/>
    <mergeCell ref="A312:I312"/>
    <mergeCell ref="A315:I315"/>
    <mergeCell ref="A318:I318"/>
    <mergeCell ref="A321:I321"/>
    <mergeCell ref="A324:I324"/>
    <mergeCell ref="A327:I327"/>
    <mergeCell ref="A330:I330"/>
    <mergeCell ref="A333:I333"/>
    <mergeCell ref="A336:I336"/>
    <mergeCell ref="A339:I339"/>
    <mergeCell ref="A342:I342"/>
    <mergeCell ref="A4:A6"/>
    <mergeCell ref="A99:A101"/>
    <mergeCell ref="A197:A199"/>
    <mergeCell ref="A301:A303"/>
    <mergeCell ref="B4:B6"/>
    <mergeCell ref="B99:B101"/>
    <mergeCell ref="B197:B199"/>
    <mergeCell ref="B301:B303"/>
    <mergeCell ref="C4:C6"/>
    <mergeCell ref="C99:C101"/>
    <mergeCell ref="C197:C199"/>
    <mergeCell ref="C301:C303"/>
    <mergeCell ref="D4:D6"/>
    <mergeCell ref="D99:D101"/>
    <mergeCell ref="D197:D199"/>
    <mergeCell ref="D301:D303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82:E83"/>
    <mergeCell ref="E99:E101"/>
    <mergeCell ref="E102:E103"/>
    <mergeCell ref="E105:E106"/>
    <mergeCell ref="E108:E109"/>
    <mergeCell ref="E111:E112"/>
    <mergeCell ref="E114:E115"/>
    <mergeCell ref="E117:E118"/>
    <mergeCell ref="E120:E121"/>
    <mergeCell ref="E123:E124"/>
    <mergeCell ref="E126:E127"/>
    <mergeCell ref="E129:E130"/>
    <mergeCell ref="E132:E133"/>
    <mergeCell ref="E135:E136"/>
    <mergeCell ref="E138:E139"/>
    <mergeCell ref="E141:E142"/>
    <mergeCell ref="E144:E145"/>
    <mergeCell ref="E147:E148"/>
    <mergeCell ref="E150:E151"/>
    <mergeCell ref="E153:E154"/>
    <mergeCell ref="E156:E157"/>
    <mergeCell ref="E159:E160"/>
    <mergeCell ref="E162:E163"/>
    <mergeCell ref="E165:E166"/>
    <mergeCell ref="E168:E169"/>
    <mergeCell ref="E171:E172"/>
    <mergeCell ref="E174:E175"/>
    <mergeCell ref="E177:E178"/>
    <mergeCell ref="E180:E181"/>
    <mergeCell ref="E197:E199"/>
    <mergeCell ref="E200:E201"/>
    <mergeCell ref="E203:E204"/>
    <mergeCell ref="E206:E207"/>
    <mergeCell ref="E209:E210"/>
    <mergeCell ref="E212:E213"/>
    <mergeCell ref="E215:E216"/>
    <mergeCell ref="E218:E219"/>
    <mergeCell ref="E221:E222"/>
    <mergeCell ref="E224:E225"/>
    <mergeCell ref="E227:E228"/>
    <mergeCell ref="E230:E231"/>
    <mergeCell ref="E233:E234"/>
    <mergeCell ref="E236:E237"/>
    <mergeCell ref="E239:E240"/>
    <mergeCell ref="E242:E243"/>
    <mergeCell ref="E245:E246"/>
    <mergeCell ref="E248:E249"/>
    <mergeCell ref="E251:E252"/>
    <mergeCell ref="E254:E255"/>
    <mergeCell ref="E257:E258"/>
    <mergeCell ref="E260:E261"/>
    <mergeCell ref="E263:E264"/>
    <mergeCell ref="E266:E267"/>
    <mergeCell ref="E269:E270"/>
    <mergeCell ref="E272:E273"/>
    <mergeCell ref="E275:E276"/>
    <mergeCell ref="E278:E279"/>
    <mergeCell ref="E281:E282"/>
    <mergeCell ref="E284:E285"/>
    <mergeCell ref="E301:E303"/>
    <mergeCell ref="E304:E305"/>
    <mergeCell ref="E307:E308"/>
    <mergeCell ref="E310:E311"/>
    <mergeCell ref="E313:E314"/>
    <mergeCell ref="E316:E317"/>
    <mergeCell ref="E319:E320"/>
    <mergeCell ref="E322:E323"/>
    <mergeCell ref="E325:E326"/>
    <mergeCell ref="E328:E329"/>
    <mergeCell ref="E331:E332"/>
    <mergeCell ref="E334:E335"/>
    <mergeCell ref="E337:E338"/>
    <mergeCell ref="E340:E341"/>
    <mergeCell ref="F4:F6"/>
    <mergeCell ref="F99:F101"/>
    <mergeCell ref="F197:F199"/>
    <mergeCell ref="F301:F303"/>
    <mergeCell ref="G5:G6"/>
    <mergeCell ref="G100:G101"/>
    <mergeCell ref="G198:G199"/>
    <mergeCell ref="G302:G303"/>
    <mergeCell ref="H5:H6"/>
    <mergeCell ref="H100:H101"/>
    <mergeCell ref="H198:H199"/>
    <mergeCell ref="H302:H303"/>
    <mergeCell ref="I5:I6"/>
    <mergeCell ref="I100:I101"/>
    <mergeCell ref="I198:I199"/>
    <mergeCell ref="I302:I303"/>
    <mergeCell ref="J5:J6"/>
    <mergeCell ref="J100:J101"/>
    <mergeCell ref="J198:J199"/>
    <mergeCell ref="J302:J303"/>
    <mergeCell ref="K4:K6"/>
    <mergeCell ref="K99:K101"/>
    <mergeCell ref="K197:K199"/>
    <mergeCell ref="K301:K303"/>
    <mergeCell ref="L4:L6"/>
    <mergeCell ref="L99:L101"/>
    <mergeCell ref="L197:L199"/>
    <mergeCell ref="L301:L303"/>
  </mergeCells>
  <pageMargins left="0.354166666666667" right="0.25" top="0.66875" bottom="0.0784722222222222" header="0.236111111111111" footer="0.0784722222222222"/>
  <pageSetup paperSize="9" scale="95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zoomScale="130" zoomScaleNormal="130" topLeftCell="A57" workbookViewId="0">
      <selection activeCell="D77" sqref="D77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4.1809523809524" style="1" customWidth="1"/>
    <col min="4" max="4" width="12.3333333333333" style="1" customWidth="1"/>
    <col min="5" max="5" width="11.3333333333333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45447</v>
      </c>
      <c r="B7" s="15">
        <v>19127</v>
      </c>
      <c r="C7" s="16" t="s">
        <v>31</v>
      </c>
      <c r="D7" s="17" t="s">
        <v>16</v>
      </c>
      <c r="E7" s="17">
        <v>57869</v>
      </c>
      <c r="F7" s="36"/>
      <c r="G7" s="19" t="s">
        <v>32</v>
      </c>
      <c r="H7" s="19">
        <v>34905</v>
      </c>
      <c r="I7" s="14">
        <v>45447</v>
      </c>
      <c r="J7" s="36">
        <v>2500</v>
      </c>
      <c r="K7" s="25">
        <f>J7+F7</f>
        <v>2500</v>
      </c>
      <c r="L7" s="14">
        <v>45448</v>
      </c>
    </row>
    <row r="8" spans="1:12">
      <c r="A8" s="14">
        <v>45447</v>
      </c>
      <c r="B8" s="15">
        <v>19128</v>
      </c>
      <c r="C8" s="16" t="s">
        <v>33</v>
      </c>
      <c r="D8" s="17" t="s">
        <v>16</v>
      </c>
      <c r="E8" s="17">
        <v>52430</v>
      </c>
      <c r="F8" s="36">
        <v>1100</v>
      </c>
      <c r="G8" s="19"/>
      <c r="H8" s="19"/>
      <c r="I8" s="14"/>
      <c r="J8" s="36"/>
      <c r="K8" s="25">
        <f>J8+F8</f>
        <v>1100</v>
      </c>
      <c r="L8" s="14">
        <v>45448</v>
      </c>
    </row>
    <row r="9" spans="6:11">
      <c r="F9" s="37">
        <f>SUM(F4:F8)</f>
        <v>1100</v>
      </c>
      <c r="G9" s="2"/>
      <c r="H9" s="2"/>
      <c r="I9" s="2"/>
      <c r="J9" s="37">
        <f>SUM(J7:J8)</f>
        <v>2500</v>
      </c>
      <c r="K9" s="37">
        <f>SUM(K7:K8)</f>
        <v>3600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1</v>
      </c>
      <c r="K13" s="41">
        <f t="shared" ref="K13:K23" si="0">J13*I13</f>
        <v>1000</v>
      </c>
    </row>
    <row r="14" spans="1:11">
      <c r="A14" s="2"/>
      <c r="G14" s="2"/>
      <c r="I14" s="39">
        <v>500</v>
      </c>
      <c r="J14" s="40"/>
      <c r="K14" s="41">
        <f t="shared" si="0"/>
        <v>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>
        <v>1</v>
      </c>
      <c r="K16" s="41">
        <f t="shared" si="0"/>
        <v>100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/>
      <c r="K18" s="41">
        <f t="shared" si="0"/>
        <v>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/>
      <c r="K23" s="41">
        <f t="shared" si="0"/>
        <v>0</v>
      </c>
    </row>
    <row r="24" spans="9:11">
      <c r="I24" s="2" t="s">
        <v>29</v>
      </c>
      <c r="K24" s="43">
        <f>SUM(K13:K23)</f>
        <v>1100</v>
      </c>
    </row>
    <row r="25" spans="9:11">
      <c r="I25" s="2" t="s">
        <v>30</v>
      </c>
      <c r="K25" s="44">
        <f>J9</f>
        <v>2500</v>
      </c>
    </row>
    <row r="26" ht="9.75" spans="11:11">
      <c r="K26" s="45">
        <f>SUM(K24:K25)</f>
        <v>3600</v>
      </c>
    </row>
    <row r="27" ht="9.75" spans="11:11">
      <c r="K27" s="39"/>
    </row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14">
        <v>45447</v>
      </c>
      <c r="B37" s="15">
        <v>19129</v>
      </c>
      <c r="C37" s="16" t="s">
        <v>34</v>
      </c>
      <c r="D37" s="17" t="s">
        <v>16</v>
      </c>
      <c r="E37" s="17">
        <v>57745</v>
      </c>
      <c r="F37" s="36">
        <v>18900</v>
      </c>
      <c r="G37" s="19"/>
      <c r="H37" s="19"/>
      <c r="I37" s="14"/>
      <c r="J37" s="36"/>
      <c r="K37" s="25">
        <f>J37+F37</f>
        <v>18900</v>
      </c>
      <c r="L37" s="14">
        <v>45448</v>
      </c>
    </row>
    <row r="38" spans="1:12">
      <c r="A38" s="14"/>
      <c r="B38" s="15"/>
      <c r="C38" s="16"/>
      <c r="D38" s="17"/>
      <c r="E38" s="17"/>
      <c r="F38" s="36"/>
      <c r="G38" s="19"/>
      <c r="H38" s="19"/>
      <c r="I38" s="14"/>
      <c r="J38" s="36"/>
      <c r="K38" s="25"/>
      <c r="L38" s="14"/>
    </row>
    <row r="39" spans="6:11">
      <c r="F39" s="37">
        <f>SUM(F34:F38)</f>
        <v>18900</v>
      </c>
      <c r="G39" s="2"/>
      <c r="H39" s="2"/>
      <c r="I39" s="2"/>
      <c r="J39" s="37">
        <f>SUM(J37:J38)</f>
        <v>0</v>
      </c>
      <c r="K39" s="37">
        <f>SUM(K37:K38)</f>
        <v>18900</v>
      </c>
    </row>
    <row r="40" spans="9:9">
      <c r="I40" s="1" t="s">
        <v>13</v>
      </c>
    </row>
    <row r="41" spans="8:11">
      <c r="H41" s="2" t="s">
        <v>17</v>
      </c>
      <c r="J41" s="38" t="s">
        <v>18</v>
      </c>
      <c r="K41" s="38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9">
        <v>1000</v>
      </c>
      <c r="J43" s="40">
        <v>18</v>
      </c>
      <c r="K43" s="41">
        <f t="shared" ref="K43:K53" si="1">J43*I43</f>
        <v>18000</v>
      </c>
    </row>
    <row r="44" spans="1:11">
      <c r="A44" s="2"/>
      <c r="G44" s="2"/>
      <c r="I44" s="39">
        <v>500</v>
      </c>
      <c r="J44" s="40">
        <v>1</v>
      </c>
      <c r="K44" s="41">
        <f t="shared" si="1"/>
        <v>500</v>
      </c>
    </row>
    <row r="45" spans="1:11">
      <c r="A45" s="2"/>
      <c r="G45" s="2"/>
      <c r="I45" s="39">
        <v>200</v>
      </c>
      <c r="J45" s="40"/>
      <c r="K45" s="41">
        <f t="shared" si="1"/>
        <v>0</v>
      </c>
    </row>
    <row r="46" spans="1:11">
      <c r="A46" s="2" t="s">
        <v>23</v>
      </c>
      <c r="D46" s="2" t="s">
        <v>24</v>
      </c>
      <c r="G46" s="2" t="s">
        <v>25</v>
      </c>
      <c r="I46" s="39">
        <v>100</v>
      </c>
      <c r="J46" s="40">
        <v>4</v>
      </c>
      <c r="K46" s="41">
        <f t="shared" si="1"/>
        <v>400</v>
      </c>
    </row>
    <row r="47" spans="1:11">
      <c r="A47" s="1" t="s">
        <v>26</v>
      </c>
      <c r="D47" s="1" t="s">
        <v>27</v>
      </c>
      <c r="G47" s="1" t="s">
        <v>28</v>
      </c>
      <c r="I47" s="39">
        <v>50</v>
      </c>
      <c r="J47" s="40"/>
      <c r="K47" s="41">
        <f t="shared" si="1"/>
        <v>0</v>
      </c>
    </row>
    <row r="48" spans="9:11">
      <c r="I48" s="39">
        <v>20</v>
      </c>
      <c r="J48" s="40"/>
      <c r="K48" s="41">
        <f t="shared" si="1"/>
        <v>0</v>
      </c>
    </row>
    <row r="49" spans="9:11">
      <c r="I49" s="39">
        <v>10</v>
      </c>
      <c r="J49" s="40"/>
      <c r="K49" s="41">
        <f t="shared" si="1"/>
        <v>0</v>
      </c>
    </row>
    <row r="50" spans="9:11">
      <c r="I50" s="39">
        <v>5</v>
      </c>
      <c r="J50" s="40"/>
      <c r="K50" s="41">
        <f t="shared" si="1"/>
        <v>0</v>
      </c>
    </row>
    <row r="51" spans="9:11">
      <c r="I51" s="39">
        <v>1</v>
      </c>
      <c r="J51" s="40"/>
      <c r="K51" s="41">
        <f t="shared" si="1"/>
        <v>0</v>
      </c>
    </row>
    <row r="52" spans="9:11">
      <c r="I52" s="39">
        <v>0.25</v>
      </c>
      <c r="J52" s="40"/>
      <c r="K52" s="41">
        <f t="shared" si="1"/>
        <v>0</v>
      </c>
    </row>
    <row r="53" spans="9:11">
      <c r="I53" s="42">
        <v>0.05</v>
      </c>
      <c r="J53" s="40"/>
      <c r="K53" s="41">
        <f t="shared" si="1"/>
        <v>0</v>
      </c>
    </row>
    <row r="54" spans="9:11">
      <c r="I54" s="2" t="s">
        <v>29</v>
      </c>
      <c r="K54" s="43">
        <f>SUM(K43:K53)</f>
        <v>18900</v>
      </c>
    </row>
    <row r="55" spans="9:11">
      <c r="I55" s="2" t="s">
        <v>30</v>
      </c>
      <c r="K55" s="44">
        <f>J39</f>
        <v>0</v>
      </c>
    </row>
    <row r="56" ht="9.75" spans="11:11">
      <c r="K56" s="45">
        <f>SUM(K54:K55)</f>
        <v>18900</v>
      </c>
    </row>
    <row r="57" ht="9.75" spans="11:11">
      <c r="K57" s="39"/>
    </row>
    <row r="61" s="1" customFormat="1" spans="1:1">
      <c r="A61" s="2" t="s">
        <v>0</v>
      </c>
    </row>
    <row r="62" s="1" customFormat="1" spans="1:1">
      <c r="A62" s="2" t="s">
        <v>1</v>
      </c>
    </row>
    <row r="64" s="1" customFormat="1" spans="1:12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4" t="s">
        <v>8</v>
      </c>
      <c r="H64" s="5"/>
      <c r="I64" s="5"/>
      <c r="J64" s="23"/>
      <c r="K64" s="3" t="s">
        <v>9</v>
      </c>
      <c r="L64" s="3" t="s">
        <v>10</v>
      </c>
    </row>
    <row r="65" s="1" customFormat="1" spans="1:12">
      <c r="A65" s="6"/>
      <c r="B65" s="6"/>
      <c r="C65" s="6"/>
      <c r="D65" s="6"/>
      <c r="E65" s="6"/>
      <c r="F65" s="6"/>
      <c r="G65" s="3" t="s">
        <v>11</v>
      </c>
      <c r="H65" s="3" t="s">
        <v>12</v>
      </c>
      <c r="I65" s="3" t="s">
        <v>13</v>
      </c>
      <c r="J65" s="3" t="s">
        <v>14</v>
      </c>
      <c r="K65" s="6"/>
      <c r="L65" s="6"/>
    </row>
    <row r="66" s="1" customFormat="1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="1" customFormat="1" spans="1:12">
      <c r="A67" s="14">
        <v>45447</v>
      </c>
      <c r="B67" s="15">
        <v>19131</v>
      </c>
      <c r="C67" s="46" t="s">
        <v>35</v>
      </c>
      <c r="D67" s="17" t="s">
        <v>16</v>
      </c>
      <c r="E67" s="17">
        <v>58007</v>
      </c>
      <c r="F67" s="47">
        <v>18900</v>
      </c>
      <c r="G67" s="48"/>
      <c r="H67" s="48"/>
      <c r="I67" s="27"/>
      <c r="J67" s="25">
        <f t="shared" ref="J67:J76" si="2">I67</f>
        <v>0</v>
      </c>
      <c r="K67" s="25">
        <f t="shared" ref="K67:K80" si="3">J67+F67</f>
        <v>18900</v>
      </c>
      <c r="L67" s="14">
        <v>45442</v>
      </c>
    </row>
    <row r="68" s="1" customFormat="1" spans="1:12">
      <c r="A68" s="14">
        <v>45447</v>
      </c>
      <c r="B68" s="15">
        <v>19132</v>
      </c>
      <c r="C68" s="46" t="s">
        <v>36</v>
      </c>
      <c r="D68" s="17" t="s">
        <v>16</v>
      </c>
      <c r="E68" s="17">
        <v>58005</v>
      </c>
      <c r="F68" s="47">
        <v>12924.1</v>
      </c>
      <c r="G68" s="48"/>
      <c r="H68" s="48"/>
      <c r="I68" s="27"/>
      <c r="J68" s="25">
        <f t="shared" si="2"/>
        <v>0</v>
      </c>
      <c r="K68" s="25">
        <f t="shared" si="3"/>
        <v>12924.1</v>
      </c>
      <c r="L68" s="14">
        <v>45442</v>
      </c>
    </row>
    <row r="69" s="1" customFormat="1" spans="1:13">
      <c r="A69" s="14">
        <v>45447</v>
      </c>
      <c r="B69" s="15">
        <v>19133</v>
      </c>
      <c r="C69" s="46" t="s">
        <v>37</v>
      </c>
      <c r="D69" s="17" t="s">
        <v>16</v>
      </c>
      <c r="E69" s="17">
        <v>57824</v>
      </c>
      <c r="F69" s="47"/>
      <c r="G69" s="48" t="s">
        <v>32</v>
      </c>
      <c r="H69" s="48">
        <v>2164094</v>
      </c>
      <c r="I69" s="27"/>
      <c r="J69" s="25">
        <v>80233.28</v>
      </c>
      <c r="K69" s="25">
        <f t="shared" si="3"/>
        <v>80233.28</v>
      </c>
      <c r="L69" s="14">
        <v>45443</v>
      </c>
      <c r="M69" s="1" t="s">
        <v>38</v>
      </c>
    </row>
    <row r="70" s="1" customFormat="1" spans="1:12">
      <c r="A70" s="14">
        <v>45447</v>
      </c>
      <c r="B70" s="15">
        <v>19134</v>
      </c>
      <c r="C70" s="46" t="s">
        <v>39</v>
      </c>
      <c r="D70" s="17" t="s">
        <v>16</v>
      </c>
      <c r="E70" s="17">
        <v>58010</v>
      </c>
      <c r="F70" s="47">
        <v>130120.4</v>
      </c>
      <c r="G70" s="48"/>
      <c r="H70" s="48"/>
      <c r="I70" s="27"/>
      <c r="J70" s="25">
        <f t="shared" si="2"/>
        <v>0</v>
      </c>
      <c r="K70" s="25">
        <f t="shared" si="3"/>
        <v>130120.4</v>
      </c>
      <c r="L70" s="14">
        <v>45443</v>
      </c>
    </row>
    <row r="71" s="1" customFormat="1" spans="1:12">
      <c r="A71" s="14">
        <v>45447</v>
      </c>
      <c r="B71" s="15">
        <v>19134</v>
      </c>
      <c r="C71" s="46" t="s">
        <v>39</v>
      </c>
      <c r="D71" s="17" t="s">
        <v>40</v>
      </c>
      <c r="E71" s="17">
        <v>58010</v>
      </c>
      <c r="F71" s="47">
        <v>23550</v>
      </c>
      <c r="G71" s="48"/>
      <c r="H71" s="48"/>
      <c r="I71" s="27"/>
      <c r="J71" s="25">
        <f t="shared" si="2"/>
        <v>0</v>
      </c>
      <c r="K71" s="25">
        <f t="shared" si="3"/>
        <v>23550</v>
      </c>
      <c r="L71" s="14">
        <v>45443</v>
      </c>
    </row>
    <row r="72" s="1" customFormat="1" spans="1:13">
      <c r="A72" s="14">
        <v>45447</v>
      </c>
      <c r="B72" s="15">
        <v>19135</v>
      </c>
      <c r="C72" s="46" t="s">
        <v>41</v>
      </c>
      <c r="D72" s="17" t="s">
        <v>16</v>
      </c>
      <c r="E72" s="17">
        <v>58011</v>
      </c>
      <c r="F72" s="47"/>
      <c r="G72" s="48"/>
      <c r="H72" s="48"/>
      <c r="I72" s="27"/>
      <c r="J72" s="25">
        <v>66896.13</v>
      </c>
      <c r="K72" s="25">
        <f t="shared" si="3"/>
        <v>66896.13</v>
      </c>
      <c r="L72" s="14">
        <v>45443</v>
      </c>
      <c r="M72" s="1" t="s">
        <v>42</v>
      </c>
    </row>
    <row r="73" s="1" customFormat="1" spans="1:12">
      <c r="A73" s="14">
        <v>45447</v>
      </c>
      <c r="B73" s="15">
        <v>19136</v>
      </c>
      <c r="C73" s="46" t="s">
        <v>43</v>
      </c>
      <c r="D73" s="17" t="s">
        <v>16</v>
      </c>
      <c r="E73" s="17">
        <v>57992</v>
      </c>
      <c r="F73" s="47">
        <v>28366.1</v>
      </c>
      <c r="G73" s="48"/>
      <c r="H73" s="48"/>
      <c r="I73" s="27"/>
      <c r="J73" s="25">
        <f t="shared" si="2"/>
        <v>0</v>
      </c>
      <c r="K73" s="25">
        <f t="shared" si="3"/>
        <v>28366.1</v>
      </c>
      <c r="L73" s="14">
        <v>45447</v>
      </c>
    </row>
    <row r="74" s="1" customFormat="1" spans="1:13">
      <c r="A74" s="14">
        <v>45447</v>
      </c>
      <c r="B74" s="15">
        <v>19137</v>
      </c>
      <c r="C74" s="46" t="s">
        <v>44</v>
      </c>
      <c r="D74" s="17" t="s">
        <v>16</v>
      </c>
      <c r="E74" s="17">
        <v>58020</v>
      </c>
      <c r="F74" s="47"/>
      <c r="G74" s="48"/>
      <c r="H74" s="48"/>
      <c r="I74" s="27"/>
      <c r="J74" s="25">
        <v>9601.1</v>
      </c>
      <c r="K74" s="25">
        <f t="shared" si="3"/>
        <v>9601.1</v>
      </c>
      <c r="L74" s="14">
        <v>45385</v>
      </c>
      <c r="M74" s="1" t="s">
        <v>45</v>
      </c>
    </row>
    <row r="75" s="1" customFormat="1" spans="1:12">
      <c r="A75" s="14">
        <v>45447</v>
      </c>
      <c r="B75" s="15">
        <v>19138</v>
      </c>
      <c r="C75" s="46" t="s">
        <v>46</v>
      </c>
      <c r="D75" s="17" t="s">
        <v>47</v>
      </c>
      <c r="E75" s="17">
        <v>58021</v>
      </c>
      <c r="F75" s="47">
        <v>32320.1</v>
      </c>
      <c r="G75" s="48"/>
      <c r="H75" s="48"/>
      <c r="I75" s="27"/>
      <c r="J75" s="25">
        <f t="shared" si="2"/>
        <v>0</v>
      </c>
      <c r="K75" s="25">
        <f t="shared" si="3"/>
        <v>32320.1</v>
      </c>
      <c r="L75" s="14">
        <v>45385</v>
      </c>
    </row>
    <row r="76" s="1" customFormat="1" spans="1:12">
      <c r="A76" s="14">
        <v>45447</v>
      </c>
      <c r="B76" s="15">
        <v>19139</v>
      </c>
      <c r="C76" s="46" t="s">
        <v>36</v>
      </c>
      <c r="D76" s="17" t="s">
        <v>16</v>
      </c>
      <c r="E76" s="17">
        <v>58023</v>
      </c>
      <c r="F76" s="47">
        <v>25848.2</v>
      </c>
      <c r="G76" s="48"/>
      <c r="H76" s="48"/>
      <c r="I76" s="27"/>
      <c r="J76" s="25">
        <f t="shared" si="2"/>
        <v>0</v>
      </c>
      <c r="K76" s="25">
        <f t="shared" si="3"/>
        <v>25848.2</v>
      </c>
      <c r="L76" s="14">
        <v>45447</v>
      </c>
    </row>
    <row r="77" s="1" customFormat="1" spans="1:12">
      <c r="A77" s="14">
        <v>45447</v>
      </c>
      <c r="B77" s="15">
        <v>19141</v>
      </c>
      <c r="C77" s="46" t="s">
        <v>43</v>
      </c>
      <c r="D77" s="17" t="s">
        <v>16</v>
      </c>
      <c r="E77" s="17">
        <v>58024</v>
      </c>
      <c r="F77" s="47">
        <v>650</v>
      </c>
      <c r="G77" s="48"/>
      <c r="H77" s="48"/>
      <c r="I77" s="27"/>
      <c r="J77" s="25">
        <f t="shared" ref="J77:J80" si="4">I77</f>
        <v>0</v>
      </c>
      <c r="K77" s="25">
        <f t="shared" si="3"/>
        <v>650</v>
      </c>
      <c r="L77" s="14">
        <v>45447</v>
      </c>
    </row>
    <row r="78" s="1" customFormat="1" spans="1:12">
      <c r="A78" s="14">
        <v>45447</v>
      </c>
      <c r="B78" s="15">
        <v>19142</v>
      </c>
      <c r="C78" s="46" t="s">
        <v>48</v>
      </c>
      <c r="D78" s="17" t="s">
        <v>16</v>
      </c>
      <c r="E78" s="17">
        <v>58025</v>
      </c>
      <c r="F78" s="47">
        <v>28366.1</v>
      </c>
      <c r="G78" s="48"/>
      <c r="H78" s="48"/>
      <c r="I78" s="27"/>
      <c r="J78" s="25">
        <f t="shared" si="4"/>
        <v>0</v>
      </c>
      <c r="K78" s="25">
        <f t="shared" si="3"/>
        <v>28366.1</v>
      </c>
      <c r="L78" s="14">
        <v>45447</v>
      </c>
    </row>
    <row r="79" s="1" customFormat="1" spans="1:12">
      <c r="A79" s="14">
        <v>45447</v>
      </c>
      <c r="B79" s="15">
        <v>19143</v>
      </c>
      <c r="C79" s="46" t="s">
        <v>49</v>
      </c>
      <c r="D79" s="17" t="s">
        <v>16</v>
      </c>
      <c r="E79" s="17">
        <v>58026</v>
      </c>
      <c r="F79" s="47">
        <v>41548.1</v>
      </c>
      <c r="G79" s="48"/>
      <c r="H79" s="48"/>
      <c r="I79" s="27"/>
      <c r="J79" s="25">
        <f t="shared" si="4"/>
        <v>0</v>
      </c>
      <c r="K79" s="25">
        <f t="shared" si="3"/>
        <v>41548.1</v>
      </c>
      <c r="L79" s="14">
        <v>45447</v>
      </c>
    </row>
    <row r="80" s="1" customFormat="1" spans="1:12">
      <c r="A80" s="14">
        <v>45447</v>
      </c>
      <c r="B80" s="15">
        <v>19144</v>
      </c>
      <c r="C80" s="46" t="s">
        <v>50</v>
      </c>
      <c r="D80" s="17" t="s">
        <v>16</v>
      </c>
      <c r="E80" s="17">
        <v>58028</v>
      </c>
      <c r="F80" s="47">
        <v>7786.1</v>
      </c>
      <c r="G80" s="48"/>
      <c r="H80" s="48"/>
      <c r="I80" s="27"/>
      <c r="J80" s="25">
        <f t="shared" si="4"/>
        <v>0</v>
      </c>
      <c r="K80" s="25">
        <f t="shared" si="3"/>
        <v>7786.1</v>
      </c>
      <c r="L80" s="14">
        <v>45446</v>
      </c>
    </row>
    <row r="81" s="1" customFormat="1" spans="6:11">
      <c r="F81" s="37">
        <f>SUM(F67:F80)</f>
        <v>350379.2</v>
      </c>
      <c r="G81" s="2"/>
      <c r="H81" s="2"/>
      <c r="I81" s="2"/>
      <c r="J81" s="37">
        <f>SUM(J67:J80)</f>
        <v>156730.51</v>
      </c>
      <c r="K81" s="37">
        <f>SUM(K67:K80)</f>
        <v>507109.71</v>
      </c>
    </row>
    <row r="83" s="1" customFormat="1" spans="1:4">
      <c r="A83" s="2" t="s">
        <v>20</v>
      </c>
      <c r="D83" s="2" t="s">
        <v>21</v>
      </c>
    </row>
    <row r="84" s="1" customFormat="1" spans="1:1">
      <c r="A84" s="2"/>
    </row>
    <row r="85" s="1" customFormat="1" spans="1:1">
      <c r="A85" s="2"/>
    </row>
    <row r="86" s="1" customFormat="1" spans="1:4">
      <c r="A86" s="2" t="s">
        <v>23</v>
      </c>
      <c r="D86" s="2" t="s">
        <v>24</v>
      </c>
    </row>
    <row r="87" s="1" customFormat="1" spans="1:4">
      <c r="A87" s="1" t="s">
        <v>26</v>
      </c>
      <c r="D87" s="1" t="s">
        <v>27</v>
      </c>
    </row>
  </sheetData>
  <mergeCells count="39">
    <mergeCell ref="G4:J4"/>
    <mergeCell ref="G34:J34"/>
    <mergeCell ref="G64:J64"/>
    <mergeCell ref="A4:A6"/>
    <mergeCell ref="A34:A36"/>
    <mergeCell ref="A64:A66"/>
    <mergeCell ref="B4:B6"/>
    <mergeCell ref="B34:B36"/>
    <mergeCell ref="B64:B66"/>
    <mergeCell ref="C4:C6"/>
    <mergeCell ref="C34:C36"/>
    <mergeCell ref="C64:C66"/>
    <mergeCell ref="D4:D6"/>
    <mergeCell ref="D34:D36"/>
    <mergeCell ref="D64:D66"/>
    <mergeCell ref="E4:E6"/>
    <mergeCell ref="E34:E36"/>
    <mergeCell ref="E64:E66"/>
    <mergeCell ref="F4:F6"/>
    <mergeCell ref="F34:F36"/>
    <mergeCell ref="F64:F66"/>
    <mergeCell ref="G5:G6"/>
    <mergeCell ref="G35:G36"/>
    <mergeCell ref="G65:G66"/>
    <mergeCell ref="H5:H6"/>
    <mergeCell ref="H35:H36"/>
    <mergeCell ref="H65:H66"/>
    <mergeCell ref="I5:I6"/>
    <mergeCell ref="I35:I36"/>
    <mergeCell ref="I65:I66"/>
    <mergeCell ref="J5:J6"/>
    <mergeCell ref="J35:J36"/>
    <mergeCell ref="J65:J66"/>
    <mergeCell ref="K4:K6"/>
    <mergeCell ref="K34:K36"/>
    <mergeCell ref="K64:K66"/>
    <mergeCell ref="L4:L6"/>
    <mergeCell ref="L34:L36"/>
    <mergeCell ref="L64:L66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zoomScale="130" zoomScaleNormal="130" topLeftCell="A8" workbookViewId="0">
      <selection activeCell="G37" sqref="G37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4.1809523809524" style="1" customWidth="1"/>
    <col min="4" max="4" width="12.3333333333333" style="1" customWidth="1"/>
    <col min="5" max="5" width="11.3333333333333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51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45449</v>
      </c>
      <c r="B7" s="15">
        <v>18787</v>
      </c>
      <c r="C7" s="16" t="s">
        <v>52</v>
      </c>
      <c r="D7" s="17" t="s">
        <v>16</v>
      </c>
      <c r="E7" s="17">
        <v>58015</v>
      </c>
      <c r="F7" s="36">
        <v>19006.1</v>
      </c>
      <c r="G7" s="19"/>
      <c r="H7" s="19"/>
      <c r="I7" s="14"/>
      <c r="J7" s="36"/>
      <c r="K7" s="25">
        <f>J7+F7</f>
        <v>19006.1</v>
      </c>
      <c r="L7" s="14">
        <v>45449</v>
      </c>
    </row>
    <row r="8" spans="1:13">
      <c r="A8" s="14">
        <v>45449</v>
      </c>
      <c r="B8" s="15">
        <v>18788</v>
      </c>
      <c r="C8" s="16" t="s">
        <v>53</v>
      </c>
      <c r="D8" s="17" t="s">
        <v>16</v>
      </c>
      <c r="E8" s="17">
        <v>57863</v>
      </c>
      <c r="F8" s="36"/>
      <c r="G8" s="19" t="s">
        <v>54</v>
      </c>
      <c r="H8" s="19">
        <v>289050</v>
      </c>
      <c r="I8" s="14">
        <v>45441</v>
      </c>
      <c r="J8" s="36">
        <v>22352.1</v>
      </c>
      <c r="K8" s="25">
        <f>J8+F8</f>
        <v>22352.1</v>
      </c>
      <c r="L8" s="14">
        <v>45449</v>
      </c>
      <c r="M8" s="2" t="s">
        <v>55</v>
      </c>
    </row>
    <row r="9" spans="6:11">
      <c r="F9" s="37">
        <f>SUM(F7:F8)</f>
        <v>19006.1</v>
      </c>
      <c r="G9" s="2"/>
      <c r="H9" s="2"/>
      <c r="I9" s="2"/>
      <c r="J9" s="37">
        <f>SUM(J7:J8)</f>
        <v>22352.1</v>
      </c>
      <c r="K9" s="37">
        <f>SUM(K7:K8)</f>
        <v>41358.2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19</v>
      </c>
      <c r="K13" s="41">
        <f t="shared" ref="K13:K23" si="0">J13*I13</f>
        <v>19000</v>
      </c>
    </row>
    <row r="14" spans="1:11">
      <c r="A14" s="2"/>
      <c r="G14" s="2"/>
      <c r="I14" s="39">
        <v>500</v>
      </c>
      <c r="J14" s="40"/>
      <c r="K14" s="41">
        <f t="shared" si="0"/>
        <v>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/>
      <c r="K16" s="41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/>
      <c r="K18" s="41">
        <f t="shared" si="0"/>
        <v>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>
        <v>1</v>
      </c>
      <c r="K20" s="41">
        <f t="shared" si="0"/>
        <v>5</v>
      </c>
    </row>
    <row r="21" spans="9:11">
      <c r="I21" s="39">
        <v>1</v>
      </c>
      <c r="J21" s="40">
        <v>1</v>
      </c>
      <c r="K21" s="41">
        <f t="shared" si="0"/>
        <v>1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>
        <v>2</v>
      </c>
      <c r="K23" s="41">
        <f t="shared" si="0"/>
        <v>0.1</v>
      </c>
    </row>
    <row r="24" spans="9:11">
      <c r="I24" s="2" t="s">
        <v>29</v>
      </c>
      <c r="K24" s="43">
        <f>SUM(K13:K23)</f>
        <v>19006.1</v>
      </c>
    </row>
    <row r="25" spans="9:11">
      <c r="I25" s="2" t="s">
        <v>30</v>
      </c>
      <c r="K25" s="44">
        <f>J9</f>
        <v>22352.1</v>
      </c>
    </row>
    <row r="26" ht="9.75" spans="11:11">
      <c r="K26" s="45">
        <f>SUM(K24:K25)</f>
        <v>41358.2</v>
      </c>
    </row>
    <row r="27" ht="9.75" spans="11:11">
      <c r="K27" s="39"/>
    </row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45449</v>
      </c>
      <c r="B37" s="15">
        <v>19146</v>
      </c>
      <c r="C37" s="16" t="s">
        <v>56</v>
      </c>
      <c r="D37" s="17" t="s">
        <v>16</v>
      </c>
      <c r="E37" s="17">
        <v>58022</v>
      </c>
      <c r="F37" s="36"/>
      <c r="G37" s="19" t="s">
        <v>54</v>
      </c>
      <c r="H37" s="19">
        <v>2657382</v>
      </c>
      <c r="I37" s="14">
        <v>45447</v>
      </c>
      <c r="J37" s="36">
        <v>70172.02</v>
      </c>
      <c r="K37" s="25">
        <f>J37+F37</f>
        <v>70172.02</v>
      </c>
      <c r="L37" s="14">
        <v>45449</v>
      </c>
      <c r="M37" s="1" t="s">
        <v>57</v>
      </c>
    </row>
    <row r="38" spans="1:12">
      <c r="A38" s="14"/>
      <c r="B38" s="15"/>
      <c r="C38" s="16"/>
      <c r="D38" s="17"/>
      <c r="E38" s="17"/>
      <c r="F38" s="36"/>
      <c r="G38" s="19"/>
      <c r="H38" s="19"/>
      <c r="I38" s="14"/>
      <c r="J38" s="36"/>
      <c r="K38" s="25"/>
      <c r="L38" s="14"/>
    </row>
    <row r="39" spans="6:11">
      <c r="F39" s="37">
        <f>SUM(F34:F38)</f>
        <v>0</v>
      </c>
      <c r="G39" s="2"/>
      <c r="H39" s="2"/>
      <c r="I39" s="2"/>
      <c r="J39" s="37">
        <f>SUM(J37:J38)</f>
        <v>70172.02</v>
      </c>
      <c r="K39" s="37">
        <f>SUM(K37:K38)</f>
        <v>70172.02</v>
      </c>
    </row>
    <row r="40" spans="9:9">
      <c r="I40" s="1" t="s">
        <v>13</v>
      </c>
    </row>
    <row r="41" spans="8:11">
      <c r="H41" s="2" t="s">
        <v>17</v>
      </c>
      <c r="J41" s="38" t="s">
        <v>18</v>
      </c>
      <c r="K41" s="38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9">
        <v>1000</v>
      </c>
      <c r="J43" s="40"/>
      <c r="K43" s="41">
        <f t="shared" ref="K43:K53" si="1">J43*I43</f>
        <v>0</v>
      </c>
    </row>
    <row r="44" spans="1:11">
      <c r="A44" s="2"/>
      <c r="G44" s="2"/>
      <c r="I44" s="39">
        <v>500</v>
      </c>
      <c r="J44" s="40"/>
      <c r="K44" s="41">
        <f t="shared" si="1"/>
        <v>0</v>
      </c>
    </row>
    <row r="45" spans="1:11">
      <c r="A45" s="2"/>
      <c r="G45" s="2"/>
      <c r="I45" s="39">
        <v>200</v>
      </c>
      <c r="J45" s="40"/>
      <c r="K45" s="41">
        <f t="shared" si="1"/>
        <v>0</v>
      </c>
    </row>
    <row r="46" spans="1:11">
      <c r="A46" s="2" t="s">
        <v>23</v>
      </c>
      <c r="D46" s="2" t="s">
        <v>24</v>
      </c>
      <c r="G46" s="2" t="s">
        <v>25</v>
      </c>
      <c r="I46" s="39">
        <v>100</v>
      </c>
      <c r="J46" s="40"/>
      <c r="K46" s="41">
        <f t="shared" si="1"/>
        <v>0</v>
      </c>
    </row>
    <row r="47" spans="1:11">
      <c r="A47" s="1" t="s">
        <v>26</v>
      </c>
      <c r="D47" s="1" t="s">
        <v>27</v>
      </c>
      <c r="G47" s="1" t="s">
        <v>28</v>
      </c>
      <c r="I47" s="39">
        <v>50</v>
      </c>
      <c r="J47" s="40"/>
      <c r="K47" s="41">
        <f t="shared" si="1"/>
        <v>0</v>
      </c>
    </row>
    <row r="48" spans="9:11">
      <c r="I48" s="39">
        <v>20</v>
      </c>
      <c r="J48" s="40"/>
      <c r="K48" s="41">
        <f t="shared" si="1"/>
        <v>0</v>
      </c>
    </row>
    <row r="49" spans="9:11">
      <c r="I49" s="39">
        <v>10</v>
      </c>
      <c r="J49" s="40"/>
      <c r="K49" s="41">
        <f t="shared" si="1"/>
        <v>0</v>
      </c>
    </row>
    <row r="50" spans="9:11">
      <c r="I50" s="39">
        <v>5</v>
      </c>
      <c r="J50" s="40"/>
      <c r="K50" s="41">
        <f t="shared" si="1"/>
        <v>0</v>
      </c>
    </row>
    <row r="51" spans="9:11">
      <c r="I51" s="39">
        <v>1</v>
      </c>
      <c r="J51" s="40"/>
      <c r="K51" s="41">
        <f t="shared" si="1"/>
        <v>0</v>
      </c>
    </row>
    <row r="52" spans="9:11">
      <c r="I52" s="39">
        <v>0.25</v>
      </c>
      <c r="J52" s="40"/>
      <c r="K52" s="41">
        <f t="shared" si="1"/>
        <v>0</v>
      </c>
    </row>
    <row r="53" spans="9:11">
      <c r="I53" s="42">
        <v>0.05</v>
      </c>
      <c r="J53" s="40"/>
      <c r="K53" s="41">
        <f t="shared" si="1"/>
        <v>0</v>
      </c>
    </row>
    <row r="54" spans="9:11">
      <c r="I54" s="2" t="s">
        <v>29</v>
      </c>
      <c r="K54" s="43">
        <f>SUM(K43:K53)</f>
        <v>0</v>
      </c>
    </row>
    <row r="55" spans="9:11">
      <c r="I55" s="2" t="s">
        <v>30</v>
      </c>
      <c r="K55" s="44">
        <f>J39</f>
        <v>70172.02</v>
      </c>
    </row>
    <row r="56" ht="9.75" spans="11:11">
      <c r="K56" s="45">
        <f>SUM(K54:K55)</f>
        <v>70172.02</v>
      </c>
    </row>
    <row r="57" ht="9.75" spans="11:11">
      <c r="K57" s="39"/>
    </row>
    <row r="60" spans="1:1">
      <c r="A60" s="2" t="s">
        <v>0</v>
      </c>
    </row>
    <row r="61" spans="1:1">
      <c r="A61" s="2" t="s">
        <v>1</v>
      </c>
    </row>
    <row r="63" spans="1:12">
      <c r="A63" s="3" t="s">
        <v>2</v>
      </c>
      <c r="B63" s="3" t="s">
        <v>3</v>
      </c>
      <c r="C63" s="3" t="s">
        <v>4</v>
      </c>
      <c r="D63" s="3" t="s">
        <v>5</v>
      </c>
      <c r="E63" s="3" t="s">
        <v>6</v>
      </c>
      <c r="F63" s="3" t="s">
        <v>7</v>
      </c>
      <c r="G63" s="4" t="s">
        <v>8</v>
      </c>
      <c r="H63" s="5"/>
      <c r="I63" s="5"/>
      <c r="J63" s="23"/>
      <c r="K63" s="3" t="s">
        <v>9</v>
      </c>
      <c r="L63" s="3" t="s">
        <v>10</v>
      </c>
    </row>
    <row r="64" spans="1:12">
      <c r="A64" s="6"/>
      <c r="B64" s="6"/>
      <c r="C64" s="6"/>
      <c r="D64" s="6"/>
      <c r="E64" s="6"/>
      <c r="F64" s="6"/>
      <c r="G64" s="3" t="s">
        <v>11</v>
      </c>
      <c r="H64" s="3" t="s">
        <v>12</v>
      </c>
      <c r="I64" s="3" t="s">
        <v>13</v>
      </c>
      <c r="J64" s="3" t="s">
        <v>14</v>
      </c>
      <c r="K64" s="6"/>
      <c r="L64" s="6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14">
        <v>45449</v>
      </c>
      <c r="B66" s="15">
        <v>19147</v>
      </c>
      <c r="C66" s="16" t="s">
        <v>15</v>
      </c>
      <c r="D66" s="17" t="s">
        <v>16</v>
      </c>
      <c r="E66" s="17">
        <v>58014</v>
      </c>
      <c r="F66" s="36">
        <v>20692.1</v>
      </c>
      <c r="G66" s="19"/>
      <c r="H66" s="19"/>
      <c r="I66" s="14"/>
      <c r="J66" s="36"/>
      <c r="K66" s="25">
        <f>J66+F66</f>
        <v>20692.1</v>
      </c>
      <c r="L66" s="14">
        <v>45450</v>
      </c>
    </row>
    <row r="67" spans="1:12">
      <c r="A67" s="14"/>
      <c r="B67" s="15"/>
      <c r="C67" s="16"/>
      <c r="D67" s="17"/>
      <c r="E67" s="17"/>
      <c r="F67" s="36"/>
      <c r="G67" s="19"/>
      <c r="H67" s="19"/>
      <c r="I67" s="14"/>
      <c r="J67" s="36"/>
      <c r="K67" s="25"/>
      <c r="L67" s="14"/>
    </row>
    <row r="68" spans="6:11">
      <c r="F68" s="37">
        <f>SUM(F63:F67)</f>
        <v>20692.1</v>
      </c>
      <c r="G68" s="2"/>
      <c r="H68" s="2"/>
      <c r="I68" s="2"/>
      <c r="J68" s="37">
        <f>SUM(J66:J67)</f>
        <v>0</v>
      </c>
      <c r="K68" s="37">
        <f>SUM(K66:K67)</f>
        <v>20692.1</v>
      </c>
    </row>
    <row r="69" spans="9:9">
      <c r="I69" s="1" t="s">
        <v>13</v>
      </c>
    </row>
    <row r="70" spans="8:11">
      <c r="H70" s="2" t="s">
        <v>17</v>
      </c>
      <c r="J70" s="38" t="s">
        <v>18</v>
      </c>
      <c r="K70" s="38" t="s">
        <v>19</v>
      </c>
    </row>
    <row r="71" spans="11:11">
      <c r="K71" s="2"/>
    </row>
    <row r="72" spans="1:11">
      <c r="A72" s="2" t="s">
        <v>20</v>
      </c>
      <c r="D72" s="2" t="s">
        <v>21</v>
      </c>
      <c r="G72" s="2" t="s">
        <v>22</v>
      </c>
      <c r="I72" s="39">
        <v>1000</v>
      </c>
      <c r="J72" s="40"/>
      <c r="K72" s="41">
        <f t="shared" ref="K72:K82" si="2">J72*I72</f>
        <v>0</v>
      </c>
    </row>
    <row r="73" spans="1:11">
      <c r="A73" s="2"/>
      <c r="G73" s="2"/>
      <c r="I73" s="39">
        <v>500</v>
      </c>
      <c r="J73" s="40">
        <v>41</v>
      </c>
      <c r="K73" s="41">
        <f t="shared" si="2"/>
        <v>20500</v>
      </c>
    </row>
    <row r="74" spans="1:11">
      <c r="A74" s="2"/>
      <c r="G74" s="2"/>
      <c r="I74" s="39">
        <v>200</v>
      </c>
      <c r="J74" s="40"/>
      <c r="K74" s="41">
        <f t="shared" si="2"/>
        <v>0</v>
      </c>
    </row>
    <row r="75" spans="1:11">
      <c r="A75" s="2" t="s">
        <v>23</v>
      </c>
      <c r="D75" s="2" t="s">
        <v>24</v>
      </c>
      <c r="G75" s="2" t="s">
        <v>25</v>
      </c>
      <c r="I75" s="39">
        <v>100</v>
      </c>
      <c r="J75" s="40">
        <v>1</v>
      </c>
      <c r="K75" s="41">
        <f t="shared" si="2"/>
        <v>100</v>
      </c>
    </row>
    <row r="76" spans="1:11">
      <c r="A76" s="1" t="s">
        <v>26</v>
      </c>
      <c r="D76" s="1" t="s">
        <v>27</v>
      </c>
      <c r="G76" s="1" t="s">
        <v>28</v>
      </c>
      <c r="I76" s="39">
        <v>50</v>
      </c>
      <c r="J76" s="40">
        <v>1</v>
      </c>
      <c r="K76" s="41">
        <f t="shared" si="2"/>
        <v>50</v>
      </c>
    </row>
    <row r="77" spans="9:11">
      <c r="I77" s="39">
        <v>20</v>
      </c>
      <c r="J77" s="40">
        <v>2</v>
      </c>
      <c r="K77" s="41">
        <f t="shared" si="2"/>
        <v>40</v>
      </c>
    </row>
    <row r="78" spans="9:11">
      <c r="I78" s="39">
        <v>10</v>
      </c>
      <c r="J78" s="40"/>
      <c r="K78" s="41">
        <f t="shared" si="2"/>
        <v>0</v>
      </c>
    </row>
    <row r="79" spans="9:11">
      <c r="I79" s="39">
        <v>5</v>
      </c>
      <c r="J79" s="40"/>
      <c r="K79" s="41">
        <f t="shared" si="2"/>
        <v>0</v>
      </c>
    </row>
    <row r="80" spans="9:11">
      <c r="I80" s="39">
        <v>1</v>
      </c>
      <c r="J80" s="40">
        <v>2</v>
      </c>
      <c r="K80" s="41">
        <f t="shared" si="2"/>
        <v>2</v>
      </c>
    </row>
    <row r="81" spans="9:11">
      <c r="I81" s="39">
        <v>0.25</v>
      </c>
      <c r="J81" s="40"/>
      <c r="K81" s="41">
        <f t="shared" si="2"/>
        <v>0</v>
      </c>
    </row>
    <row r="82" spans="9:11">
      <c r="I82" s="42">
        <v>0.05</v>
      </c>
      <c r="J82" s="40">
        <v>2</v>
      </c>
      <c r="K82" s="41">
        <f t="shared" si="2"/>
        <v>0.1</v>
      </c>
    </row>
    <row r="83" spans="9:11">
      <c r="I83" s="2" t="s">
        <v>29</v>
      </c>
      <c r="K83" s="43">
        <f>SUM(K72:K82)</f>
        <v>20692.1</v>
      </c>
    </row>
    <row r="84" spans="9:11">
      <c r="I84" s="2" t="s">
        <v>30</v>
      </c>
      <c r="K84" s="44">
        <f>J68</f>
        <v>0</v>
      </c>
    </row>
    <row r="85" ht="9.75" spans="11:11">
      <c r="K85" s="45">
        <f>SUM(K83:K84)</f>
        <v>20692.1</v>
      </c>
    </row>
    <row r="86" ht="9.75" spans="11:11">
      <c r="K86" s="39"/>
    </row>
  </sheetData>
  <mergeCells count="39">
    <mergeCell ref="G4:J4"/>
    <mergeCell ref="G34:J34"/>
    <mergeCell ref="G63:J63"/>
    <mergeCell ref="A4:A6"/>
    <mergeCell ref="A34:A36"/>
    <mergeCell ref="A63:A65"/>
    <mergeCell ref="B4:B6"/>
    <mergeCell ref="B34:B36"/>
    <mergeCell ref="B63:B65"/>
    <mergeCell ref="C4:C6"/>
    <mergeCell ref="C34:C36"/>
    <mergeCell ref="C63:C65"/>
    <mergeCell ref="D4:D6"/>
    <mergeCell ref="D34:D36"/>
    <mergeCell ref="D63:D65"/>
    <mergeCell ref="E4:E6"/>
    <mergeCell ref="E34:E36"/>
    <mergeCell ref="E63:E65"/>
    <mergeCell ref="F4:F6"/>
    <mergeCell ref="F34:F36"/>
    <mergeCell ref="F63:F65"/>
    <mergeCell ref="G5:G6"/>
    <mergeCell ref="G35:G36"/>
    <mergeCell ref="G64:G65"/>
    <mergeCell ref="H5:H6"/>
    <mergeCell ref="H35:H36"/>
    <mergeCell ref="H64:H65"/>
    <mergeCell ref="I5:I6"/>
    <mergeCell ref="I35:I36"/>
    <mergeCell ref="I64:I65"/>
    <mergeCell ref="J5:J6"/>
    <mergeCell ref="J35:J36"/>
    <mergeCell ref="J64:J65"/>
    <mergeCell ref="K4:K6"/>
    <mergeCell ref="K34:K36"/>
    <mergeCell ref="K63:K65"/>
    <mergeCell ref="L4:L6"/>
    <mergeCell ref="L34:L36"/>
    <mergeCell ref="L63:L65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5"/>
  <sheetViews>
    <sheetView zoomScale="130" zoomScaleNormal="130" topLeftCell="A85" workbookViewId="0">
      <selection activeCell="K109" sqref="K109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3.952380952381" style="1" customWidth="1"/>
    <col min="4" max="4" width="12.3333333333333" style="1" customWidth="1"/>
    <col min="5" max="5" width="11.3333333333333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58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45450</v>
      </c>
      <c r="B7" s="15">
        <v>18818</v>
      </c>
      <c r="C7" s="16" t="s">
        <v>59</v>
      </c>
      <c r="D7" s="17" t="s">
        <v>16</v>
      </c>
      <c r="E7" s="17">
        <v>57965</v>
      </c>
      <c r="F7" s="36">
        <v>650</v>
      </c>
      <c r="G7" s="19"/>
      <c r="H7" s="19"/>
      <c r="I7" s="14"/>
      <c r="J7" s="36"/>
      <c r="K7" s="25">
        <f>J7+F7</f>
        <v>650</v>
      </c>
      <c r="L7" s="14">
        <v>45450</v>
      </c>
    </row>
    <row r="8" spans="1:13">
      <c r="A8" s="14">
        <v>45450</v>
      </c>
      <c r="B8" s="15">
        <v>18819</v>
      </c>
      <c r="C8" s="16" t="s">
        <v>60</v>
      </c>
      <c r="D8" s="17" t="s">
        <v>16</v>
      </c>
      <c r="E8" s="17"/>
      <c r="F8" s="36"/>
      <c r="G8" s="19" t="s">
        <v>32</v>
      </c>
      <c r="H8" s="19">
        <v>39903</v>
      </c>
      <c r="I8" s="14">
        <v>45447</v>
      </c>
      <c r="J8" s="36">
        <v>23890.1</v>
      </c>
      <c r="K8" s="25">
        <f>J8+F8</f>
        <v>23890.1</v>
      </c>
      <c r="L8" s="14">
        <v>45450</v>
      </c>
      <c r="M8" s="2"/>
    </row>
    <row r="9" spans="6:11">
      <c r="F9" s="37">
        <f t="shared" ref="F9:K9" si="0">SUM(F7:F8)</f>
        <v>650</v>
      </c>
      <c r="G9" s="2"/>
      <c r="H9" s="2"/>
      <c r="I9" s="2"/>
      <c r="J9" s="37">
        <f t="shared" si="0"/>
        <v>23890.1</v>
      </c>
      <c r="K9" s="37">
        <f t="shared" si="0"/>
        <v>24540.1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/>
      <c r="K13" s="41">
        <f t="shared" ref="K13:K23" si="1">J13*I13</f>
        <v>0</v>
      </c>
    </row>
    <row r="14" spans="1:11">
      <c r="A14" s="2"/>
      <c r="G14" s="2"/>
      <c r="I14" s="39">
        <v>500</v>
      </c>
      <c r="J14" s="40">
        <v>1</v>
      </c>
      <c r="K14" s="41">
        <f t="shared" si="1"/>
        <v>500</v>
      </c>
    </row>
    <row r="15" spans="1:11">
      <c r="A15" s="2"/>
      <c r="G15" s="2"/>
      <c r="I15" s="39">
        <v>200</v>
      </c>
      <c r="J15" s="40"/>
      <c r="K15" s="41">
        <f t="shared" si="1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>
        <v>1</v>
      </c>
      <c r="K16" s="41">
        <f t="shared" si="1"/>
        <v>100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>
        <v>1</v>
      </c>
      <c r="K17" s="41">
        <f t="shared" si="1"/>
        <v>50</v>
      </c>
    </row>
    <row r="18" spans="9:11">
      <c r="I18" s="39">
        <v>20</v>
      </c>
      <c r="J18" s="40"/>
      <c r="K18" s="41">
        <f t="shared" si="1"/>
        <v>0</v>
      </c>
    </row>
    <row r="19" spans="9:11">
      <c r="I19" s="39">
        <v>10</v>
      </c>
      <c r="J19" s="40"/>
      <c r="K19" s="41">
        <f t="shared" si="1"/>
        <v>0</v>
      </c>
    </row>
    <row r="20" spans="9:11">
      <c r="I20" s="39">
        <v>5</v>
      </c>
      <c r="J20" s="40"/>
      <c r="K20" s="41">
        <f t="shared" si="1"/>
        <v>0</v>
      </c>
    </row>
    <row r="21" spans="9:11">
      <c r="I21" s="39">
        <v>1</v>
      </c>
      <c r="J21" s="40"/>
      <c r="K21" s="41">
        <f t="shared" si="1"/>
        <v>0</v>
      </c>
    </row>
    <row r="22" spans="9:11">
      <c r="I22" s="39">
        <v>0.25</v>
      </c>
      <c r="J22" s="40"/>
      <c r="K22" s="41">
        <f t="shared" si="1"/>
        <v>0</v>
      </c>
    </row>
    <row r="23" spans="9:11">
      <c r="I23" s="42">
        <v>0.05</v>
      </c>
      <c r="J23" s="40"/>
      <c r="K23" s="41">
        <f t="shared" si="1"/>
        <v>0</v>
      </c>
    </row>
    <row r="24" spans="9:11">
      <c r="I24" s="2" t="s">
        <v>29</v>
      </c>
      <c r="K24" s="43">
        <f>SUM(K13:K23)</f>
        <v>650</v>
      </c>
    </row>
    <row r="25" spans="9:11">
      <c r="I25" s="2" t="s">
        <v>30</v>
      </c>
      <c r="K25" s="44">
        <f>J9</f>
        <v>23890.1</v>
      </c>
    </row>
    <row r="26" ht="9.75" spans="11:11">
      <c r="K26" s="45">
        <f>SUM(K24:K25)</f>
        <v>24540.1</v>
      </c>
    </row>
    <row r="27" ht="9.75" spans="11:11">
      <c r="K27" s="39"/>
    </row>
    <row r="31" spans="1:1">
      <c r="A31" s="2" t="s">
        <v>0</v>
      </c>
    </row>
    <row r="32" spans="1:1">
      <c r="A32" s="2" t="s">
        <v>51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14">
        <v>45450</v>
      </c>
      <c r="B37" s="15">
        <v>18773</v>
      </c>
      <c r="C37" s="16" t="s">
        <v>61</v>
      </c>
      <c r="D37" s="17" t="s">
        <v>16</v>
      </c>
      <c r="E37" s="17">
        <v>57652</v>
      </c>
      <c r="F37" s="36"/>
      <c r="G37" s="19" t="s">
        <v>62</v>
      </c>
      <c r="H37" s="19">
        <v>1222245</v>
      </c>
      <c r="I37" s="14">
        <v>45450</v>
      </c>
      <c r="J37" s="36">
        <v>23890.1</v>
      </c>
      <c r="K37" s="25">
        <f>J37+F37</f>
        <v>23890.1</v>
      </c>
      <c r="L37" s="14">
        <v>45450</v>
      </c>
    </row>
    <row r="38" spans="1:12">
      <c r="A38" s="14"/>
      <c r="B38" s="15"/>
      <c r="C38" s="16"/>
      <c r="D38" s="17"/>
      <c r="E38" s="17"/>
      <c r="F38" s="36"/>
      <c r="G38" s="19"/>
      <c r="H38" s="19"/>
      <c r="I38" s="14"/>
      <c r="J38" s="36"/>
      <c r="K38" s="25"/>
      <c r="L38" s="14"/>
    </row>
    <row r="39" spans="6:11">
      <c r="F39" s="37">
        <f>SUM(F34:F38)</f>
        <v>0</v>
      </c>
      <c r="G39" s="2"/>
      <c r="H39" s="2"/>
      <c r="I39" s="2"/>
      <c r="J39" s="37">
        <f>SUM(J37:J38)</f>
        <v>23890.1</v>
      </c>
      <c r="K39" s="37">
        <f>SUM(K37:K38)</f>
        <v>23890.1</v>
      </c>
    </row>
    <row r="40" spans="9:9">
      <c r="I40" s="1" t="s">
        <v>13</v>
      </c>
    </row>
    <row r="41" spans="8:11">
      <c r="H41" s="2" t="s">
        <v>17</v>
      </c>
      <c r="J41" s="38" t="s">
        <v>18</v>
      </c>
      <c r="K41" s="38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9">
        <v>1000</v>
      </c>
      <c r="J43" s="40"/>
      <c r="K43" s="41">
        <f t="shared" ref="K43:K53" si="2">J43*I43</f>
        <v>0</v>
      </c>
    </row>
    <row r="44" spans="1:11">
      <c r="A44" s="2"/>
      <c r="G44" s="2"/>
      <c r="I44" s="39">
        <v>500</v>
      </c>
      <c r="J44" s="40"/>
      <c r="K44" s="41">
        <f t="shared" si="2"/>
        <v>0</v>
      </c>
    </row>
    <row r="45" spans="1:11">
      <c r="A45" s="2"/>
      <c r="G45" s="2"/>
      <c r="I45" s="39">
        <v>200</v>
      </c>
      <c r="J45" s="40"/>
      <c r="K45" s="41">
        <f t="shared" si="2"/>
        <v>0</v>
      </c>
    </row>
    <row r="46" spans="1:11">
      <c r="A46" s="2" t="s">
        <v>23</v>
      </c>
      <c r="D46" s="2" t="s">
        <v>24</v>
      </c>
      <c r="G46" s="2" t="s">
        <v>25</v>
      </c>
      <c r="I46" s="39">
        <v>100</v>
      </c>
      <c r="J46" s="40"/>
      <c r="K46" s="41">
        <f t="shared" si="2"/>
        <v>0</v>
      </c>
    </row>
    <row r="47" spans="1:11">
      <c r="A47" s="1" t="s">
        <v>26</v>
      </c>
      <c r="D47" s="1" t="s">
        <v>27</v>
      </c>
      <c r="G47" s="1" t="s">
        <v>28</v>
      </c>
      <c r="I47" s="39">
        <v>50</v>
      </c>
      <c r="J47" s="40"/>
      <c r="K47" s="41">
        <f t="shared" si="2"/>
        <v>0</v>
      </c>
    </row>
    <row r="48" spans="9:11">
      <c r="I48" s="39">
        <v>20</v>
      </c>
      <c r="J48" s="40"/>
      <c r="K48" s="41">
        <f t="shared" si="2"/>
        <v>0</v>
      </c>
    </row>
    <row r="49" spans="9:11">
      <c r="I49" s="39">
        <v>10</v>
      </c>
      <c r="J49" s="40"/>
      <c r="K49" s="41">
        <f t="shared" si="2"/>
        <v>0</v>
      </c>
    </row>
    <row r="50" spans="9:11">
      <c r="I50" s="39">
        <v>5</v>
      </c>
      <c r="J50" s="40"/>
      <c r="K50" s="41">
        <f t="shared" si="2"/>
        <v>0</v>
      </c>
    </row>
    <row r="51" spans="9:11">
      <c r="I51" s="39">
        <v>1</v>
      </c>
      <c r="J51" s="40"/>
      <c r="K51" s="41">
        <f t="shared" si="2"/>
        <v>0</v>
      </c>
    </row>
    <row r="52" spans="9:11">
      <c r="I52" s="39">
        <v>0.25</v>
      </c>
      <c r="J52" s="40"/>
      <c r="K52" s="41">
        <f t="shared" si="2"/>
        <v>0</v>
      </c>
    </row>
    <row r="53" spans="9:11">
      <c r="I53" s="42">
        <v>0.05</v>
      </c>
      <c r="J53" s="40"/>
      <c r="K53" s="41">
        <f t="shared" si="2"/>
        <v>0</v>
      </c>
    </row>
    <row r="54" spans="9:11">
      <c r="I54" s="2" t="s">
        <v>29</v>
      </c>
      <c r="K54" s="43">
        <f>SUM(K43:K53)</f>
        <v>0</v>
      </c>
    </row>
    <row r="55" spans="9:11">
      <c r="I55" s="2" t="s">
        <v>30</v>
      </c>
      <c r="K55" s="44">
        <f>J39</f>
        <v>23890.1</v>
      </c>
    </row>
    <row r="56" ht="9.75" spans="11:11">
      <c r="K56" s="45">
        <f>SUM(K54:K55)</f>
        <v>23890.1</v>
      </c>
    </row>
    <row r="57" ht="9.75" spans="11:11">
      <c r="K57" s="39"/>
    </row>
    <row r="60" spans="1:1">
      <c r="A60" s="2" t="s">
        <v>0</v>
      </c>
    </row>
    <row r="61" spans="1:1">
      <c r="A61" s="2" t="s">
        <v>1</v>
      </c>
    </row>
    <row r="63" spans="1:12">
      <c r="A63" s="3" t="s">
        <v>2</v>
      </c>
      <c r="B63" s="3" t="s">
        <v>3</v>
      </c>
      <c r="C63" s="3" t="s">
        <v>4</v>
      </c>
      <c r="D63" s="3" t="s">
        <v>5</v>
      </c>
      <c r="E63" s="3" t="s">
        <v>6</v>
      </c>
      <c r="F63" s="3" t="s">
        <v>7</v>
      </c>
      <c r="G63" s="4" t="s">
        <v>8</v>
      </c>
      <c r="H63" s="5"/>
      <c r="I63" s="5"/>
      <c r="J63" s="23"/>
      <c r="K63" s="3" t="s">
        <v>9</v>
      </c>
      <c r="L63" s="3" t="s">
        <v>10</v>
      </c>
    </row>
    <row r="64" spans="1:12">
      <c r="A64" s="6"/>
      <c r="B64" s="6"/>
      <c r="C64" s="6"/>
      <c r="D64" s="6"/>
      <c r="E64" s="6"/>
      <c r="F64" s="6"/>
      <c r="G64" s="3" t="s">
        <v>11</v>
      </c>
      <c r="H64" s="3" t="s">
        <v>12</v>
      </c>
      <c r="I64" s="3" t="s">
        <v>13</v>
      </c>
      <c r="J64" s="3" t="s">
        <v>14</v>
      </c>
      <c r="K64" s="6"/>
      <c r="L64" s="6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3">
      <c r="A66" s="14">
        <v>45450</v>
      </c>
      <c r="B66" s="15">
        <v>19148</v>
      </c>
      <c r="C66" s="16" t="s">
        <v>63</v>
      </c>
      <c r="D66" s="17" t="s">
        <v>16</v>
      </c>
      <c r="E66" s="17">
        <v>57988</v>
      </c>
      <c r="F66" s="36"/>
      <c r="G66" s="19" t="s">
        <v>64</v>
      </c>
      <c r="H66" s="19">
        <v>38422</v>
      </c>
      <c r="I66" s="14">
        <v>45447</v>
      </c>
      <c r="J66" s="36">
        <v>21251.05</v>
      </c>
      <c r="K66" s="25">
        <f>J66+F66</f>
        <v>21251.05</v>
      </c>
      <c r="L66" s="14">
        <v>45450</v>
      </c>
      <c r="M66" s="1" t="s">
        <v>65</v>
      </c>
    </row>
    <row r="67" spans="1:12">
      <c r="A67" s="14"/>
      <c r="B67" s="15"/>
      <c r="C67" s="16"/>
      <c r="D67" s="17"/>
      <c r="E67" s="17"/>
      <c r="F67" s="36"/>
      <c r="G67" s="19"/>
      <c r="H67" s="19"/>
      <c r="I67" s="14"/>
      <c r="J67" s="36"/>
      <c r="K67" s="25"/>
      <c r="L67" s="14"/>
    </row>
    <row r="68" spans="6:11">
      <c r="F68" s="37">
        <f>SUM(F63:F67)</f>
        <v>0</v>
      </c>
      <c r="G68" s="2"/>
      <c r="H68" s="2"/>
      <c r="I68" s="2"/>
      <c r="J68" s="37">
        <f>SUM(J66:J67)</f>
        <v>21251.05</v>
      </c>
      <c r="K68" s="37">
        <f>SUM(K66:K67)</f>
        <v>21251.05</v>
      </c>
    </row>
    <row r="69" spans="9:9">
      <c r="I69" s="1" t="s">
        <v>13</v>
      </c>
    </row>
    <row r="70" spans="8:11">
      <c r="H70" s="2" t="s">
        <v>17</v>
      </c>
      <c r="J70" s="38" t="s">
        <v>18</v>
      </c>
      <c r="K70" s="38" t="s">
        <v>19</v>
      </c>
    </row>
    <row r="71" spans="11:11">
      <c r="K71" s="2"/>
    </row>
    <row r="72" spans="1:11">
      <c r="A72" s="2" t="s">
        <v>20</v>
      </c>
      <c r="D72" s="2" t="s">
        <v>21</v>
      </c>
      <c r="G72" s="2" t="s">
        <v>22</v>
      </c>
      <c r="I72" s="39">
        <v>1000</v>
      </c>
      <c r="J72" s="40"/>
      <c r="K72" s="41">
        <f t="shared" ref="K72:K82" si="3">J72*I72</f>
        <v>0</v>
      </c>
    </row>
    <row r="73" spans="1:11">
      <c r="A73" s="2"/>
      <c r="G73" s="2"/>
      <c r="I73" s="39">
        <v>500</v>
      </c>
      <c r="J73" s="40"/>
      <c r="K73" s="41">
        <f t="shared" si="3"/>
        <v>0</v>
      </c>
    </row>
    <row r="74" spans="1:11">
      <c r="A74" s="2"/>
      <c r="G74" s="2"/>
      <c r="I74" s="39">
        <v>200</v>
      </c>
      <c r="J74" s="40"/>
      <c r="K74" s="41">
        <f t="shared" si="3"/>
        <v>0</v>
      </c>
    </row>
    <row r="75" spans="1:11">
      <c r="A75" s="2" t="s">
        <v>23</v>
      </c>
      <c r="D75" s="2" t="s">
        <v>24</v>
      </c>
      <c r="G75" s="2" t="s">
        <v>25</v>
      </c>
      <c r="I75" s="39">
        <v>100</v>
      </c>
      <c r="J75" s="40"/>
      <c r="K75" s="41">
        <f t="shared" si="3"/>
        <v>0</v>
      </c>
    </row>
    <row r="76" spans="1:11">
      <c r="A76" s="1" t="s">
        <v>26</v>
      </c>
      <c r="D76" s="1" t="s">
        <v>27</v>
      </c>
      <c r="G76" s="1" t="s">
        <v>28</v>
      </c>
      <c r="I76" s="39">
        <v>50</v>
      </c>
      <c r="J76" s="40"/>
      <c r="K76" s="41">
        <f t="shared" si="3"/>
        <v>0</v>
      </c>
    </row>
    <row r="77" spans="9:11">
      <c r="I77" s="39">
        <v>20</v>
      </c>
      <c r="J77" s="40"/>
      <c r="K77" s="41">
        <f t="shared" si="3"/>
        <v>0</v>
      </c>
    </row>
    <row r="78" spans="9:11">
      <c r="I78" s="39">
        <v>10</v>
      </c>
      <c r="J78" s="40"/>
      <c r="K78" s="41">
        <f t="shared" si="3"/>
        <v>0</v>
      </c>
    </row>
    <row r="79" spans="9:11">
      <c r="I79" s="39">
        <v>5</v>
      </c>
      <c r="J79" s="40"/>
      <c r="K79" s="41">
        <f t="shared" si="3"/>
        <v>0</v>
      </c>
    </row>
    <row r="80" spans="9:11">
      <c r="I80" s="39">
        <v>1</v>
      </c>
      <c r="J80" s="40"/>
      <c r="K80" s="41">
        <f t="shared" si="3"/>
        <v>0</v>
      </c>
    </row>
    <row r="81" spans="9:11">
      <c r="I81" s="39">
        <v>0.25</v>
      </c>
      <c r="J81" s="40"/>
      <c r="K81" s="41">
        <f t="shared" si="3"/>
        <v>0</v>
      </c>
    </row>
    <row r="82" spans="9:11">
      <c r="I82" s="42">
        <v>0.05</v>
      </c>
      <c r="J82" s="40"/>
      <c r="K82" s="41">
        <f t="shared" si="3"/>
        <v>0</v>
      </c>
    </row>
    <row r="83" spans="9:11">
      <c r="I83" s="2" t="s">
        <v>29</v>
      </c>
      <c r="K83" s="43">
        <f>SUM(K72:K82)</f>
        <v>0</v>
      </c>
    </row>
    <row r="84" spans="9:11">
      <c r="I84" s="2" t="s">
        <v>30</v>
      </c>
      <c r="K84" s="44">
        <f>J68</f>
        <v>21251.05</v>
      </c>
    </row>
    <row r="85" ht="9.75" spans="11:11">
      <c r="K85" s="45">
        <f>SUM(K83:K84)</f>
        <v>21251.05</v>
      </c>
    </row>
    <row r="86" ht="9.75" spans="11:11">
      <c r="K86" s="39"/>
    </row>
    <row r="89" s="1" customFormat="1" spans="1:1">
      <c r="A89" s="2" t="s">
        <v>0</v>
      </c>
    </row>
    <row r="90" s="1" customFormat="1" spans="1:1">
      <c r="A90" s="2" t="s">
        <v>1</v>
      </c>
    </row>
    <row r="92" s="1" customFormat="1" spans="1:12">
      <c r="A92" s="3" t="s">
        <v>2</v>
      </c>
      <c r="B92" s="3" t="s">
        <v>3</v>
      </c>
      <c r="C92" s="3" t="s">
        <v>4</v>
      </c>
      <c r="D92" s="3" t="s">
        <v>5</v>
      </c>
      <c r="E92" s="3" t="s">
        <v>6</v>
      </c>
      <c r="F92" s="3" t="s">
        <v>7</v>
      </c>
      <c r="G92" s="4" t="s">
        <v>8</v>
      </c>
      <c r="H92" s="5"/>
      <c r="I92" s="5"/>
      <c r="J92" s="23"/>
      <c r="K92" s="3" t="s">
        <v>9</v>
      </c>
      <c r="L92" s="3" t="s">
        <v>10</v>
      </c>
    </row>
    <row r="93" s="1" customFormat="1" spans="1:12">
      <c r="A93" s="6"/>
      <c r="B93" s="6"/>
      <c r="C93" s="6"/>
      <c r="D93" s="6"/>
      <c r="E93" s="6"/>
      <c r="F93" s="6"/>
      <c r="G93" s="3" t="s">
        <v>11</v>
      </c>
      <c r="H93" s="3" t="s">
        <v>12</v>
      </c>
      <c r="I93" s="3" t="s">
        <v>13</v>
      </c>
      <c r="J93" s="3" t="s">
        <v>14</v>
      </c>
      <c r="K93" s="6"/>
      <c r="L93" s="6"/>
    </row>
    <row r="94" s="1" customFormat="1" spans="1:1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="1" customFormat="1" spans="1:12">
      <c r="A95" s="14">
        <v>45448</v>
      </c>
      <c r="B95" s="15">
        <v>19145</v>
      </c>
      <c r="C95" s="46" t="s">
        <v>66</v>
      </c>
      <c r="D95" s="17" t="s">
        <v>16</v>
      </c>
      <c r="E95" s="17">
        <v>57680</v>
      </c>
      <c r="F95" s="47">
        <v>217984.4</v>
      </c>
      <c r="G95" s="48"/>
      <c r="H95" s="48"/>
      <c r="I95" s="27"/>
      <c r="J95" s="25">
        <f t="shared" ref="J95:J102" si="4">I95</f>
        <v>0</v>
      </c>
      <c r="K95" s="25">
        <f t="shared" ref="K95:K108" si="5">J95+F95</f>
        <v>217984.4</v>
      </c>
      <c r="L95" s="14">
        <v>45448</v>
      </c>
    </row>
    <row r="96" s="1" customFormat="1" spans="1:12">
      <c r="A96" s="14">
        <v>45449</v>
      </c>
      <c r="B96" s="15">
        <v>19145</v>
      </c>
      <c r="C96" s="46" t="s">
        <v>66</v>
      </c>
      <c r="D96" s="17" t="s">
        <v>16</v>
      </c>
      <c r="E96" s="17">
        <v>57681</v>
      </c>
      <c r="F96" s="47">
        <v>487616.8</v>
      </c>
      <c r="G96" s="48"/>
      <c r="H96" s="48"/>
      <c r="I96" s="27"/>
      <c r="J96" s="25">
        <f t="shared" si="4"/>
        <v>0</v>
      </c>
      <c r="K96" s="25">
        <f t="shared" si="5"/>
        <v>487616.8</v>
      </c>
      <c r="L96" s="14">
        <v>45448</v>
      </c>
    </row>
    <row r="97" s="1" customFormat="1" spans="1:12">
      <c r="A97" s="14">
        <v>45449</v>
      </c>
      <c r="B97" s="15">
        <v>19149</v>
      </c>
      <c r="C97" s="46" t="s">
        <v>67</v>
      </c>
      <c r="D97" s="17" t="s">
        <v>16</v>
      </c>
      <c r="E97" s="17">
        <v>58030</v>
      </c>
      <c r="F97" s="47">
        <v>650</v>
      </c>
      <c r="G97" s="48"/>
      <c r="H97" s="48"/>
      <c r="I97" s="27"/>
      <c r="J97" s="25">
        <f t="shared" si="4"/>
        <v>0</v>
      </c>
      <c r="K97" s="25">
        <f t="shared" si="5"/>
        <v>650</v>
      </c>
      <c r="L97" s="14">
        <v>45448</v>
      </c>
    </row>
    <row r="98" s="1" customFormat="1" spans="1:12">
      <c r="A98" s="14">
        <v>45449</v>
      </c>
      <c r="B98" s="15">
        <v>19150</v>
      </c>
      <c r="C98" s="46" t="s">
        <v>68</v>
      </c>
      <c r="D98" s="17" t="s">
        <v>16</v>
      </c>
      <c r="E98" s="17">
        <v>57694</v>
      </c>
      <c r="F98" s="47">
        <v>13800</v>
      </c>
      <c r="G98" s="48"/>
      <c r="H98" s="48"/>
      <c r="I98" s="27"/>
      <c r="J98" s="25">
        <f t="shared" si="4"/>
        <v>0</v>
      </c>
      <c r="K98" s="25">
        <f t="shared" si="5"/>
        <v>13800</v>
      </c>
      <c r="L98" s="14">
        <v>45448</v>
      </c>
    </row>
    <row r="99" s="1" customFormat="1" spans="1:12">
      <c r="A99" s="14">
        <v>45449</v>
      </c>
      <c r="B99" s="15">
        <v>19151</v>
      </c>
      <c r="C99" s="46" t="s">
        <v>69</v>
      </c>
      <c r="D99" s="17" t="s">
        <v>47</v>
      </c>
      <c r="E99" s="17">
        <v>58045</v>
      </c>
      <c r="F99" s="47"/>
      <c r="G99" s="48"/>
      <c r="H99" s="48"/>
      <c r="I99" s="27"/>
      <c r="J99" s="25">
        <v>45304.2</v>
      </c>
      <c r="K99" s="25">
        <f t="shared" si="5"/>
        <v>45304.2</v>
      </c>
      <c r="L99" s="14">
        <v>45448</v>
      </c>
    </row>
    <row r="100" s="1" customFormat="1" spans="1:13">
      <c r="A100" s="14">
        <v>45449</v>
      </c>
      <c r="B100" s="15">
        <v>19152</v>
      </c>
      <c r="C100" s="46" t="s">
        <v>70</v>
      </c>
      <c r="D100" s="17" t="s">
        <v>47</v>
      </c>
      <c r="E100" s="17">
        <v>58040</v>
      </c>
      <c r="F100" s="47"/>
      <c r="G100" s="48"/>
      <c r="H100" s="48"/>
      <c r="I100" s="27"/>
      <c r="J100" s="25">
        <v>92147.25</v>
      </c>
      <c r="K100" s="25">
        <f t="shared" si="5"/>
        <v>92147.25</v>
      </c>
      <c r="L100" s="14">
        <v>45448</v>
      </c>
      <c r="M100" s="1" t="s">
        <v>71</v>
      </c>
    </row>
    <row r="101" s="1" customFormat="1" spans="1:13">
      <c r="A101" s="14">
        <v>45449</v>
      </c>
      <c r="B101" s="15">
        <v>19153</v>
      </c>
      <c r="C101" s="46" t="s">
        <v>72</v>
      </c>
      <c r="D101" s="17" t="s">
        <v>47</v>
      </c>
      <c r="E101" s="17">
        <v>58038</v>
      </c>
      <c r="F101" s="47"/>
      <c r="G101" s="48" t="s">
        <v>73</v>
      </c>
      <c r="H101" s="48"/>
      <c r="I101" s="27"/>
      <c r="J101" s="25">
        <v>56052.63</v>
      </c>
      <c r="K101" s="25">
        <f t="shared" si="5"/>
        <v>56052.63</v>
      </c>
      <c r="L101" s="14">
        <v>45448</v>
      </c>
      <c r="M101" s="1" t="s">
        <v>74</v>
      </c>
    </row>
    <row r="102" s="1" customFormat="1" spans="1:12">
      <c r="A102" s="14">
        <v>45449</v>
      </c>
      <c r="B102" s="15">
        <v>19154</v>
      </c>
      <c r="C102" s="46" t="s">
        <v>75</v>
      </c>
      <c r="D102" s="17" t="s">
        <v>16</v>
      </c>
      <c r="E102" s="17">
        <v>58036</v>
      </c>
      <c r="F102" s="47">
        <v>650</v>
      </c>
      <c r="G102" s="48"/>
      <c r="H102" s="48"/>
      <c r="I102" s="27"/>
      <c r="J102" s="25">
        <f t="shared" si="4"/>
        <v>0</v>
      </c>
      <c r="K102" s="25">
        <f t="shared" si="5"/>
        <v>650</v>
      </c>
      <c r="L102" s="14">
        <v>45448</v>
      </c>
    </row>
    <row r="103" s="1" customFormat="1" spans="1:13">
      <c r="A103" s="14">
        <v>45449</v>
      </c>
      <c r="B103" s="15">
        <v>19155</v>
      </c>
      <c r="C103" s="16" t="s">
        <v>76</v>
      </c>
      <c r="D103" s="17" t="s">
        <v>16</v>
      </c>
      <c r="E103" s="17">
        <v>58034</v>
      </c>
      <c r="F103" s="47"/>
      <c r="G103" s="48" t="s">
        <v>32</v>
      </c>
      <c r="H103" s="48"/>
      <c r="I103" s="27"/>
      <c r="J103" s="25">
        <v>41177.13</v>
      </c>
      <c r="K103" s="25">
        <f t="shared" si="5"/>
        <v>41177.13</v>
      </c>
      <c r="L103" s="14">
        <v>45447</v>
      </c>
      <c r="M103" s="1" t="s">
        <v>77</v>
      </c>
    </row>
    <row r="104" s="1" customFormat="1" spans="1:13">
      <c r="A104" s="14">
        <v>45449</v>
      </c>
      <c r="B104" s="15">
        <v>19155</v>
      </c>
      <c r="C104" s="16" t="s">
        <v>76</v>
      </c>
      <c r="D104" s="17" t="s">
        <v>78</v>
      </c>
      <c r="E104" s="17">
        <v>58034</v>
      </c>
      <c r="F104" s="47"/>
      <c r="G104" s="48" t="s">
        <v>32</v>
      </c>
      <c r="H104" s="48"/>
      <c r="I104" s="27"/>
      <c r="J104" s="25">
        <v>588</v>
      </c>
      <c r="K104" s="25">
        <f t="shared" si="5"/>
        <v>588</v>
      </c>
      <c r="L104" s="14">
        <v>45447</v>
      </c>
      <c r="M104" s="1" t="s">
        <v>79</v>
      </c>
    </row>
    <row r="105" s="1" customFormat="1" spans="1:12">
      <c r="A105" s="14">
        <v>45449</v>
      </c>
      <c r="B105" s="15">
        <v>19156</v>
      </c>
      <c r="C105" s="46" t="s">
        <v>80</v>
      </c>
      <c r="D105" s="17" t="s">
        <v>16</v>
      </c>
      <c r="E105" s="17">
        <v>58035</v>
      </c>
      <c r="F105" s="47">
        <v>17800</v>
      </c>
      <c r="G105" s="48"/>
      <c r="H105" s="48"/>
      <c r="I105" s="27"/>
      <c r="J105" s="25">
        <f t="shared" ref="J105:J107" si="6">I105</f>
        <v>0</v>
      </c>
      <c r="K105" s="25">
        <f t="shared" si="5"/>
        <v>17800</v>
      </c>
      <c r="L105" s="14">
        <v>45448</v>
      </c>
    </row>
    <row r="106" s="1" customFormat="1" spans="1:12">
      <c r="A106" s="14">
        <v>45449</v>
      </c>
      <c r="B106" s="15">
        <v>19157</v>
      </c>
      <c r="C106" s="46" t="s">
        <v>81</v>
      </c>
      <c r="D106" s="17" t="s">
        <v>16</v>
      </c>
      <c r="E106" s="17">
        <v>58046</v>
      </c>
      <c r="F106" s="47">
        <v>23890.1</v>
      </c>
      <c r="G106" s="48"/>
      <c r="H106" s="48"/>
      <c r="I106" s="27"/>
      <c r="J106" s="25">
        <f t="shared" si="6"/>
        <v>0</v>
      </c>
      <c r="K106" s="25">
        <f t="shared" si="5"/>
        <v>23890.1</v>
      </c>
      <c r="L106" s="14">
        <v>45446</v>
      </c>
    </row>
    <row r="107" s="1" customFormat="1" spans="1:12">
      <c r="A107" s="14">
        <v>45449</v>
      </c>
      <c r="B107" s="15">
        <v>19157</v>
      </c>
      <c r="C107" s="46" t="s">
        <v>81</v>
      </c>
      <c r="D107" s="17" t="s">
        <v>82</v>
      </c>
      <c r="E107" s="17">
        <v>58046</v>
      </c>
      <c r="F107" s="47">
        <v>15666.1</v>
      </c>
      <c r="G107" s="48"/>
      <c r="H107" s="48"/>
      <c r="I107" s="27"/>
      <c r="J107" s="25">
        <f t="shared" si="6"/>
        <v>0</v>
      </c>
      <c r="K107" s="25">
        <f t="shared" si="5"/>
        <v>15666.1</v>
      </c>
      <c r="L107" s="14">
        <v>45446</v>
      </c>
    </row>
    <row r="108" s="1" customFormat="1" spans="1:12">
      <c r="A108" s="14">
        <v>45449</v>
      </c>
      <c r="B108" s="15">
        <v>19158</v>
      </c>
      <c r="C108" s="46" t="s">
        <v>83</v>
      </c>
      <c r="D108" s="17" t="s">
        <v>16</v>
      </c>
      <c r="E108" s="17">
        <v>58048</v>
      </c>
      <c r="F108" s="47"/>
      <c r="G108" s="48" t="s">
        <v>32</v>
      </c>
      <c r="H108" s="48"/>
      <c r="I108" s="27"/>
      <c r="J108" s="25">
        <v>71459.2</v>
      </c>
      <c r="K108" s="25">
        <f t="shared" si="5"/>
        <v>71459.2</v>
      </c>
      <c r="L108" s="14">
        <v>45448</v>
      </c>
    </row>
    <row r="109" s="1" customFormat="1" spans="6:11">
      <c r="F109" s="37">
        <f>SUM(F95:F108)</f>
        <v>778057.4</v>
      </c>
      <c r="G109" s="2"/>
      <c r="H109" s="2"/>
      <c r="I109" s="2"/>
      <c r="J109" s="37">
        <f>SUM(J95:J108)</f>
        <v>306728.41</v>
      </c>
      <c r="K109" s="37">
        <f>SUM(K95:K108)</f>
        <v>1084785.81</v>
      </c>
    </row>
    <row r="111" s="1" customFormat="1" spans="1:4">
      <c r="A111" s="2" t="s">
        <v>20</v>
      </c>
      <c r="D111" s="2" t="s">
        <v>21</v>
      </c>
    </row>
    <row r="112" s="1" customFormat="1" spans="1:1">
      <c r="A112" s="2"/>
    </row>
    <row r="113" s="1" customFormat="1" spans="1:1">
      <c r="A113" s="2"/>
    </row>
    <row r="114" s="1" customFormat="1" spans="1:4">
      <c r="A114" s="2" t="s">
        <v>23</v>
      </c>
      <c r="D114" s="2" t="s">
        <v>24</v>
      </c>
    </row>
    <row r="115" s="1" customFormat="1" spans="1:4">
      <c r="A115" s="1" t="s">
        <v>26</v>
      </c>
      <c r="D115" s="1" t="s">
        <v>27</v>
      </c>
    </row>
  </sheetData>
  <mergeCells count="52">
    <mergeCell ref="G4:J4"/>
    <mergeCell ref="G34:J34"/>
    <mergeCell ref="G63:J63"/>
    <mergeCell ref="G92:J92"/>
    <mergeCell ref="A4:A6"/>
    <mergeCell ref="A34:A36"/>
    <mergeCell ref="A63:A65"/>
    <mergeCell ref="A92:A94"/>
    <mergeCell ref="B4:B6"/>
    <mergeCell ref="B34:B36"/>
    <mergeCell ref="B63:B65"/>
    <mergeCell ref="B92:B94"/>
    <mergeCell ref="C4:C6"/>
    <mergeCell ref="C34:C36"/>
    <mergeCell ref="C63:C65"/>
    <mergeCell ref="C92:C94"/>
    <mergeCell ref="D4:D6"/>
    <mergeCell ref="D34:D36"/>
    <mergeCell ref="D63:D65"/>
    <mergeCell ref="D92:D94"/>
    <mergeCell ref="E4:E6"/>
    <mergeCell ref="E34:E36"/>
    <mergeCell ref="E63:E65"/>
    <mergeCell ref="E92:E94"/>
    <mergeCell ref="F4:F6"/>
    <mergeCell ref="F34:F36"/>
    <mergeCell ref="F63:F65"/>
    <mergeCell ref="F92:F94"/>
    <mergeCell ref="G5:G6"/>
    <mergeCell ref="G35:G36"/>
    <mergeCell ref="G64:G65"/>
    <mergeCell ref="G93:G94"/>
    <mergeCell ref="H5:H6"/>
    <mergeCell ref="H35:H36"/>
    <mergeCell ref="H64:H65"/>
    <mergeCell ref="H93:H94"/>
    <mergeCell ref="I5:I6"/>
    <mergeCell ref="I35:I36"/>
    <mergeCell ref="I64:I65"/>
    <mergeCell ref="I93:I94"/>
    <mergeCell ref="J5:J6"/>
    <mergeCell ref="J35:J36"/>
    <mergeCell ref="J64:J65"/>
    <mergeCell ref="J93:J94"/>
    <mergeCell ref="K4:K6"/>
    <mergeCell ref="K34:K36"/>
    <mergeCell ref="K63:K65"/>
    <mergeCell ref="K92:K94"/>
    <mergeCell ref="L4:L6"/>
    <mergeCell ref="L34:L36"/>
    <mergeCell ref="L63:L65"/>
    <mergeCell ref="L92:L94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workbookViewId="0">
      <selection activeCell="G8" sqref="G8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3.952380952381" style="1" customWidth="1"/>
    <col min="4" max="4" width="12.3333333333333" style="1" customWidth="1"/>
    <col min="5" max="5" width="11.3333333333333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51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45453</v>
      </c>
      <c r="B7" s="15">
        <v>18789</v>
      </c>
      <c r="C7" s="16" t="s">
        <v>84</v>
      </c>
      <c r="D7" s="17" t="s">
        <v>16</v>
      </c>
      <c r="E7" s="17">
        <v>58050</v>
      </c>
      <c r="F7" s="36"/>
      <c r="G7" s="19" t="s">
        <v>85</v>
      </c>
      <c r="H7" s="19">
        <v>1093399</v>
      </c>
      <c r="I7" s="14">
        <v>45448</v>
      </c>
      <c r="J7" s="36">
        <v>19014.8</v>
      </c>
      <c r="K7" s="25">
        <f>J7+F7</f>
        <v>19014.8</v>
      </c>
      <c r="L7" s="14">
        <v>45453</v>
      </c>
      <c r="M7" s="2" t="s">
        <v>86</v>
      </c>
    </row>
    <row r="8" spans="1:13">
      <c r="A8" s="14">
        <v>45453</v>
      </c>
      <c r="B8" s="15">
        <v>18790</v>
      </c>
      <c r="C8" s="16" t="s">
        <v>87</v>
      </c>
      <c r="D8" s="17" t="s">
        <v>16</v>
      </c>
      <c r="E8" s="17">
        <v>57768</v>
      </c>
      <c r="F8" s="36"/>
      <c r="G8" s="19" t="s">
        <v>54</v>
      </c>
      <c r="H8" s="19">
        <v>1121200</v>
      </c>
      <c r="I8" s="14">
        <v>45432</v>
      </c>
      <c r="J8" s="36">
        <v>54109.53</v>
      </c>
      <c r="K8" s="25">
        <f>J8+F8</f>
        <v>54109.53</v>
      </c>
      <c r="L8" s="14">
        <v>45453</v>
      </c>
      <c r="M8" s="2" t="s">
        <v>88</v>
      </c>
    </row>
    <row r="9" spans="6:11">
      <c r="F9" s="37">
        <f t="shared" ref="F9:K9" si="0">SUM(F7:F8)</f>
        <v>0</v>
      </c>
      <c r="G9" s="2"/>
      <c r="H9" s="2"/>
      <c r="I9" s="2"/>
      <c r="J9" s="37">
        <f t="shared" si="0"/>
        <v>73124.33</v>
      </c>
      <c r="K9" s="37">
        <f t="shared" si="0"/>
        <v>73124.33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/>
      <c r="K13" s="41">
        <f t="shared" ref="K13:K23" si="1">J13*I13</f>
        <v>0</v>
      </c>
    </row>
    <row r="14" spans="1:11">
      <c r="A14" s="2"/>
      <c r="G14" s="2"/>
      <c r="I14" s="39">
        <v>500</v>
      </c>
      <c r="J14" s="40"/>
      <c r="K14" s="41">
        <f t="shared" si="1"/>
        <v>0</v>
      </c>
    </row>
    <row r="15" spans="1:11">
      <c r="A15" s="2"/>
      <c r="G15" s="2"/>
      <c r="I15" s="39">
        <v>200</v>
      </c>
      <c r="J15" s="40"/>
      <c r="K15" s="41">
        <f t="shared" si="1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/>
      <c r="K16" s="41">
        <f t="shared" si="1"/>
        <v>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1"/>
        <v>0</v>
      </c>
    </row>
    <row r="18" spans="9:11">
      <c r="I18" s="39">
        <v>20</v>
      </c>
      <c r="J18" s="40"/>
      <c r="K18" s="41">
        <f t="shared" si="1"/>
        <v>0</v>
      </c>
    </row>
    <row r="19" spans="9:11">
      <c r="I19" s="39">
        <v>10</v>
      </c>
      <c r="J19" s="40"/>
      <c r="K19" s="41">
        <f t="shared" si="1"/>
        <v>0</v>
      </c>
    </row>
    <row r="20" spans="9:11">
      <c r="I20" s="39">
        <v>5</v>
      </c>
      <c r="J20" s="40"/>
      <c r="K20" s="41">
        <f t="shared" si="1"/>
        <v>0</v>
      </c>
    </row>
    <row r="21" spans="9:11">
      <c r="I21" s="39">
        <v>1</v>
      </c>
      <c r="J21" s="40"/>
      <c r="K21" s="41">
        <f t="shared" si="1"/>
        <v>0</v>
      </c>
    </row>
    <row r="22" spans="9:11">
      <c r="I22" s="39">
        <v>0.25</v>
      </c>
      <c r="J22" s="40"/>
      <c r="K22" s="41">
        <f t="shared" si="1"/>
        <v>0</v>
      </c>
    </row>
    <row r="23" spans="9:11">
      <c r="I23" s="42">
        <v>0.05</v>
      </c>
      <c r="J23" s="40"/>
      <c r="K23" s="41">
        <f t="shared" si="1"/>
        <v>0</v>
      </c>
    </row>
    <row r="24" spans="9:11">
      <c r="I24" s="2" t="s">
        <v>29</v>
      </c>
      <c r="K24" s="43">
        <f>SUM(K13:K23)</f>
        <v>0</v>
      </c>
    </row>
    <row r="25" spans="9:11">
      <c r="I25" s="2" t="s">
        <v>30</v>
      </c>
      <c r="K25" s="44">
        <f>J9</f>
        <v>73124.33</v>
      </c>
    </row>
    <row r="26" ht="9.75" spans="11:11">
      <c r="K26" s="45">
        <f>SUM(K24:K25)</f>
        <v>73124.33</v>
      </c>
    </row>
    <row r="27" ht="9.75" spans="11:11">
      <c r="K27" s="39"/>
    </row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14">
        <v>45453</v>
      </c>
      <c r="B37" s="15">
        <v>19159</v>
      </c>
      <c r="C37" s="16" t="s">
        <v>89</v>
      </c>
      <c r="D37" s="17" t="s">
        <v>16</v>
      </c>
      <c r="E37" s="17">
        <v>58008</v>
      </c>
      <c r="F37" s="36">
        <v>47780.2</v>
      </c>
      <c r="G37" s="19"/>
      <c r="H37" s="19"/>
      <c r="I37" s="14"/>
      <c r="J37" s="36"/>
      <c r="K37" s="25">
        <f>J37+F37</f>
        <v>47780.2</v>
      </c>
      <c r="L37" s="14">
        <v>45454</v>
      </c>
    </row>
    <row r="38" spans="1:12">
      <c r="A38" s="14">
        <v>45453</v>
      </c>
      <c r="B38" s="15">
        <v>19160</v>
      </c>
      <c r="C38" s="16" t="s">
        <v>90</v>
      </c>
      <c r="D38" s="17" t="s">
        <v>16</v>
      </c>
      <c r="E38" s="17">
        <v>58018</v>
      </c>
      <c r="F38" s="36">
        <v>18900</v>
      </c>
      <c r="G38" s="19"/>
      <c r="H38" s="19"/>
      <c r="I38" s="14"/>
      <c r="J38" s="36"/>
      <c r="K38" s="25">
        <f>J38+F38</f>
        <v>18900</v>
      </c>
      <c r="L38" s="14">
        <v>45454</v>
      </c>
    </row>
    <row r="39" spans="6:11">
      <c r="F39" s="37">
        <f>SUM(F34:F38)</f>
        <v>66680.2</v>
      </c>
      <c r="G39" s="2"/>
      <c r="H39" s="2"/>
      <c r="I39" s="2"/>
      <c r="J39" s="37">
        <f>SUM(J37:J38)</f>
        <v>0</v>
      </c>
      <c r="K39" s="37">
        <f>SUM(K37:K38)</f>
        <v>66680.2</v>
      </c>
    </row>
    <row r="40" spans="9:9">
      <c r="I40" s="1" t="s">
        <v>13</v>
      </c>
    </row>
    <row r="41" spans="8:11">
      <c r="H41" s="2" t="s">
        <v>17</v>
      </c>
      <c r="J41" s="38" t="s">
        <v>18</v>
      </c>
      <c r="K41" s="38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9">
        <v>1000</v>
      </c>
      <c r="J43" s="40">
        <v>66</v>
      </c>
      <c r="K43" s="41">
        <f t="shared" ref="K43:K53" si="2">J43*I43</f>
        <v>66000</v>
      </c>
    </row>
    <row r="44" spans="1:11">
      <c r="A44" s="2"/>
      <c r="G44" s="2"/>
      <c r="I44" s="39">
        <v>500</v>
      </c>
      <c r="J44" s="40">
        <v>1</v>
      </c>
      <c r="K44" s="41">
        <f t="shared" si="2"/>
        <v>500</v>
      </c>
    </row>
    <row r="45" spans="1:11">
      <c r="A45" s="2"/>
      <c r="G45" s="2"/>
      <c r="I45" s="39">
        <v>200</v>
      </c>
      <c r="J45" s="40"/>
      <c r="K45" s="41">
        <f t="shared" si="2"/>
        <v>0</v>
      </c>
    </row>
    <row r="46" spans="1:11">
      <c r="A46" s="2" t="s">
        <v>23</v>
      </c>
      <c r="D46" s="2" t="s">
        <v>24</v>
      </c>
      <c r="G46" s="2" t="s">
        <v>25</v>
      </c>
      <c r="I46" s="39">
        <v>100</v>
      </c>
      <c r="J46" s="40">
        <v>1</v>
      </c>
      <c r="K46" s="41">
        <f t="shared" si="2"/>
        <v>100</v>
      </c>
    </row>
    <row r="47" spans="1:11">
      <c r="A47" s="1" t="s">
        <v>26</v>
      </c>
      <c r="D47" s="1" t="s">
        <v>27</v>
      </c>
      <c r="G47" s="1" t="s">
        <v>28</v>
      </c>
      <c r="I47" s="39">
        <v>50</v>
      </c>
      <c r="J47" s="40">
        <v>1</v>
      </c>
      <c r="K47" s="41">
        <f t="shared" si="2"/>
        <v>50</v>
      </c>
    </row>
    <row r="48" spans="9:11">
      <c r="I48" s="39">
        <v>20</v>
      </c>
      <c r="J48" s="40">
        <v>1</v>
      </c>
      <c r="K48" s="41">
        <f t="shared" si="2"/>
        <v>20</v>
      </c>
    </row>
    <row r="49" spans="9:11">
      <c r="I49" s="39">
        <v>10</v>
      </c>
      <c r="J49" s="40">
        <v>1</v>
      </c>
      <c r="K49" s="41">
        <f t="shared" si="2"/>
        <v>10</v>
      </c>
    </row>
    <row r="50" spans="9:11">
      <c r="I50" s="39">
        <v>5</v>
      </c>
      <c r="J50" s="40"/>
      <c r="K50" s="41">
        <f t="shared" si="2"/>
        <v>0</v>
      </c>
    </row>
    <row r="51" spans="9:11">
      <c r="I51" s="39">
        <v>1</v>
      </c>
      <c r="J51" s="40"/>
      <c r="K51" s="41">
        <f t="shared" si="2"/>
        <v>0</v>
      </c>
    </row>
    <row r="52" spans="9:11">
      <c r="I52" s="39">
        <v>0.25</v>
      </c>
      <c r="J52" s="40"/>
      <c r="K52" s="41">
        <f t="shared" si="2"/>
        <v>0</v>
      </c>
    </row>
    <row r="53" spans="9:11">
      <c r="I53" s="42">
        <v>0.1</v>
      </c>
      <c r="J53" s="40">
        <v>2</v>
      </c>
      <c r="K53" s="41">
        <f t="shared" si="2"/>
        <v>0.2</v>
      </c>
    </row>
    <row r="54" spans="9:11">
      <c r="I54" s="2" t="s">
        <v>29</v>
      </c>
      <c r="K54" s="43">
        <f>SUM(K43:K53)</f>
        <v>66680.2</v>
      </c>
    </row>
    <row r="55" spans="9:11">
      <c r="I55" s="2" t="s">
        <v>30</v>
      </c>
      <c r="K55" s="44">
        <f>J39</f>
        <v>0</v>
      </c>
    </row>
    <row r="56" ht="9.75" spans="11:11">
      <c r="K56" s="45">
        <f>SUM(K54:K55)</f>
        <v>66680.2</v>
      </c>
    </row>
    <row r="57" ht="9.75" spans="11:11">
      <c r="K57" s="39"/>
    </row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6"/>
  <sheetViews>
    <sheetView zoomScale="130" zoomScaleNormal="130" topLeftCell="A54" workbookViewId="0">
      <selection activeCell="A90" sqref="A90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4.7238095238095" style="1" customWidth="1"/>
    <col min="4" max="4" width="12.3333333333333" style="1" customWidth="1"/>
    <col min="5" max="5" width="10.7619047619048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45454</v>
      </c>
      <c r="B7" s="15">
        <v>19161</v>
      </c>
      <c r="C7" s="46" t="s">
        <v>80</v>
      </c>
      <c r="D7" s="17" t="s">
        <v>16</v>
      </c>
      <c r="E7" s="17">
        <v>58037</v>
      </c>
      <c r="F7" s="47">
        <v>3500</v>
      </c>
      <c r="G7" s="48"/>
      <c r="H7" s="48"/>
      <c r="I7" s="27"/>
      <c r="J7" s="25">
        <f t="shared" ref="J7:J17" si="0">I7</f>
        <v>0</v>
      </c>
      <c r="K7" s="25">
        <f t="shared" ref="K7:K20" si="1">J7+F7</f>
        <v>3500</v>
      </c>
      <c r="L7" s="14">
        <v>45450</v>
      </c>
    </row>
    <row r="8" s="1" customFormat="1" spans="1:12">
      <c r="A8" s="14">
        <v>45454</v>
      </c>
      <c r="B8" s="15">
        <v>19162</v>
      </c>
      <c r="C8" s="46" t="s">
        <v>91</v>
      </c>
      <c r="D8" s="17" t="s">
        <v>16</v>
      </c>
      <c r="E8" s="17">
        <v>58042</v>
      </c>
      <c r="F8" s="47">
        <v>21346.1</v>
      </c>
      <c r="G8" s="48"/>
      <c r="H8" s="48"/>
      <c r="I8" s="27"/>
      <c r="J8" s="25">
        <f t="shared" si="0"/>
        <v>0</v>
      </c>
      <c r="K8" s="25">
        <f t="shared" si="1"/>
        <v>21346.1</v>
      </c>
      <c r="L8" s="14">
        <v>45449</v>
      </c>
    </row>
    <row r="9" s="1" customFormat="1" spans="1:12">
      <c r="A9" s="14">
        <v>45454</v>
      </c>
      <c r="B9" s="15">
        <v>19163</v>
      </c>
      <c r="C9" s="46" t="s">
        <v>92</v>
      </c>
      <c r="D9" s="17" t="s">
        <v>16</v>
      </c>
      <c r="E9" s="17">
        <v>58049</v>
      </c>
      <c r="F9" s="47">
        <v>18900</v>
      </c>
      <c r="G9" s="48"/>
      <c r="H9" s="48"/>
      <c r="I9" s="27"/>
      <c r="J9" s="25">
        <f t="shared" si="0"/>
        <v>0</v>
      </c>
      <c r="K9" s="25">
        <f t="shared" si="1"/>
        <v>18900</v>
      </c>
      <c r="L9" s="14">
        <v>45450</v>
      </c>
    </row>
    <row r="10" s="1" customFormat="1" spans="1:12">
      <c r="A10" s="14">
        <v>45454</v>
      </c>
      <c r="B10" s="15">
        <v>19164</v>
      </c>
      <c r="C10" s="46" t="s">
        <v>93</v>
      </c>
      <c r="D10" s="17" t="s">
        <v>16</v>
      </c>
      <c r="E10" s="17">
        <v>58052</v>
      </c>
      <c r="F10" s="47">
        <v>18900</v>
      </c>
      <c r="G10" s="48"/>
      <c r="H10" s="48"/>
      <c r="I10" s="27"/>
      <c r="J10" s="25">
        <f t="shared" si="0"/>
        <v>0</v>
      </c>
      <c r="K10" s="25">
        <f t="shared" si="1"/>
        <v>18900</v>
      </c>
      <c r="L10" s="14">
        <v>45454</v>
      </c>
    </row>
    <row r="11" s="1" customFormat="1" spans="1:12">
      <c r="A11" s="14">
        <v>45454</v>
      </c>
      <c r="B11" s="15">
        <v>19165</v>
      </c>
      <c r="C11" s="46" t="s">
        <v>94</v>
      </c>
      <c r="D11" s="17" t="s">
        <v>16</v>
      </c>
      <c r="E11" s="17">
        <v>58053</v>
      </c>
      <c r="F11" s="47">
        <v>85098.3</v>
      </c>
      <c r="G11" s="48"/>
      <c r="H11" s="48"/>
      <c r="I11" s="27"/>
      <c r="J11" s="25">
        <f t="shared" si="0"/>
        <v>0</v>
      </c>
      <c r="K11" s="25">
        <f t="shared" si="1"/>
        <v>85098.3</v>
      </c>
      <c r="L11" s="14">
        <v>45453</v>
      </c>
    </row>
    <row r="12" s="1" customFormat="1" spans="1:12">
      <c r="A12" s="14">
        <v>45454</v>
      </c>
      <c r="B12" s="15">
        <v>19166</v>
      </c>
      <c r="C12" s="46" t="s">
        <v>95</v>
      </c>
      <c r="D12" s="17" t="s">
        <v>16</v>
      </c>
      <c r="E12" s="17">
        <v>58055</v>
      </c>
      <c r="F12" s="47"/>
      <c r="G12" s="48"/>
      <c r="H12" s="48"/>
      <c r="I12" s="27"/>
      <c r="J12" s="25">
        <v>24490.1</v>
      </c>
      <c r="K12" s="25">
        <f t="shared" si="1"/>
        <v>24490.1</v>
      </c>
      <c r="L12" s="14">
        <v>45454</v>
      </c>
    </row>
    <row r="13" s="1" customFormat="1" spans="1:12">
      <c r="A13" s="14">
        <v>45454</v>
      </c>
      <c r="B13" s="15">
        <v>19166</v>
      </c>
      <c r="C13" s="46" t="s">
        <v>95</v>
      </c>
      <c r="D13" s="17" t="s">
        <v>16</v>
      </c>
      <c r="E13" s="17">
        <v>58058</v>
      </c>
      <c r="F13" s="47"/>
      <c r="G13" s="48"/>
      <c r="H13" s="48"/>
      <c r="I13" s="27"/>
      <c r="J13" s="25">
        <v>41384.2</v>
      </c>
      <c r="K13" s="25">
        <f t="shared" si="1"/>
        <v>41384.2</v>
      </c>
      <c r="L13" s="14">
        <v>45454</v>
      </c>
    </row>
    <row r="14" s="1" customFormat="1" spans="1:12">
      <c r="A14" s="14">
        <v>45454</v>
      </c>
      <c r="B14" s="15">
        <v>19167</v>
      </c>
      <c r="C14" s="46" t="s">
        <v>96</v>
      </c>
      <c r="D14" s="17" t="s">
        <v>16</v>
      </c>
      <c r="E14" s="17">
        <v>58056</v>
      </c>
      <c r="F14" s="47"/>
      <c r="G14" s="48"/>
      <c r="H14" s="48"/>
      <c r="I14" s="27"/>
      <c r="J14" s="25">
        <v>52794.2</v>
      </c>
      <c r="K14" s="25">
        <f t="shared" si="1"/>
        <v>52794.2</v>
      </c>
      <c r="L14" s="14">
        <v>45453</v>
      </c>
    </row>
    <row r="15" s="1" customFormat="1" spans="1:12">
      <c r="A15" s="14">
        <v>45454</v>
      </c>
      <c r="B15" s="15">
        <v>19168</v>
      </c>
      <c r="C15" s="46" t="s">
        <v>97</v>
      </c>
      <c r="D15" s="17" t="s">
        <v>16</v>
      </c>
      <c r="E15" s="17">
        <v>58064</v>
      </c>
      <c r="F15" s="47">
        <v>650</v>
      </c>
      <c r="G15" s="48"/>
      <c r="H15" s="48"/>
      <c r="I15" s="27"/>
      <c r="J15" s="25">
        <f>I15</f>
        <v>0</v>
      </c>
      <c r="K15" s="25">
        <f t="shared" si="1"/>
        <v>650</v>
      </c>
      <c r="L15" s="14">
        <v>45454</v>
      </c>
    </row>
    <row r="16" s="1" customFormat="1" spans="1:12">
      <c r="A16" s="14">
        <v>45454</v>
      </c>
      <c r="B16" s="15">
        <v>19169</v>
      </c>
      <c r="C16" s="16" t="s">
        <v>98</v>
      </c>
      <c r="D16" s="17" t="s">
        <v>16</v>
      </c>
      <c r="E16" s="17">
        <v>58065</v>
      </c>
      <c r="F16" s="47"/>
      <c r="G16" s="48"/>
      <c r="H16" s="48"/>
      <c r="I16" s="27"/>
      <c r="J16" s="25">
        <v>69212.2</v>
      </c>
      <c r="K16" s="25">
        <f t="shared" si="1"/>
        <v>69212.2</v>
      </c>
      <c r="L16" s="14">
        <v>45453</v>
      </c>
    </row>
    <row r="17" s="1" customFormat="1" spans="1:12">
      <c r="A17" s="14">
        <v>45454</v>
      </c>
      <c r="B17" s="15">
        <v>19169</v>
      </c>
      <c r="C17" s="16" t="s">
        <v>98</v>
      </c>
      <c r="D17" s="17" t="s">
        <v>82</v>
      </c>
      <c r="E17" s="17">
        <v>58065</v>
      </c>
      <c r="F17" s="47"/>
      <c r="G17" s="48"/>
      <c r="H17" s="48"/>
      <c r="I17" s="27"/>
      <c r="J17" s="25">
        <v>4400</v>
      </c>
      <c r="K17" s="25">
        <f t="shared" si="1"/>
        <v>4400</v>
      </c>
      <c r="L17" s="14">
        <v>45453</v>
      </c>
    </row>
    <row r="18" s="1" customFormat="1" spans="1:12">
      <c r="A18" s="14">
        <v>45454</v>
      </c>
      <c r="B18" s="15">
        <v>19170</v>
      </c>
      <c r="C18" s="46" t="s">
        <v>99</v>
      </c>
      <c r="D18" s="17" t="s">
        <v>16</v>
      </c>
      <c r="E18" s="17">
        <v>58068</v>
      </c>
      <c r="F18" s="47">
        <v>33302.1</v>
      </c>
      <c r="G18" s="48"/>
      <c r="H18" s="48"/>
      <c r="I18" s="27"/>
      <c r="J18" s="25">
        <f>I18</f>
        <v>0</v>
      </c>
      <c r="K18" s="25">
        <f t="shared" si="1"/>
        <v>33302.1</v>
      </c>
      <c r="L18" s="14">
        <v>45454</v>
      </c>
    </row>
    <row r="19" s="1" customFormat="1" spans="1:13">
      <c r="A19" s="14">
        <v>45454</v>
      </c>
      <c r="B19" s="15">
        <v>19171</v>
      </c>
      <c r="C19" s="46" t="s">
        <v>100</v>
      </c>
      <c r="D19" s="17" t="s">
        <v>16</v>
      </c>
      <c r="E19" s="17">
        <v>58071</v>
      </c>
      <c r="F19" s="47"/>
      <c r="G19" s="48"/>
      <c r="H19" s="48"/>
      <c r="I19" s="27"/>
      <c r="J19" s="25">
        <v>180398.69</v>
      </c>
      <c r="K19" s="25">
        <f t="shared" si="1"/>
        <v>180398.69</v>
      </c>
      <c r="L19" s="14">
        <v>45454</v>
      </c>
      <c r="M19" s="2" t="s">
        <v>101</v>
      </c>
    </row>
    <row r="20" s="1" customFormat="1" spans="6:11">
      <c r="F20" s="37">
        <f>SUM(F7:F19)</f>
        <v>181696.5</v>
      </c>
      <c r="G20" s="2"/>
      <c r="H20" s="2"/>
      <c r="I20" s="2"/>
      <c r="J20" s="37">
        <f>SUM(J7:J19)</f>
        <v>372679.39</v>
      </c>
      <c r="K20" s="37">
        <f>SUM(K7:K19)</f>
        <v>554375.89</v>
      </c>
    </row>
    <row r="22" s="1" customFormat="1" spans="1:4">
      <c r="A22" s="2" t="s">
        <v>20</v>
      </c>
      <c r="D22" s="2" t="s">
        <v>21</v>
      </c>
    </row>
    <row r="23" s="1" customFormat="1" spans="1:1">
      <c r="A23" s="2"/>
    </row>
    <row r="24" s="1" customFormat="1" spans="1:1">
      <c r="A24" s="2"/>
    </row>
    <row r="25" s="1" customFormat="1" spans="1:4">
      <c r="A25" s="2" t="s">
        <v>23</v>
      </c>
      <c r="D25" s="2" t="s">
        <v>24</v>
      </c>
    </row>
    <row r="26" s="1" customFormat="1" spans="1:4">
      <c r="A26" s="1" t="s">
        <v>26</v>
      </c>
      <c r="D26" s="1" t="s">
        <v>27</v>
      </c>
    </row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14">
        <v>45456</v>
      </c>
      <c r="B37" s="15">
        <v>19172</v>
      </c>
      <c r="C37" s="16" t="s">
        <v>102</v>
      </c>
      <c r="D37" s="17" t="s">
        <v>16</v>
      </c>
      <c r="E37" s="17">
        <v>58027</v>
      </c>
      <c r="F37" s="36">
        <v>31720.1</v>
      </c>
      <c r="G37" s="19"/>
      <c r="H37" s="19"/>
      <c r="I37" s="14"/>
      <c r="J37" s="36"/>
      <c r="K37" s="25">
        <f>J37+F37</f>
        <v>31720.1</v>
      </c>
      <c r="L37" s="14">
        <v>45457</v>
      </c>
    </row>
    <row r="38" spans="1:12">
      <c r="A38" s="14"/>
      <c r="B38" s="15"/>
      <c r="C38" s="16"/>
      <c r="D38" s="17"/>
      <c r="E38" s="17"/>
      <c r="F38" s="36"/>
      <c r="G38" s="19"/>
      <c r="H38" s="19"/>
      <c r="I38" s="14"/>
      <c r="J38" s="36"/>
      <c r="K38" s="25"/>
      <c r="L38" s="14"/>
    </row>
    <row r="39" spans="6:11">
      <c r="F39" s="37">
        <f>SUM(F34:F38)</f>
        <v>31720.1</v>
      </c>
      <c r="G39" s="2"/>
      <c r="H39" s="2"/>
      <c r="I39" s="2"/>
      <c r="J39" s="37">
        <f>SUM(J37:J38)</f>
        <v>0</v>
      </c>
      <c r="K39" s="37">
        <f>SUM(K37:K38)</f>
        <v>31720.1</v>
      </c>
    </row>
    <row r="40" spans="9:9">
      <c r="I40" s="1" t="s">
        <v>13</v>
      </c>
    </row>
    <row r="41" spans="8:11">
      <c r="H41" s="2" t="s">
        <v>17</v>
      </c>
      <c r="J41" s="38" t="s">
        <v>18</v>
      </c>
      <c r="K41" s="38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9">
        <v>1000</v>
      </c>
      <c r="J43" s="40">
        <v>31</v>
      </c>
      <c r="K43" s="41">
        <f t="shared" ref="K43:K53" si="2">J43*I43</f>
        <v>31000</v>
      </c>
    </row>
    <row r="44" spans="1:11">
      <c r="A44" s="2"/>
      <c r="G44" s="2"/>
      <c r="I44" s="39">
        <v>500</v>
      </c>
      <c r="J44" s="40">
        <v>1</v>
      </c>
      <c r="K44" s="41">
        <f t="shared" si="2"/>
        <v>500</v>
      </c>
    </row>
    <row r="45" spans="1:11">
      <c r="A45" s="2"/>
      <c r="G45" s="2"/>
      <c r="I45" s="39">
        <v>200</v>
      </c>
      <c r="J45" s="40"/>
      <c r="K45" s="41">
        <f t="shared" si="2"/>
        <v>0</v>
      </c>
    </row>
    <row r="46" spans="1:11">
      <c r="A46" s="2" t="s">
        <v>23</v>
      </c>
      <c r="D46" s="2" t="s">
        <v>24</v>
      </c>
      <c r="G46" s="2" t="s">
        <v>25</v>
      </c>
      <c r="I46" s="39">
        <v>100</v>
      </c>
      <c r="J46" s="40">
        <v>2</v>
      </c>
      <c r="K46" s="41">
        <f t="shared" si="2"/>
        <v>200</v>
      </c>
    </row>
    <row r="47" spans="1:11">
      <c r="A47" s="1" t="s">
        <v>26</v>
      </c>
      <c r="D47" s="1" t="s">
        <v>27</v>
      </c>
      <c r="G47" s="1" t="s">
        <v>28</v>
      </c>
      <c r="I47" s="39">
        <v>50</v>
      </c>
      <c r="J47" s="40"/>
      <c r="K47" s="41">
        <f t="shared" si="2"/>
        <v>0</v>
      </c>
    </row>
    <row r="48" spans="9:11">
      <c r="I48" s="39">
        <v>20</v>
      </c>
      <c r="J48" s="40">
        <v>1</v>
      </c>
      <c r="K48" s="41">
        <f t="shared" si="2"/>
        <v>20</v>
      </c>
    </row>
    <row r="49" spans="9:11">
      <c r="I49" s="39">
        <v>10</v>
      </c>
      <c r="J49" s="40"/>
      <c r="K49" s="41">
        <f t="shared" si="2"/>
        <v>0</v>
      </c>
    </row>
    <row r="50" spans="9:11">
      <c r="I50" s="39">
        <v>5</v>
      </c>
      <c r="J50" s="40"/>
      <c r="K50" s="41">
        <f t="shared" si="2"/>
        <v>0</v>
      </c>
    </row>
    <row r="51" spans="9:11">
      <c r="I51" s="39">
        <v>1</v>
      </c>
      <c r="J51" s="40"/>
      <c r="K51" s="41">
        <f t="shared" si="2"/>
        <v>0</v>
      </c>
    </row>
    <row r="52" spans="9:11">
      <c r="I52" s="39">
        <v>0.25</v>
      </c>
      <c r="J52" s="40"/>
      <c r="K52" s="41">
        <f t="shared" si="2"/>
        <v>0</v>
      </c>
    </row>
    <row r="53" spans="9:11">
      <c r="I53" s="42">
        <v>0.05</v>
      </c>
      <c r="J53" s="40">
        <v>2</v>
      </c>
      <c r="K53" s="41">
        <f t="shared" si="2"/>
        <v>0.1</v>
      </c>
    </row>
    <row r="54" spans="9:11">
      <c r="I54" s="2" t="s">
        <v>29</v>
      </c>
      <c r="K54" s="43">
        <f>SUM(K43:K53)</f>
        <v>31720.1</v>
      </c>
    </row>
    <row r="55" spans="9:11">
      <c r="I55" s="2" t="s">
        <v>30</v>
      </c>
      <c r="K55" s="44">
        <f>J39</f>
        <v>0</v>
      </c>
    </row>
    <row r="56" ht="9.75" spans="11:11">
      <c r="K56" s="45">
        <f>SUM(K54:K55)</f>
        <v>31720.1</v>
      </c>
    </row>
    <row r="57" ht="9.75" spans="11:11">
      <c r="K57" s="39"/>
    </row>
    <row r="60" spans="1:1">
      <c r="A60" s="2" t="s">
        <v>0</v>
      </c>
    </row>
    <row r="61" spans="1:1">
      <c r="A61" s="2" t="s">
        <v>58</v>
      </c>
    </row>
    <row r="63" spans="1:12">
      <c r="A63" s="3" t="s">
        <v>2</v>
      </c>
      <c r="B63" s="3" t="s">
        <v>3</v>
      </c>
      <c r="C63" s="3" t="s">
        <v>4</v>
      </c>
      <c r="D63" s="3" t="s">
        <v>5</v>
      </c>
      <c r="E63" s="3" t="s">
        <v>6</v>
      </c>
      <c r="F63" s="3" t="s">
        <v>7</v>
      </c>
      <c r="G63" s="4" t="s">
        <v>8</v>
      </c>
      <c r="H63" s="5"/>
      <c r="I63" s="5"/>
      <c r="J63" s="23"/>
      <c r="K63" s="3" t="s">
        <v>9</v>
      </c>
      <c r="L63" s="3" t="s">
        <v>10</v>
      </c>
    </row>
    <row r="64" spans="1:12">
      <c r="A64" s="6"/>
      <c r="B64" s="6"/>
      <c r="C64" s="6"/>
      <c r="D64" s="6"/>
      <c r="E64" s="6"/>
      <c r="F64" s="6"/>
      <c r="G64" s="3" t="s">
        <v>11</v>
      </c>
      <c r="H64" s="3" t="s">
        <v>12</v>
      </c>
      <c r="I64" s="3" t="s">
        <v>13</v>
      </c>
      <c r="J64" s="3" t="s">
        <v>14</v>
      </c>
      <c r="K64" s="6"/>
      <c r="L64" s="6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14">
        <v>45457</v>
      </c>
      <c r="B66" s="15">
        <v>18820</v>
      </c>
      <c r="C66" s="16" t="s">
        <v>103</v>
      </c>
      <c r="D66" s="17" t="s">
        <v>16</v>
      </c>
      <c r="E66" s="17">
        <v>57981</v>
      </c>
      <c r="F66" s="36"/>
      <c r="G66" s="19" t="s">
        <v>54</v>
      </c>
      <c r="H66" s="19">
        <v>93063</v>
      </c>
      <c r="I66" s="14">
        <v>45447</v>
      </c>
      <c r="J66" s="36">
        <v>21283</v>
      </c>
      <c r="K66" s="25">
        <f>J66+F66</f>
        <v>21283</v>
      </c>
      <c r="L66" s="14">
        <v>45457</v>
      </c>
    </row>
    <row r="67" spans="1:12">
      <c r="A67" s="14">
        <v>45457</v>
      </c>
      <c r="B67" s="15">
        <v>18821</v>
      </c>
      <c r="C67" s="16" t="s">
        <v>104</v>
      </c>
      <c r="D67" s="17" t="s">
        <v>16</v>
      </c>
      <c r="E67" s="17">
        <v>57463</v>
      </c>
      <c r="F67" s="36">
        <v>386</v>
      </c>
      <c r="G67" s="19"/>
      <c r="H67" s="19"/>
      <c r="I67" s="14"/>
      <c r="J67" s="36"/>
      <c r="K67" s="25">
        <f>J67+F67</f>
        <v>386</v>
      </c>
      <c r="L67" s="14">
        <v>45457</v>
      </c>
    </row>
    <row r="68" spans="6:11">
      <c r="F68" s="37">
        <f>SUM(F63:F67)</f>
        <v>386</v>
      </c>
      <c r="G68" s="2"/>
      <c r="H68" s="2"/>
      <c r="I68" s="2"/>
      <c r="J68" s="37">
        <f>SUM(J66:J67)</f>
        <v>21283</v>
      </c>
      <c r="K68" s="37">
        <f>SUM(K66:K67)</f>
        <v>21669</v>
      </c>
    </row>
    <row r="69" spans="9:9">
      <c r="I69" s="1" t="s">
        <v>13</v>
      </c>
    </row>
    <row r="70" spans="8:11">
      <c r="H70" s="2" t="s">
        <v>17</v>
      </c>
      <c r="J70" s="38" t="s">
        <v>18</v>
      </c>
      <c r="K70" s="38" t="s">
        <v>19</v>
      </c>
    </row>
    <row r="71" spans="11:11">
      <c r="K71" s="2"/>
    </row>
    <row r="72" spans="1:11">
      <c r="A72" s="2" t="s">
        <v>20</v>
      </c>
      <c r="D72" s="2" t="s">
        <v>21</v>
      </c>
      <c r="G72" s="2" t="s">
        <v>22</v>
      </c>
      <c r="I72" s="39">
        <v>1000</v>
      </c>
      <c r="J72" s="40"/>
      <c r="K72" s="41">
        <f t="shared" ref="K72:K82" si="3">J72*I72</f>
        <v>0</v>
      </c>
    </row>
    <row r="73" spans="1:11">
      <c r="A73" s="2"/>
      <c r="G73" s="2"/>
      <c r="I73" s="39">
        <v>500</v>
      </c>
      <c r="J73" s="40"/>
      <c r="K73" s="41">
        <f t="shared" si="3"/>
        <v>0</v>
      </c>
    </row>
    <row r="74" spans="1:11">
      <c r="A74" s="2"/>
      <c r="G74" s="2"/>
      <c r="I74" s="39">
        <v>200</v>
      </c>
      <c r="J74" s="40"/>
      <c r="K74" s="41">
        <f t="shared" si="3"/>
        <v>0</v>
      </c>
    </row>
    <row r="75" spans="1:11">
      <c r="A75" s="2" t="s">
        <v>23</v>
      </c>
      <c r="D75" s="2" t="s">
        <v>24</v>
      </c>
      <c r="G75" s="2" t="s">
        <v>25</v>
      </c>
      <c r="I75" s="39">
        <v>100</v>
      </c>
      <c r="J75" s="40">
        <v>3</v>
      </c>
      <c r="K75" s="41">
        <f t="shared" si="3"/>
        <v>300</v>
      </c>
    </row>
    <row r="76" spans="1:11">
      <c r="A76" s="1" t="s">
        <v>26</v>
      </c>
      <c r="D76" s="1" t="s">
        <v>27</v>
      </c>
      <c r="G76" s="1" t="s">
        <v>28</v>
      </c>
      <c r="I76" s="39">
        <v>50</v>
      </c>
      <c r="J76" s="40">
        <v>1</v>
      </c>
      <c r="K76" s="41">
        <f t="shared" si="3"/>
        <v>50</v>
      </c>
    </row>
    <row r="77" spans="9:11">
      <c r="I77" s="39">
        <v>20</v>
      </c>
      <c r="J77" s="40">
        <v>1</v>
      </c>
      <c r="K77" s="41">
        <f t="shared" si="3"/>
        <v>20</v>
      </c>
    </row>
    <row r="78" spans="9:11">
      <c r="I78" s="39">
        <v>10</v>
      </c>
      <c r="J78" s="40">
        <v>1</v>
      </c>
      <c r="K78" s="41">
        <f t="shared" si="3"/>
        <v>10</v>
      </c>
    </row>
    <row r="79" spans="9:11">
      <c r="I79" s="39">
        <v>5</v>
      </c>
      <c r="J79" s="40">
        <v>1</v>
      </c>
      <c r="K79" s="41">
        <f t="shared" si="3"/>
        <v>5</v>
      </c>
    </row>
    <row r="80" spans="9:11">
      <c r="I80" s="39">
        <v>1</v>
      </c>
      <c r="J80" s="40">
        <v>1</v>
      </c>
      <c r="K80" s="41">
        <f t="shared" si="3"/>
        <v>1</v>
      </c>
    </row>
    <row r="81" spans="9:11">
      <c r="I81" s="39">
        <v>0.25</v>
      </c>
      <c r="J81" s="40"/>
      <c r="K81" s="41">
        <f t="shared" si="3"/>
        <v>0</v>
      </c>
    </row>
    <row r="82" spans="9:11">
      <c r="I82" s="42">
        <v>0.05</v>
      </c>
      <c r="J82" s="40"/>
      <c r="K82" s="41">
        <f t="shared" si="3"/>
        <v>0</v>
      </c>
    </row>
    <row r="83" spans="9:11">
      <c r="I83" s="2" t="s">
        <v>29</v>
      </c>
      <c r="K83" s="43">
        <f>SUM(K72:K82)</f>
        <v>386</v>
      </c>
    </row>
    <row r="84" spans="9:11">
      <c r="I84" s="2" t="s">
        <v>30</v>
      </c>
      <c r="K84" s="44">
        <f>J68</f>
        <v>21283</v>
      </c>
    </row>
    <row r="85" ht="9.75" spans="11:11">
      <c r="K85" s="45">
        <f>SUM(K83:K84)</f>
        <v>21669</v>
      </c>
    </row>
    <row r="86" ht="9.75"/>
    <row r="90" spans="1:1">
      <c r="A90" s="2" t="s">
        <v>0</v>
      </c>
    </row>
    <row r="91" spans="1:1">
      <c r="A91" s="2" t="s">
        <v>1</v>
      </c>
    </row>
    <row r="93" spans="1:12">
      <c r="A93" s="3" t="s">
        <v>2</v>
      </c>
      <c r="B93" s="3" t="s">
        <v>3</v>
      </c>
      <c r="C93" s="3" t="s">
        <v>4</v>
      </c>
      <c r="D93" s="3" t="s">
        <v>5</v>
      </c>
      <c r="E93" s="3" t="s">
        <v>6</v>
      </c>
      <c r="F93" s="3" t="s">
        <v>7</v>
      </c>
      <c r="G93" s="4" t="s">
        <v>8</v>
      </c>
      <c r="H93" s="5"/>
      <c r="I93" s="5"/>
      <c r="J93" s="23"/>
      <c r="K93" s="3" t="s">
        <v>9</v>
      </c>
      <c r="L93" s="3" t="s">
        <v>10</v>
      </c>
    </row>
    <row r="94" spans="1:12">
      <c r="A94" s="6"/>
      <c r="B94" s="6"/>
      <c r="C94" s="6"/>
      <c r="D94" s="6"/>
      <c r="E94" s="6"/>
      <c r="F94" s="6"/>
      <c r="G94" s="3" t="s">
        <v>11</v>
      </c>
      <c r="H94" s="3" t="s">
        <v>12</v>
      </c>
      <c r="I94" s="3" t="s">
        <v>13</v>
      </c>
      <c r="J94" s="3" t="s">
        <v>14</v>
      </c>
      <c r="K94" s="6"/>
      <c r="L94" s="6"/>
    </row>
    <row r="95" spans="1:1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>
      <c r="A96" s="14">
        <v>45457</v>
      </c>
      <c r="B96" s="15">
        <v>19176</v>
      </c>
      <c r="C96" s="16" t="s">
        <v>105</v>
      </c>
      <c r="D96" s="17" t="s">
        <v>16</v>
      </c>
      <c r="E96" s="17">
        <v>58061</v>
      </c>
      <c r="F96" s="36">
        <v>100000</v>
      </c>
      <c r="G96" s="19"/>
      <c r="H96" s="19"/>
      <c r="I96" s="14"/>
      <c r="J96" s="36"/>
      <c r="K96" s="25">
        <f>J96+F96</f>
        <v>100000</v>
      </c>
      <c r="L96" s="14">
        <v>45461</v>
      </c>
    </row>
    <row r="97" spans="1:12">
      <c r="A97" s="14"/>
      <c r="B97" s="15"/>
      <c r="C97" s="16"/>
      <c r="D97" s="17"/>
      <c r="E97" s="17"/>
      <c r="F97" s="36"/>
      <c r="G97" s="19"/>
      <c r="H97" s="19"/>
      <c r="I97" s="14"/>
      <c r="J97" s="36"/>
      <c r="K97" s="25"/>
      <c r="L97" s="14"/>
    </row>
    <row r="98" spans="6:11">
      <c r="F98" s="37">
        <f>SUM(F93:F97)</f>
        <v>100000</v>
      </c>
      <c r="G98" s="2"/>
      <c r="H98" s="2"/>
      <c r="I98" s="2"/>
      <c r="J98" s="37">
        <f>SUM(J96:J97)</f>
        <v>0</v>
      </c>
      <c r="K98" s="37">
        <f>SUM(K96:K97)</f>
        <v>100000</v>
      </c>
    </row>
    <row r="99" spans="9:9">
      <c r="I99" s="1" t="s">
        <v>13</v>
      </c>
    </row>
    <row r="100" spans="8:11">
      <c r="H100" s="2" t="s">
        <v>17</v>
      </c>
      <c r="J100" s="38" t="s">
        <v>18</v>
      </c>
      <c r="K100" s="38" t="s">
        <v>19</v>
      </c>
    </row>
    <row r="101" spans="11:11">
      <c r="K101" s="2"/>
    </row>
    <row r="102" spans="1:11">
      <c r="A102" s="2" t="s">
        <v>20</v>
      </c>
      <c r="D102" s="2" t="s">
        <v>21</v>
      </c>
      <c r="G102" s="2" t="s">
        <v>22</v>
      </c>
      <c r="I102" s="39">
        <v>1000</v>
      </c>
      <c r="J102" s="40">
        <v>100</v>
      </c>
      <c r="K102" s="41">
        <f t="shared" ref="K102:K112" si="4">J102*I102</f>
        <v>100000</v>
      </c>
    </row>
    <row r="103" spans="1:11">
      <c r="A103" s="2"/>
      <c r="G103" s="2"/>
      <c r="I103" s="39">
        <v>500</v>
      </c>
      <c r="J103" s="40"/>
      <c r="K103" s="41">
        <f t="shared" si="4"/>
        <v>0</v>
      </c>
    </row>
    <row r="104" spans="1:11">
      <c r="A104" s="2"/>
      <c r="G104" s="2"/>
      <c r="I104" s="39">
        <v>200</v>
      </c>
      <c r="J104" s="40"/>
      <c r="K104" s="41">
        <f t="shared" si="4"/>
        <v>0</v>
      </c>
    </row>
    <row r="105" spans="1:11">
      <c r="A105" s="2" t="s">
        <v>23</v>
      </c>
      <c r="D105" s="2" t="s">
        <v>24</v>
      </c>
      <c r="G105" s="2" t="s">
        <v>25</v>
      </c>
      <c r="I105" s="39">
        <v>100</v>
      </c>
      <c r="J105" s="40"/>
      <c r="K105" s="41">
        <f t="shared" si="4"/>
        <v>0</v>
      </c>
    </row>
    <row r="106" spans="1:11">
      <c r="A106" s="1" t="s">
        <v>26</v>
      </c>
      <c r="D106" s="1" t="s">
        <v>27</v>
      </c>
      <c r="G106" s="1" t="s">
        <v>28</v>
      </c>
      <c r="I106" s="39">
        <v>50</v>
      </c>
      <c r="J106" s="40"/>
      <c r="K106" s="41">
        <f t="shared" si="4"/>
        <v>0</v>
      </c>
    </row>
    <row r="107" spans="9:11">
      <c r="I107" s="39">
        <v>20</v>
      </c>
      <c r="J107" s="40"/>
      <c r="K107" s="41">
        <f t="shared" si="4"/>
        <v>0</v>
      </c>
    </row>
    <row r="108" spans="9:11">
      <c r="I108" s="39">
        <v>10</v>
      </c>
      <c r="J108" s="40"/>
      <c r="K108" s="41">
        <f t="shared" si="4"/>
        <v>0</v>
      </c>
    </row>
    <row r="109" spans="9:11">
      <c r="I109" s="39">
        <v>5</v>
      </c>
      <c r="J109" s="40"/>
      <c r="K109" s="41">
        <f t="shared" si="4"/>
        <v>0</v>
      </c>
    </row>
    <row r="110" spans="9:11">
      <c r="I110" s="39">
        <v>1</v>
      </c>
      <c r="J110" s="40"/>
      <c r="K110" s="41">
        <f t="shared" si="4"/>
        <v>0</v>
      </c>
    </row>
    <row r="111" spans="9:11">
      <c r="I111" s="39">
        <v>0.25</v>
      </c>
      <c r="J111" s="40"/>
      <c r="K111" s="41">
        <f t="shared" si="4"/>
        <v>0</v>
      </c>
    </row>
    <row r="112" spans="9:11">
      <c r="I112" s="42">
        <v>0.05</v>
      </c>
      <c r="J112" s="40"/>
      <c r="K112" s="41">
        <f t="shared" si="4"/>
        <v>0</v>
      </c>
    </row>
    <row r="113" spans="9:11">
      <c r="I113" s="2" t="s">
        <v>29</v>
      </c>
      <c r="K113" s="43">
        <f>SUM(K102:K112)</f>
        <v>100000</v>
      </c>
    </row>
    <row r="114" spans="9:11">
      <c r="I114" s="2" t="s">
        <v>30</v>
      </c>
      <c r="K114" s="44">
        <f>J98</f>
        <v>0</v>
      </c>
    </row>
    <row r="115" ht="9.75" spans="11:11">
      <c r="K115" s="45">
        <f>SUM(K113:K114)</f>
        <v>100000</v>
      </c>
    </row>
    <row r="116" ht="9.75"/>
  </sheetData>
  <mergeCells count="52">
    <mergeCell ref="G4:J4"/>
    <mergeCell ref="G34:J34"/>
    <mergeCell ref="G63:J63"/>
    <mergeCell ref="G93:J93"/>
    <mergeCell ref="A4:A6"/>
    <mergeCell ref="A34:A36"/>
    <mergeCell ref="A63:A65"/>
    <mergeCell ref="A93:A95"/>
    <mergeCell ref="B4:B6"/>
    <mergeCell ref="B34:B36"/>
    <mergeCell ref="B63:B65"/>
    <mergeCell ref="B93:B95"/>
    <mergeCell ref="C4:C6"/>
    <mergeCell ref="C34:C36"/>
    <mergeCell ref="C63:C65"/>
    <mergeCell ref="C93:C95"/>
    <mergeCell ref="D4:D6"/>
    <mergeCell ref="D34:D36"/>
    <mergeCell ref="D63:D65"/>
    <mergeCell ref="D93:D95"/>
    <mergeCell ref="E4:E6"/>
    <mergeCell ref="E34:E36"/>
    <mergeCell ref="E63:E65"/>
    <mergeCell ref="E93:E95"/>
    <mergeCell ref="F4:F6"/>
    <mergeCell ref="F34:F36"/>
    <mergeCell ref="F63:F65"/>
    <mergeCell ref="F93:F95"/>
    <mergeCell ref="G5:G6"/>
    <mergeCell ref="G35:G36"/>
    <mergeCell ref="G64:G65"/>
    <mergeCell ref="G94:G95"/>
    <mergeCell ref="H5:H6"/>
    <mergeCell ref="H35:H36"/>
    <mergeCell ref="H64:H65"/>
    <mergeCell ref="H94:H95"/>
    <mergeCell ref="I5:I6"/>
    <mergeCell ref="I35:I36"/>
    <mergeCell ref="I64:I65"/>
    <mergeCell ref="I94:I95"/>
    <mergeCell ref="J5:J6"/>
    <mergeCell ref="J35:J36"/>
    <mergeCell ref="J64:J65"/>
    <mergeCell ref="J94:J95"/>
    <mergeCell ref="K4:K6"/>
    <mergeCell ref="K34:K36"/>
    <mergeCell ref="K63:K65"/>
    <mergeCell ref="K93:K95"/>
    <mergeCell ref="L4:L6"/>
    <mergeCell ref="L34:L36"/>
    <mergeCell ref="L63:L65"/>
    <mergeCell ref="L93:L95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0"/>
  <sheetViews>
    <sheetView zoomScale="130" zoomScaleNormal="130" workbookViewId="0">
      <selection activeCell="G88" sqref="G88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4.7238095238095" style="1" customWidth="1"/>
    <col min="4" max="4" width="12.3333333333333" style="1" customWidth="1"/>
    <col min="5" max="5" width="10.7619047619048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45456</v>
      </c>
      <c r="B7" s="15">
        <v>19172</v>
      </c>
      <c r="C7" s="16" t="s">
        <v>102</v>
      </c>
      <c r="D7" s="17" t="s">
        <v>16</v>
      </c>
      <c r="E7" s="17">
        <v>58027</v>
      </c>
      <c r="F7" s="36">
        <v>31720.1</v>
      </c>
      <c r="G7" s="19"/>
      <c r="H7" s="19"/>
      <c r="I7" s="14"/>
      <c r="J7" s="36"/>
      <c r="K7" s="25">
        <f>J7+F7</f>
        <v>31720.1</v>
      </c>
      <c r="L7" s="14">
        <v>45457</v>
      </c>
    </row>
    <row r="8" spans="1:12">
      <c r="A8" s="14"/>
      <c r="B8" s="15"/>
      <c r="C8" s="16"/>
      <c r="D8" s="17"/>
      <c r="E8" s="17"/>
      <c r="F8" s="36"/>
      <c r="G8" s="19"/>
      <c r="H8" s="19"/>
      <c r="I8" s="14"/>
      <c r="J8" s="36"/>
      <c r="K8" s="25"/>
      <c r="L8" s="14"/>
    </row>
    <row r="9" spans="6:11">
      <c r="F9" s="37">
        <f>SUM(F4:F8)</f>
        <v>31720.1</v>
      </c>
      <c r="G9" s="2"/>
      <c r="H9" s="2"/>
      <c r="I9" s="2"/>
      <c r="J9" s="37">
        <f>SUM(J7:J8)</f>
        <v>0</v>
      </c>
      <c r="K9" s="37">
        <f>SUM(K7:K8)</f>
        <v>31720.1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31</v>
      </c>
      <c r="K13" s="41">
        <f t="shared" ref="K13:K23" si="0">J13*I13</f>
        <v>31000</v>
      </c>
    </row>
    <row r="14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>
        <v>2</v>
      </c>
      <c r="K16" s="41">
        <f t="shared" si="0"/>
        <v>200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>
        <v>1</v>
      </c>
      <c r="K18" s="41">
        <f t="shared" si="0"/>
        <v>20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>
        <v>2</v>
      </c>
      <c r="K23" s="41">
        <f t="shared" si="0"/>
        <v>0.1</v>
      </c>
    </row>
    <row r="24" spans="9:11">
      <c r="I24" s="2" t="s">
        <v>29</v>
      </c>
      <c r="K24" s="43">
        <f>SUM(K13:K23)</f>
        <v>31720.1</v>
      </c>
    </row>
    <row r="25" spans="9:11">
      <c r="I25" s="2" t="s">
        <v>30</v>
      </c>
      <c r="K25" s="44">
        <f>J9</f>
        <v>0</v>
      </c>
    </row>
    <row r="26" ht="9.75" spans="11:11">
      <c r="K26" s="45">
        <f>SUM(K24:K25)</f>
        <v>31720.1</v>
      </c>
    </row>
    <row r="27" ht="9.75" spans="11:11">
      <c r="K27" s="39"/>
    </row>
    <row r="30" spans="1:1">
      <c r="A30" s="2" t="s">
        <v>0</v>
      </c>
    </row>
    <row r="31" spans="1:1">
      <c r="A31" s="2" t="s">
        <v>58</v>
      </c>
    </row>
    <row r="33" spans="1:12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4" t="s">
        <v>8</v>
      </c>
      <c r="H33" s="5"/>
      <c r="I33" s="5"/>
      <c r="J33" s="23"/>
      <c r="K33" s="3" t="s">
        <v>9</v>
      </c>
      <c r="L33" s="3" t="s">
        <v>10</v>
      </c>
    </row>
    <row r="34" spans="1:12">
      <c r="A34" s="6"/>
      <c r="B34" s="6"/>
      <c r="C34" s="6"/>
      <c r="D34" s="6"/>
      <c r="E34" s="6"/>
      <c r="F34" s="6"/>
      <c r="G34" s="3" t="s">
        <v>11</v>
      </c>
      <c r="H34" s="3" t="s">
        <v>12</v>
      </c>
      <c r="I34" s="3" t="s">
        <v>13</v>
      </c>
      <c r="J34" s="3" t="s">
        <v>14</v>
      </c>
      <c r="K34" s="6"/>
      <c r="L34" s="6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>
      <c r="A36" s="14">
        <v>45457</v>
      </c>
      <c r="B36" s="15">
        <v>18820</v>
      </c>
      <c r="C36" s="16" t="s">
        <v>103</v>
      </c>
      <c r="D36" s="17" t="s">
        <v>16</v>
      </c>
      <c r="E36" s="17">
        <v>57981</v>
      </c>
      <c r="F36" s="36"/>
      <c r="G36" s="19" t="s">
        <v>54</v>
      </c>
      <c r="H36" s="19">
        <v>93063</v>
      </c>
      <c r="I36" s="14">
        <v>45447</v>
      </c>
      <c r="J36" s="36">
        <v>21283</v>
      </c>
      <c r="K36" s="25">
        <f>J36+F36</f>
        <v>21283</v>
      </c>
      <c r="L36" s="14">
        <v>45457</v>
      </c>
    </row>
    <row r="37" spans="1:12">
      <c r="A37" s="14">
        <v>45457</v>
      </c>
      <c r="B37" s="15">
        <v>18821</v>
      </c>
      <c r="C37" s="16" t="s">
        <v>104</v>
      </c>
      <c r="D37" s="17" t="s">
        <v>16</v>
      </c>
      <c r="E37" s="17">
        <v>57463</v>
      </c>
      <c r="F37" s="36">
        <v>386</v>
      </c>
      <c r="G37" s="19"/>
      <c r="H37" s="19"/>
      <c r="I37" s="14"/>
      <c r="J37" s="36"/>
      <c r="K37" s="25">
        <f>J37+F37</f>
        <v>386</v>
      </c>
      <c r="L37" s="14">
        <v>45457</v>
      </c>
    </row>
    <row r="38" spans="6:11">
      <c r="F38" s="37">
        <f>SUM(F33:F37)</f>
        <v>386</v>
      </c>
      <c r="G38" s="2"/>
      <c r="H38" s="2"/>
      <c r="I38" s="2"/>
      <c r="J38" s="37">
        <f>SUM(J36:J37)</f>
        <v>21283</v>
      </c>
      <c r="K38" s="37">
        <f>SUM(K36:K37)</f>
        <v>21669</v>
      </c>
    </row>
    <row r="39" spans="9:9">
      <c r="I39" s="1" t="s">
        <v>13</v>
      </c>
    </row>
    <row r="40" spans="8:11">
      <c r="H40" s="2" t="s">
        <v>17</v>
      </c>
      <c r="J40" s="38" t="s">
        <v>18</v>
      </c>
      <c r="K40" s="38" t="s">
        <v>19</v>
      </c>
    </row>
    <row r="41" spans="11:11">
      <c r="K41" s="2"/>
    </row>
    <row r="42" spans="1:11">
      <c r="A42" s="2" t="s">
        <v>20</v>
      </c>
      <c r="D42" s="2" t="s">
        <v>21</v>
      </c>
      <c r="G42" s="2" t="s">
        <v>22</v>
      </c>
      <c r="I42" s="39">
        <v>1000</v>
      </c>
      <c r="J42" s="40"/>
      <c r="K42" s="41">
        <f t="shared" ref="K42:K52" si="1">J42*I42</f>
        <v>0</v>
      </c>
    </row>
    <row r="43" spans="1:11">
      <c r="A43" s="2"/>
      <c r="G43" s="2"/>
      <c r="I43" s="39">
        <v>500</v>
      </c>
      <c r="J43" s="40"/>
      <c r="K43" s="41">
        <f t="shared" si="1"/>
        <v>0</v>
      </c>
    </row>
    <row r="44" spans="1:11">
      <c r="A44" s="2"/>
      <c r="G44" s="2"/>
      <c r="I44" s="39">
        <v>200</v>
      </c>
      <c r="J44" s="40"/>
      <c r="K44" s="41">
        <f t="shared" si="1"/>
        <v>0</v>
      </c>
    </row>
    <row r="45" spans="1:11">
      <c r="A45" s="2" t="s">
        <v>23</v>
      </c>
      <c r="D45" s="2" t="s">
        <v>24</v>
      </c>
      <c r="G45" s="2" t="s">
        <v>25</v>
      </c>
      <c r="I45" s="39">
        <v>100</v>
      </c>
      <c r="J45" s="40">
        <v>3</v>
      </c>
      <c r="K45" s="41">
        <f t="shared" si="1"/>
        <v>300</v>
      </c>
    </row>
    <row r="46" spans="1:11">
      <c r="A46" s="1" t="s">
        <v>26</v>
      </c>
      <c r="D46" s="1" t="s">
        <v>27</v>
      </c>
      <c r="G46" s="1" t="s">
        <v>28</v>
      </c>
      <c r="I46" s="39">
        <v>50</v>
      </c>
      <c r="J46" s="40">
        <v>1</v>
      </c>
      <c r="K46" s="41">
        <f t="shared" si="1"/>
        <v>50</v>
      </c>
    </row>
    <row r="47" spans="9:11">
      <c r="I47" s="39">
        <v>20</v>
      </c>
      <c r="J47" s="40">
        <v>1</v>
      </c>
      <c r="K47" s="41">
        <f t="shared" si="1"/>
        <v>20</v>
      </c>
    </row>
    <row r="48" spans="9:11">
      <c r="I48" s="39">
        <v>10</v>
      </c>
      <c r="J48" s="40">
        <v>1</v>
      </c>
      <c r="K48" s="41">
        <f t="shared" si="1"/>
        <v>10</v>
      </c>
    </row>
    <row r="49" spans="9:11">
      <c r="I49" s="39">
        <v>5</v>
      </c>
      <c r="J49" s="40">
        <v>1</v>
      </c>
      <c r="K49" s="41">
        <f t="shared" si="1"/>
        <v>5</v>
      </c>
    </row>
    <row r="50" spans="9:11">
      <c r="I50" s="39">
        <v>1</v>
      </c>
      <c r="J50" s="40">
        <v>1</v>
      </c>
      <c r="K50" s="41">
        <f t="shared" si="1"/>
        <v>1</v>
      </c>
    </row>
    <row r="51" spans="9:11">
      <c r="I51" s="39">
        <v>0.25</v>
      </c>
      <c r="J51" s="40"/>
      <c r="K51" s="41">
        <f t="shared" si="1"/>
        <v>0</v>
      </c>
    </row>
    <row r="52" spans="9:11">
      <c r="I52" s="42">
        <v>0.05</v>
      </c>
      <c r="J52" s="40"/>
      <c r="K52" s="41">
        <f t="shared" si="1"/>
        <v>0</v>
      </c>
    </row>
    <row r="53" spans="9:11">
      <c r="I53" s="2" t="s">
        <v>29</v>
      </c>
      <c r="K53" s="43">
        <f>SUM(K42:K52)</f>
        <v>386</v>
      </c>
    </row>
    <row r="54" spans="9:11">
      <c r="I54" s="2" t="s">
        <v>30</v>
      </c>
      <c r="K54" s="44">
        <f>J38</f>
        <v>21283</v>
      </c>
    </row>
    <row r="55" ht="9.75" spans="11:11">
      <c r="K55" s="45">
        <f>SUM(K53:K54)</f>
        <v>21669</v>
      </c>
    </row>
    <row r="56" ht="9.75"/>
    <row r="60" spans="1:1">
      <c r="A60" s="2" t="s">
        <v>0</v>
      </c>
    </row>
    <row r="61" spans="1:1">
      <c r="A61" s="2" t="s">
        <v>1</v>
      </c>
    </row>
    <row r="63" spans="1:12">
      <c r="A63" s="3" t="s">
        <v>2</v>
      </c>
      <c r="B63" s="3" t="s">
        <v>3</v>
      </c>
      <c r="C63" s="3" t="s">
        <v>4</v>
      </c>
      <c r="D63" s="3" t="s">
        <v>5</v>
      </c>
      <c r="E63" s="3" t="s">
        <v>6</v>
      </c>
      <c r="F63" s="3" t="s">
        <v>7</v>
      </c>
      <c r="G63" s="4" t="s">
        <v>8</v>
      </c>
      <c r="H63" s="5"/>
      <c r="I63" s="5"/>
      <c r="J63" s="23"/>
      <c r="K63" s="3" t="s">
        <v>9</v>
      </c>
      <c r="L63" s="3" t="s">
        <v>10</v>
      </c>
    </row>
    <row r="64" spans="1:12">
      <c r="A64" s="6"/>
      <c r="B64" s="6"/>
      <c r="C64" s="6"/>
      <c r="D64" s="6"/>
      <c r="E64" s="6"/>
      <c r="F64" s="6"/>
      <c r="G64" s="3" t="s">
        <v>11</v>
      </c>
      <c r="H64" s="3" t="s">
        <v>12</v>
      </c>
      <c r="I64" s="3" t="s">
        <v>13</v>
      </c>
      <c r="J64" s="3" t="s">
        <v>14</v>
      </c>
      <c r="K64" s="6"/>
      <c r="L64" s="6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14">
        <v>45457</v>
      </c>
      <c r="B66" s="15">
        <v>19176</v>
      </c>
      <c r="C66" s="16" t="s">
        <v>105</v>
      </c>
      <c r="D66" s="17" t="s">
        <v>16</v>
      </c>
      <c r="E66" s="17">
        <v>58061</v>
      </c>
      <c r="F66" s="36">
        <v>100000</v>
      </c>
      <c r="G66" s="19"/>
      <c r="H66" s="19"/>
      <c r="I66" s="14"/>
      <c r="J66" s="36"/>
      <c r="K66" s="25">
        <f>J66+F66</f>
        <v>100000</v>
      </c>
      <c r="L66" s="14">
        <v>45461</v>
      </c>
    </row>
    <row r="67" spans="1:12">
      <c r="A67" s="14"/>
      <c r="B67" s="15"/>
      <c r="C67" s="16"/>
      <c r="D67" s="17"/>
      <c r="E67" s="17"/>
      <c r="F67" s="36"/>
      <c r="G67" s="19"/>
      <c r="H67" s="19"/>
      <c r="I67" s="14"/>
      <c r="J67" s="36"/>
      <c r="K67" s="25"/>
      <c r="L67" s="14"/>
    </row>
    <row r="68" spans="6:11">
      <c r="F68" s="37">
        <f>SUM(F63:F67)</f>
        <v>100000</v>
      </c>
      <c r="G68" s="2"/>
      <c r="H68" s="2"/>
      <c r="I68" s="2"/>
      <c r="J68" s="37">
        <f>SUM(J66:J67)</f>
        <v>0</v>
      </c>
      <c r="K68" s="37">
        <f>SUM(K66:K67)</f>
        <v>100000</v>
      </c>
    </row>
    <row r="69" spans="9:9">
      <c r="I69" s="1" t="s">
        <v>13</v>
      </c>
    </row>
    <row r="70" spans="8:11">
      <c r="H70" s="2" t="s">
        <v>17</v>
      </c>
      <c r="J70" s="38" t="s">
        <v>18</v>
      </c>
      <c r="K70" s="38" t="s">
        <v>19</v>
      </c>
    </row>
    <row r="71" spans="11:11">
      <c r="K71" s="2"/>
    </row>
    <row r="72" spans="1:11">
      <c r="A72" s="2" t="s">
        <v>20</v>
      </c>
      <c r="D72" s="2" t="s">
        <v>21</v>
      </c>
      <c r="G72" s="2" t="s">
        <v>22</v>
      </c>
      <c r="I72" s="39">
        <v>1000</v>
      </c>
      <c r="J72" s="40">
        <v>100</v>
      </c>
      <c r="K72" s="41">
        <f t="shared" ref="K72:K82" si="2">J72*I72</f>
        <v>100000</v>
      </c>
    </row>
    <row r="73" spans="1:11">
      <c r="A73" s="2"/>
      <c r="G73" s="2"/>
      <c r="I73" s="39">
        <v>500</v>
      </c>
      <c r="J73" s="40"/>
      <c r="K73" s="41">
        <f t="shared" si="2"/>
        <v>0</v>
      </c>
    </row>
    <row r="74" spans="1:11">
      <c r="A74" s="2"/>
      <c r="G74" s="2"/>
      <c r="I74" s="39">
        <v>200</v>
      </c>
      <c r="J74" s="40"/>
      <c r="K74" s="41">
        <f t="shared" si="2"/>
        <v>0</v>
      </c>
    </row>
    <row r="75" spans="1:11">
      <c r="A75" s="2" t="s">
        <v>23</v>
      </c>
      <c r="D75" s="2" t="s">
        <v>24</v>
      </c>
      <c r="G75" s="2" t="s">
        <v>25</v>
      </c>
      <c r="I75" s="39">
        <v>100</v>
      </c>
      <c r="J75" s="40"/>
      <c r="K75" s="41">
        <f t="shared" si="2"/>
        <v>0</v>
      </c>
    </row>
    <row r="76" spans="1:11">
      <c r="A76" s="1" t="s">
        <v>26</v>
      </c>
      <c r="D76" s="1" t="s">
        <v>27</v>
      </c>
      <c r="G76" s="1" t="s">
        <v>28</v>
      </c>
      <c r="I76" s="39">
        <v>50</v>
      </c>
      <c r="J76" s="40"/>
      <c r="K76" s="41">
        <f t="shared" si="2"/>
        <v>0</v>
      </c>
    </row>
    <row r="77" spans="9:11">
      <c r="I77" s="39">
        <v>20</v>
      </c>
      <c r="J77" s="40"/>
      <c r="K77" s="41">
        <f t="shared" si="2"/>
        <v>0</v>
      </c>
    </row>
    <row r="78" spans="9:11">
      <c r="I78" s="39">
        <v>10</v>
      </c>
      <c r="J78" s="40"/>
      <c r="K78" s="41">
        <f t="shared" si="2"/>
        <v>0</v>
      </c>
    </row>
    <row r="79" spans="9:11">
      <c r="I79" s="39">
        <v>5</v>
      </c>
      <c r="J79" s="40"/>
      <c r="K79" s="41">
        <f t="shared" si="2"/>
        <v>0</v>
      </c>
    </row>
    <row r="80" spans="9:11">
      <c r="I80" s="39">
        <v>1</v>
      </c>
      <c r="J80" s="40"/>
      <c r="K80" s="41">
        <f t="shared" si="2"/>
        <v>0</v>
      </c>
    </row>
    <row r="81" spans="9:11">
      <c r="I81" s="39">
        <v>0.25</v>
      </c>
      <c r="J81" s="40"/>
      <c r="K81" s="41">
        <f t="shared" si="2"/>
        <v>0</v>
      </c>
    </row>
    <row r="82" spans="9:11">
      <c r="I82" s="42">
        <v>0.05</v>
      </c>
      <c r="J82" s="40"/>
      <c r="K82" s="41">
        <f t="shared" si="2"/>
        <v>0</v>
      </c>
    </row>
    <row r="83" spans="9:11">
      <c r="I83" s="2" t="s">
        <v>29</v>
      </c>
      <c r="K83" s="43">
        <f>SUM(K72:K82)</f>
        <v>100000</v>
      </c>
    </row>
    <row r="84" spans="9:11">
      <c r="I84" s="2" t="s">
        <v>30</v>
      </c>
      <c r="K84" s="44">
        <f>J68</f>
        <v>0</v>
      </c>
    </row>
    <row r="85" ht="9.75" spans="11:11">
      <c r="K85" s="45">
        <f>SUM(K83:K84)</f>
        <v>100000</v>
      </c>
    </row>
    <row r="86" ht="9.75"/>
    <row r="90" spans="1:1">
      <c r="A90" s="2" t="s">
        <v>0</v>
      </c>
    </row>
    <row r="91" spans="1:1">
      <c r="A91" s="2" t="s">
        <v>1</v>
      </c>
    </row>
    <row r="93" spans="1:12">
      <c r="A93" s="3" t="s">
        <v>2</v>
      </c>
      <c r="B93" s="3" t="s">
        <v>3</v>
      </c>
      <c r="C93" s="3" t="s">
        <v>4</v>
      </c>
      <c r="D93" s="3" t="s">
        <v>5</v>
      </c>
      <c r="E93" s="3" t="s">
        <v>6</v>
      </c>
      <c r="F93" s="3" t="s">
        <v>7</v>
      </c>
      <c r="G93" s="4" t="s">
        <v>8</v>
      </c>
      <c r="H93" s="5"/>
      <c r="I93" s="5"/>
      <c r="J93" s="23"/>
      <c r="K93" s="3" t="s">
        <v>9</v>
      </c>
      <c r="L93" s="3" t="s">
        <v>10</v>
      </c>
    </row>
    <row r="94" spans="1:12">
      <c r="A94" s="6"/>
      <c r="B94" s="6"/>
      <c r="C94" s="6"/>
      <c r="D94" s="6"/>
      <c r="E94" s="6"/>
      <c r="F94" s="6"/>
      <c r="G94" s="3" t="s">
        <v>11</v>
      </c>
      <c r="H94" s="3" t="s">
        <v>12</v>
      </c>
      <c r="I94" s="3" t="s">
        <v>13</v>
      </c>
      <c r="J94" s="3" t="s">
        <v>14</v>
      </c>
      <c r="K94" s="6"/>
      <c r="L94" s="6"/>
    </row>
    <row r="95" spans="1:1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>
      <c r="A96" s="14">
        <v>45456</v>
      </c>
      <c r="B96" s="15">
        <v>19174</v>
      </c>
      <c r="C96" s="16" t="s">
        <v>106</v>
      </c>
      <c r="D96" s="17" t="s">
        <v>16</v>
      </c>
      <c r="E96" s="17">
        <v>58075</v>
      </c>
      <c r="F96" s="36">
        <v>54912.2</v>
      </c>
      <c r="G96" s="19"/>
      <c r="H96" s="19"/>
      <c r="I96" s="14"/>
      <c r="J96" s="36"/>
      <c r="K96" s="25">
        <f t="shared" ref="K96:K101" si="3">J96+F96</f>
        <v>54912.2</v>
      </c>
      <c r="L96" s="14">
        <v>45456</v>
      </c>
    </row>
    <row r="97" spans="1:12">
      <c r="A97" s="14">
        <v>45457</v>
      </c>
      <c r="B97" s="15">
        <v>19177</v>
      </c>
      <c r="C97" s="16" t="s">
        <v>107</v>
      </c>
      <c r="D97" s="17" t="s">
        <v>16</v>
      </c>
      <c r="E97" s="17">
        <v>58079</v>
      </c>
      <c r="F97" s="36">
        <v>18900</v>
      </c>
      <c r="G97" s="19"/>
      <c r="H97" s="19"/>
      <c r="I97" s="14"/>
      <c r="J97" s="36"/>
      <c r="K97" s="25">
        <f t="shared" si="3"/>
        <v>18900</v>
      </c>
      <c r="L97" s="14">
        <v>45456</v>
      </c>
    </row>
    <row r="98" spans="1:12">
      <c r="A98" s="14">
        <v>45457</v>
      </c>
      <c r="B98" s="15">
        <v>19178</v>
      </c>
      <c r="C98" s="16" t="s">
        <v>108</v>
      </c>
      <c r="D98" s="17" t="s">
        <v>16</v>
      </c>
      <c r="E98" s="17">
        <v>58081</v>
      </c>
      <c r="F98" s="36">
        <v>20692.1</v>
      </c>
      <c r="G98" s="19"/>
      <c r="H98" s="19"/>
      <c r="I98" s="14"/>
      <c r="J98" s="36"/>
      <c r="K98" s="25">
        <f t="shared" si="3"/>
        <v>20692.1</v>
      </c>
      <c r="L98" s="14">
        <v>45457</v>
      </c>
    </row>
    <row r="99" spans="1:12">
      <c r="A99" s="14">
        <v>45457</v>
      </c>
      <c r="B99" s="15">
        <v>19179</v>
      </c>
      <c r="C99" s="16" t="s">
        <v>109</v>
      </c>
      <c r="D99" s="17" t="s">
        <v>16</v>
      </c>
      <c r="E99" s="17">
        <v>58087</v>
      </c>
      <c r="F99" s="36">
        <v>18586.1</v>
      </c>
      <c r="G99" s="19"/>
      <c r="H99" s="19"/>
      <c r="I99" s="14"/>
      <c r="J99" s="36"/>
      <c r="K99" s="25">
        <f t="shared" si="3"/>
        <v>18586.1</v>
      </c>
      <c r="L99" s="14">
        <v>45457</v>
      </c>
    </row>
    <row r="100" spans="1:12">
      <c r="A100" s="14">
        <v>45457</v>
      </c>
      <c r="B100" s="15">
        <v>19180</v>
      </c>
      <c r="C100" s="16" t="s">
        <v>110</v>
      </c>
      <c r="D100" s="17" t="s">
        <v>16</v>
      </c>
      <c r="E100" s="17">
        <v>58090</v>
      </c>
      <c r="F100" s="36"/>
      <c r="G100" s="19" t="s">
        <v>32</v>
      </c>
      <c r="H100" s="19">
        <v>731004</v>
      </c>
      <c r="I100" s="14"/>
      <c r="J100" s="36">
        <v>12146.5</v>
      </c>
      <c r="K100" s="25">
        <f t="shared" si="3"/>
        <v>12146.5</v>
      </c>
      <c r="L100" s="14">
        <v>45457</v>
      </c>
    </row>
    <row r="101" spans="1:12">
      <c r="A101" s="14">
        <v>45457</v>
      </c>
      <c r="B101" s="15">
        <v>19181</v>
      </c>
      <c r="C101" s="16" t="s">
        <v>104</v>
      </c>
      <c r="D101" s="17" t="s">
        <v>16</v>
      </c>
      <c r="E101" s="17">
        <v>57463</v>
      </c>
      <c r="F101" s="36">
        <v>100000</v>
      </c>
      <c r="G101" s="19"/>
      <c r="H101" s="19"/>
      <c r="I101" s="14"/>
      <c r="J101" s="36"/>
      <c r="K101" s="25">
        <f t="shared" si="3"/>
        <v>100000</v>
      </c>
      <c r="L101" s="14">
        <v>45454</v>
      </c>
    </row>
    <row r="102" spans="6:11">
      <c r="F102" s="37">
        <f>SUM(F96:F101)</f>
        <v>213090.4</v>
      </c>
      <c r="G102" s="2"/>
      <c r="H102" s="2"/>
      <c r="I102" s="2"/>
      <c r="J102" s="37">
        <f>SUM(J96:J101)</f>
        <v>12146.5</v>
      </c>
      <c r="K102" s="37">
        <f>SUM(K96:K101)</f>
        <v>225236.9</v>
      </c>
    </row>
    <row r="106" spans="1:4">
      <c r="A106" s="2" t="s">
        <v>20</v>
      </c>
      <c r="D106" s="2" t="s">
        <v>21</v>
      </c>
    </row>
    <row r="107" spans="1:1">
      <c r="A107" s="2"/>
    </row>
    <row r="108" spans="1:1">
      <c r="A108" s="2"/>
    </row>
    <row r="109" spans="1:4">
      <c r="A109" s="2" t="s">
        <v>23</v>
      </c>
      <c r="D109" s="2" t="s">
        <v>24</v>
      </c>
    </row>
    <row r="110" spans="1:4">
      <c r="A110" s="1" t="s">
        <v>26</v>
      </c>
      <c r="D110" s="1" t="s">
        <v>27</v>
      </c>
    </row>
  </sheetData>
  <mergeCells count="52">
    <mergeCell ref="G4:J4"/>
    <mergeCell ref="G33:J33"/>
    <mergeCell ref="G63:J63"/>
    <mergeCell ref="G93:J93"/>
    <mergeCell ref="A4:A6"/>
    <mergeCell ref="A33:A35"/>
    <mergeCell ref="A63:A65"/>
    <mergeCell ref="A93:A95"/>
    <mergeCell ref="B4:B6"/>
    <mergeCell ref="B33:B35"/>
    <mergeCell ref="B63:B65"/>
    <mergeCell ref="B93:B95"/>
    <mergeCell ref="C4:C6"/>
    <mergeCell ref="C33:C35"/>
    <mergeCell ref="C63:C65"/>
    <mergeCell ref="C93:C95"/>
    <mergeCell ref="D4:D6"/>
    <mergeCell ref="D33:D35"/>
    <mergeCell ref="D63:D65"/>
    <mergeCell ref="D93:D95"/>
    <mergeCell ref="E4:E6"/>
    <mergeCell ref="E33:E35"/>
    <mergeCell ref="E63:E65"/>
    <mergeCell ref="E93:E95"/>
    <mergeCell ref="F4:F6"/>
    <mergeCell ref="F33:F35"/>
    <mergeCell ref="F63:F65"/>
    <mergeCell ref="F93:F95"/>
    <mergeCell ref="G5:G6"/>
    <mergeCell ref="G34:G35"/>
    <mergeCell ref="G64:G65"/>
    <mergeCell ref="G94:G95"/>
    <mergeCell ref="H5:H6"/>
    <mergeCell ref="H34:H35"/>
    <mergeCell ref="H64:H65"/>
    <mergeCell ref="H94:H95"/>
    <mergeCell ref="I5:I6"/>
    <mergeCell ref="I34:I35"/>
    <mergeCell ref="I64:I65"/>
    <mergeCell ref="I94:I95"/>
    <mergeCell ref="J5:J6"/>
    <mergeCell ref="J34:J35"/>
    <mergeCell ref="J64:J65"/>
    <mergeCell ref="J94:J95"/>
    <mergeCell ref="K4:K6"/>
    <mergeCell ref="K33:K35"/>
    <mergeCell ref="K63:K65"/>
    <mergeCell ref="K93:K95"/>
    <mergeCell ref="L4:L6"/>
    <mergeCell ref="L33:L35"/>
    <mergeCell ref="L63:L65"/>
    <mergeCell ref="L93:L95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zoomScale="130" zoomScaleNormal="130" topLeftCell="A27" workbookViewId="0">
      <selection activeCell="D52" sqref="D52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5.7142857142857" style="1" customWidth="1"/>
    <col min="4" max="4" width="12.0857142857143" style="1" customWidth="1"/>
    <col min="5" max="5" width="10.7619047619048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45461</v>
      </c>
      <c r="B7" s="15">
        <v>19175</v>
      </c>
      <c r="C7" s="16" t="s">
        <v>111</v>
      </c>
      <c r="D7" s="17" t="s">
        <v>112</v>
      </c>
      <c r="E7" s="17"/>
      <c r="F7" s="36"/>
      <c r="G7" s="19" t="s">
        <v>113</v>
      </c>
      <c r="H7" s="19">
        <v>2000000260</v>
      </c>
      <c r="I7" s="14">
        <v>45457</v>
      </c>
      <c r="J7" s="36">
        <v>122778.95</v>
      </c>
      <c r="K7" s="25">
        <f>J7+F7</f>
        <v>122778.95</v>
      </c>
      <c r="L7" s="14">
        <v>45461</v>
      </c>
    </row>
    <row r="8" spans="1:12">
      <c r="A8" s="14">
        <v>45461</v>
      </c>
      <c r="B8" s="15">
        <v>19182</v>
      </c>
      <c r="C8" s="16" t="s">
        <v>114</v>
      </c>
      <c r="D8" s="17" t="s">
        <v>112</v>
      </c>
      <c r="E8" s="17">
        <v>58097</v>
      </c>
      <c r="F8" s="36">
        <v>5000</v>
      </c>
      <c r="G8" s="19"/>
      <c r="H8" s="19"/>
      <c r="I8" s="14"/>
      <c r="J8" s="36"/>
      <c r="K8" s="25">
        <f>J8+F8</f>
        <v>5000</v>
      </c>
      <c r="L8" s="14">
        <v>45461</v>
      </c>
    </row>
    <row r="9" spans="6:11">
      <c r="F9" s="37">
        <f>SUM(F4:F8)</f>
        <v>5000</v>
      </c>
      <c r="G9" s="2"/>
      <c r="H9" s="2"/>
      <c r="I9" s="2"/>
      <c r="J9" s="37">
        <f>SUM(J7:J8)</f>
        <v>122778.95</v>
      </c>
      <c r="K9" s="37">
        <f>SUM(K7:K8)</f>
        <v>127778.95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5</v>
      </c>
      <c r="K13" s="41">
        <f t="shared" ref="K13:K23" si="0">J13*I13</f>
        <v>5000</v>
      </c>
    </row>
    <row r="14" spans="1:11">
      <c r="A14" s="2"/>
      <c r="G14" s="2"/>
      <c r="I14" s="39">
        <v>500</v>
      </c>
      <c r="J14" s="40"/>
      <c r="K14" s="41">
        <f t="shared" si="0"/>
        <v>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/>
      <c r="K16" s="41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/>
      <c r="K18" s="41">
        <f t="shared" si="0"/>
        <v>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/>
      <c r="K20" s="41">
        <f t="shared" si="0"/>
        <v>0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/>
      <c r="K23" s="41">
        <f t="shared" si="0"/>
        <v>0</v>
      </c>
    </row>
    <row r="24" spans="9:11">
      <c r="I24" s="2" t="s">
        <v>29</v>
      </c>
      <c r="K24" s="43">
        <f>SUM(K13:K23)</f>
        <v>5000</v>
      </c>
    </row>
    <row r="25" spans="9:11">
      <c r="I25" s="2" t="s">
        <v>30</v>
      </c>
      <c r="K25" s="44">
        <f>J9</f>
        <v>122778.95</v>
      </c>
    </row>
    <row r="26" ht="9.75" spans="11:11">
      <c r="K26" s="45">
        <f>SUM(K24:K25)</f>
        <v>127778.95</v>
      </c>
    </row>
    <row r="27" ht="9.75"/>
    <row r="32" spans="1:1">
      <c r="A32" s="2" t="s">
        <v>0</v>
      </c>
    </row>
    <row r="33" spans="1:1">
      <c r="A33" s="2" t="s">
        <v>1</v>
      </c>
    </row>
    <row r="35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3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>
      <c r="A38" s="14">
        <v>45461</v>
      </c>
      <c r="B38" s="15">
        <v>19184</v>
      </c>
      <c r="C38" s="16" t="s">
        <v>115</v>
      </c>
      <c r="D38" s="17" t="s">
        <v>16</v>
      </c>
      <c r="E38" s="17">
        <v>58067</v>
      </c>
      <c r="F38" s="36">
        <v>11520.1</v>
      </c>
      <c r="G38" s="19"/>
      <c r="H38" s="19"/>
      <c r="I38" s="14"/>
      <c r="J38" s="36"/>
      <c r="K38" s="25">
        <f t="shared" ref="K38:K44" si="1">J38+F38</f>
        <v>11520.1</v>
      </c>
      <c r="L38" s="14">
        <v>45458</v>
      </c>
    </row>
    <row r="39" spans="1:12">
      <c r="A39" s="14">
        <v>45461</v>
      </c>
      <c r="B39" s="15">
        <v>19185</v>
      </c>
      <c r="C39" s="16" t="s">
        <v>115</v>
      </c>
      <c r="D39" s="17" t="s">
        <v>16</v>
      </c>
      <c r="E39" s="17">
        <v>58066</v>
      </c>
      <c r="F39" s="36">
        <v>16078.1</v>
      </c>
      <c r="G39" s="19"/>
      <c r="H39" s="19"/>
      <c r="I39" s="14"/>
      <c r="J39" s="36"/>
      <c r="K39" s="25">
        <f t="shared" si="1"/>
        <v>16078.1</v>
      </c>
      <c r="L39" s="14">
        <v>45458</v>
      </c>
    </row>
    <row r="40" spans="1:12">
      <c r="A40" s="14">
        <v>45461</v>
      </c>
      <c r="B40" s="15">
        <v>19186</v>
      </c>
      <c r="C40" s="16" t="s">
        <v>115</v>
      </c>
      <c r="D40" s="17" t="s">
        <v>16</v>
      </c>
      <c r="E40" s="17">
        <v>58077</v>
      </c>
      <c r="F40" s="36">
        <v>11520.1</v>
      </c>
      <c r="G40" s="19"/>
      <c r="H40" s="19"/>
      <c r="I40" s="14"/>
      <c r="J40" s="36"/>
      <c r="K40" s="25">
        <f t="shared" si="1"/>
        <v>11520.1</v>
      </c>
      <c r="L40" s="14">
        <v>45458</v>
      </c>
    </row>
    <row r="41" spans="1:12">
      <c r="A41" s="14">
        <v>45461</v>
      </c>
      <c r="B41" s="15">
        <v>19187</v>
      </c>
      <c r="C41" s="16" t="s">
        <v>80</v>
      </c>
      <c r="D41" s="17" t="s">
        <v>16</v>
      </c>
      <c r="E41" s="17">
        <v>58072</v>
      </c>
      <c r="F41" s="36">
        <v>20800</v>
      </c>
      <c r="G41" s="19"/>
      <c r="H41" s="19"/>
      <c r="I41" s="14"/>
      <c r="J41" s="36"/>
      <c r="K41" s="25">
        <f t="shared" si="1"/>
        <v>20800</v>
      </c>
      <c r="L41" s="14">
        <v>45458</v>
      </c>
    </row>
    <row r="42" spans="1:12">
      <c r="A42" s="14">
        <v>45461</v>
      </c>
      <c r="B42" s="15">
        <v>19188</v>
      </c>
      <c r="C42" s="16" t="s">
        <v>116</v>
      </c>
      <c r="D42" s="17" t="s">
        <v>16</v>
      </c>
      <c r="E42" s="17">
        <v>58083</v>
      </c>
      <c r="F42" s="36">
        <v>50775</v>
      </c>
      <c r="G42" s="19"/>
      <c r="H42" s="19"/>
      <c r="I42" s="14"/>
      <c r="J42" s="36"/>
      <c r="K42" s="25">
        <f t="shared" si="1"/>
        <v>50775</v>
      </c>
      <c r="L42" s="14">
        <v>45461</v>
      </c>
    </row>
    <row r="43" spans="1:12">
      <c r="A43" s="14">
        <v>45461</v>
      </c>
      <c r="B43" s="15">
        <v>19189</v>
      </c>
      <c r="C43" s="16" t="s">
        <v>117</v>
      </c>
      <c r="D43" s="17" t="s">
        <v>16</v>
      </c>
      <c r="E43" s="17">
        <v>58084</v>
      </c>
      <c r="F43" s="36">
        <v>20692.1</v>
      </c>
      <c r="G43" s="19"/>
      <c r="H43" s="19"/>
      <c r="I43" s="14"/>
      <c r="J43" s="36"/>
      <c r="K43" s="25">
        <f t="shared" si="1"/>
        <v>20692.1</v>
      </c>
      <c r="L43" s="14">
        <v>45461</v>
      </c>
    </row>
    <row r="44" spans="1:12">
      <c r="A44" s="14">
        <v>45461</v>
      </c>
      <c r="B44" s="15">
        <v>19190</v>
      </c>
      <c r="C44" s="16" t="s">
        <v>118</v>
      </c>
      <c r="D44" s="17" t="s">
        <v>16</v>
      </c>
      <c r="E44" s="17">
        <v>58085</v>
      </c>
      <c r="F44" s="36">
        <v>20692.1</v>
      </c>
      <c r="G44" s="19"/>
      <c r="H44" s="19"/>
      <c r="I44" s="14"/>
      <c r="J44" s="36"/>
      <c r="K44" s="25">
        <f t="shared" si="1"/>
        <v>20692.1</v>
      </c>
      <c r="L44" s="14">
        <v>45461</v>
      </c>
    </row>
    <row r="45" spans="6:11">
      <c r="F45" s="37">
        <f>SUM(F38:F44)</f>
        <v>152077.5</v>
      </c>
      <c r="G45" s="2"/>
      <c r="H45" s="2"/>
      <c r="I45" s="2"/>
      <c r="J45" s="37">
        <f>SUM(J38:J44)</f>
        <v>0</v>
      </c>
      <c r="K45" s="37">
        <f>SUM(K38:K44)</f>
        <v>152077.5</v>
      </c>
    </row>
    <row r="49" spans="1:4">
      <c r="A49" s="2" t="s">
        <v>20</v>
      </c>
      <c r="D49" s="2" t="s">
        <v>21</v>
      </c>
    </row>
    <row r="50" spans="1:1">
      <c r="A50" s="2"/>
    </row>
    <row r="51" spans="1:1">
      <c r="A51" s="2"/>
    </row>
    <row r="52" spans="1:4">
      <c r="A52" s="2" t="s">
        <v>23</v>
      </c>
      <c r="D52" s="2" t="s">
        <v>24</v>
      </c>
    </row>
    <row r="53" spans="1:4">
      <c r="A53" s="1" t="s">
        <v>26</v>
      </c>
      <c r="D53" s="1" t="s">
        <v>27</v>
      </c>
    </row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zoomScale="130" zoomScaleNormal="130" workbookViewId="0">
      <selection activeCell="D16" sqref="D16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5.7142857142857" style="1" customWidth="1"/>
    <col min="4" max="4" width="12.0857142857143" style="1" customWidth="1"/>
    <col min="5" max="5" width="10.7619047619048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45462</v>
      </c>
      <c r="B7" s="15">
        <v>19191</v>
      </c>
      <c r="C7" s="16" t="s">
        <v>119</v>
      </c>
      <c r="D7" s="17" t="s">
        <v>16</v>
      </c>
      <c r="E7" s="17">
        <v>57964</v>
      </c>
      <c r="F7" s="36">
        <v>28366.1</v>
      </c>
      <c r="G7" s="19"/>
      <c r="H7" s="19"/>
      <c r="I7" s="14"/>
      <c r="J7" s="36"/>
      <c r="K7" s="25">
        <f>J7+F7</f>
        <v>28366.1</v>
      </c>
      <c r="L7" s="14">
        <v>45462</v>
      </c>
    </row>
    <row r="8" spans="1:12">
      <c r="A8" s="14"/>
      <c r="B8" s="15"/>
      <c r="C8" s="16"/>
      <c r="D8" s="17"/>
      <c r="E8" s="17"/>
      <c r="F8" s="36"/>
      <c r="G8" s="19"/>
      <c r="H8" s="19"/>
      <c r="I8" s="14"/>
      <c r="J8" s="36"/>
      <c r="K8" s="25"/>
      <c r="L8" s="14"/>
    </row>
    <row r="9" spans="6:11">
      <c r="F9" s="37">
        <f>SUM(F4:F8)</f>
        <v>28366.1</v>
      </c>
      <c r="G9" s="2"/>
      <c r="H9" s="2"/>
      <c r="I9" s="2"/>
      <c r="J9" s="37">
        <f>SUM(J7:J8)</f>
        <v>0</v>
      </c>
      <c r="K9" s="37">
        <f>SUM(K7:K8)</f>
        <v>28366.1</v>
      </c>
    </row>
    <row r="10" spans="9:9">
      <c r="I10" s="1" t="s">
        <v>13</v>
      </c>
    </row>
    <row r="11" spans="8:11">
      <c r="H11" s="2" t="s">
        <v>17</v>
      </c>
      <c r="J11" s="38" t="s">
        <v>18</v>
      </c>
      <c r="K11" s="38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9">
        <v>1000</v>
      </c>
      <c r="J13" s="40">
        <v>28</v>
      </c>
      <c r="K13" s="41">
        <f t="shared" ref="K13:K23" si="0">J13*I13</f>
        <v>28000</v>
      </c>
    </row>
    <row r="14" spans="1:11">
      <c r="A14" s="2"/>
      <c r="G14" s="2"/>
      <c r="I14" s="39">
        <v>500</v>
      </c>
      <c r="J14" s="40"/>
      <c r="K14" s="41">
        <f t="shared" si="0"/>
        <v>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9">
        <v>100</v>
      </c>
      <c r="J16" s="40">
        <v>3</v>
      </c>
      <c r="K16" s="41">
        <f t="shared" si="0"/>
        <v>300</v>
      </c>
    </row>
    <row r="17" spans="1:11">
      <c r="A17" s="1" t="s">
        <v>26</v>
      </c>
      <c r="D17" s="1" t="s">
        <v>27</v>
      </c>
      <c r="G17" s="1" t="s">
        <v>28</v>
      </c>
      <c r="I17" s="39">
        <v>50</v>
      </c>
      <c r="J17" s="40">
        <v>1</v>
      </c>
      <c r="K17" s="41">
        <f t="shared" si="0"/>
        <v>50</v>
      </c>
    </row>
    <row r="18" spans="9:11">
      <c r="I18" s="39">
        <v>20</v>
      </c>
      <c r="J18" s="40"/>
      <c r="K18" s="41">
        <f t="shared" si="0"/>
        <v>0</v>
      </c>
    </row>
    <row r="19" spans="9:11">
      <c r="I19" s="39">
        <v>10</v>
      </c>
      <c r="J19" s="40">
        <v>1</v>
      </c>
      <c r="K19" s="41">
        <f t="shared" si="0"/>
        <v>10</v>
      </c>
    </row>
    <row r="20" spans="9:11">
      <c r="I20" s="39">
        <v>5</v>
      </c>
      <c r="J20" s="40">
        <v>1</v>
      </c>
      <c r="K20" s="41">
        <f t="shared" si="0"/>
        <v>5</v>
      </c>
    </row>
    <row r="21" spans="9:11">
      <c r="I21" s="39">
        <v>1</v>
      </c>
      <c r="J21" s="40">
        <v>1</v>
      </c>
      <c r="K21" s="41">
        <f t="shared" si="0"/>
        <v>1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>
        <v>2</v>
      </c>
      <c r="K23" s="41">
        <f t="shared" si="0"/>
        <v>0.1</v>
      </c>
    </row>
    <row r="24" spans="9:11">
      <c r="I24" s="2" t="s">
        <v>29</v>
      </c>
      <c r="K24" s="43">
        <f>SUM(K13:K23)</f>
        <v>28366.1</v>
      </c>
    </row>
    <row r="25" spans="9:11">
      <c r="I25" s="2" t="s">
        <v>30</v>
      </c>
      <c r="K25" s="44">
        <f>J9</f>
        <v>0</v>
      </c>
    </row>
    <row r="26" ht="9.75" spans="11:11">
      <c r="K26" s="45">
        <f>SUM(K24:K25)</f>
        <v>28366.1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8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JUNE 3</vt:lpstr>
      <vt:lpstr>JUNE 4</vt:lpstr>
      <vt:lpstr>JUNE 5</vt:lpstr>
      <vt:lpstr>JUNE 7</vt:lpstr>
      <vt:lpstr>JUNE 10</vt:lpstr>
      <vt:lpstr>JUNE 11</vt:lpstr>
      <vt:lpstr>JUNE 14</vt:lpstr>
      <vt:lpstr>JUNE 18</vt:lpstr>
      <vt:lpstr>JUNE 19</vt:lpstr>
      <vt:lpstr>JUNE 20</vt:lpstr>
      <vt:lpstr>JUNE 21</vt:lpstr>
      <vt:lpstr>JUNE 24</vt:lpstr>
      <vt:lpstr>JUNE 25</vt:lpstr>
      <vt:lpstr>JUNE 26</vt:lpstr>
      <vt:lpstr>JUNE 28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2024-06-03T06:56:00Z</dcterms:created>
  <dcterms:modified xsi:type="dcterms:W3CDTF">2024-07-30T01:23:17Z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5FD931EE8B7A410B800E359D70E91E1A</vt:lpwstr>
  </property>
  <property fmtid="{D5CDD505-2E9C-101B-9397-08002B2CF9AE}" pid="3" name="KSOProductBuildVer">
    <vt:lpwstr>1033-11.2.0.11537</vt:lpwstr>
  </property>
</Properties>
</file>