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JULY 1" sheetId="1" r:id="rId1"/>
    <sheet name="JULY 2" sheetId="2" r:id="rId2"/>
    <sheet name="JULY 3" sheetId="3" r:id="rId3"/>
    <sheet name="JULY 4" sheetId="4" r:id="rId4"/>
    <sheet name="JULY 5" sheetId="5" r:id="rId5"/>
    <sheet name="JULY 8" sheetId="6" r:id="rId6"/>
    <sheet name="JULY 9" sheetId="7" r:id="rId7"/>
    <sheet name="JULY 10" sheetId="8" r:id="rId8"/>
    <sheet name="JULY 11" sheetId="9" r:id="rId9"/>
    <sheet name="JULY 12" sheetId="10" r:id="rId10"/>
    <sheet name="JULY 15" sheetId="11" r:id="rId11"/>
    <sheet name="JULY 16" sheetId="12" r:id="rId12"/>
    <sheet name="JULY 17" sheetId="13" r:id="rId13"/>
    <sheet name="JULY 22" sheetId="14" r:id="rId14"/>
    <sheet name="JULY 23" sheetId="15" r:id="rId15"/>
    <sheet name="JULY 25" sheetId="17" r:id="rId16"/>
    <sheet name="JULY 26" sheetId="18" r:id="rId17"/>
    <sheet name="JULY 29" sheetId="19" r:id="rId18"/>
    <sheet name="JULY 30" sheetId="20" r:id="rId19"/>
    <sheet name="JULY 31" sheetId="21" r:id="rId20"/>
    <sheet name="LAZADA" sheetId="16" r:id="rId21"/>
  </sheets>
  <definedNames>
    <definedName name="_1_JAN_2024">#REF!</definedName>
    <definedName name="_2_JAN_2024">#REF!</definedName>
    <definedName name="_6_Jan_2020">#REF!</definedName>
    <definedName name="_1_JAN_2024" localSheetId="20">#REF!</definedName>
    <definedName name="_2_JAN_2024" localSheetId="20">#REF!</definedName>
    <definedName name="_6_Jan_2020" localSheetId="20">#REF!</definedName>
    <definedName name="_xlnm.Print_Area" localSheetId="20">LAZADA!$A$64:$L$90</definedName>
  </definedNames>
  <calcPr calcId="144525"/>
</workbook>
</file>

<file path=xl/sharedStrings.xml><?xml version="1.0" encoding="utf-8"?>
<sst xmlns="http://schemas.openxmlformats.org/spreadsheetml/2006/main" count="2551" uniqueCount="305">
  <si>
    <t>SUMMARY DAILY COLLECTION REPORT</t>
  </si>
  <si>
    <t>KMI H.O. SERIES (MART)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</si>
  <si>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</si>
  <si>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</si>
  <si>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</si>
  <si>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</si>
  <si>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</si>
  <si>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</si>
  <si>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</si>
  <si>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</si>
  <si>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</si>
  <si>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</si>
  <si>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</si>
  <si>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</si>
  <si>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</si>
  <si>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CHARLENE RAQUION</t>
  </si>
  <si>
    <t>UNIT</t>
  </si>
  <si>
    <t>Cash Breakdown</t>
  </si>
  <si>
    <t>PCS</t>
  </si>
  <si>
    <t>AMOUNT</t>
  </si>
  <si>
    <t>Prepared By:</t>
  </si>
  <si>
    <t>Noted By:</t>
  </si>
  <si>
    <t>Received by:</t>
  </si>
  <si>
    <t>JANELLEN LIM</t>
  </si>
  <si>
    <t>MART NATHANIEL R. FLORES</t>
  </si>
  <si>
    <t>RODESSA MANAS</t>
  </si>
  <si>
    <t>KMI Assistant</t>
  </si>
  <si>
    <t>KMI- Supervisor</t>
  </si>
  <si>
    <t>Accounting Clerk</t>
  </si>
  <si>
    <t>Total Coins &amp; Bills</t>
  </si>
  <si>
    <t>Total Checks</t>
  </si>
  <si>
    <t>DARREL PLACIENTE</t>
  </si>
  <si>
    <t>ERVIN DELFIN</t>
  </si>
  <si>
    <t>KMI H.O. SERIES (ALFREDO)</t>
  </si>
  <si>
    <t>ROYAL PALACEGATE</t>
  </si>
  <si>
    <t>BDO</t>
  </si>
  <si>
    <t>ELSYS PHILIPPINES</t>
  </si>
  <si>
    <t>KMI H.O. SERIES (ROLAND)</t>
  </si>
  <si>
    <t>METROPOLITAN MEDICAL CENTER</t>
  </si>
  <si>
    <t>EW</t>
  </si>
  <si>
    <t>RUBILYN BUMATAY</t>
  </si>
  <si>
    <t>JENNIFER CATAPANG</t>
  </si>
  <si>
    <t>RYAN GARCIA</t>
  </si>
  <si>
    <t>ARANAS LAW OFFICES</t>
  </si>
  <si>
    <t>GERALD GARCIA</t>
  </si>
  <si>
    <t>OVERPAYMENT</t>
  </si>
  <si>
    <t>CELIA MELY VICTORIA</t>
  </si>
  <si>
    <t>UNIT &amp; DC</t>
  </si>
  <si>
    <t>INSTALLATION</t>
  </si>
  <si>
    <t>SILVER SECRETS, INC</t>
  </si>
  <si>
    <t>CARLO CANICOLA</t>
  </si>
  <si>
    <t>VERSATECH INTERNATIONAL INC</t>
  </si>
  <si>
    <t>BPI</t>
  </si>
  <si>
    <t>EWT 321.45</t>
  </si>
  <si>
    <t>GKG REALTY</t>
  </si>
  <si>
    <t>JAKE CHUA YAP</t>
  </si>
  <si>
    <t>MBTC</t>
  </si>
  <si>
    <t>LOLITA TAN</t>
  </si>
  <si>
    <t>CBS</t>
  </si>
  <si>
    <t>LUCY TAN</t>
  </si>
  <si>
    <t>WILSON AND JACKSON</t>
  </si>
  <si>
    <t>EWB</t>
  </si>
  <si>
    <t>UPTURN CORPORATION</t>
  </si>
  <si>
    <t>EWT 270.95</t>
  </si>
  <si>
    <t>ALBEN BERMEO</t>
  </si>
  <si>
    <t>EFREN CHUA YAP</t>
  </si>
  <si>
    <t>BRYAN REECE UY</t>
  </si>
  <si>
    <t>REGALMA CARAAN SAULOG</t>
  </si>
  <si>
    <t>MARVIN DIVINA ALEJANDRIA</t>
  </si>
  <si>
    <t>GERSON CHUCHAPIN</t>
  </si>
  <si>
    <t>REEL AIRCONDITIONING TRADING CORP</t>
  </si>
  <si>
    <t>YANIT AIRCONDITIONING SALES REPAIR</t>
  </si>
  <si>
    <t>JESUS DAVID /JUSTINE DAVID</t>
  </si>
  <si>
    <t>BOC</t>
  </si>
  <si>
    <t>0000563</t>
  </si>
  <si>
    <t>RYAN SAUZA</t>
  </si>
  <si>
    <t>JAN MARTIN DE ASIS</t>
  </si>
  <si>
    <t>ANTHONY EVANGELISTA</t>
  </si>
  <si>
    <t>TDR# 9230</t>
  </si>
  <si>
    <t>FCIE</t>
  </si>
  <si>
    <t>RCBC</t>
  </si>
  <si>
    <t>MVF APPLIANNCES TRADING</t>
  </si>
  <si>
    <t>CHARLTON LANGERAS</t>
  </si>
  <si>
    <t>TDR# 9259</t>
  </si>
  <si>
    <t>WILFREDO AVILES</t>
  </si>
  <si>
    <t>SAN FRANCISCO DE SALES SCHOOL</t>
  </si>
  <si>
    <t>PNB</t>
  </si>
  <si>
    <t>ARLO ALUMINUM COMPANY INC</t>
  </si>
  <si>
    <t>EWT 184.75</t>
  </si>
  <si>
    <t>ALVIN DE RIVERA</t>
  </si>
  <si>
    <t>AMY SON NGKAION</t>
  </si>
  <si>
    <t xml:space="preserve">BIENVENIDO CORTEZ JR. </t>
  </si>
  <si>
    <t>CHC EQUITIES INC.</t>
  </si>
  <si>
    <t>AUB</t>
  </si>
  <si>
    <t>SYG &amp; CO PROPERTY DEVELOPERS INC</t>
  </si>
  <si>
    <t>KMI 04</t>
  </si>
  <si>
    <t>PAYMENT OLD ACC</t>
  </si>
  <si>
    <t>LONDON INDUSTRIAL PRODUCTS INC</t>
  </si>
  <si>
    <t>ROBINSONS</t>
  </si>
  <si>
    <t>IMMACULATE CONCEPTION ACADEMY</t>
  </si>
  <si>
    <t>VICTOR GO</t>
  </si>
  <si>
    <t>RED CONSTRUCTION TECHNIK</t>
  </si>
  <si>
    <t>IN03/CDO</t>
  </si>
  <si>
    <t>PATRICK JULIO VITOR</t>
  </si>
  <si>
    <t>STONEWORKS SPECIALIST INT'L CORP</t>
  </si>
  <si>
    <t>ANSI CORPORATION</t>
  </si>
  <si>
    <t>BIENVENIDO CORTEZ JR</t>
  </si>
  <si>
    <t>VINCE TEMPONGKO</t>
  </si>
  <si>
    <t>ALAIN ARCILLA</t>
  </si>
  <si>
    <t>UNIT DP</t>
  </si>
  <si>
    <t>JCC21 AIRCONDITIONING</t>
  </si>
  <si>
    <t>NORTHERN RIZAL YORKLIN SCHOOL</t>
  </si>
  <si>
    <t>UNITEC RESOURCES INC</t>
  </si>
  <si>
    <t>EWT 133.80</t>
  </si>
  <si>
    <t>VALERO 156 VILLAR PROPERTY</t>
  </si>
  <si>
    <t>MONACO MANUFACTURING CORP</t>
  </si>
  <si>
    <t>EWT 487.38</t>
  </si>
  <si>
    <t>LAGUNA DIAGNOSTICS CENTER</t>
  </si>
  <si>
    <t>STANDARD INSURANCE CO., INC.</t>
  </si>
  <si>
    <t>EWT 1445.65</t>
  </si>
  <si>
    <t>CATHLEA H. BRIL</t>
  </si>
  <si>
    <t>ALEX MIGALLOS</t>
  </si>
  <si>
    <t>EADA CHAN</t>
  </si>
  <si>
    <t>EVELYN PARRENO</t>
  </si>
  <si>
    <t>BENJAMIN SEVILLO</t>
  </si>
  <si>
    <t>CAPT. DENIS SISON</t>
  </si>
  <si>
    <t>EXI SYSTEMS INC</t>
  </si>
  <si>
    <t>EWT 863.93</t>
  </si>
  <si>
    <t>RODEL LUCEA</t>
  </si>
  <si>
    <t>R.A. DEL ROSARIO CONSTRUCTION</t>
  </si>
  <si>
    <t>KATE S. ALARCON</t>
  </si>
  <si>
    <t>OLIVER FILOTEO</t>
  </si>
  <si>
    <t>KATHY MARASIGAN</t>
  </si>
  <si>
    <t>MIRENE BALTONADO</t>
  </si>
  <si>
    <t>HELENA TAN</t>
  </si>
  <si>
    <t>EVELYN LIM</t>
  </si>
  <si>
    <t>SB</t>
  </si>
  <si>
    <t>LETTY TAN NGO</t>
  </si>
  <si>
    <t>KELVIN OR</t>
  </si>
  <si>
    <t>AUDREY SHIH</t>
  </si>
  <si>
    <t>MILLOT CASTILLO-WONG</t>
  </si>
  <si>
    <t>FP MARS REALTY SOLUTIONS INC</t>
  </si>
  <si>
    <t>CHRISTIAN YAP</t>
  </si>
  <si>
    <t>FRANCIS SANTOS</t>
  </si>
  <si>
    <t>MARK SOLIS</t>
  </si>
  <si>
    <t>CHINA BANKING CORPORATION</t>
  </si>
  <si>
    <t>CBC</t>
  </si>
  <si>
    <t>EWT 83.21</t>
  </si>
  <si>
    <t>KPII 235980</t>
  </si>
  <si>
    <t>EWT 213.30</t>
  </si>
  <si>
    <t>ATLANTIC GRAINS INC</t>
  </si>
  <si>
    <t>EWT 195.68</t>
  </si>
  <si>
    <t>JET MONERA</t>
  </si>
  <si>
    <t>EVELYN YAP</t>
  </si>
  <si>
    <t>DONNABEL DELA ROSA</t>
  </si>
  <si>
    <t>KATRINA ORTEGA</t>
  </si>
  <si>
    <t>HENRY ANG</t>
  </si>
  <si>
    <t>CHIELO BRACAMONTE</t>
  </si>
  <si>
    <t>SHIELA MARIE ORDONNEZ</t>
  </si>
  <si>
    <t>SOLABEC HOLDING CORPORATION</t>
  </si>
  <si>
    <t>AARON NGUI</t>
  </si>
  <si>
    <t>SUPER ICE INC</t>
  </si>
  <si>
    <t>MARJHURIE CRUZ</t>
  </si>
  <si>
    <t>OAKRIDGE INTERNATIONAL SCHOOL</t>
  </si>
  <si>
    <t>EWT</t>
  </si>
  <si>
    <t>ELDRIDGE WATSON</t>
  </si>
  <si>
    <t>IPRINT LABELS &amp; PACKAGING</t>
  </si>
  <si>
    <t>EWT 326.80</t>
  </si>
  <si>
    <t>JJ TOKEB TRADING</t>
  </si>
  <si>
    <t>KENNETH ZAMORA</t>
  </si>
  <si>
    <t>LUFTHANSA TECHNIK PHILIPPINES INC</t>
  </si>
  <si>
    <t>EWT 744.52</t>
  </si>
  <si>
    <t>CHRISTIAN OBMERGA</t>
  </si>
  <si>
    <t>PARTIAL INSTALL</t>
  </si>
  <si>
    <t>CAROLINE RICAFORT</t>
  </si>
  <si>
    <t>JUN SALONGA</t>
  </si>
  <si>
    <t>REY GONZALES</t>
  </si>
  <si>
    <t>RUBY BUMATAY</t>
  </si>
  <si>
    <t>MEGA GOLDTOWN PAN INC</t>
  </si>
  <si>
    <t>EWT 195.47</t>
  </si>
  <si>
    <t>DOMUSCHOLA/LUX ET SAL</t>
  </si>
  <si>
    <t>EWT 6174.08</t>
  </si>
  <si>
    <t>TIMOTHY SY/WINDOW CURTAIN WORKSHOP</t>
  </si>
  <si>
    <t>58316-17</t>
  </si>
  <si>
    <t>KPII 192619-20</t>
  </si>
  <si>
    <t>AR5344</t>
  </si>
  <si>
    <t>BS9638</t>
  </si>
  <si>
    <t>BS9639</t>
  </si>
  <si>
    <t>BS9642</t>
  </si>
  <si>
    <t>BS9648</t>
  </si>
  <si>
    <t>BS9650</t>
  </si>
  <si>
    <t>ELECTROWELD MFG., CORP.</t>
  </si>
  <si>
    <t>PBB</t>
  </si>
  <si>
    <t>ATTY. ANTONETTE MANGROBANG</t>
  </si>
  <si>
    <t>FELIX GUBI</t>
  </si>
  <si>
    <t>WILLIAM KAW</t>
  </si>
  <si>
    <t>JOCELYN BADOY/PEBRERO BLOOMS</t>
  </si>
  <si>
    <t>DYANNE DOMINGO</t>
  </si>
  <si>
    <t>EWT 323.05</t>
  </si>
  <si>
    <t>VILNA R. VILLAMARZO</t>
  </si>
  <si>
    <t>AURELIO S. PALIZA JR</t>
  </si>
  <si>
    <t>MANILA BAPTIST CHURCH</t>
  </si>
  <si>
    <t>ROBERTO AGUILAR</t>
  </si>
  <si>
    <t>BENJAMIN ELEAZAR</t>
  </si>
  <si>
    <t>CDC MFG. CORP.</t>
  </si>
  <si>
    <t>EWT 316.09</t>
  </si>
  <si>
    <t>PIONEER FLOAT GLASS MANUFACTURING</t>
  </si>
  <si>
    <t>EWT 1554.88</t>
  </si>
  <si>
    <t>ASIA UNITED BANK</t>
  </si>
  <si>
    <t>57692/57758/57763</t>
  </si>
  <si>
    <t>ALPINE OPUS TECHNOLOGIES CORPORATION</t>
  </si>
  <si>
    <t>EWT 115.57</t>
  </si>
  <si>
    <t>MARK LOUIE ANCIANO</t>
  </si>
  <si>
    <t>JASON PAGACITA</t>
  </si>
  <si>
    <t>SJR#</t>
  </si>
  <si>
    <t>NELLE JAMIRO</t>
  </si>
  <si>
    <t>SOP</t>
  </si>
  <si>
    <t>LAZADA FEE</t>
  </si>
  <si>
    <t xml:space="preserve">TOTAL AMOUNT: </t>
  </si>
  <si>
    <t>MAU SALAYO</t>
  </si>
  <si>
    <t>KENDRICK AQUINO</t>
  </si>
  <si>
    <t>EDRONIE P. ENSOMO</t>
  </si>
  <si>
    <t>MAISA USMAN</t>
  </si>
  <si>
    <t>JOEY DE LOS SANTOS</t>
  </si>
  <si>
    <t>SHERINE KOA</t>
  </si>
  <si>
    <t>CHRISTIAN ORTEGA</t>
  </si>
  <si>
    <t>PAMELA MAY ALTAR</t>
  </si>
  <si>
    <t>CASELYN LUMBAO TEODOSIO</t>
  </si>
  <si>
    <t>JOEMEL M. BERMUDEZ</t>
  </si>
  <si>
    <t>ARL JEDDRIL TORRES AMEDO</t>
  </si>
  <si>
    <t>ANGELICA T. KELLER</t>
  </si>
  <si>
    <t>MIMI UTSUMI</t>
  </si>
  <si>
    <t>JOHN PATRICK PEROY</t>
  </si>
  <si>
    <t>KATHLEEN FAY CAMILLE G. MENDOZA</t>
  </si>
  <si>
    <t>EDGAR GERASMIA</t>
  </si>
  <si>
    <t>ALYSSA JULIA ESCOBAR</t>
  </si>
  <si>
    <t>HANA RICHELLE TAN</t>
  </si>
  <si>
    <t>JULIUS RAPHAEL ANTENOR</t>
  </si>
  <si>
    <t>CHRIZANNE IRAH TAGLE</t>
  </si>
  <si>
    <t>BJ GOTANCI</t>
  </si>
  <si>
    <t>RALPH ADRIAN C. DYCHITAN</t>
  </si>
  <si>
    <t>TOTAL:</t>
  </si>
  <si>
    <t>DEDEL QUIAMBAO</t>
  </si>
  <si>
    <t>RAFAEL FRANCISCO</t>
  </si>
  <si>
    <t>JANARDAN DAS LADYONG</t>
  </si>
  <si>
    <t>MARGE SUMAYANG</t>
  </si>
  <si>
    <t>RIZA LACSON JAKOSALEM</t>
  </si>
  <si>
    <t>KATHRENE PAULA BALTAZAR</t>
  </si>
  <si>
    <t>RAMIR P BAUTISTA</t>
  </si>
  <si>
    <t>JESSTER SALCEDO</t>
  </si>
  <si>
    <t>ABIGAIL MARZAN</t>
  </si>
  <si>
    <t>CHARLENE GRAHAM</t>
  </si>
  <si>
    <t>ISMAEL L PASAMONTE</t>
  </si>
  <si>
    <t>MERVIN D. BERNAL</t>
  </si>
  <si>
    <t>RAMIL DE PABLO</t>
  </si>
  <si>
    <t>JESSICA SONMEZ</t>
  </si>
  <si>
    <t>ROSEANN MACAPAGAO</t>
  </si>
  <si>
    <t>RENE CAPIL</t>
  </si>
  <si>
    <t>TOTI ESGUERRA</t>
  </si>
  <si>
    <t>YU WEN HUANG</t>
  </si>
  <si>
    <t>ANDREA G.</t>
  </si>
  <si>
    <t>JAMIE ANNE ONG</t>
  </si>
  <si>
    <t>JURIZ CARMONA</t>
  </si>
  <si>
    <t>JOSE AGAGON</t>
  </si>
  <si>
    <t>MA. ELENA M. ORELLANA</t>
  </si>
  <si>
    <t>JOHNY GALLENO</t>
  </si>
  <si>
    <t>JM ROSAL</t>
  </si>
  <si>
    <t>MYRA CRUZ</t>
  </si>
  <si>
    <t>JOY AVILA</t>
  </si>
  <si>
    <t>ARCHIE ARINTOK</t>
  </si>
  <si>
    <t>JERRY DENHERDER</t>
  </si>
  <si>
    <t>JAN DARREL OLIVER</t>
  </si>
  <si>
    <t>JEAN PIERRE RICCIO</t>
  </si>
  <si>
    <t>JONATHAN CAPINO</t>
  </si>
  <si>
    <t>JASPER CORTINA</t>
  </si>
  <si>
    <t>NINO MERCADO</t>
  </si>
  <si>
    <t>LILIBETH C. SURIO</t>
  </si>
  <si>
    <t>DAVID LLARENA</t>
  </si>
  <si>
    <t>KAREN MORENO</t>
  </si>
  <si>
    <t>ANA CARMINA ATUN</t>
  </si>
  <si>
    <t>TER DELOSO</t>
  </si>
  <si>
    <t>CARLO ALMORO</t>
  </si>
  <si>
    <t>NEAL CHESTER</t>
  </si>
  <si>
    <t>EDCEL ARBASA</t>
  </si>
  <si>
    <t>BENJAMIN MATIAS</t>
  </si>
  <si>
    <t>KAY SERRANO</t>
  </si>
  <si>
    <t>JORNETH HULLEZA ESPERAS</t>
  </si>
  <si>
    <t>BAMBOO LUCIANO</t>
  </si>
  <si>
    <t>ALYSSA SAKURAI</t>
  </si>
  <si>
    <t>CONRADO RICO</t>
  </si>
  <si>
    <t>ROBERTO DE GUZMAN</t>
  </si>
  <si>
    <t>ROBERT BOLANOS</t>
  </si>
  <si>
    <t>JEM VERA</t>
  </si>
  <si>
    <t>CHASELYN MAURICIO</t>
  </si>
  <si>
    <t>RIA TORALBA</t>
  </si>
  <si>
    <t>MACKY DELA CRUZ</t>
  </si>
  <si>
    <t>JERICKSON CAYAO</t>
  </si>
  <si>
    <t>KRISHNA MANWANI</t>
  </si>
  <si>
    <t>LECETH G. RAGO</t>
  </si>
  <si>
    <t>JOHN IRISH BINALLA</t>
  </si>
  <si>
    <t>ARLYN A. PEREZ</t>
  </si>
  <si>
    <t>KEVIN K. ESPOCIA</t>
  </si>
  <si>
    <t>BK VALDERRAMA</t>
  </si>
  <si>
    <t>JES AZNAR</t>
  </si>
  <si>
    <t>JANINE CLAIRE ABRANTES</t>
  </si>
</sst>
</file>

<file path=xl/styles.xml><?xml version="1.0" encoding="utf-8"?>
<styleSheet xmlns="http://schemas.openxmlformats.org/spreadsheetml/2006/main">
  <numFmts count="6">
    <numFmt numFmtId="44" formatCode="_-&quot;₱&quot;* #,##0.00_-;\-&quot;₱&quot;* #,##0.00_-;_-&quot;₱&quot;* &quot;-&quot;??_-;_-@_-"/>
    <numFmt numFmtId="176" formatCode="_(* #,##0.00_);_(* \(#,##0.00\);_(* &quot;-&quot;??_);_(@_)"/>
    <numFmt numFmtId="43" formatCode="_-* #,##0.00_-;\-* #,##0.00_-;_-* &quot;-&quot;??_-;_-@_-"/>
    <numFmt numFmtId="41" formatCode="_-* #,##0_-;\-* #,##0_-;_-* &quot;-&quot;_-;_-@_-"/>
    <numFmt numFmtId="42" formatCode="_-&quot;₱&quot;* #,##0_-;\-&quot;₱&quot;* #,##0_-;_-&quot;₱&quot;* &quot;-&quot;_-;_-@_-"/>
    <numFmt numFmtId="177" formatCode="[$-409]d\-mmm\-yyyy;@"/>
  </numFmts>
  <fonts count="24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sz val="7"/>
      <color theme="1"/>
      <name val="Tahoma"/>
      <charset val="134"/>
    </font>
    <font>
      <b/>
      <sz val="8"/>
      <name val="Tahoma"/>
      <charset val="134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2" borderId="11" applyNumberFormat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3" borderId="1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6" fontId="2" fillId="0" borderId="5" xfId="2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6" fontId="1" fillId="0" borderId="5" xfId="2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2" applyNumberFormat="1" applyFont="1" applyBorder="1" applyAlignment="1">
      <alignment horizontal="center"/>
    </xf>
    <xf numFmtId="176" fontId="1" fillId="0" borderId="6" xfId="2" applyNumberFormat="1" applyFont="1" applyFill="1" applyBorder="1" applyAlignment="1"/>
    <xf numFmtId="176" fontId="1" fillId="0" borderId="6" xfId="2" applyNumberFormat="1" applyFont="1" applyFill="1" applyBorder="1" applyAlignment="1">
      <alignment vertical="center"/>
    </xf>
    <xf numFmtId="58" fontId="1" fillId="0" borderId="6" xfId="2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6" fontId="2" fillId="2" borderId="6" xfId="2" applyNumberFormat="1" applyFont="1" applyFill="1" applyBorder="1" applyAlignment="1"/>
    <xf numFmtId="176" fontId="2" fillId="2" borderId="6" xfId="2" applyNumberFormat="1" applyFont="1" applyFill="1" applyBorder="1" applyAlignment="1">
      <alignment vertical="center"/>
    </xf>
    <xf numFmtId="177" fontId="3" fillId="0" borderId="6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176" fontId="4" fillId="0" borderId="0" xfId="0" applyNumberFormat="1" applyFont="1" applyFill="1" applyAlignment="1"/>
    <xf numFmtId="0" fontId="4" fillId="0" borderId="0" xfId="0" applyFont="1" applyFill="1" applyAlignment="1"/>
    <xf numFmtId="176" fontId="1" fillId="0" borderId="5" xfId="2" applyNumberFormat="1" applyFont="1" applyFill="1" applyBorder="1" applyAlignment="1">
      <alignment horizontal="center" vertical="center"/>
    </xf>
    <xf numFmtId="176" fontId="1" fillId="0" borderId="0" xfId="2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6" fontId="2" fillId="0" borderId="0" xfId="2" applyNumberFormat="1" applyFont="1" applyAlignment="1">
      <alignment horizontal="center"/>
    </xf>
    <xf numFmtId="4" fontId="2" fillId="0" borderId="8" xfId="0" applyNumberFormat="1" applyFont="1" applyFill="1" applyBorder="1" applyAlignment="1"/>
    <xf numFmtId="176" fontId="2" fillId="0" borderId="0" xfId="2" applyNumberFormat="1" applyFont="1" applyAlignment="1"/>
    <xf numFmtId="176" fontId="2" fillId="0" borderId="0" xfId="2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0" fontId="1" fillId="0" borderId="5" xfId="0" applyFont="1" applyFill="1" applyBorder="1" applyAlignment="1">
      <alignment horizontal="center"/>
    </xf>
    <xf numFmtId="176" fontId="1" fillId="0" borderId="5" xfId="2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wrapText="1"/>
    </xf>
    <xf numFmtId="176" fontId="1" fillId="0" borderId="6" xfId="2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130" zoomScaleNormal="130" topLeftCell="A22" workbookViewId="0">
      <selection activeCell="C29" sqref="C29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3619047619048" style="1" customWidth="1"/>
    <col min="4" max="4" width="12.847619047619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45474</v>
      </c>
      <c r="B7" s="15">
        <v>19249</v>
      </c>
      <c r="C7" s="16" t="s">
        <v>15</v>
      </c>
      <c r="D7" s="17" t="s">
        <v>16</v>
      </c>
      <c r="E7" s="17"/>
      <c r="F7" s="34">
        <v>7786</v>
      </c>
      <c r="G7" s="19"/>
      <c r="H7" s="19"/>
      <c r="I7" s="14"/>
      <c r="J7" s="34"/>
      <c r="K7" s="24">
        <f>J7+F7</f>
        <v>7786</v>
      </c>
      <c r="L7" s="14">
        <v>45474</v>
      </c>
      <c r="M7" s="2"/>
    </row>
    <row r="8" spans="1:12">
      <c r="A8" s="14"/>
      <c r="B8" s="15"/>
      <c r="C8" s="16"/>
      <c r="D8" s="17"/>
      <c r="E8" s="17"/>
      <c r="F8" s="34"/>
      <c r="G8" s="19"/>
      <c r="H8" s="19"/>
      <c r="I8" s="14"/>
      <c r="J8" s="34"/>
      <c r="K8" s="24"/>
      <c r="L8" s="14"/>
    </row>
    <row r="9" spans="6:11">
      <c r="F9" s="35">
        <f>SUM(F4:F8)</f>
        <v>7786</v>
      </c>
      <c r="G9" s="2"/>
      <c r="H9" s="2"/>
      <c r="I9" s="2"/>
      <c r="J9" s="35">
        <f>SUM(J7:J8)</f>
        <v>0</v>
      </c>
      <c r="K9" s="35">
        <f>SUM(K7:K8)</f>
        <v>7786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>
        <v>7</v>
      </c>
      <c r="K13" s="39">
        <f t="shared" ref="K13:K23" si="0">J13*I13</f>
        <v>7000</v>
      </c>
    </row>
    <row r="14" spans="1:11">
      <c r="A14" s="2"/>
      <c r="G14" s="2"/>
      <c r="I14" s="37">
        <v>500</v>
      </c>
      <c r="J14" s="38">
        <v>1</v>
      </c>
      <c r="K14" s="39">
        <f t="shared" si="0"/>
        <v>500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>
        <v>2</v>
      </c>
      <c r="K16" s="39">
        <f t="shared" si="0"/>
        <v>200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/>
      <c r="K17" s="39">
        <f t="shared" si="0"/>
        <v>0</v>
      </c>
    </row>
    <row r="18" spans="9:11">
      <c r="I18" s="37">
        <v>20</v>
      </c>
      <c r="J18" s="38">
        <v>4</v>
      </c>
      <c r="K18" s="39">
        <f t="shared" si="0"/>
        <v>80</v>
      </c>
    </row>
    <row r="19" spans="9:11">
      <c r="I19" s="37">
        <v>10</v>
      </c>
      <c r="J19" s="38"/>
      <c r="K19" s="39">
        <f t="shared" si="0"/>
        <v>0</v>
      </c>
    </row>
    <row r="20" spans="9:11">
      <c r="I20" s="37">
        <v>5</v>
      </c>
      <c r="J20" s="38">
        <v>1</v>
      </c>
      <c r="K20" s="39">
        <f t="shared" si="0"/>
        <v>5</v>
      </c>
    </row>
    <row r="21" spans="9:11">
      <c r="I21" s="37">
        <v>1</v>
      </c>
      <c r="J21" s="38">
        <v>1</v>
      </c>
      <c r="K21" s="39">
        <f t="shared" si="0"/>
        <v>1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/>
      <c r="K23" s="39">
        <f t="shared" si="0"/>
        <v>0</v>
      </c>
    </row>
    <row r="24" spans="9:11">
      <c r="I24" s="2" t="s">
        <v>29</v>
      </c>
      <c r="K24" s="41">
        <f>SUM(K13:K23)</f>
        <v>7786</v>
      </c>
    </row>
    <row r="25" spans="9:11">
      <c r="I25" s="2" t="s">
        <v>30</v>
      </c>
      <c r="K25" s="42">
        <f>J9</f>
        <v>0</v>
      </c>
    </row>
    <row r="26" ht="9.75" spans="11:11">
      <c r="K26" s="43">
        <f>SUM(K24:K25)</f>
        <v>7786</v>
      </c>
    </row>
    <row r="27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8"/>
  <sheetViews>
    <sheetView zoomScale="130" zoomScaleNormal="130" topLeftCell="A24" workbookViewId="0">
      <selection activeCell="E27" sqref="E27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2571428571429" style="1" customWidth="1"/>
    <col min="4" max="4" width="13.3047619047619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45485</v>
      </c>
      <c r="B7" s="15">
        <v>19292</v>
      </c>
      <c r="C7" s="16" t="s">
        <v>112</v>
      </c>
      <c r="D7" s="17" t="s">
        <v>16</v>
      </c>
      <c r="E7" s="17">
        <v>58194</v>
      </c>
      <c r="F7" s="34"/>
      <c r="G7" s="19" t="s">
        <v>80</v>
      </c>
      <c r="H7" s="19">
        <v>1200045544</v>
      </c>
      <c r="I7" s="14">
        <v>45476</v>
      </c>
      <c r="J7" s="34">
        <v>14852.3</v>
      </c>
      <c r="K7" s="24">
        <f>J7+F7</f>
        <v>14852.3</v>
      </c>
      <c r="L7" s="14">
        <v>45485</v>
      </c>
      <c r="M7" s="2" t="s">
        <v>113</v>
      </c>
    </row>
    <row r="8" spans="1:13">
      <c r="A8" s="14">
        <v>45485</v>
      </c>
      <c r="B8" s="15">
        <v>19293</v>
      </c>
      <c r="C8" s="16" t="s">
        <v>114</v>
      </c>
      <c r="D8" s="17" t="s">
        <v>16</v>
      </c>
      <c r="E8" s="17">
        <v>58257</v>
      </c>
      <c r="F8" s="34"/>
      <c r="G8" s="19" t="s">
        <v>56</v>
      </c>
      <c r="H8" s="19">
        <v>3122386730</v>
      </c>
      <c r="I8" s="14">
        <v>45475</v>
      </c>
      <c r="J8" s="34">
        <v>30675.55</v>
      </c>
      <c r="K8" s="24">
        <f>J8+F8</f>
        <v>30675.55</v>
      </c>
      <c r="L8" s="14">
        <v>45485</v>
      </c>
      <c r="M8" s="2" t="s">
        <v>63</v>
      </c>
    </row>
    <row r="9" spans="6:11">
      <c r="F9" s="35">
        <f>SUM(F4:F8)</f>
        <v>0</v>
      </c>
      <c r="G9" s="2"/>
      <c r="H9" s="2"/>
      <c r="I9" s="2"/>
      <c r="J9" s="35">
        <f>SUM(J7:J8)</f>
        <v>45527.85</v>
      </c>
      <c r="K9" s="35">
        <f>SUM(K7:K8)</f>
        <v>45527.85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/>
      <c r="K13" s="39">
        <f t="shared" ref="K13:K23" si="0">J13*I13</f>
        <v>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/>
      <c r="K16" s="39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/>
      <c r="K17" s="39">
        <f t="shared" si="0"/>
        <v>0</v>
      </c>
    </row>
    <row r="18" spans="9:11">
      <c r="I18" s="37">
        <v>20</v>
      </c>
      <c r="J18" s="38"/>
      <c r="K18" s="39">
        <f t="shared" si="0"/>
        <v>0</v>
      </c>
    </row>
    <row r="19" spans="9:11">
      <c r="I19" s="37">
        <v>10</v>
      </c>
      <c r="J19" s="38"/>
      <c r="K19" s="39">
        <f t="shared" si="0"/>
        <v>0</v>
      </c>
    </row>
    <row r="20" spans="9:11">
      <c r="I20" s="37">
        <v>5</v>
      </c>
      <c r="J20" s="38"/>
      <c r="K20" s="39">
        <f t="shared" si="0"/>
        <v>0</v>
      </c>
    </row>
    <row r="21" spans="9:11">
      <c r="I21" s="37">
        <v>1</v>
      </c>
      <c r="J21" s="38"/>
      <c r="K21" s="39">
        <f t="shared" si="0"/>
        <v>0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/>
      <c r="K23" s="39">
        <f t="shared" si="0"/>
        <v>0</v>
      </c>
    </row>
    <row r="24" spans="9:11">
      <c r="I24" s="2" t="s">
        <v>29</v>
      </c>
      <c r="K24" s="41">
        <f>SUM(K13:K23)</f>
        <v>0</v>
      </c>
    </row>
    <row r="25" spans="9:11">
      <c r="I25" s="2" t="s">
        <v>30</v>
      </c>
      <c r="K25" s="42">
        <f>J9</f>
        <v>45527.85</v>
      </c>
    </row>
    <row r="26" ht="9.75" spans="11:11">
      <c r="K26" s="43">
        <f>SUM(K24:K25)</f>
        <v>45527.85</v>
      </c>
    </row>
    <row r="27" ht="9.75"/>
    <row r="31" spans="1:1">
      <c r="A31" s="2" t="s">
        <v>0</v>
      </c>
    </row>
    <row r="32" spans="1:1">
      <c r="A32" s="2" t="s">
        <v>37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2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>
      <c r="A37" s="14">
        <v>45485</v>
      </c>
      <c r="B37" s="15">
        <v>18837</v>
      </c>
      <c r="C37" s="16" t="s">
        <v>115</v>
      </c>
      <c r="D37" s="17" t="s">
        <v>16</v>
      </c>
      <c r="E37" s="17">
        <v>57631</v>
      </c>
      <c r="F37" s="34"/>
      <c r="G37" s="19" t="s">
        <v>35</v>
      </c>
      <c r="H37" s="19">
        <v>1405870</v>
      </c>
      <c r="I37" s="14">
        <v>45472</v>
      </c>
      <c r="J37" s="34">
        <v>54098.62</v>
      </c>
      <c r="K37" s="24">
        <f>J37+F37</f>
        <v>54098.62</v>
      </c>
      <c r="L37" s="14">
        <v>45485</v>
      </c>
      <c r="M37" s="2" t="s">
        <v>116</v>
      </c>
    </row>
    <row r="38" spans="1:13">
      <c r="A38" s="14"/>
      <c r="B38" s="15"/>
      <c r="C38" s="16"/>
      <c r="D38" s="17"/>
      <c r="E38" s="17"/>
      <c r="F38" s="34"/>
      <c r="G38" s="19"/>
      <c r="H38" s="19"/>
      <c r="I38" s="14"/>
      <c r="J38" s="34"/>
      <c r="K38" s="24"/>
      <c r="L38" s="14"/>
      <c r="M38" s="2"/>
    </row>
    <row r="39" spans="6:11">
      <c r="F39" s="35">
        <f>SUM(F34:F38)</f>
        <v>0</v>
      </c>
      <c r="G39" s="2"/>
      <c r="H39" s="2"/>
      <c r="I39" s="2"/>
      <c r="J39" s="35">
        <f>SUM(J37:J38)</f>
        <v>54098.62</v>
      </c>
      <c r="K39" s="35">
        <f>SUM(K37:K38)</f>
        <v>54098.62</v>
      </c>
    </row>
    <row r="40" spans="9:9">
      <c r="I40" s="1" t="s">
        <v>13</v>
      </c>
    </row>
    <row r="41" spans="8:11">
      <c r="H41" s="2" t="s">
        <v>17</v>
      </c>
      <c r="J41" s="36" t="s">
        <v>18</v>
      </c>
      <c r="K41" s="36" t="s">
        <v>19</v>
      </c>
    </row>
    <row r="42" spans="11:11">
      <c r="K42" s="2"/>
    </row>
    <row r="43" spans="1:11">
      <c r="A43" s="2" t="s">
        <v>20</v>
      </c>
      <c r="D43" s="2" t="s">
        <v>21</v>
      </c>
      <c r="G43" s="2" t="s">
        <v>22</v>
      </c>
      <c r="I43" s="37">
        <v>1000</v>
      </c>
      <c r="J43" s="38"/>
      <c r="K43" s="39">
        <f t="shared" ref="K43:K53" si="1">J43*I43</f>
        <v>0</v>
      </c>
    </row>
    <row r="44" spans="1:11">
      <c r="A44" s="2"/>
      <c r="G44" s="2"/>
      <c r="I44" s="37">
        <v>500</v>
      </c>
      <c r="J44" s="38"/>
      <c r="K44" s="39">
        <f t="shared" si="1"/>
        <v>0</v>
      </c>
    </row>
    <row r="45" spans="1:11">
      <c r="A45" s="2"/>
      <c r="G45" s="2"/>
      <c r="I45" s="37">
        <v>200</v>
      </c>
      <c r="J45" s="38"/>
      <c r="K45" s="39">
        <f t="shared" si="1"/>
        <v>0</v>
      </c>
    </row>
    <row r="46" spans="1:11">
      <c r="A46" s="2" t="s">
        <v>23</v>
      </c>
      <c r="D46" s="2" t="s">
        <v>24</v>
      </c>
      <c r="G46" s="2" t="s">
        <v>25</v>
      </c>
      <c r="I46" s="37">
        <v>100</v>
      </c>
      <c r="J46" s="38"/>
      <c r="K46" s="39">
        <f t="shared" si="1"/>
        <v>0</v>
      </c>
    </row>
    <row r="47" spans="1:11">
      <c r="A47" s="1" t="s">
        <v>26</v>
      </c>
      <c r="D47" s="1" t="s">
        <v>27</v>
      </c>
      <c r="G47" s="1" t="s">
        <v>28</v>
      </c>
      <c r="I47" s="37">
        <v>50</v>
      </c>
      <c r="J47" s="38"/>
      <c r="K47" s="39">
        <f t="shared" si="1"/>
        <v>0</v>
      </c>
    </row>
    <row r="48" spans="9:11">
      <c r="I48" s="37">
        <v>20</v>
      </c>
      <c r="J48" s="38"/>
      <c r="K48" s="39">
        <f t="shared" si="1"/>
        <v>0</v>
      </c>
    </row>
    <row r="49" spans="9:11">
      <c r="I49" s="37">
        <v>10</v>
      </c>
      <c r="J49" s="38"/>
      <c r="K49" s="39">
        <f t="shared" si="1"/>
        <v>0</v>
      </c>
    </row>
    <row r="50" spans="9:11">
      <c r="I50" s="37">
        <v>5</v>
      </c>
      <c r="J50" s="38"/>
      <c r="K50" s="39">
        <f t="shared" si="1"/>
        <v>0</v>
      </c>
    </row>
    <row r="51" spans="9:11">
      <c r="I51" s="37">
        <v>1</v>
      </c>
      <c r="J51" s="38"/>
      <c r="K51" s="39">
        <f t="shared" si="1"/>
        <v>0</v>
      </c>
    </row>
    <row r="52" spans="9:11">
      <c r="I52" s="37">
        <v>0.25</v>
      </c>
      <c r="J52" s="38"/>
      <c r="K52" s="39">
        <f t="shared" si="1"/>
        <v>0</v>
      </c>
    </row>
    <row r="53" spans="9:11">
      <c r="I53" s="40">
        <v>0.05</v>
      </c>
      <c r="J53" s="38"/>
      <c r="K53" s="39">
        <f t="shared" si="1"/>
        <v>0</v>
      </c>
    </row>
    <row r="54" spans="9:11">
      <c r="I54" s="2" t="s">
        <v>29</v>
      </c>
      <c r="K54" s="41">
        <f>SUM(K43:K53)</f>
        <v>0</v>
      </c>
    </row>
    <row r="55" spans="9:11">
      <c r="I55" s="2" t="s">
        <v>30</v>
      </c>
      <c r="K55" s="42">
        <f>J39</f>
        <v>54098.62</v>
      </c>
    </row>
    <row r="56" ht="9.75" spans="11:11">
      <c r="K56" s="43">
        <f>SUM(K54:K55)</f>
        <v>54098.62</v>
      </c>
    </row>
    <row r="57" ht="9.75"/>
    <row r="62" spans="1:1">
      <c r="A62" s="2" t="s">
        <v>0</v>
      </c>
    </row>
    <row r="63" spans="1:1">
      <c r="A63" s="2" t="s">
        <v>1</v>
      </c>
    </row>
    <row r="65" spans="1:12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  <c r="G65" s="4" t="s">
        <v>8</v>
      </c>
      <c r="H65" s="5"/>
      <c r="I65" s="5"/>
      <c r="J65" s="22"/>
      <c r="K65" s="3" t="s">
        <v>9</v>
      </c>
      <c r="L65" s="3" t="s">
        <v>10</v>
      </c>
    </row>
    <row r="66" spans="1:12">
      <c r="A66" s="6"/>
      <c r="B66" s="6"/>
      <c r="C66" s="6"/>
      <c r="D66" s="6"/>
      <c r="E66" s="6"/>
      <c r="F66" s="6"/>
      <c r="G66" s="3" t="s">
        <v>11</v>
      </c>
      <c r="H66" s="3" t="s">
        <v>12</v>
      </c>
      <c r="I66" s="3" t="s">
        <v>13</v>
      </c>
      <c r="J66" s="3" t="s">
        <v>14</v>
      </c>
      <c r="K66" s="6"/>
      <c r="L66" s="6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3">
      <c r="A68" s="14">
        <v>45485</v>
      </c>
      <c r="B68" s="15">
        <v>19306</v>
      </c>
      <c r="C68" s="16" t="s">
        <v>117</v>
      </c>
      <c r="D68" s="17" t="s">
        <v>16</v>
      </c>
      <c r="E68" s="17">
        <v>58061</v>
      </c>
      <c r="F68" s="34">
        <v>21904.2</v>
      </c>
      <c r="G68" s="19"/>
      <c r="H68" s="19"/>
      <c r="I68" s="14"/>
      <c r="J68" s="34"/>
      <c r="K68" s="24">
        <f>J68+F68</f>
        <v>21904.2</v>
      </c>
      <c r="L68" s="14">
        <v>45488</v>
      </c>
      <c r="M68" s="2"/>
    </row>
    <row r="69" spans="1:13">
      <c r="A69" s="14"/>
      <c r="B69" s="15"/>
      <c r="C69" s="16"/>
      <c r="D69" s="17"/>
      <c r="E69" s="17"/>
      <c r="F69" s="34"/>
      <c r="G69" s="19"/>
      <c r="H69" s="19"/>
      <c r="I69" s="14"/>
      <c r="J69" s="34"/>
      <c r="K69" s="24"/>
      <c r="L69" s="14"/>
      <c r="M69" s="2"/>
    </row>
    <row r="70" spans="6:11">
      <c r="F70" s="35">
        <f>SUM(F65:F69)</f>
        <v>21904.2</v>
      </c>
      <c r="G70" s="2"/>
      <c r="H70" s="2"/>
      <c r="I70" s="2"/>
      <c r="J70" s="35">
        <f>SUM(J68:J69)</f>
        <v>0</v>
      </c>
      <c r="K70" s="35">
        <f>SUM(K68:K69)</f>
        <v>21904.2</v>
      </c>
    </row>
    <row r="71" spans="9:9">
      <c r="I71" s="1" t="s">
        <v>13</v>
      </c>
    </row>
    <row r="72" spans="8:11">
      <c r="H72" s="2" t="s">
        <v>17</v>
      </c>
      <c r="J72" s="36" t="s">
        <v>18</v>
      </c>
      <c r="K72" s="36" t="s">
        <v>19</v>
      </c>
    </row>
    <row r="73" spans="11:11">
      <c r="K73" s="2"/>
    </row>
    <row r="74" spans="1:11">
      <c r="A74" s="2" t="s">
        <v>20</v>
      </c>
      <c r="D74" s="2" t="s">
        <v>21</v>
      </c>
      <c r="G74" s="2" t="s">
        <v>22</v>
      </c>
      <c r="I74" s="37">
        <v>1000</v>
      </c>
      <c r="J74" s="38">
        <v>21</v>
      </c>
      <c r="K74" s="39">
        <f t="shared" ref="K74:K84" si="2">J74*I74</f>
        <v>21000</v>
      </c>
    </row>
    <row r="75" spans="1:11">
      <c r="A75" s="2"/>
      <c r="G75" s="2"/>
      <c r="I75" s="37">
        <v>500</v>
      </c>
      <c r="J75" s="38">
        <v>1</v>
      </c>
      <c r="K75" s="39">
        <f t="shared" si="2"/>
        <v>500</v>
      </c>
    </row>
    <row r="76" spans="1:11">
      <c r="A76" s="2"/>
      <c r="G76" s="2"/>
      <c r="I76" s="37">
        <v>200</v>
      </c>
      <c r="J76" s="38"/>
      <c r="K76" s="39">
        <f t="shared" si="2"/>
        <v>0</v>
      </c>
    </row>
    <row r="77" spans="1:11">
      <c r="A77" s="2" t="s">
        <v>23</v>
      </c>
      <c r="D77" s="2" t="s">
        <v>24</v>
      </c>
      <c r="G77" s="2" t="s">
        <v>25</v>
      </c>
      <c r="I77" s="37">
        <v>100</v>
      </c>
      <c r="J77" s="38">
        <v>4</v>
      </c>
      <c r="K77" s="39">
        <f t="shared" si="2"/>
        <v>400</v>
      </c>
    </row>
    <row r="78" spans="1:11">
      <c r="A78" s="1" t="s">
        <v>26</v>
      </c>
      <c r="D78" s="1" t="s">
        <v>27</v>
      </c>
      <c r="G78" s="1" t="s">
        <v>28</v>
      </c>
      <c r="I78" s="37">
        <v>50</v>
      </c>
      <c r="J78" s="38"/>
      <c r="K78" s="39">
        <f t="shared" si="2"/>
        <v>0</v>
      </c>
    </row>
    <row r="79" spans="9:11">
      <c r="I79" s="37">
        <v>20</v>
      </c>
      <c r="J79" s="38"/>
      <c r="K79" s="39">
        <f t="shared" si="2"/>
        <v>0</v>
      </c>
    </row>
    <row r="80" spans="9:11">
      <c r="I80" s="37">
        <v>10</v>
      </c>
      <c r="J80" s="38"/>
      <c r="K80" s="39">
        <f t="shared" si="2"/>
        <v>0</v>
      </c>
    </row>
    <row r="81" spans="9:11">
      <c r="I81" s="37">
        <v>5</v>
      </c>
      <c r="J81" s="38"/>
      <c r="K81" s="39">
        <f t="shared" si="2"/>
        <v>0</v>
      </c>
    </row>
    <row r="82" spans="9:11">
      <c r="I82" s="37">
        <v>1</v>
      </c>
      <c r="J82" s="38">
        <v>4</v>
      </c>
      <c r="K82" s="39">
        <f t="shared" si="2"/>
        <v>4</v>
      </c>
    </row>
    <row r="83" spans="9:11">
      <c r="I83" s="37">
        <v>0.25</v>
      </c>
      <c r="J83" s="38"/>
      <c r="K83" s="39">
        <f t="shared" si="2"/>
        <v>0</v>
      </c>
    </row>
    <row r="84" spans="9:11">
      <c r="I84" s="40">
        <v>0.05</v>
      </c>
      <c r="J84" s="38">
        <v>4</v>
      </c>
      <c r="K84" s="39">
        <f t="shared" si="2"/>
        <v>0.2</v>
      </c>
    </row>
    <row r="85" spans="9:11">
      <c r="I85" s="2" t="s">
        <v>29</v>
      </c>
      <c r="K85" s="41">
        <f>SUM(K74:K84)</f>
        <v>21904.2</v>
      </c>
    </row>
    <row r="86" spans="9:11">
      <c r="I86" s="2" t="s">
        <v>30</v>
      </c>
      <c r="K86" s="42">
        <f>J70</f>
        <v>0</v>
      </c>
    </row>
    <row r="87" ht="9.75" spans="11:11">
      <c r="K87" s="43">
        <f>SUM(K85:K86)</f>
        <v>21904.2</v>
      </c>
    </row>
    <row r="88" ht="9.75"/>
  </sheetData>
  <mergeCells count="39">
    <mergeCell ref="G4:J4"/>
    <mergeCell ref="G34:J34"/>
    <mergeCell ref="G65:J65"/>
    <mergeCell ref="A4:A6"/>
    <mergeCell ref="A34:A36"/>
    <mergeCell ref="A65:A67"/>
    <mergeCell ref="B4:B6"/>
    <mergeCell ref="B34:B36"/>
    <mergeCell ref="B65:B67"/>
    <mergeCell ref="C4:C6"/>
    <mergeCell ref="C34:C36"/>
    <mergeCell ref="C65:C67"/>
    <mergeCell ref="D4:D6"/>
    <mergeCell ref="D34:D36"/>
    <mergeCell ref="D65:D67"/>
    <mergeCell ref="E4:E6"/>
    <mergeCell ref="E34:E36"/>
    <mergeCell ref="E65:E67"/>
    <mergeCell ref="F4:F6"/>
    <mergeCell ref="F34:F36"/>
    <mergeCell ref="F65:F67"/>
    <mergeCell ref="G5:G6"/>
    <mergeCell ref="G35:G36"/>
    <mergeCell ref="G66:G67"/>
    <mergeCell ref="H5:H6"/>
    <mergeCell ref="H35:H36"/>
    <mergeCell ref="H66:H67"/>
    <mergeCell ref="I5:I6"/>
    <mergeCell ref="I35:I36"/>
    <mergeCell ref="I66:I67"/>
    <mergeCell ref="J5:J6"/>
    <mergeCell ref="J35:J36"/>
    <mergeCell ref="J66:J67"/>
    <mergeCell ref="K4:K6"/>
    <mergeCell ref="K34:K36"/>
    <mergeCell ref="K65:K67"/>
    <mergeCell ref="L4:L6"/>
    <mergeCell ref="L34:L36"/>
    <mergeCell ref="L65:L67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5"/>
  <sheetViews>
    <sheetView zoomScale="130" zoomScaleNormal="130" topLeftCell="A7" workbookViewId="0">
      <selection activeCell="C7" sqref="C7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4857142857143" style="1" customWidth="1"/>
    <col min="4" max="4" width="13.3047619047619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45488</v>
      </c>
      <c r="B7" s="15">
        <v>19411</v>
      </c>
      <c r="C7" s="16" t="s">
        <v>118</v>
      </c>
      <c r="D7" s="17" t="s">
        <v>16</v>
      </c>
      <c r="E7" s="17"/>
      <c r="F7" s="34"/>
      <c r="G7" s="19" t="s">
        <v>35</v>
      </c>
      <c r="H7" s="19">
        <v>51973</v>
      </c>
      <c r="I7" s="14">
        <v>45483</v>
      </c>
      <c r="J7" s="34">
        <v>159866.56</v>
      </c>
      <c r="K7" s="24">
        <f>J7+F7</f>
        <v>159866.56</v>
      </c>
      <c r="L7" s="14">
        <v>45488</v>
      </c>
      <c r="M7" s="2" t="s">
        <v>119</v>
      </c>
    </row>
    <row r="8" spans="1:13">
      <c r="A8" s="14"/>
      <c r="B8" s="15"/>
      <c r="C8" s="16"/>
      <c r="D8" s="17"/>
      <c r="E8" s="17"/>
      <c r="F8" s="34"/>
      <c r="G8" s="19"/>
      <c r="H8" s="19"/>
      <c r="I8" s="14"/>
      <c r="J8" s="34"/>
      <c r="K8" s="24"/>
      <c r="L8" s="14"/>
      <c r="M8" s="2"/>
    </row>
    <row r="9" spans="6:11">
      <c r="F9" s="35">
        <f>SUM(F4:F8)</f>
        <v>0</v>
      </c>
      <c r="G9" s="2"/>
      <c r="H9" s="2"/>
      <c r="I9" s="2"/>
      <c r="J9" s="35">
        <f>SUM(J7:J8)</f>
        <v>159866.56</v>
      </c>
      <c r="K9" s="35">
        <f>SUM(K7:K8)</f>
        <v>159866.56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/>
      <c r="K13" s="39">
        <f t="shared" ref="K13:K23" si="0">J13*I13</f>
        <v>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/>
      <c r="K16" s="39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/>
      <c r="K17" s="39">
        <f t="shared" si="0"/>
        <v>0</v>
      </c>
    </row>
    <row r="18" spans="9:11">
      <c r="I18" s="37">
        <v>20</v>
      </c>
      <c r="J18" s="38"/>
      <c r="K18" s="39">
        <f t="shared" si="0"/>
        <v>0</v>
      </c>
    </row>
    <row r="19" spans="9:11">
      <c r="I19" s="37">
        <v>10</v>
      </c>
      <c r="J19" s="38"/>
      <c r="K19" s="39">
        <f t="shared" si="0"/>
        <v>0</v>
      </c>
    </row>
    <row r="20" spans="9:11">
      <c r="I20" s="37">
        <v>5</v>
      </c>
      <c r="J20" s="38"/>
      <c r="K20" s="39">
        <f t="shared" si="0"/>
        <v>0</v>
      </c>
    </row>
    <row r="21" spans="9:11">
      <c r="I21" s="37">
        <v>1</v>
      </c>
      <c r="J21" s="38"/>
      <c r="K21" s="39">
        <f t="shared" si="0"/>
        <v>0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/>
      <c r="K23" s="39">
        <f t="shared" si="0"/>
        <v>0</v>
      </c>
    </row>
    <row r="24" spans="9:11">
      <c r="I24" s="2" t="s">
        <v>29</v>
      </c>
      <c r="K24" s="41">
        <f>SUM(K13:K23)</f>
        <v>0</v>
      </c>
    </row>
    <row r="25" spans="9:11">
      <c r="I25" s="2" t="s">
        <v>30</v>
      </c>
      <c r="K25" s="42">
        <f>J9</f>
        <v>159866.56</v>
      </c>
    </row>
    <row r="26" ht="9.75" spans="11:11">
      <c r="K26" s="43">
        <f>SUM(K24:K25)</f>
        <v>159866.56</v>
      </c>
    </row>
    <row r="27" ht="9.75"/>
    <row r="31" spans="1:1">
      <c r="A31" s="2" t="s">
        <v>0</v>
      </c>
    </row>
    <row r="32" spans="1:1">
      <c r="A32" s="2" t="s">
        <v>1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2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>
      <c r="A37" s="14">
        <v>45488</v>
      </c>
      <c r="B37" s="15">
        <v>19310</v>
      </c>
      <c r="C37" s="16" t="s">
        <v>120</v>
      </c>
      <c r="D37" s="17" t="s">
        <v>16</v>
      </c>
      <c r="E37" s="17">
        <v>58186</v>
      </c>
      <c r="F37" s="34">
        <v>6156.5</v>
      </c>
      <c r="G37" s="19"/>
      <c r="H37" s="19"/>
      <c r="I37" s="14"/>
      <c r="J37" s="34"/>
      <c r="K37" s="24">
        <f>J37+F37</f>
        <v>6156.5</v>
      </c>
      <c r="L37" s="14">
        <v>45488</v>
      </c>
      <c r="M37" s="2"/>
    </row>
    <row r="38" spans="1:13">
      <c r="A38" s="14"/>
      <c r="B38" s="15"/>
      <c r="C38" s="16"/>
      <c r="D38" s="17"/>
      <c r="E38" s="17"/>
      <c r="F38" s="34"/>
      <c r="G38" s="19"/>
      <c r="H38" s="19"/>
      <c r="I38" s="14"/>
      <c r="J38" s="34"/>
      <c r="K38" s="24"/>
      <c r="L38" s="14"/>
      <c r="M38" s="2"/>
    </row>
    <row r="39" spans="6:11">
      <c r="F39" s="35">
        <f>SUM(F34:F38)</f>
        <v>6156.5</v>
      </c>
      <c r="G39" s="2"/>
      <c r="H39" s="2"/>
      <c r="I39" s="2"/>
      <c r="J39" s="35">
        <f>SUM(J37:J38)</f>
        <v>0</v>
      </c>
      <c r="K39" s="35">
        <f>SUM(K37:K38)</f>
        <v>6156.5</v>
      </c>
    </row>
    <row r="40" spans="9:9">
      <c r="I40" s="1" t="s">
        <v>13</v>
      </c>
    </row>
    <row r="41" spans="8:11">
      <c r="H41" s="2" t="s">
        <v>17</v>
      </c>
      <c r="J41" s="36" t="s">
        <v>18</v>
      </c>
      <c r="K41" s="36" t="s">
        <v>19</v>
      </c>
    </row>
    <row r="42" spans="11:11">
      <c r="K42" s="2"/>
    </row>
    <row r="43" spans="1:11">
      <c r="A43" s="2" t="s">
        <v>20</v>
      </c>
      <c r="D43" s="2" t="s">
        <v>21</v>
      </c>
      <c r="G43" s="2" t="s">
        <v>22</v>
      </c>
      <c r="I43" s="37">
        <v>1000</v>
      </c>
      <c r="J43" s="38">
        <v>6</v>
      </c>
      <c r="K43" s="39">
        <f t="shared" ref="K43:K53" si="1">J43*I43</f>
        <v>6000</v>
      </c>
    </row>
    <row r="44" spans="1:11">
      <c r="A44" s="2"/>
      <c r="G44" s="2"/>
      <c r="I44" s="37">
        <v>500</v>
      </c>
      <c r="J44" s="38"/>
      <c r="K44" s="39">
        <f t="shared" si="1"/>
        <v>0</v>
      </c>
    </row>
    <row r="45" spans="1:11">
      <c r="A45" s="2"/>
      <c r="G45" s="2"/>
      <c r="I45" s="37">
        <v>200</v>
      </c>
      <c r="J45" s="38"/>
      <c r="K45" s="39">
        <f t="shared" si="1"/>
        <v>0</v>
      </c>
    </row>
    <row r="46" spans="1:11">
      <c r="A46" s="2" t="s">
        <v>23</v>
      </c>
      <c r="D46" s="2" t="s">
        <v>24</v>
      </c>
      <c r="G46" s="2" t="s">
        <v>25</v>
      </c>
      <c r="I46" s="37">
        <v>100</v>
      </c>
      <c r="J46" s="38">
        <v>1</v>
      </c>
      <c r="K46" s="39">
        <f t="shared" si="1"/>
        <v>100</v>
      </c>
    </row>
    <row r="47" spans="1:11">
      <c r="A47" s="1" t="s">
        <v>26</v>
      </c>
      <c r="D47" s="1" t="s">
        <v>27</v>
      </c>
      <c r="G47" s="1" t="s">
        <v>28</v>
      </c>
      <c r="I47" s="37">
        <v>50</v>
      </c>
      <c r="J47" s="38">
        <v>1</v>
      </c>
      <c r="K47" s="39">
        <f t="shared" si="1"/>
        <v>50</v>
      </c>
    </row>
    <row r="48" spans="9:11">
      <c r="I48" s="37">
        <v>20</v>
      </c>
      <c r="J48" s="38"/>
      <c r="K48" s="39">
        <f t="shared" si="1"/>
        <v>0</v>
      </c>
    </row>
    <row r="49" spans="9:11">
      <c r="I49" s="37">
        <v>10</v>
      </c>
      <c r="J49" s="38"/>
      <c r="K49" s="39">
        <f t="shared" si="1"/>
        <v>0</v>
      </c>
    </row>
    <row r="50" spans="9:11">
      <c r="I50" s="37">
        <v>5</v>
      </c>
      <c r="J50" s="38">
        <v>1</v>
      </c>
      <c r="K50" s="39">
        <f t="shared" si="1"/>
        <v>5</v>
      </c>
    </row>
    <row r="51" spans="9:11">
      <c r="I51" s="37">
        <v>1</v>
      </c>
      <c r="J51" s="38">
        <v>1</v>
      </c>
      <c r="K51" s="39">
        <f t="shared" si="1"/>
        <v>1</v>
      </c>
    </row>
    <row r="52" spans="9:11">
      <c r="I52" s="37">
        <v>0.25</v>
      </c>
      <c r="J52" s="38">
        <v>2</v>
      </c>
      <c r="K52" s="39">
        <f t="shared" si="1"/>
        <v>0.5</v>
      </c>
    </row>
    <row r="53" spans="9:11">
      <c r="I53" s="40">
        <v>0.05</v>
      </c>
      <c r="J53" s="38"/>
      <c r="K53" s="39">
        <f t="shared" si="1"/>
        <v>0</v>
      </c>
    </row>
    <row r="54" spans="9:11">
      <c r="I54" s="2" t="s">
        <v>29</v>
      </c>
      <c r="K54" s="41">
        <f>SUM(K43:K53)</f>
        <v>6156.5</v>
      </c>
    </row>
    <row r="55" spans="9:11">
      <c r="I55" s="2" t="s">
        <v>30</v>
      </c>
      <c r="K55" s="42">
        <f>J39</f>
        <v>0</v>
      </c>
    </row>
    <row r="56" ht="9.75" spans="11:11">
      <c r="K56" s="43">
        <f>SUM(K54:K55)</f>
        <v>6156.5</v>
      </c>
    </row>
    <row r="57" ht="9.75"/>
    <row r="65" spans="1:1">
      <c r="A65" s="2" t="s">
        <v>0</v>
      </c>
    </row>
    <row r="66" spans="1:1">
      <c r="A66" s="2" t="s">
        <v>1</v>
      </c>
    </row>
    <row r="68" spans="1:12">
      <c r="A68" s="3" t="s">
        <v>2</v>
      </c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4" t="s">
        <v>8</v>
      </c>
      <c r="H68" s="5"/>
      <c r="I68" s="5"/>
      <c r="J68" s="22"/>
      <c r="K68" s="3" t="s">
        <v>9</v>
      </c>
      <c r="L68" s="3" t="s">
        <v>10</v>
      </c>
    </row>
    <row r="69" spans="1:12">
      <c r="A69" s="6"/>
      <c r="B69" s="6"/>
      <c r="C69" s="6"/>
      <c r="D69" s="6"/>
      <c r="E69" s="6"/>
      <c r="F69" s="6"/>
      <c r="G69" s="3" t="s">
        <v>11</v>
      </c>
      <c r="H69" s="3" t="s">
        <v>12</v>
      </c>
      <c r="I69" s="3" t="s">
        <v>13</v>
      </c>
      <c r="J69" s="3" t="s">
        <v>14</v>
      </c>
      <c r="K69" s="6"/>
      <c r="L69" s="6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3">
      <c r="A71" s="14">
        <v>45488</v>
      </c>
      <c r="B71" s="15">
        <v>19253</v>
      </c>
      <c r="C71" s="16" t="s">
        <v>121</v>
      </c>
      <c r="D71" s="17" t="s">
        <v>16</v>
      </c>
      <c r="E71" s="17">
        <v>58156</v>
      </c>
      <c r="F71" s="34">
        <v>1100</v>
      </c>
      <c r="G71" s="19"/>
      <c r="H71" s="19"/>
      <c r="I71" s="14"/>
      <c r="J71" s="34"/>
      <c r="K71" s="24">
        <f>J71+F71</f>
        <v>1100</v>
      </c>
      <c r="L71" s="14">
        <v>45489</v>
      </c>
      <c r="M71" s="2"/>
    </row>
    <row r="72" spans="1:13">
      <c r="A72" s="14">
        <v>45488</v>
      </c>
      <c r="B72" s="15">
        <v>19313</v>
      </c>
      <c r="C72" s="16" t="s">
        <v>31</v>
      </c>
      <c r="D72" s="17" t="s">
        <v>16</v>
      </c>
      <c r="E72" s="17">
        <v>58177</v>
      </c>
      <c r="F72" s="34">
        <v>6156.5</v>
      </c>
      <c r="G72" s="19"/>
      <c r="H72" s="19"/>
      <c r="I72" s="14"/>
      <c r="J72" s="34"/>
      <c r="K72" s="24">
        <f>J72+F72</f>
        <v>6156.5</v>
      </c>
      <c r="L72" s="14">
        <v>45489</v>
      </c>
      <c r="M72" s="2"/>
    </row>
    <row r="73" spans="6:11">
      <c r="F73" s="35">
        <f>SUM(F68:F72)</f>
        <v>7256.5</v>
      </c>
      <c r="G73" s="2"/>
      <c r="H73" s="2"/>
      <c r="I73" s="2"/>
      <c r="J73" s="35">
        <f>SUM(J71:J72)</f>
        <v>0</v>
      </c>
      <c r="K73" s="35">
        <f>SUM(K71:K72)</f>
        <v>7256.5</v>
      </c>
    </row>
    <row r="74" spans="9:9">
      <c r="I74" s="1" t="s">
        <v>13</v>
      </c>
    </row>
    <row r="75" spans="8:11">
      <c r="H75" s="2" t="s">
        <v>17</v>
      </c>
      <c r="J75" s="36" t="s">
        <v>18</v>
      </c>
      <c r="K75" s="36" t="s">
        <v>19</v>
      </c>
    </row>
    <row r="76" spans="11:11">
      <c r="K76" s="2"/>
    </row>
    <row r="77" spans="1:11">
      <c r="A77" s="2" t="s">
        <v>20</v>
      </c>
      <c r="D77" s="2" t="s">
        <v>21</v>
      </c>
      <c r="G77" s="2" t="s">
        <v>22</v>
      </c>
      <c r="I77" s="37">
        <v>1000</v>
      </c>
      <c r="J77" s="38">
        <v>7</v>
      </c>
      <c r="K77" s="39">
        <f t="shared" ref="K77:K87" si="2">J77*I77</f>
        <v>7000</v>
      </c>
    </row>
    <row r="78" spans="1:11">
      <c r="A78" s="2"/>
      <c r="G78" s="2"/>
      <c r="I78" s="37">
        <v>500</v>
      </c>
      <c r="J78" s="38"/>
      <c r="K78" s="39">
        <f t="shared" si="2"/>
        <v>0</v>
      </c>
    </row>
    <row r="79" spans="1:11">
      <c r="A79" s="2"/>
      <c r="G79" s="2"/>
      <c r="I79" s="37">
        <v>200</v>
      </c>
      <c r="J79" s="38"/>
      <c r="K79" s="39">
        <f t="shared" si="2"/>
        <v>0</v>
      </c>
    </row>
    <row r="80" spans="1:11">
      <c r="A80" s="2" t="s">
        <v>23</v>
      </c>
      <c r="D80" s="2" t="s">
        <v>24</v>
      </c>
      <c r="G80" s="2" t="s">
        <v>25</v>
      </c>
      <c r="I80" s="37">
        <v>100</v>
      </c>
      <c r="J80" s="38">
        <v>2</v>
      </c>
      <c r="K80" s="39">
        <f t="shared" si="2"/>
        <v>200</v>
      </c>
    </row>
    <row r="81" spans="1:11">
      <c r="A81" s="1" t="s">
        <v>26</v>
      </c>
      <c r="D81" s="1" t="s">
        <v>27</v>
      </c>
      <c r="G81" s="1" t="s">
        <v>28</v>
      </c>
      <c r="I81" s="37">
        <v>50</v>
      </c>
      <c r="J81" s="38">
        <v>1</v>
      </c>
      <c r="K81" s="39">
        <f t="shared" si="2"/>
        <v>50</v>
      </c>
    </row>
    <row r="82" spans="9:11">
      <c r="I82" s="37">
        <v>20</v>
      </c>
      <c r="J82" s="38"/>
      <c r="K82" s="39">
        <f t="shared" si="2"/>
        <v>0</v>
      </c>
    </row>
    <row r="83" spans="9:11">
      <c r="I83" s="37">
        <v>10</v>
      </c>
      <c r="J83" s="38"/>
      <c r="K83" s="39">
        <f t="shared" si="2"/>
        <v>0</v>
      </c>
    </row>
    <row r="84" spans="9:11">
      <c r="I84" s="37">
        <v>5</v>
      </c>
      <c r="J84" s="38">
        <v>1</v>
      </c>
      <c r="K84" s="39">
        <f t="shared" si="2"/>
        <v>5</v>
      </c>
    </row>
    <row r="85" spans="9:11">
      <c r="I85" s="37">
        <v>1</v>
      </c>
      <c r="J85" s="38">
        <v>1</v>
      </c>
      <c r="K85" s="39">
        <f t="shared" si="2"/>
        <v>1</v>
      </c>
    </row>
    <row r="86" spans="9:11">
      <c r="I86" s="37">
        <v>0.25</v>
      </c>
      <c r="J86" s="38">
        <v>2</v>
      </c>
      <c r="K86" s="39">
        <f t="shared" si="2"/>
        <v>0.5</v>
      </c>
    </row>
    <row r="87" spans="9:11">
      <c r="I87" s="40">
        <v>0.05</v>
      </c>
      <c r="J87" s="38"/>
      <c r="K87" s="39">
        <f t="shared" si="2"/>
        <v>0</v>
      </c>
    </row>
    <row r="88" spans="9:11">
      <c r="I88" s="2" t="s">
        <v>29</v>
      </c>
      <c r="K88" s="41">
        <f>SUM(K77:K87)</f>
        <v>7256.5</v>
      </c>
    </row>
    <row r="89" spans="9:11">
      <c r="I89" s="2" t="s">
        <v>30</v>
      </c>
      <c r="K89" s="42">
        <f>J73</f>
        <v>0</v>
      </c>
    </row>
    <row r="90" ht="9.75" spans="11:11">
      <c r="K90" s="43">
        <f>SUM(K88:K89)</f>
        <v>7256.5</v>
      </c>
    </row>
    <row r="91" ht="9.75"/>
    <row r="98" s="1" customFormat="1" spans="1:1">
      <c r="A98" s="2" t="s">
        <v>0</v>
      </c>
    </row>
    <row r="99" s="1" customFormat="1" spans="1:1">
      <c r="A99" s="2" t="s">
        <v>1</v>
      </c>
    </row>
    <row r="101" s="1" customFormat="1" spans="1:12">
      <c r="A101" s="3" t="s">
        <v>2</v>
      </c>
      <c r="B101" s="3" t="s">
        <v>3</v>
      </c>
      <c r="C101" s="3" t="s">
        <v>4</v>
      </c>
      <c r="D101" s="3" t="s">
        <v>5</v>
      </c>
      <c r="E101" s="3" t="s">
        <v>6</v>
      </c>
      <c r="F101" s="3" t="s">
        <v>7</v>
      </c>
      <c r="G101" s="4" t="s">
        <v>8</v>
      </c>
      <c r="H101" s="5"/>
      <c r="I101" s="5"/>
      <c r="J101" s="22"/>
      <c r="K101" s="3" t="s">
        <v>9</v>
      </c>
      <c r="L101" s="3" t="s">
        <v>10</v>
      </c>
    </row>
    <row r="102" s="1" customFormat="1" spans="1:12">
      <c r="A102" s="6"/>
      <c r="B102" s="6"/>
      <c r="C102" s="6"/>
      <c r="D102" s="6"/>
      <c r="E102" s="6"/>
      <c r="F102" s="6"/>
      <c r="G102" s="3" t="s">
        <v>11</v>
      </c>
      <c r="H102" s="3" t="s">
        <v>12</v>
      </c>
      <c r="I102" s="3" t="s">
        <v>13</v>
      </c>
      <c r="J102" s="3" t="s">
        <v>14</v>
      </c>
      <c r="K102" s="6"/>
      <c r="L102" s="6"/>
    </row>
    <row r="103" s="1" customFormat="1" spans="1:1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="1" customFormat="1" spans="1:12">
      <c r="A104" s="14">
        <v>45488</v>
      </c>
      <c r="B104" s="15">
        <v>19307</v>
      </c>
      <c r="C104" s="47" t="s">
        <v>122</v>
      </c>
      <c r="D104" s="17" t="s">
        <v>16</v>
      </c>
      <c r="E104" s="17">
        <v>58260</v>
      </c>
      <c r="F104" s="45">
        <v>25036.1</v>
      </c>
      <c r="G104" s="46"/>
      <c r="H104" s="46"/>
      <c r="I104" s="26"/>
      <c r="J104" s="24">
        <f>I104</f>
        <v>0</v>
      </c>
      <c r="K104" s="24">
        <f>J104+F104</f>
        <v>25036.1</v>
      </c>
      <c r="L104" s="14">
        <v>45484</v>
      </c>
    </row>
    <row r="105" s="1" customFormat="1" spans="1:12">
      <c r="A105" s="14">
        <v>45488</v>
      </c>
      <c r="B105" s="15">
        <v>19308</v>
      </c>
      <c r="C105" s="47" t="s">
        <v>123</v>
      </c>
      <c r="D105" s="17" t="s">
        <v>16</v>
      </c>
      <c r="E105" s="17">
        <v>58263</v>
      </c>
      <c r="F105" s="45"/>
      <c r="G105" s="46"/>
      <c r="H105" s="46"/>
      <c r="I105" s="26"/>
      <c r="J105" s="24">
        <v>43232.2</v>
      </c>
      <c r="K105" s="24">
        <f>J105+F105</f>
        <v>43232.2</v>
      </c>
      <c r="L105" s="14">
        <v>45484</v>
      </c>
    </row>
    <row r="106" s="1" customFormat="1" spans="1:12">
      <c r="A106" s="14">
        <v>45488</v>
      </c>
      <c r="B106" s="15">
        <v>19309</v>
      </c>
      <c r="C106" s="47" t="s">
        <v>124</v>
      </c>
      <c r="D106" s="17" t="s">
        <v>16</v>
      </c>
      <c r="E106" s="17">
        <v>58248</v>
      </c>
      <c r="F106" s="45">
        <v>18900</v>
      </c>
      <c r="G106" s="46"/>
      <c r="H106" s="46"/>
      <c r="I106" s="26"/>
      <c r="J106" s="24">
        <f>I106</f>
        <v>0</v>
      </c>
      <c r="K106" s="24">
        <f>J106+F106</f>
        <v>18900</v>
      </c>
      <c r="L106" s="14">
        <v>45485</v>
      </c>
    </row>
    <row r="107" s="1" customFormat="1" spans="1:12">
      <c r="A107" s="14">
        <v>45488</v>
      </c>
      <c r="B107" s="15">
        <v>19311</v>
      </c>
      <c r="C107" s="47" t="s">
        <v>125</v>
      </c>
      <c r="D107" s="17" t="s">
        <v>16</v>
      </c>
      <c r="E107" s="17">
        <v>58216</v>
      </c>
      <c r="F107" s="45">
        <v>6400</v>
      </c>
      <c r="G107" s="46"/>
      <c r="H107" s="46"/>
      <c r="I107" s="26"/>
      <c r="J107" s="24">
        <f>I107</f>
        <v>0</v>
      </c>
      <c r="K107" s="24">
        <f>J107+F107</f>
        <v>6400</v>
      </c>
      <c r="L107" s="14">
        <v>45486</v>
      </c>
    </row>
    <row r="108" s="1" customFormat="1" spans="1:12">
      <c r="A108" s="14">
        <v>45488</v>
      </c>
      <c r="B108" s="15">
        <v>19312</v>
      </c>
      <c r="C108" s="16" t="s">
        <v>23</v>
      </c>
      <c r="D108" s="17" t="s">
        <v>16</v>
      </c>
      <c r="E108" s="17">
        <v>58251</v>
      </c>
      <c r="F108" s="45">
        <v>650</v>
      </c>
      <c r="G108" s="46"/>
      <c r="H108" s="46"/>
      <c r="I108" s="26"/>
      <c r="J108" s="24">
        <f>I108</f>
        <v>0</v>
      </c>
      <c r="K108" s="24">
        <f t="shared" ref="K108:K114" si="3">J108+F108</f>
        <v>650</v>
      </c>
      <c r="L108" s="14">
        <v>45488</v>
      </c>
    </row>
    <row r="109" s="1" customFormat="1" spans="6:11">
      <c r="F109" s="35">
        <f>SUM(F104:F108)</f>
        <v>50986.1</v>
      </c>
      <c r="G109" s="2"/>
      <c r="H109" s="2"/>
      <c r="I109" s="2"/>
      <c r="J109" s="35">
        <f>SUM(J104:J108)</f>
        <v>43232.2</v>
      </c>
      <c r="K109" s="35">
        <f>SUM(K104:K108)</f>
        <v>94218.3</v>
      </c>
    </row>
    <row r="111" s="1" customFormat="1" spans="1:4">
      <c r="A111" s="2" t="s">
        <v>20</v>
      </c>
      <c r="D111" s="2" t="s">
        <v>21</v>
      </c>
    </row>
    <row r="112" s="1" customFormat="1" spans="1:1">
      <c r="A112" s="2"/>
    </row>
    <row r="113" s="1" customFormat="1" spans="1:1">
      <c r="A113" s="2"/>
    </row>
    <row r="114" s="1" customFormat="1" spans="1:4">
      <c r="A114" s="2" t="s">
        <v>23</v>
      </c>
      <c r="D114" s="2" t="s">
        <v>24</v>
      </c>
    </row>
    <row r="115" s="1" customFormat="1" spans="1:4">
      <c r="A115" s="1" t="s">
        <v>26</v>
      </c>
      <c r="D115" s="1" t="s">
        <v>27</v>
      </c>
    </row>
  </sheetData>
  <mergeCells count="52">
    <mergeCell ref="G4:J4"/>
    <mergeCell ref="G34:J34"/>
    <mergeCell ref="G68:J68"/>
    <mergeCell ref="G101:J101"/>
    <mergeCell ref="A4:A6"/>
    <mergeCell ref="A34:A36"/>
    <mergeCell ref="A68:A70"/>
    <mergeCell ref="A101:A103"/>
    <mergeCell ref="B4:B6"/>
    <mergeCell ref="B34:B36"/>
    <mergeCell ref="B68:B70"/>
    <mergeCell ref="B101:B103"/>
    <mergeCell ref="C4:C6"/>
    <mergeCell ref="C34:C36"/>
    <mergeCell ref="C68:C70"/>
    <mergeCell ref="C101:C103"/>
    <mergeCell ref="D4:D6"/>
    <mergeCell ref="D34:D36"/>
    <mergeCell ref="D68:D70"/>
    <mergeCell ref="D101:D103"/>
    <mergeCell ref="E4:E6"/>
    <mergeCell ref="E34:E36"/>
    <mergeCell ref="E68:E70"/>
    <mergeCell ref="E101:E103"/>
    <mergeCell ref="F4:F6"/>
    <mergeCell ref="F34:F36"/>
    <mergeCell ref="F68:F70"/>
    <mergeCell ref="F101:F103"/>
    <mergeCell ref="G5:G6"/>
    <mergeCell ref="G35:G36"/>
    <mergeCell ref="G69:G70"/>
    <mergeCell ref="G102:G103"/>
    <mergeCell ref="H5:H6"/>
    <mergeCell ref="H35:H36"/>
    <mergeCell ref="H69:H70"/>
    <mergeCell ref="H102:H103"/>
    <mergeCell ref="I5:I6"/>
    <mergeCell ref="I35:I36"/>
    <mergeCell ref="I69:I70"/>
    <mergeCell ref="I102:I103"/>
    <mergeCell ref="J5:J6"/>
    <mergeCell ref="J35:J36"/>
    <mergeCell ref="J69:J70"/>
    <mergeCell ref="J102:J103"/>
    <mergeCell ref="K4:K6"/>
    <mergeCell ref="K34:K36"/>
    <mergeCell ref="K68:K70"/>
    <mergeCell ref="K101:K103"/>
    <mergeCell ref="L4:L6"/>
    <mergeCell ref="L34:L36"/>
    <mergeCell ref="L68:L70"/>
    <mergeCell ref="L101:L103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zoomScale="130" zoomScaleNormal="130" topLeftCell="A10" workbookViewId="0">
      <selection activeCell="F29" sqref="F29"/>
    </sheetView>
  </sheetViews>
  <sheetFormatPr defaultColWidth="8.55238095238095" defaultRowHeight="9"/>
  <cols>
    <col min="1" max="1" width="9.00952380952381" style="1" customWidth="1"/>
    <col min="2" max="2" width="5.33333333333333" style="1" customWidth="1"/>
    <col min="3" max="3" width="26.7047619047619" style="1" customWidth="1"/>
    <col min="4" max="4" width="12.9714285714286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45489</v>
      </c>
      <c r="B7" s="15">
        <v>19314</v>
      </c>
      <c r="C7" s="47" t="s">
        <v>126</v>
      </c>
      <c r="D7" s="17" t="s">
        <v>16</v>
      </c>
      <c r="E7" s="17">
        <v>58062</v>
      </c>
      <c r="F7" s="45">
        <v>47516.27</v>
      </c>
      <c r="G7" s="46"/>
      <c r="H7" s="46"/>
      <c r="I7" s="26"/>
      <c r="J7" s="24">
        <f t="shared" ref="J7:J22" si="0">I7</f>
        <v>0</v>
      </c>
      <c r="K7" s="24">
        <f t="shared" ref="K7:K22" si="1">J7+F7</f>
        <v>47516.27</v>
      </c>
      <c r="L7" s="14">
        <v>45474</v>
      </c>
      <c r="M7" s="2" t="s">
        <v>127</v>
      </c>
    </row>
    <row r="8" s="1" customFormat="1" spans="1:12">
      <c r="A8" s="14">
        <v>45489</v>
      </c>
      <c r="B8" s="15">
        <v>19315</v>
      </c>
      <c r="C8" s="47" t="s">
        <v>128</v>
      </c>
      <c r="D8" s="17" t="s">
        <v>16</v>
      </c>
      <c r="E8" s="17">
        <v>58181</v>
      </c>
      <c r="F8" s="45">
        <v>18900</v>
      </c>
      <c r="G8" s="46"/>
      <c r="H8" s="46"/>
      <c r="I8" s="26"/>
      <c r="J8" s="24">
        <f t="shared" si="0"/>
        <v>0</v>
      </c>
      <c r="K8" s="24">
        <f t="shared" si="1"/>
        <v>18900</v>
      </c>
      <c r="L8" s="14">
        <v>45488</v>
      </c>
    </row>
    <row r="9" s="1" customFormat="1" spans="1:12">
      <c r="A9" s="14">
        <v>45489</v>
      </c>
      <c r="B9" s="15">
        <v>19316</v>
      </c>
      <c r="C9" s="47" t="s">
        <v>129</v>
      </c>
      <c r="D9" s="17" t="s">
        <v>16</v>
      </c>
      <c r="E9" s="17">
        <v>58252</v>
      </c>
      <c r="F9" s="45">
        <v>65000</v>
      </c>
      <c r="G9" s="46"/>
      <c r="H9" s="46"/>
      <c r="I9" s="26"/>
      <c r="J9" s="24">
        <f t="shared" si="0"/>
        <v>0</v>
      </c>
      <c r="K9" s="24">
        <f t="shared" si="1"/>
        <v>65000</v>
      </c>
      <c r="L9" s="14">
        <v>45488</v>
      </c>
    </row>
    <row r="10" s="1" customFormat="1" spans="1:12">
      <c r="A10" s="14">
        <v>45489</v>
      </c>
      <c r="B10" s="15">
        <v>19318</v>
      </c>
      <c r="C10" s="47" t="s">
        <v>42</v>
      </c>
      <c r="D10" s="17" t="s">
        <v>16</v>
      </c>
      <c r="E10" s="17">
        <v>58273</v>
      </c>
      <c r="F10" s="45">
        <v>9400</v>
      </c>
      <c r="G10" s="46"/>
      <c r="H10" s="46"/>
      <c r="I10" s="26"/>
      <c r="J10" s="24">
        <f t="shared" si="0"/>
        <v>0</v>
      </c>
      <c r="K10" s="24">
        <f t="shared" si="1"/>
        <v>9400</v>
      </c>
      <c r="L10" s="14">
        <v>45488</v>
      </c>
    </row>
    <row r="11" s="1" customFormat="1" spans="1:12">
      <c r="A11" s="14">
        <v>45489</v>
      </c>
      <c r="B11" s="15">
        <v>19320</v>
      </c>
      <c r="C11" s="16" t="s">
        <v>70</v>
      </c>
      <c r="D11" s="17" t="s">
        <v>16</v>
      </c>
      <c r="E11" s="17">
        <v>58274</v>
      </c>
      <c r="F11" s="45">
        <v>22336</v>
      </c>
      <c r="G11" s="46"/>
      <c r="H11" s="46"/>
      <c r="I11" s="26"/>
      <c r="J11" s="24">
        <f t="shared" si="0"/>
        <v>0</v>
      </c>
      <c r="K11" s="24">
        <f t="shared" si="1"/>
        <v>22336</v>
      </c>
      <c r="L11" s="14">
        <v>45488</v>
      </c>
    </row>
    <row r="12" s="1" customFormat="1" spans="1:12">
      <c r="A12" s="14">
        <v>45489</v>
      </c>
      <c r="B12" s="15">
        <v>19321</v>
      </c>
      <c r="C12" s="47" t="s">
        <v>130</v>
      </c>
      <c r="D12" s="17" t="s">
        <v>16</v>
      </c>
      <c r="E12" s="17">
        <v>58275</v>
      </c>
      <c r="F12" s="45">
        <v>11546.5</v>
      </c>
      <c r="G12" s="46"/>
      <c r="H12" s="46"/>
      <c r="I12" s="26"/>
      <c r="J12" s="24">
        <f t="shared" si="0"/>
        <v>0</v>
      </c>
      <c r="K12" s="24">
        <f t="shared" si="1"/>
        <v>11546.5</v>
      </c>
      <c r="L12" s="14">
        <v>45488</v>
      </c>
    </row>
    <row r="13" s="1" customFormat="1" spans="1:12">
      <c r="A13" s="14">
        <v>45489</v>
      </c>
      <c r="B13" s="15">
        <v>19322</v>
      </c>
      <c r="C13" s="47" t="s">
        <v>131</v>
      </c>
      <c r="D13" s="17" t="s">
        <v>16</v>
      </c>
      <c r="E13" s="17">
        <v>58214</v>
      </c>
      <c r="F13" s="45">
        <v>2450</v>
      </c>
      <c r="G13" s="46"/>
      <c r="H13" s="46"/>
      <c r="I13" s="26"/>
      <c r="J13" s="24">
        <f t="shared" si="0"/>
        <v>0</v>
      </c>
      <c r="K13" s="24">
        <f t="shared" si="1"/>
        <v>2450</v>
      </c>
      <c r="L13" s="14">
        <v>45489</v>
      </c>
    </row>
    <row r="14" s="1" customFormat="1" spans="1:12">
      <c r="A14" s="14">
        <v>45489</v>
      </c>
      <c r="B14" s="15">
        <v>19323</v>
      </c>
      <c r="C14" s="47" t="s">
        <v>132</v>
      </c>
      <c r="D14" s="17" t="s">
        <v>16</v>
      </c>
      <c r="E14" s="17">
        <v>58761</v>
      </c>
      <c r="F14" s="45">
        <v>5946.5</v>
      </c>
      <c r="G14" s="46"/>
      <c r="H14" s="46"/>
      <c r="I14" s="26"/>
      <c r="J14" s="24">
        <f t="shared" si="0"/>
        <v>0</v>
      </c>
      <c r="K14" s="24">
        <f t="shared" si="1"/>
        <v>5946.5</v>
      </c>
      <c r="L14" s="14">
        <v>45489</v>
      </c>
    </row>
    <row r="15" s="1" customFormat="1" spans="1:12">
      <c r="A15" s="14">
        <v>45489</v>
      </c>
      <c r="B15" s="15">
        <v>19324</v>
      </c>
      <c r="C15" s="47" t="s">
        <v>133</v>
      </c>
      <c r="D15" s="17" t="s">
        <v>16</v>
      </c>
      <c r="E15" s="17">
        <v>57732</v>
      </c>
      <c r="F15" s="45">
        <v>20692.1</v>
      </c>
      <c r="G15" s="46"/>
      <c r="H15" s="46"/>
      <c r="I15" s="26"/>
      <c r="J15" s="24">
        <f t="shared" si="0"/>
        <v>0</v>
      </c>
      <c r="K15" s="24">
        <f t="shared" si="1"/>
        <v>20692.1</v>
      </c>
      <c r="L15" s="14">
        <v>45489</v>
      </c>
    </row>
    <row r="16" s="1" customFormat="1" spans="1:12">
      <c r="A16" s="14">
        <v>45489</v>
      </c>
      <c r="B16" s="15">
        <v>19325</v>
      </c>
      <c r="C16" s="16" t="s">
        <v>134</v>
      </c>
      <c r="D16" s="17" t="s">
        <v>16</v>
      </c>
      <c r="E16" s="17">
        <v>58206</v>
      </c>
      <c r="F16" s="45">
        <v>48380.25</v>
      </c>
      <c r="G16" s="46"/>
      <c r="H16" s="46"/>
      <c r="I16" s="26"/>
      <c r="J16" s="24">
        <f t="shared" si="0"/>
        <v>0</v>
      </c>
      <c r="K16" s="24">
        <f t="shared" si="1"/>
        <v>48380.25</v>
      </c>
      <c r="L16" s="14">
        <v>45489</v>
      </c>
    </row>
    <row r="17" s="1" customFormat="1" spans="6:11">
      <c r="F17" s="35">
        <f>SUM(F7:F16)</f>
        <v>252167.62</v>
      </c>
      <c r="G17" s="2"/>
      <c r="H17" s="2"/>
      <c r="I17" s="2"/>
      <c r="J17" s="35">
        <f>SUM(J7:J16)</f>
        <v>0</v>
      </c>
      <c r="K17" s="35">
        <f>SUM(K7:K16)</f>
        <v>252167.62</v>
      </c>
    </row>
    <row r="19" s="1" customFormat="1" spans="1:4">
      <c r="A19" s="2" t="s">
        <v>20</v>
      </c>
      <c r="D19" s="2" t="s">
        <v>21</v>
      </c>
    </row>
    <row r="20" s="1" customFormat="1" spans="1:1">
      <c r="A20" s="2"/>
    </row>
    <row r="21" s="1" customFormat="1" spans="1:1">
      <c r="A21" s="2"/>
    </row>
    <row r="22" s="1" customFormat="1" spans="1:4">
      <c r="A22" s="2" t="s">
        <v>23</v>
      </c>
      <c r="D22" s="2" t="s">
        <v>24</v>
      </c>
    </row>
    <row r="23" s="1" customFormat="1" spans="1:4">
      <c r="A23" s="1" t="s">
        <v>26</v>
      </c>
      <c r="D23" s="1" t="s">
        <v>27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5"/>
  <sheetViews>
    <sheetView zoomScale="130" zoomScaleNormal="130" workbookViewId="0">
      <selection activeCell="I101" sqref="I101"/>
    </sheetView>
  </sheetViews>
  <sheetFormatPr defaultColWidth="8.55238095238095" defaultRowHeight="9"/>
  <cols>
    <col min="1" max="1" width="9.00952380952381" style="1" customWidth="1"/>
    <col min="2" max="2" width="5.33333333333333" style="1" customWidth="1"/>
    <col min="3" max="3" width="26.7047619047619" style="1" customWidth="1"/>
    <col min="4" max="4" width="12.9714285714286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45490</v>
      </c>
      <c r="B7" s="15">
        <v>19412</v>
      </c>
      <c r="C7" s="16" t="s">
        <v>135</v>
      </c>
      <c r="D7" s="17" t="s">
        <v>16</v>
      </c>
      <c r="E7" s="17">
        <v>57532</v>
      </c>
      <c r="F7" s="34"/>
      <c r="G7" s="19" t="s">
        <v>136</v>
      </c>
      <c r="H7" s="19">
        <v>781481</v>
      </c>
      <c r="I7" s="14">
        <v>45490</v>
      </c>
      <c r="J7" s="34">
        <v>101790.3</v>
      </c>
      <c r="K7" s="24">
        <f>J7+F7</f>
        <v>101790.3</v>
      </c>
      <c r="L7" s="14">
        <v>45490</v>
      </c>
      <c r="M7" s="2"/>
    </row>
    <row r="8" spans="1:13">
      <c r="A8" s="14">
        <v>45490</v>
      </c>
      <c r="B8" s="15">
        <v>19413</v>
      </c>
      <c r="C8" s="16" t="s">
        <v>137</v>
      </c>
      <c r="D8" s="17" t="s">
        <v>47</v>
      </c>
      <c r="E8" s="17">
        <v>57533</v>
      </c>
      <c r="F8" s="34"/>
      <c r="G8" s="19" t="s">
        <v>35</v>
      </c>
      <c r="H8" s="19">
        <v>675372</v>
      </c>
      <c r="I8" s="14">
        <v>45457</v>
      </c>
      <c r="J8" s="34">
        <v>64040.2</v>
      </c>
      <c r="K8" s="24">
        <f>J8+F8</f>
        <v>64040.2</v>
      </c>
      <c r="L8" s="14">
        <v>45490</v>
      </c>
      <c r="M8" s="2"/>
    </row>
    <row r="9" spans="6:11">
      <c r="F9" s="35">
        <f>SUM(F4:F8)</f>
        <v>0</v>
      </c>
      <c r="G9" s="2"/>
      <c r="H9" s="2"/>
      <c r="I9" s="2"/>
      <c r="J9" s="35">
        <f>SUM(J7:J8)</f>
        <v>165830.5</v>
      </c>
      <c r="K9" s="35">
        <f>SUM(K7:K8)</f>
        <v>165830.5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/>
      <c r="K13" s="39">
        <f t="shared" ref="K13:K23" si="0">J13*I13</f>
        <v>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/>
      <c r="K16" s="39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/>
      <c r="K17" s="39">
        <f t="shared" si="0"/>
        <v>0</v>
      </c>
    </row>
    <row r="18" spans="9:11">
      <c r="I18" s="37">
        <v>20</v>
      </c>
      <c r="J18" s="38"/>
      <c r="K18" s="39">
        <f t="shared" si="0"/>
        <v>0</v>
      </c>
    </row>
    <row r="19" spans="9:11">
      <c r="I19" s="37">
        <v>10</v>
      </c>
      <c r="J19" s="38"/>
      <c r="K19" s="39">
        <f t="shared" si="0"/>
        <v>0</v>
      </c>
    </row>
    <row r="20" spans="9:11">
      <c r="I20" s="37">
        <v>5</v>
      </c>
      <c r="J20" s="38"/>
      <c r="K20" s="39">
        <f t="shared" si="0"/>
        <v>0</v>
      </c>
    </row>
    <row r="21" spans="9:11">
      <c r="I21" s="37">
        <v>1</v>
      </c>
      <c r="J21" s="38"/>
      <c r="K21" s="39">
        <f t="shared" si="0"/>
        <v>0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/>
      <c r="K23" s="39">
        <f t="shared" si="0"/>
        <v>0</v>
      </c>
    </row>
    <row r="24" spans="9:11">
      <c r="I24" s="2" t="s">
        <v>29</v>
      </c>
      <c r="K24" s="41">
        <f>SUM(K13:K23)</f>
        <v>0</v>
      </c>
    </row>
    <row r="25" spans="9:11">
      <c r="I25" s="2" t="s">
        <v>30</v>
      </c>
      <c r="K25" s="42">
        <f>J9</f>
        <v>165830.5</v>
      </c>
    </row>
    <row r="26" ht="9.75" spans="11:11">
      <c r="K26" s="43">
        <f>SUM(K24:K25)</f>
        <v>165830.5</v>
      </c>
    </row>
    <row r="27" ht="9.75"/>
    <row r="37" spans="1:1">
      <c r="A37" s="2" t="s">
        <v>0</v>
      </c>
    </row>
    <row r="38" spans="1:1">
      <c r="A38" s="2" t="s">
        <v>1</v>
      </c>
    </row>
    <row r="40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2"/>
      <c r="K40" s="3" t="s">
        <v>9</v>
      </c>
      <c r="L40" s="3" t="s">
        <v>10</v>
      </c>
    </row>
    <row r="4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3">
      <c r="A43" s="14">
        <v>45491</v>
      </c>
      <c r="B43" s="15">
        <v>19327</v>
      </c>
      <c r="C43" s="16" t="s">
        <v>15</v>
      </c>
      <c r="D43" s="17" t="s">
        <v>16</v>
      </c>
      <c r="E43" s="15">
        <v>58268</v>
      </c>
      <c r="F43" s="34">
        <v>34996.1</v>
      </c>
      <c r="G43" s="19"/>
      <c r="H43" s="19"/>
      <c r="I43" s="14"/>
      <c r="J43" s="34"/>
      <c r="K43" s="24">
        <f>J43+F43</f>
        <v>34996.1</v>
      </c>
      <c r="L43" s="14">
        <v>45491</v>
      </c>
      <c r="M43" s="2"/>
    </row>
    <row r="44" spans="1:13">
      <c r="A44" s="14">
        <v>45491</v>
      </c>
      <c r="B44" s="15">
        <v>19328</v>
      </c>
      <c r="C44" s="16" t="s">
        <v>15</v>
      </c>
      <c r="D44" s="17" t="s">
        <v>16</v>
      </c>
      <c r="E44" s="15">
        <v>58256</v>
      </c>
      <c r="F44" s="34">
        <v>24436.1</v>
      </c>
      <c r="G44" s="19"/>
      <c r="H44" s="19"/>
      <c r="I44" s="14"/>
      <c r="J44" s="34"/>
      <c r="K44" s="24">
        <f>J44+F44</f>
        <v>24436.1</v>
      </c>
      <c r="L44" s="14">
        <v>45491</v>
      </c>
      <c r="M44" s="2"/>
    </row>
    <row r="45" spans="6:11">
      <c r="F45" s="35">
        <f>SUM(F40:F44)</f>
        <v>59432.2</v>
      </c>
      <c r="G45" s="2"/>
      <c r="H45" s="2"/>
      <c r="I45" s="2"/>
      <c r="J45" s="35">
        <f>SUM(J43:J44)</f>
        <v>0</v>
      </c>
      <c r="K45" s="35">
        <f>SUM(K43:K44)</f>
        <v>59432.2</v>
      </c>
    </row>
    <row r="46" spans="9:9">
      <c r="I46" s="1" t="s">
        <v>13</v>
      </c>
    </row>
    <row r="47" spans="8:11">
      <c r="H47" s="2" t="s">
        <v>17</v>
      </c>
      <c r="J47" s="36" t="s">
        <v>18</v>
      </c>
      <c r="K47" s="36" t="s">
        <v>19</v>
      </c>
    </row>
    <row r="48" spans="11:11">
      <c r="K48" s="2"/>
    </row>
    <row r="49" spans="1:11">
      <c r="A49" s="2" t="s">
        <v>20</v>
      </c>
      <c r="D49" s="2" t="s">
        <v>21</v>
      </c>
      <c r="G49" s="2" t="s">
        <v>22</v>
      </c>
      <c r="I49" s="37">
        <v>1000</v>
      </c>
      <c r="J49" s="38">
        <v>59</v>
      </c>
      <c r="K49" s="39">
        <f t="shared" ref="K49:K59" si="1">J49*I49</f>
        <v>59000</v>
      </c>
    </row>
    <row r="50" spans="1:11">
      <c r="A50" s="2"/>
      <c r="G50" s="2"/>
      <c r="I50" s="37">
        <v>500</v>
      </c>
      <c r="J50" s="38"/>
      <c r="K50" s="39">
        <f t="shared" si="1"/>
        <v>0</v>
      </c>
    </row>
    <row r="51" spans="1:11">
      <c r="A51" s="2"/>
      <c r="G51" s="2"/>
      <c r="I51" s="37">
        <v>200</v>
      </c>
      <c r="J51" s="38"/>
      <c r="K51" s="39">
        <f t="shared" si="1"/>
        <v>0</v>
      </c>
    </row>
    <row r="52" spans="1:11">
      <c r="A52" s="2" t="s">
        <v>23</v>
      </c>
      <c r="D52" s="2" t="s">
        <v>24</v>
      </c>
      <c r="G52" s="2" t="s">
        <v>25</v>
      </c>
      <c r="I52" s="37">
        <v>100</v>
      </c>
      <c r="J52" s="38">
        <v>4</v>
      </c>
      <c r="K52" s="39">
        <f t="shared" si="1"/>
        <v>400</v>
      </c>
    </row>
    <row r="53" spans="1:11">
      <c r="A53" s="1" t="s">
        <v>26</v>
      </c>
      <c r="D53" s="1" t="s">
        <v>27</v>
      </c>
      <c r="G53" s="1" t="s">
        <v>28</v>
      </c>
      <c r="I53" s="37">
        <v>50</v>
      </c>
      <c r="J53" s="38"/>
      <c r="K53" s="39">
        <f t="shared" si="1"/>
        <v>0</v>
      </c>
    </row>
    <row r="54" spans="9:11">
      <c r="I54" s="37">
        <v>20</v>
      </c>
      <c r="J54" s="38">
        <v>1</v>
      </c>
      <c r="K54" s="39">
        <f t="shared" si="1"/>
        <v>20</v>
      </c>
    </row>
    <row r="55" spans="9:11">
      <c r="I55" s="37">
        <v>10</v>
      </c>
      <c r="J55" s="38">
        <v>1</v>
      </c>
      <c r="K55" s="39">
        <f t="shared" si="1"/>
        <v>10</v>
      </c>
    </row>
    <row r="56" spans="9:11">
      <c r="I56" s="37">
        <v>5</v>
      </c>
      <c r="J56" s="38"/>
      <c r="K56" s="39">
        <f t="shared" si="1"/>
        <v>0</v>
      </c>
    </row>
    <row r="57" spans="9:11">
      <c r="I57" s="37">
        <v>1</v>
      </c>
      <c r="J57" s="38">
        <v>2</v>
      </c>
      <c r="K57" s="39">
        <f t="shared" si="1"/>
        <v>2</v>
      </c>
    </row>
    <row r="58" spans="9:11">
      <c r="I58" s="37">
        <v>0.25</v>
      </c>
      <c r="J58" s="38"/>
      <c r="K58" s="39">
        <f t="shared" si="1"/>
        <v>0</v>
      </c>
    </row>
    <row r="59" spans="9:11">
      <c r="I59" s="40">
        <v>0.05</v>
      </c>
      <c r="J59" s="38">
        <v>4</v>
      </c>
      <c r="K59" s="39">
        <f t="shared" si="1"/>
        <v>0.2</v>
      </c>
    </row>
    <row r="60" spans="9:11">
      <c r="I60" s="2" t="s">
        <v>29</v>
      </c>
      <c r="K60" s="41">
        <f>SUM(K49:K59)</f>
        <v>59432.2</v>
      </c>
    </row>
    <row r="61" spans="9:11">
      <c r="I61" s="2" t="s">
        <v>30</v>
      </c>
      <c r="K61" s="42">
        <f>J45</f>
        <v>0</v>
      </c>
    </row>
    <row r="62" ht="9.75" spans="11:11">
      <c r="K62" s="43">
        <f>SUM(K60:K61)</f>
        <v>59432.2</v>
      </c>
    </row>
    <row r="63" ht="9.75"/>
    <row r="68" s="1" customFormat="1" spans="1:1">
      <c r="A68" s="2" t="s">
        <v>0</v>
      </c>
    </row>
    <row r="69" s="1" customFormat="1" spans="1:1">
      <c r="A69" s="2" t="s">
        <v>1</v>
      </c>
    </row>
    <row r="71" s="1" customFormat="1" spans="1:12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2"/>
      <c r="K71" s="3" t="s">
        <v>9</v>
      </c>
      <c r="L71" s="3" t="s">
        <v>10</v>
      </c>
    </row>
    <row r="72" s="1" customFormat="1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s="1" customFormat="1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="1" customFormat="1" spans="1:13">
      <c r="A74" s="14">
        <v>45490</v>
      </c>
      <c r="B74" s="15">
        <v>19317</v>
      </c>
      <c r="C74" s="47" t="s">
        <v>138</v>
      </c>
      <c r="D74" s="17" t="s">
        <v>16</v>
      </c>
      <c r="E74" s="17">
        <v>58283</v>
      </c>
      <c r="F74" s="45">
        <v>14000</v>
      </c>
      <c r="G74" s="46"/>
      <c r="H74" s="46"/>
      <c r="I74" s="26"/>
      <c r="J74" s="24">
        <f t="shared" ref="J74:J85" si="2">I74</f>
        <v>0</v>
      </c>
      <c r="K74" s="24">
        <f t="shared" ref="K74:K85" si="3">J74+F74</f>
        <v>14000</v>
      </c>
      <c r="L74" s="14">
        <v>45488</v>
      </c>
      <c r="M74" s="2"/>
    </row>
    <row r="75" s="1" customFormat="1" spans="1:12">
      <c r="A75" s="14">
        <v>45490</v>
      </c>
      <c r="B75" s="15">
        <v>19329</v>
      </c>
      <c r="C75" s="47" t="s">
        <v>138</v>
      </c>
      <c r="D75" s="17" t="s">
        <v>16</v>
      </c>
      <c r="E75" s="17">
        <v>58283</v>
      </c>
      <c r="F75" s="45">
        <v>6660</v>
      </c>
      <c r="G75" s="46"/>
      <c r="H75" s="46"/>
      <c r="I75" s="26"/>
      <c r="J75" s="24">
        <f t="shared" si="2"/>
        <v>0</v>
      </c>
      <c r="K75" s="24">
        <f t="shared" si="3"/>
        <v>6660</v>
      </c>
      <c r="L75" s="14">
        <v>45489</v>
      </c>
    </row>
    <row r="76" s="1" customFormat="1" spans="1:12">
      <c r="A76" s="14">
        <v>45490</v>
      </c>
      <c r="B76" s="15">
        <v>19329</v>
      </c>
      <c r="C76" s="47" t="s">
        <v>138</v>
      </c>
      <c r="D76" s="17" t="s">
        <v>45</v>
      </c>
      <c r="E76" s="17">
        <v>58283</v>
      </c>
      <c r="F76" s="45">
        <v>730</v>
      </c>
      <c r="G76" s="46"/>
      <c r="H76" s="46"/>
      <c r="I76" s="26"/>
      <c r="J76" s="24">
        <f t="shared" si="2"/>
        <v>0</v>
      </c>
      <c r="K76" s="24">
        <f t="shared" si="3"/>
        <v>730</v>
      </c>
      <c r="L76" s="14">
        <v>45489</v>
      </c>
    </row>
    <row r="77" s="1" customFormat="1" spans="1:12">
      <c r="A77" s="14">
        <v>45490</v>
      </c>
      <c r="B77" s="15">
        <v>19330</v>
      </c>
      <c r="C77" s="47" t="s">
        <v>139</v>
      </c>
      <c r="D77" s="17" t="s">
        <v>16</v>
      </c>
      <c r="E77" s="17">
        <v>58224</v>
      </c>
      <c r="F77" s="45"/>
      <c r="G77" s="46"/>
      <c r="H77" s="46"/>
      <c r="I77" s="26"/>
      <c r="J77" s="24">
        <v>35596.1</v>
      </c>
      <c r="K77" s="24">
        <f t="shared" si="3"/>
        <v>35596.1</v>
      </c>
      <c r="L77" s="14">
        <v>45489</v>
      </c>
    </row>
    <row r="78" s="1" customFormat="1" spans="1:12">
      <c r="A78" s="14">
        <v>45490</v>
      </c>
      <c r="B78" s="15">
        <v>19331</v>
      </c>
      <c r="C78" s="47" t="s">
        <v>140</v>
      </c>
      <c r="D78" s="17" t="s">
        <v>16</v>
      </c>
      <c r="E78" s="17">
        <v>58280</v>
      </c>
      <c r="F78" s="45">
        <v>11546.5</v>
      </c>
      <c r="G78" s="46"/>
      <c r="H78" s="46"/>
      <c r="I78" s="26"/>
      <c r="J78" s="24">
        <f t="shared" si="2"/>
        <v>0</v>
      </c>
      <c r="K78" s="24">
        <f t="shared" si="3"/>
        <v>11546.5</v>
      </c>
      <c r="L78" s="14">
        <v>45489</v>
      </c>
    </row>
    <row r="79" s="1" customFormat="1" spans="1:12">
      <c r="A79" s="14">
        <v>45490</v>
      </c>
      <c r="B79" s="15">
        <v>19332</v>
      </c>
      <c r="C79" s="47" t="s">
        <v>129</v>
      </c>
      <c r="D79" s="17" t="s">
        <v>16</v>
      </c>
      <c r="E79" s="17">
        <v>58281</v>
      </c>
      <c r="F79" s="45">
        <v>65000</v>
      </c>
      <c r="G79" s="46"/>
      <c r="H79" s="46"/>
      <c r="I79" s="26"/>
      <c r="J79" s="24">
        <f t="shared" si="2"/>
        <v>0</v>
      </c>
      <c r="K79" s="24">
        <f t="shared" si="3"/>
        <v>65000</v>
      </c>
      <c r="L79" s="14">
        <v>45489</v>
      </c>
    </row>
    <row r="80" s="1" customFormat="1" spans="1:12">
      <c r="A80" s="14">
        <v>45490</v>
      </c>
      <c r="B80" s="15">
        <v>19332</v>
      </c>
      <c r="C80" s="47" t="s">
        <v>129</v>
      </c>
      <c r="D80" s="17" t="s">
        <v>16</v>
      </c>
      <c r="E80" s="17">
        <v>58282</v>
      </c>
      <c r="F80" s="45">
        <v>65000</v>
      </c>
      <c r="G80" s="46"/>
      <c r="H80" s="46"/>
      <c r="I80" s="26"/>
      <c r="J80" s="24">
        <f t="shared" si="2"/>
        <v>0</v>
      </c>
      <c r="K80" s="24">
        <f t="shared" si="3"/>
        <v>65000</v>
      </c>
      <c r="L80" s="14">
        <v>45489</v>
      </c>
    </row>
    <row r="81" s="1" customFormat="1" spans="1:12">
      <c r="A81" s="14">
        <v>45490</v>
      </c>
      <c r="B81" s="15">
        <v>19333</v>
      </c>
      <c r="C81" s="47" t="s">
        <v>141</v>
      </c>
      <c r="D81" s="17" t="s">
        <v>16</v>
      </c>
      <c r="E81" s="17">
        <v>58285</v>
      </c>
      <c r="F81" s="45"/>
      <c r="G81" s="46"/>
      <c r="H81" s="46"/>
      <c r="I81" s="26"/>
      <c r="J81" s="24">
        <v>21316.1</v>
      </c>
      <c r="K81" s="24">
        <f t="shared" si="3"/>
        <v>21316.1</v>
      </c>
      <c r="L81" s="14">
        <v>45489</v>
      </c>
    </row>
    <row r="82" s="1" customFormat="1" spans="1:12">
      <c r="A82" s="14">
        <v>45490</v>
      </c>
      <c r="B82" s="15">
        <v>19334</v>
      </c>
      <c r="C82" s="47" t="s">
        <v>42</v>
      </c>
      <c r="D82" s="17" t="s">
        <v>16</v>
      </c>
      <c r="E82" s="17">
        <v>58286</v>
      </c>
      <c r="F82" s="45">
        <v>33850</v>
      </c>
      <c r="G82" s="46"/>
      <c r="H82" s="46"/>
      <c r="I82" s="26"/>
      <c r="J82" s="24">
        <f t="shared" si="2"/>
        <v>0</v>
      </c>
      <c r="K82" s="24">
        <f t="shared" si="3"/>
        <v>33850</v>
      </c>
      <c r="L82" s="14">
        <v>45490</v>
      </c>
    </row>
    <row r="83" s="1" customFormat="1" spans="1:12">
      <c r="A83" s="14">
        <v>45490</v>
      </c>
      <c r="B83" s="15">
        <v>19335</v>
      </c>
      <c r="C83" s="47" t="s">
        <v>42</v>
      </c>
      <c r="D83" s="17" t="s">
        <v>16</v>
      </c>
      <c r="E83" s="17">
        <v>58272</v>
      </c>
      <c r="F83" s="45">
        <v>47400</v>
      </c>
      <c r="G83" s="46"/>
      <c r="H83" s="46"/>
      <c r="I83" s="26"/>
      <c r="J83" s="24">
        <f t="shared" si="2"/>
        <v>0</v>
      </c>
      <c r="K83" s="24">
        <f t="shared" si="3"/>
        <v>47400</v>
      </c>
      <c r="L83" s="14">
        <v>45490</v>
      </c>
    </row>
    <row r="84" s="1" customFormat="1" spans="1:12">
      <c r="A84" s="14">
        <v>45490</v>
      </c>
      <c r="B84" s="15">
        <v>19336</v>
      </c>
      <c r="C84" s="47" t="s">
        <v>42</v>
      </c>
      <c r="D84" s="17" t="s">
        <v>16</v>
      </c>
      <c r="E84" s="17">
        <v>57368</v>
      </c>
      <c r="F84" s="45">
        <v>12450</v>
      </c>
      <c r="G84" s="46"/>
      <c r="H84" s="46"/>
      <c r="I84" s="26"/>
      <c r="J84" s="24">
        <f t="shared" si="2"/>
        <v>0</v>
      </c>
      <c r="K84" s="24">
        <f t="shared" si="3"/>
        <v>12450</v>
      </c>
      <c r="L84" s="14">
        <v>45490</v>
      </c>
    </row>
    <row r="85" s="1" customFormat="1" spans="1:12">
      <c r="A85" s="14">
        <v>45490</v>
      </c>
      <c r="B85" s="15">
        <v>19337</v>
      </c>
      <c r="C85" s="47" t="s">
        <v>142</v>
      </c>
      <c r="D85" s="17" t="s">
        <v>16</v>
      </c>
      <c r="E85" s="17">
        <v>58284</v>
      </c>
      <c r="F85" s="45">
        <v>1100</v>
      </c>
      <c r="G85" s="46"/>
      <c r="H85" s="46"/>
      <c r="I85" s="26"/>
      <c r="J85" s="24">
        <f t="shared" ref="J85:J88" si="4">I85</f>
        <v>0</v>
      </c>
      <c r="K85" s="24">
        <f t="shared" ref="K85:K88" si="5">J85+F85</f>
        <v>1100</v>
      </c>
      <c r="L85" s="14">
        <v>45490</v>
      </c>
    </row>
    <row r="86" s="1" customFormat="1" spans="1:12">
      <c r="A86" s="14">
        <v>45490</v>
      </c>
      <c r="B86" s="15">
        <v>19338</v>
      </c>
      <c r="C86" s="47" t="s">
        <v>143</v>
      </c>
      <c r="D86" s="17" t="s">
        <v>16</v>
      </c>
      <c r="E86" s="17">
        <v>58287</v>
      </c>
      <c r="F86" s="45">
        <v>29356.1</v>
      </c>
      <c r="G86" s="46"/>
      <c r="H86" s="46"/>
      <c r="I86" s="26"/>
      <c r="J86" s="24">
        <f t="shared" si="4"/>
        <v>0</v>
      </c>
      <c r="K86" s="24">
        <f t="shared" si="5"/>
        <v>29356.1</v>
      </c>
      <c r="L86" s="14">
        <v>45490</v>
      </c>
    </row>
    <row r="87" s="1" customFormat="1" spans="1:12">
      <c r="A87" s="14">
        <v>45490</v>
      </c>
      <c r="B87" s="15">
        <v>19338</v>
      </c>
      <c r="C87" s="47" t="s">
        <v>143</v>
      </c>
      <c r="D87" s="17" t="s">
        <v>48</v>
      </c>
      <c r="E87" s="17">
        <v>58287</v>
      </c>
      <c r="F87" s="45">
        <v>11000</v>
      </c>
      <c r="G87" s="46"/>
      <c r="H87" s="46"/>
      <c r="I87" s="26"/>
      <c r="J87" s="24">
        <f t="shared" si="4"/>
        <v>0</v>
      </c>
      <c r="K87" s="24">
        <f t="shared" si="5"/>
        <v>11000</v>
      </c>
      <c r="L87" s="14">
        <v>45490</v>
      </c>
    </row>
    <row r="88" s="1" customFormat="1" spans="1:12">
      <c r="A88" s="14">
        <v>45490</v>
      </c>
      <c r="B88" s="15">
        <v>19339</v>
      </c>
      <c r="C88" s="16" t="s">
        <v>144</v>
      </c>
      <c r="D88" s="17" t="s">
        <v>16</v>
      </c>
      <c r="E88" s="17">
        <v>58289</v>
      </c>
      <c r="F88" s="45">
        <v>21736.1</v>
      </c>
      <c r="G88" s="46"/>
      <c r="H88" s="46"/>
      <c r="I88" s="26"/>
      <c r="J88" s="24">
        <f t="shared" si="4"/>
        <v>0</v>
      </c>
      <c r="K88" s="24">
        <f t="shared" si="5"/>
        <v>21736.1</v>
      </c>
      <c r="L88" s="14">
        <v>45490</v>
      </c>
    </row>
    <row r="89" s="1" customFormat="1" spans="6:11">
      <c r="F89" s="35">
        <f>SUM(F74:F88)</f>
        <v>319828.7</v>
      </c>
      <c r="G89" s="2"/>
      <c r="H89" s="2"/>
      <c r="I89" s="2"/>
      <c r="J89" s="35">
        <f>SUM(J74:J88)</f>
        <v>56912.2</v>
      </c>
      <c r="K89" s="35">
        <f>SUM(K74:K88)</f>
        <v>376740.9</v>
      </c>
    </row>
    <row r="91" s="1" customFormat="1" spans="1:4">
      <c r="A91" s="2" t="s">
        <v>20</v>
      </c>
      <c r="D91" s="2" t="s">
        <v>21</v>
      </c>
    </row>
    <row r="92" s="1" customFormat="1" spans="1:1">
      <c r="A92" s="2"/>
    </row>
    <row r="93" s="1" customFormat="1" spans="1:1">
      <c r="A93" s="2"/>
    </row>
    <row r="94" s="1" customFormat="1" spans="1:4">
      <c r="A94" s="2" t="s">
        <v>23</v>
      </c>
      <c r="D94" s="2" t="s">
        <v>24</v>
      </c>
    </row>
    <row r="95" s="1" customFormat="1" spans="1:4">
      <c r="A95" s="1" t="s">
        <v>26</v>
      </c>
      <c r="D95" s="1" t="s">
        <v>27</v>
      </c>
    </row>
  </sheetData>
  <mergeCells count="39">
    <mergeCell ref="G4:J4"/>
    <mergeCell ref="G40:J40"/>
    <mergeCell ref="G71:J71"/>
    <mergeCell ref="A4:A6"/>
    <mergeCell ref="A40:A42"/>
    <mergeCell ref="A71:A73"/>
    <mergeCell ref="B4:B6"/>
    <mergeCell ref="B40:B42"/>
    <mergeCell ref="B71:B73"/>
    <mergeCell ref="C4:C6"/>
    <mergeCell ref="C40:C42"/>
    <mergeCell ref="C71:C73"/>
    <mergeCell ref="D4:D6"/>
    <mergeCell ref="D40:D42"/>
    <mergeCell ref="D71:D73"/>
    <mergeCell ref="E4:E6"/>
    <mergeCell ref="E40:E42"/>
    <mergeCell ref="E71:E73"/>
    <mergeCell ref="F4:F6"/>
    <mergeCell ref="F40:F42"/>
    <mergeCell ref="F71:F73"/>
    <mergeCell ref="G5:G6"/>
    <mergeCell ref="G41:G42"/>
    <mergeCell ref="G72:G73"/>
    <mergeCell ref="H5:H6"/>
    <mergeCell ref="H41:H42"/>
    <mergeCell ref="H72:H73"/>
    <mergeCell ref="I5:I6"/>
    <mergeCell ref="I41:I42"/>
    <mergeCell ref="I72:I73"/>
    <mergeCell ref="J5:J6"/>
    <mergeCell ref="J41:J42"/>
    <mergeCell ref="J72:J73"/>
    <mergeCell ref="K4:K6"/>
    <mergeCell ref="K40:K42"/>
    <mergeCell ref="K71:K73"/>
    <mergeCell ref="L4:L6"/>
    <mergeCell ref="L40:L42"/>
    <mergeCell ref="L71:L73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zoomScale="130" zoomScaleNormal="130" topLeftCell="A30" workbookViewId="0">
      <selection activeCell="A32" sqref="$A32:$XFD55"/>
    </sheetView>
  </sheetViews>
  <sheetFormatPr defaultColWidth="8.55238095238095" defaultRowHeight="9"/>
  <cols>
    <col min="1" max="1" width="9.00952380952381" style="1" customWidth="1"/>
    <col min="2" max="2" width="5.33333333333333" style="1" customWidth="1"/>
    <col min="3" max="3" width="25.8190476190476" style="1" customWidth="1"/>
    <col min="4" max="4" width="12.9714285714286" style="1" customWidth="1"/>
    <col min="5" max="5" width="11.2" style="1" customWidth="1"/>
    <col min="6" max="6" width="11.9714285714286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45495</v>
      </c>
      <c r="B7" s="15">
        <v>19414</v>
      </c>
      <c r="C7" s="16" t="s">
        <v>145</v>
      </c>
      <c r="D7" s="17" t="s">
        <v>16</v>
      </c>
      <c r="E7" s="17">
        <v>57530</v>
      </c>
      <c r="F7" s="34"/>
      <c r="G7" s="19" t="s">
        <v>146</v>
      </c>
      <c r="H7" s="19">
        <v>593716</v>
      </c>
      <c r="I7" s="14">
        <v>45414</v>
      </c>
      <c r="J7" s="34">
        <v>9236.79</v>
      </c>
      <c r="K7" s="24">
        <f>J7+F7</f>
        <v>9236.79</v>
      </c>
      <c r="L7" s="14">
        <v>45495</v>
      </c>
      <c r="M7" s="2" t="s">
        <v>147</v>
      </c>
    </row>
    <row r="8" spans="1:13">
      <c r="A8" s="14">
        <v>45495</v>
      </c>
      <c r="B8" s="15">
        <v>138374</v>
      </c>
      <c r="C8" s="16" t="s">
        <v>118</v>
      </c>
      <c r="D8" s="17" t="s">
        <v>16</v>
      </c>
      <c r="E8" s="11" t="s">
        <v>148</v>
      </c>
      <c r="F8" s="34"/>
      <c r="G8" s="19" t="s">
        <v>35</v>
      </c>
      <c r="H8" s="19">
        <v>51919</v>
      </c>
      <c r="I8" s="14">
        <v>45474</v>
      </c>
      <c r="J8" s="34">
        <v>23676.8</v>
      </c>
      <c r="K8" s="24">
        <f>J8+F8</f>
        <v>23676.8</v>
      </c>
      <c r="L8" s="14">
        <v>45495</v>
      </c>
      <c r="M8" s="2" t="s">
        <v>149</v>
      </c>
    </row>
    <row r="9" spans="6:11">
      <c r="F9" s="35">
        <f>SUM(F4:F8)</f>
        <v>0</v>
      </c>
      <c r="G9" s="2"/>
      <c r="H9" s="2"/>
      <c r="I9" s="2"/>
      <c r="J9" s="35">
        <f>SUM(J7:J8)</f>
        <v>32913.59</v>
      </c>
      <c r="K9" s="35">
        <f>SUM(K7:K8)</f>
        <v>32913.59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/>
      <c r="K13" s="39">
        <f t="shared" ref="K13:K23" si="0">J13*I13</f>
        <v>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/>
      <c r="K16" s="39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/>
      <c r="K17" s="39">
        <f t="shared" si="0"/>
        <v>0</v>
      </c>
    </row>
    <row r="18" spans="9:11">
      <c r="I18" s="37">
        <v>20</v>
      </c>
      <c r="J18" s="38"/>
      <c r="K18" s="39">
        <f t="shared" si="0"/>
        <v>0</v>
      </c>
    </row>
    <row r="19" spans="9:11">
      <c r="I19" s="37">
        <v>10</v>
      </c>
      <c r="J19" s="38"/>
      <c r="K19" s="39">
        <f t="shared" si="0"/>
        <v>0</v>
      </c>
    </row>
    <row r="20" spans="9:11">
      <c r="I20" s="37">
        <v>5</v>
      </c>
      <c r="J20" s="38"/>
      <c r="K20" s="39">
        <f t="shared" si="0"/>
        <v>0</v>
      </c>
    </row>
    <row r="21" spans="9:11">
      <c r="I21" s="37">
        <v>1</v>
      </c>
      <c r="J21" s="38"/>
      <c r="K21" s="39">
        <f t="shared" si="0"/>
        <v>0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/>
      <c r="K23" s="39">
        <f t="shared" si="0"/>
        <v>0</v>
      </c>
    </row>
    <row r="24" spans="9:11">
      <c r="I24" s="2" t="s">
        <v>29</v>
      </c>
      <c r="K24" s="41">
        <f>SUM(K13:K23)</f>
        <v>0</v>
      </c>
    </row>
    <row r="25" spans="9:11">
      <c r="I25" s="2" t="s">
        <v>30</v>
      </c>
      <c r="K25" s="42">
        <f>J9</f>
        <v>32913.59</v>
      </c>
    </row>
    <row r="26" ht="9.75" spans="11:11">
      <c r="K26" s="43">
        <f>SUM(K24:K25)</f>
        <v>32913.59</v>
      </c>
    </row>
    <row r="27" ht="9.75"/>
    <row r="33" s="1" customFormat="1" spans="1:1">
      <c r="A33" s="2" t="s">
        <v>0</v>
      </c>
    </row>
    <row r="34" s="1" customFormat="1" spans="1:1">
      <c r="A34" s="2" t="s">
        <v>1</v>
      </c>
    </row>
    <row r="36" s="1" customFormat="1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="1" customFormat="1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="1" customForma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="1" customFormat="1" spans="1:12">
      <c r="A39" s="14">
        <v>45482</v>
      </c>
      <c r="B39" s="15">
        <v>19283</v>
      </c>
      <c r="C39" s="47" t="s">
        <v>85</v>
      </c>
      <c r="D39" s="17" t="s">
        <v>47</v>
      </c>
      <c r="E39" s="17">
        <v>58239</v>
      </c>
      <c r="F39" s="45"/>
      <c r="G39" s="46"/>
      <c r="H39" s="46"/>
      <c r="I39" s="26"/>
      <c r="J39" s="24">
        <v>65008.2</v>
      </c>
      <c r="K39" s="24">
        <f t="shared" ref="K39:K47" si="1">J39+F39</f>
        <v>65008.2</v>
      </c>
      <c r="L39" s="14">
        <v>45490</v>
      </c>
    </row>
    <row r="40" s="1" customFormat="1" spans="1:13">
      <c r="A40" s="14">
        <v>45491</v>
      </c>
      <c r="B40" s="15">
        <v>19341</v>
      </c>
      <c r="C40" s="47" t="s">
        <v>150</v>
      </c>
      <c r="D40" s="17" t="s">
        <v>47</v>
      </c>
      <c r="E40" s="17">
        <v>58269</v>
      </c>
      <c r="F40" s="45">
        <v>21720.42</v>
      </c>
      <c r="G40" s="46"/>
      <c r="H40" s="46"/>
      <c r="I40" s="26"/>
      <c r="J40" s="24">
        <f t="shared" ref="J40:J47" si="2">I40</f>
        <v>0</v>
      </c>
      <c r="K40" s="24">
        <f t="shared" si="1"/>
        <v>21720.42</v>
      </c>
      <c r="L40" s="14">
        <v>45490</v>
      </c>
      <c r="M40" s="2" t="s">
        <v>151</v>
      </c>
    </row>
    <row r="41" s="1" customFormat="1" spans="1:12">
      <c r="A41" s="14">
        <v>45491</v>
      </c>
      <c r="B41" s="15">
        <v>19342</v>
      </c>
      <c r="C41" s="47" t="s">
        <v>152</v>
      </c>
      <c r="D41" s="17" t="s">
        <v>16</v>
      </c>
      <c r="E41" s="17">
        <v>58293</v>
      </c>
      <c r="F41" s="45">
        <v>2650</v>
      </c>
      <c r="G41" s="46"/>
      <c r="H41" s="46"/>
      <c r="I41" s="26"/>
      <c r="J41" s="24">
        <f t="shared" si="2"/>
        <v>0</v>
      </c>
      <c r="K41" s="24">
        <f t="shared" si="1"/>
        <v>2650</v>
      </c>
      <c r="L41" s="14">
        <v>45490</v>
      </c>
    </row>
    <row r="42" s="1" customFormat="1" spans="1:12">
      <c r="A42" s="14">
        <v>45491</v>
      </c>
      <c r="B42" s="15">
        <v>19343</v>
      </c>
      <c r="C42" s="47" t="s">
        <v>153</v>
      </c>
      <c r="D42" s="17" t="s">
        <v>16</v>
      </c>
      <c r="E42" s="17">
        <v>58294</v>
      </c>
      <c r="F42" s="45">
        <v>32204.1</v>
      </c>
      <c r="G42" s="46"/>
      <c r="H42" s="46"/>
      <c r="I42" s="26"/>
      <c r="J42" s="24">
        <f t="shared" si="2"/>
        <v>0</v>
      </c>
      <c r="K42" s="24">
        <f t="shared" si="1"/>
        <v>32204.1</v>
      </c>
      <c r="L42" s="14">
        <v>45485</v>
      </c>
    </row>
    <row r="43" s="1" customFormat="1" spans="1:12">
      <c r="A43" s="14">
        <v>45495</v>
      </c>
      <c r="B43" s="15">
        <v>19344</v>
      </c>
      <c r="C43" s="16" t="s">
        <v>154</v>
      </c>
      <c r="D43" s="17" t="s">
        <v>16</v>
      </c>
      <c r="E43" s="17">
        <v>58299</v>
      </c>
      <c r="F43" s="45">
        <v>1750</v>
      </c>
      <c r="G43" s="46"/>
      <c r="H43" s="46"/>
      <c r="I43" s="26"/>
      <c r="J43" s="24">
        <f t="shared" si="2"/>
        <v>0</v>
      </c>
      <c r="K43" s="24">
        <f t="shared" si="1"/>
        <v>1750</v>
      </c>
      <c r="L43" s="14">
        <v>45492</v>
      </c>
    </row>
    <row r="44" s="1" customFormat="1" spans="1:12">
      <c r="A44" s="14">
        <v>45495</v>
      </c>
      <c r="B44" s="15">
        <v>19345</v>
      </c>
      <c r="C44" s="16" t="s">
        <v>155</v>
      </c>
      <c r="D44" s="17" t="s">
        <v>47</v>
      </c>
      <c r="E44" s="17">
        <v>58302</v>
      </c>
      <c r="F44" s="45">
        <v>19996.1</v>
      </c>
      <c r="G44" s="46"/>
      <c r="H44" s="46"/>
      <c r="I44" s="26"/>
      <c r="J44" s="24">
        <f t="shared" si="2"/>
        <v>0</v>
      </c>
      <c r="K44" s="24">
        <f t="shared" si="1"/>
        <v>19996.1</v>
      </c>
      <c r="L44" s="14">
        <v>45492</v>
      </c>
    </row>
    <row r="45" s="1" customFormat="1" spans="1:12">
      <c r="A45" s="14">
        <v>45495</v>
      </c>
      <c r="B45" s="15">
        <v>19345</v>
      </c>
      <c r="C45" s="16" t="s">
        <v>155</v>
      </c>
      <c r="D45" s="17" t="s">
        <v>48</v>
      </c>
      <c r="E45" s="17">
        <v>58302</v>
      </c>
      <c r="F45" s="45">
        <v>12445</v>
      </c>
      <c r="G45" s="46"/>
      <c r="H45" s="46"/>
      <c r="I45" s="26"/>
      <c r="J45" s="24">
        <f t="shared" si="2"/>
        <v>0</v>
      </c>
      <c r="K45" s="24">
        <f t="shared" si="1"/>
        <v>12445</v>
      </c>
      <c r="L45" s="14">
        <v>45492</v>
      </c>
    </row>
    <row r="46" s="1" customFormat="1" spans="1:12">
      <c r="A46" s="14">
        <v>45495</v>
      </c>
      <c r="B46" s="15">
        <v>19346</v>
      </c>
      <c r="C46" s="16" t="s">
        <v>156</v>
      </c>
      <c r="D46" s="17" t="s">
        <v>47</v>
      </c>
      <c r="E46" s="17">
        <v>58300</v>
      </c>
      <c r="F46" s="45">
        <v>32944.1</v>
      </c>
      <c r="G46" s="46"/>
      <c r="H46" s="46"/>
      <c r="I46" s="26"/>
      <c r="J46" s="24">
        <f t="shared" si="2"/>
        <v>0</v>
      </c>
      <c r="K46" s="24">
        <f t="shared" si="1"/>
        <v>32944.1</v>
      </c>
      <c r="L46" s="14">
        <v>45492</v>
      </c>
    </row>
    <row r="47" s="1" customFormat="1" spans="1:12">
      <c r="A47" s="14">
        <v>45495</v>
      </c>
      <c r="B47" s="15">
        <v>19346</v>
      </c>
      <c r="C47" s="16" t="s">
        <v>156</v>
      </c>
      <c r="D47" s="44" t="s">
        <v>45</v>
      </c>
      <c r="E47" s="17">
        <v>58300</v>
      </c>
      <c r="F47" s="45">
        <v>55.9</v>
      </c>
      <c r="G47" s="46"/>
      <c r="H47" s="46"/>
      <c r="I47" s="26"/>
      <c r="J47" s="24">
        <f t="shared" si="2"/>
        <v>0</v>
      </c>
      <c r="K47" s="24">
        <f t="shared" si="1"/>
        <v>55.9</v>
      </c>
      <c r="L47" s="14">
        <v>45492</v>
      </c>
    </row>
    <row r="48" s="1" customFormat="1" spans="6:11">
      <c r="F48" s="35">
        <f>SUM(F39:F47)</f>
        <v>123765.62</v>
      </c>
      <c r="G48" s="2"/>
      <c r="H48" s="2"/>
      <c r="I48" s="2"/>
      <c r="J48" s="35">
        <f>SUM(J39:J47)</f>
        <v>65008.2</v>
      </c>
      <c r="K48" s="35">
        <f>SUM(K39:K47)</f>
        <v>188773.82</v>
      </c>
    </row>
    <row r="50" s="1" customFormat="1" spans="1:4">
      <c r="A50" s="2" t="s">
        <v>20</v>
      </c>
      <c r="D50" s="2" t="s">
        <v>21</v>
      </c>
    </row>
    <row r="51" s="1" customFormat="1" spans="1:1">
      <c r="A51" s="2"/>
    </row>
    <row r="52" s="1" customFormat="1" spans="1:1">
      <c r="A52" s="2"/>
    </row>
    <row r="53" s="1" customFormat="1" spans="1:4">
      <c r="A53" s="2" t="s">
        <v>23</v>
      </c>
      <c r="D53" s="2" t="s">
        <v>24</v>
      </c>
    </row>
    <row r="54" s="1" customFormat="1" spans="1:4">
      <c r="A54" s="1" t="s">
        <v>26</v>
      </c>
      <c r="D54" s="1" t="s">
        <v>27</v>
      </c>
    </row>
  </sheetData>
  <mergeCells count="26">
    <mergeCell ref="G4:J4"/>
    <mergeCell ref="G36:J36"/>
    <mergeCell ref="A4:A6"/>
    <mergeCell ref="A36:A38"/>
    <mergeCell ref="B4:B6"/>
    <mergeCell ref="B36:B38"/>
    <mergeCell ref="C4:C6"/>
    <mergeCell ref="C36:C38"/>
    <mergeCell ref="D4:D6"/>
    <mergeCell ref="D36:D38"/>
    <mergeCell ref="E4:E6"/>
    <mergeCell ref="E36:E38"/>
    <mergeCell ref="F4:F6"/>
    <mergeCell ref="F36:F38"/>
    <mergeCell ref="G5:G6"/>
    <mergeCell ref="G37:G38"/>
    <mergeCell ref="H5:H6"/>
    <mergeCell ref="H37:H38"/>
    <mergeCell ref="I5:I6"/>
    <mergeCell ref="I37:I38"/>
    <mergeCell ref="J5:J6"/>
    <mergeCell ref="J37:J38"/>
    <mergeCell ref="K4:K6"/>
    <mergeCell ref="K36:K38"/>
    <mergeCell ref="L4:L6"/>
    <mergeCell ref="L36:L38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zoomScale="130" zoomScaleNormal="130" workbookViewId="0">
      <selection activeCell="A1" sqref="$A1:$XFD24"/>
    </sheetView>
  </sheetViews>
  <sheetFormatPr defaultColWidth="8.55238095238095" defaultRowHeight="9"/>
  <cols>
    <col min="1" max="1" width="9.00952380952381" style="1" customWidth="1"/>
    <col min="2" max="2" width="5.33333333333333" style="1" customWidth="1"/>
    <col min="3" max="3" width="25.8190476190476" style="1" customWidth="1"/>
    <col min="4" max="4" width="12.9714285714286" style="1" customWidth="1"/>
    <col min="5" max="5" width="11.2" style="1" customWidth="1"/>
    <col min="6" max="6" width="11.9714285714286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2">
      <c r="A7" s="14">
        <v>45495</v>
      </c>
      <c r="B7" s="15">
        <v>19347</v>
      </c>
      <c r="C7" s="47" t="s">
        <v>157</v>
      </c>
      <c r="D7" s="17" t="s">
        <v>16</v>
      </c>
      <c r="E7" s="17">
        <v>58309</v>
      </c>
      <c r="F7" s="45">
        <v>650</v>
      </c>
      <c r="G7" s="46"/>
      <c r="H7" s="46"/>
      <c r="I7" s="26"/>
      <c r="J7" s="24">
        <f>I7</f>
        <v>0</v>
      </c>
      <c r="K7" s="24">
        <f t="shared" ref="K7:K15" si="0">J7+F7</f>
        <v>650</v>
      </c>
      <c r="L7" s="14">
        <v>45495</v>
      </c>
    </row>
    <row r="8" s="1" customFormat="1" spans="1:13">
      <c r="A8" s="14">
        <v>45495</v>
      </c>
      <c r="B8" s="15">
        <v>19348</v>
      </c>
      <c r="C8" s="47" t="s">
        <v>158</v>
      </c>
      <c r="D8" s="17" t="s">
        <v>16</v>
      </c>
      <c r="E8" s="17">
        <v>58313</v>
      </c>
      <c r="F8" s="45">
        <v>14000</v>
      </c>
      <c r="G8" s="46"/>
      <c r="H8" s="46"/>
      <c r="I8" s="26"/>
      <c r="J8" s="24">
        <f t="shared" ref="J8:J15" si="1">I8</f>
        <v>0</v>
      </c>
      <c r="K8" s="24">
        <f t="shared" si="0"/>
        <v>14000</v>
      </c>
      <c r="L8" s="14">
        <v>45495</v>
      </c>
      <c r="M8" s="2"/>
    </row>
    <row r="9" s="1" customFormat="1" spans="1:12">
      <c r="A9" s="14">
        <v>45495</v>
      </c>
      <c r="B9" s="15">
        <v>19349</v>
      </c>
      <c r="C9" s="47" t="s">
        <v>159</v>
      </c>
      <c r="D9" s="17" t="s">
        <v>47</v>
      </c>
      <c r="E9" s="17">
        <v>58314</v>
      </c>
      <c r="F9" s="45"/>
      <c r="G9" s="46"/>
      <c r="H9" s="46"/>
      <c r="I9" s="26"/>
      <c r="J9" s="24">
        <v>128316.1</v>
      </c>
      <c r="K9" s="24">
        <f t="shared" si="0"/>
        <v>128316.1</v>
      </c>
      <c r="L9" s="14">
        <v>45495</v>
      </c>
    </row>
    <row r="10" s="1" customFormat="1" spans="1:12">
      <c r="A10" s="14">
        <v>45495</v>
      </c>
      <c r="B10" s="15">
        <v>19349</v>
      </c>
      <c r="C10" s="47" t="s">
        <v>159</v>
      </c>
      <c r="D10" s="17" t="s">
        <v>48</v>
      </c>
      <c r="E10" s="17">
        <v>58314</v>
      </c>
      <c r="F10" s="45"/>
      <c r="G10" s="46"/>
      <c r="H10" s="46"/>
      <c r="I10" s="26"/>
      <c r="J10" s="24">
        <v>20515</v>
      </c>
      <c r="K10" s="24">
        <f t="shared" si="0"/>
        <v>20515</v>
      </c>
      <c r="L10" s="14">
        <v>45495</v>
      </c>
    </row>
    <row r="11" s="1" customFormat="1" spans="1:12">
      <c r="A11" s="14">
        <v>45496</v>
      </c>
      <c r="B11" s="15">
        <v>19351</v>
      </c>
      <c r="C11" s="16" t="s">
        <v>160</v>
      </c>
      <c r="D11" s="17" t="s">
        <v>16</v>
      </c>
      <c r="E11" s="17">
        <v>58301</v>
      </c>
      <c r="F11" s="45">
        <v>36182.1</v>
      </c>
      <c r="G11" s="46"/>
      <c r="H11" s="46"/>
      <c r="I11" s="26"/>
      <c r="J11" s="24">
        <f t="shared" si="1"/>
        <v>0</v>
      </c>
      <c r="K11" s="24">
        <f t="shared" si="0"/>
        <v>36182.1</v>
      </c>
      <c r="L11" s="14">
        <v>45495</v>
      </c>
    </row>
    <row r="12" s="1" customFormat="1" spans="1:12">
      <c r="A12" s="14">
        <v>45496</v>
      </c>
      <c r="B12" s="15">
        <v>19352</v>
      </c>
      <c r="C12" s="16" t="s">
        <v>161</v>
      </c>
      <c r="D12" s="17" t="s">
        <v>47</v>
      </c>
      <c r="E12" s="17">
        <v>58311</v>
      </c>
      <c r="F12" s="45"/>
      <c r="G12" s="46"/>
      <c r="H12" s="46"/>
      <c r="I12" s="26"/>
      <c r="J12" s="24">
        <v>65008.2</v>
      </c>
      <c r="K12" s="24">
        <f t="shared" si="0"/>
        <v>65008.2</v>
      </c>
      <c r="L12" s="14">
        <v>45496</v>
      </c>
    </row>
    <row r="13" s="1" customFormat="1" spans="1:12">
      <c r="A13" s="14">
        <v>45496</v>
      </c>
      <c r="B13" s="15">
        <v>19353</v>
      </c>
      <c r="C13" s="16" t="s">
        <v>162</v>
      </c>
      <c r="D13" s="17" t="s">
        <v>16</v>
      </c>
      <c r="E13" s="17">
        <v>58296</v>
      </c>
      <c r="F13" s="45">
        <v>28000</v>
      </c>
      <c r="G13" s="46"/>
      <c r="H13" s="46"/>
      <c r="I13" s="26"/>
      <c r="J13" s="24">
        <f t="shared" si="1"/>
        <v>0</v>
      </c>
      <c r="K13" s="24">
        <f t="shared" si="0"/>
        <v>28000</v>
      </c>
      <c r="L13" s="14">
        <v>45496</v>
      </c>
    </row>
    <row r="14" s="1" customFormat="1" spans="1:13">
      <c r="A14" s="14">
        <v>45496</v>
      </c>
      <c r="B14" s="15">
        <v>19354</v>
      </c>
      <c r="C14" s="16" t="s">
        <v>163</v>
      </c>
      <c r="D14" s="17" t="s">
        <v>16</v>
      </c>
      <c r="E14" s="17">
        <v>58298</v>
      </c>
      <c r="F14" s="45"/>
      <c r="G14" s="46"/>
      <c r="H14" s="46"/>
      <c r="I14" s="26"/>
      <c r="J14" s="24">
        <v>167654.11</v>
      </c>
      <c r="K14" s="24">
        <f t="shared" si="0"/>
        <v>167654.11</v>
      </c>
      <c r="L14" s="14">
        <v>45496</v>
      </c>
      <c r="M14" s="2" t="s">
        <v>164</v>
      </c>
    </row>
    <row r="15" s="1" customFormat="1" spans="1:12">
      <c r="A15" s="14">
        <v>45496</v>
      </c>
      <c r="B15" s="15">
        <v>19355</v>
      </c>
      <c r="C15" s="16" t="s">
        <v>165</v>
      </c>
      <c r="D15" s="17" t="s">
        <v>16</v>
      </c>
      <c r="E15" s="17">
        <v>57814</v>
      </c>
      <c r="F15" s="45">
        <v>131476.4</v>
      </c>
      <c r="G15" s="46"/>
      <c r="H15" s="46"/>
      <c r="I15" s="26"/>
      <c r="J15" s="24">
        <f t="shared" si="1"/>
        <v>0</v>
      </c>
      <c r="K15" s="24">
        <f t="shared" si="0"/>
        <v>131476.4</v>
      </c>
      <c r="L15" s="14">
        <v>45496</v>
      </c>
    </row>
    <row r="16" s="1" customFormat="1" spans="6:11">
      <c r="F16" s="35">
        <f t="shared" ref="F16:K16" si="2">SUM(F7:F15)</f>
        <v>210308.5</v>
      </c>
      <c r="G16" s="2"/>
      <c r="H16" s="2"/>
      <c r="I16" s="2"/>
      <c r="J16" s="35">
        <f t="shared" si="2"/>
        <v>381493.41</v>
      </c>
      <c r="K16" s="35">
        <f t="shared" si="2"/>
        <v>591801.91</v>
      </c>
    </row>
    <row r="18" s="1" customFormat="1" spans="1:4">
      <c r="A18" s="2" t="s">
        <v>20</v>
      </c>
      <c r="D18" s="2" t="s">
        <v>21</v>
      </c>
    </row>
    <row r="19" s="1" customFormat="1" spans="1:1">
      <c r="A19" s="2"/>
    </row>
    <row r="20" s="1" customFormat="1" spans="1:1">
      <c r="A20" s="2"/>
    </row>
    <row r="21" s="1" customFormat="1" spans="1:4">
      <c r="A21" s="2" t="s">
        <v>23</v>
      </c>
      <c r="D21" s="2" t="s">
        <v>24</v>
      </c>
    </row>
    <row r="22" s="1" customFormat="1" spans="1:4">
      <c r="A22" s="1" t="s">
        <v>26</v>
      </c>
      <c r="D22" s="1" t="s">
        <v>27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zoomScale="130" zoomScaleNormal="130" topLeftCell="A43" workbookViewId="0">
      <selection activeCell="D59" sqref="D59"/>
    </sheetView>
  </sheetViews>
  <sheetFormatPr defaultColWidth="8.55238095238095" defaultRowHeight="9"/>
  <cols>
    <col min="1" max="1" width="9.00952380952381" style="1" customWidth="1"/>
    <col min="2" max="2" width="5.33333333333333" style="1" customWidth="1"/>
    <col min="3" max="3" width="25.8190476190476" style="1" customWidth="1"/>
    <col min="4" max="4" width="12.9714285714286" style="1" customWidth="1"/>
    <col min="5" max="5" width="11.2" style="1" customWidth="1"/>
    <col min="6" max="6" width="11.9714285714286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45498</v>
      </c>
      <c r="B7" s="15">
        <v>19415</v>
      </c>
      <c r="C7" s="16" t="s">
        <v>166</v>
      </c>
      <c r="D7" s="17" t="s">
        <v>47</v>
      </c>
      <c r="E7" s="17">
        <v>58009</v>
      </c>
      <c r="F7" s="34"/>
      <c r="G7" s="19" t="s">
        <v>56</v>
      </c>
      <c r="H7" s="19">
        <v>673649711</v>
      </c>
      <c r="I7" s="14">
        <v>45450</v>
      </c>
      <c r="J7" s="34">
        <v>35675.3</v>
      </c>
      <c r="K7" s="24">
        <f>J7+F7</f>
        <v>35675.3</v>
      </c>
      <c r="L7" s="14">
        <v>45498</v>
      </c>
      <c r="M7" s="2" t="s">
        <v>167</v>
      </c>
    </row>
    <row r="8" spans="1:13">
      <c r="A8" s="14">
        <v>45498</v>
      </c>
      <c r="B8" s="15">
        <v>19416</v>
      </c>
      <c r="C8" s="16" t="s">
        <v>168</v>
      </c>
      <c r="D8" s="17" t="s">
        <v>16</v>
      </c>
      <c r="E8" s="17">
        <v>58258</v>
      </c>
      <c r="F8" s="34"/>
      <c r="G8" s="19" t="s">
        <v>146</v>
      </c>
      <c r="H8" s="19">
        <v>394353</v>
      </c>
      <c r="I8" s="14">
        <v>45493</v>
      </c>
      <c r="J8" s="34">
        <v>24436.1</v>
      </c>
      <c r="K8" s="24">
        <f>J8+F8</f>
        <v>24436.1</v>
      </c>
      <c r="L8" s="14">
        <v>45498</v>
      </c>
      <c r="M8" s="2"/>
    </row>
    <row r="9" spans="6:11">
      <c r="F9" s="35">
        <f>SUM(F4:F8)</f>
        <v>0</v>
      </c>
      <c r="G9" s="2"/>
      <c r="H9" s="2"/>
      <c r="I9" s="2"/>
      <c r="J9" s="35">
        <f>SUM(J7:J8)</f>
        <v>60111.4</v>
      </c>
      <c r="K9" s="35">
        <f>SUM(K7:K8)</f>
        <v>60111.4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/>
      <c r="K13" s="39">
        <f t="shared" ref="K13:K23" si="0">J13*I13</f>
        <v>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/>
      <c r="K16" s="39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/>
      <c r="K17" s="39">
        <f t="shared" si="0"/>
        <v>0</v>
      </c>
    </row>
    <row r="18" spans="9:11">
      <c r="I18" s="37">
        <v>20</v>
      </c>
      <c r="J18" s="38"/>
      <c r="K18" s="39">
        <f t="shared" si="0"/>
        <v>0</v>
      </c>
    </row>
    <row r="19" spans="9:11">
      <c r="I19" s="37">
        <v>10</v>
      </c>
      <c r="J19" s="38"/>
      <c r="K19" s="39">
        <f t="shared" si="0"/>
        <v>0</v>
      </c>
    </row>
    <row r="20" spans="9:11">
      <c r="I20" s="37">
        <v>5</v>
      </c>
      <c r="J20" s="38"/>
      <c r="K20" s="39">
        <f t="shared" si="0"/>
        <v>0</v>
      </c>
    </row>
    <row r="21" spans="9:11">
      <c r="I21" s="37">
        <v>1</v>
      </c>
      <c r="J21" s="38"/>
      <c r="K21" s="39">
        <f t="shared" si="0"/>
        <v>0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/>
      <c r="K23" s="39">
        <f t="shared" si="0"/>
        <v>0</v>
      </c>
    </row>
    <row r="24" spans="9:11">
      <c r="I24" s="2" t="s">
        <v>29</v>
      </c>
      <c r="K24" s="41">
        <f>SUM(K13:K23)</f>
        <v>0</v>
      </c>
    </row>
    <row r="25" spans="9:11">
      <c r="I25" s="2" t="s">
        <v>30</v>
      </c>
      <c r="K25" s="42">
        <f>J9</f>
        <v>60111.4</v>
      </c>
    </row>
    <row r="26" ht="9.75" spans="11:11">
      <c r="K26" s="43">
        <f>SUM(K24:K25)</f>
        <v>60111.4</v>
      </c>
    </row>
    <row r="27" ht="9.75"/>
    <row r="33" spans="1:1">
      <c r="A33" s="2" t="s">
        <v>0</v>
      </c>
    </row>
    <row r="34" spans="1:1">
      <c r="A34" s="2" t="s">
        <v>1</v>
      </c>
    </row>
    <row r="36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3">
      <c r="A39" s="14">
        <v>45498</v>
      </c>
      <c r="B39" s="15">
        <v>19356</v>
      </c>
      <c r="C39" s="16" t="s">
        <v>169</v>
      </c>
      <c r="D39" s="17" t="s">
        <v>16</v>
      </c>
      <c r="E39" s="17">
        <v>58180</v>
      </c>
      <c r="F39" s="34">
        <v>23890.1</v>
      </c>
      <c r="G39" s="19"/>
      <c r="H39" s="19"/>
      <c r="I39" s="14"/>
      <c r="J39" s="34"/>
      <c r="K39" s="24">
        <f>J39+F39</f>
        <v>23890.1</v>
      </c>
      <c r="L39" s="14">
        <v>45498</v>
      </c>
      <c r="M39" s="2"/>
    </row>
    <row r="40" spans="1:13">
      <c r="A40" s="14"/>
      <c r="B40" s="15"/>
      <c r="C40" s="16"/>
      <c r="D40" s="17"/>
      <c r="E40" s="17"/>
      <c r="F40" s="34"/>
      <c r="G40" s="19"/>
      <c r="H40" s="19"/>
      <c r="I40" s="14"/>
      <c r="J40" s="34"/>
      <c r="K40" s="24"/>
      <c r="L40" s="14"/>
      <c r="M40" s="2"/>
    </row>
    <row r="41" spans="6:11">
      <c r="F41" s="35">
        <f>SUM(F36:F40)</f>
        <v>23890.1</v>
      </c>
      <c r="G41" s="2"/>
      <c r="H41" s="2"/>
      <c r="I41" s="2"/>
      <c r="J41" s="35">
        <f>SUM(J39:J40)</f>
        <v>0</v>
      </c>
      <c r="K41" s="35">
        <f>SUM(K39:K40)</f>
        <v>23890.1</v>
      </c>
    </row>
    <row r="42" spans="9:9">
      <c r="I42" s="1" t="s">
        <v>13</v>
      </c>
    </row>
    <row r="43" spans="8:11">
      <c r="H43" s="2" t="s">
        <v>17</v>
      </c>
      <c r="J43" s="36" t="s">
        <v>18</v>
      </c>
      <c r="K43" s="36" t="s">
        <v>19</v>
      </c>
    </row>
    <row r="44" spans="11:11">
      <c r="K44" s="2"/>
    </row>
    <row r="45" spans="1:11">
      <c r="A45" s="2" t="s">
        <v>20</v>
      </c>
      <c r="D45" s="2" t="s">
        <v>21</v>
      </c>
      <c r="G45" s="2" t="s">
        <v>22</v>
      </c>
      <c r="I45" s="37">
        <v>1000</v>
      </c>
      <c r="J45" s="38">
        <v>23</v>
      </c>
      <c r="K45" s="39">
        <f t="shared" ref="K45:K55" si="1">J45*I45</f>
        <v>23000</v>
      </c>
    </row>
    <row r="46" spans="1:11">
      <c r="A46" s="2"/>
      <c r="G46" s="2"/>
      <c r="I46" s="37">
        <v>500</v>
      </c>
      <c r="J46" s="38">
        <v>1</v>
      </c>
      <c r="K46" s="39">
        <f t="shared" si="1"/>
        <v>500</v>
      </c>
    </row>
    <row r="47" spans="1:11">
      <c r="A47" s="2"/>
      <c r="G47" s="2"/>
      <c r="I47" s="37">
        <v>200</v>
      </c>
      <c r="J47" s="38"/>
      <c r="K47" s="39">
        <f t="shared" si="1"/>
        <v>0</v>
      </c>
    </row>
    <row r="48" spans="1:11">
      <c r="A48" s="2" t="s">
        <v>23</v>
      </c>
      <c r="D48" s="2" t="s">
        <v>24</v>
      </c>
      <c r="G48" s="2" t="s">
        <v>25</v>
      </c>
      <c r="I48" s="37">
        <v>100</v>
      </c>
      <c r="J48" s="38">
        <v>3</v>
      </c>
      <c r="K48" s="39">
        <f t="shared" si="1"/>
        <v>300</v>
      </c>
    </row>
    <row r="49" spans="1:11">
      <c r="A49" s="1" t="s">
        <v>26</v>
      </c>
      <c r="D49" s="1" t="s">
        <v>27</v>
      </c>
      <c r="G49" s="1" t="s">
        <v>28</v>
      </c>
      <c r="I49" s="37">
        <v>50</v>
      </c>
      <c r="J49" s="38">
        <v>1</v>
      </c>
      <c r="K49" s="39">
        <f t="shared" si="1"/>
        <v>50</v>
      </c>
    </row>
    <row r="50" spans="9:11">
      <c r="I50" s="37">
        <v>20</v>
      </c>
      <c r="J50" s="38">
        <v>2</v>
      </c>
      <c r="K50" s="39">
        <f t="shared" si="1"/>
        <v>40</v>
      </c>
    </row>
    <row r="51" spans="9:11">
      <c r="I51" s="37">
        <v>10</v>
      </c>
      <c r="J51" s="38"/>
      <c r="K51" s="39">
        <f t="shared" si="1"/>
        <v>0</v>
      </c>
    </row>
    <row r="52" spans="9:11">
      <c r="I52" s="37">
        <v>5</v>
      </c>
      <c r="J52" s="38"/>
      <c r="K52" s="39">
        <f t="shared" si="1"/>
        <v>0</v>
      </c>
    </row>
    <row r="53" spans="9:11">
      <c r="I53" s="37">
        <v>1</v>
      </c>
      <c r="J53" s="38"/>
      <c r="K53" s="39">
        <f t="shared" si="1"/>
        <v>0</v>
      </c>
    </row>
    <row r="54" spans="9:11">
      <c r="I54" s="37">
        <v>0.25</v>
      </c>
      <c r="J54" s="38"/>
      <c r="K54" s="39">
        <f t="shared" si="1"/>
        <v>0</v>
      </c>
    </row>
    <row r="55" spans="9:11">
      <c r="I55" s="40">
        <v>0.05</v>
      </c>
      <c r="J55" s="38">
        <v>2</v>
      </c>
      <c r="K55" s="39">
        <f t="shared" si="1"/>
        <v>0.1</v>
      </c>
    </row>
    <row r="56" spans="9:11">
      <c r="I56" s="2" t="s">
        <v>29</v>
      </c>
      <c r="K56" s="41">
        <f>SUM(K45:K55)</f>
        <v>23890.1</v>
      </c>
    </row>
    <row r="57" spans="9:11">
      <c r="I57" s="2" t="s">
        <v>30</v>
      </c>
      <c r="K57" s="42">
        <f>J41</f>
        <v>0</v>
      </c>
    </row>
    <row r="58" ht="9.75" spans="11:11">
      <c r="K58" s="43">
        <f>SUM(K56:K57)</f>
        <v>23890.1</v>
      </c>
    </row>
    <row r="59" ht="9.75"/>
  </sheetData>
  <mergeCells count="26">
    <mergeCell ref="G4:J4"/>
    <mergeCell ref="G36:J36"/>
    <mergeCell ref="A4:A6"/>
    <mergeCell ref="A36:A38"/>
    <mergeCell ref="B4:B6"/>
    <mergeCell ref="B36:B38"/>
    <mergeCell ref="C4:C6"/>
    <mergeCell ref="C36:C38"/>
    <mergeCell ref="D4:D6"/>
    <mergeCell ref="D36:D38"/>
    <mergeCell ref="E4:E6"/>
    <mergeCell ref="E36:E38"/>
    <mergeCell ref="F4:F6"/>
    <mergeCell ref="F36:F38"/>
    <mergeCell ref="G5:G6"/>
    <mergeCell ref="G37:G38"/>
    <mergeCell ref="H5:H6"/>
    <mergeCell ref="H37:H38"/>
    <mergeCell ref="I5:I6"/>
    <mergeCell ref="I37:I38"/>
    <mergeCell ref="J5:J6"/>
    <mergeCell ref="J37:J38"/>
    <mergeCell ref="K4:K6"/>
    <mergeCell ref="K36:K38"/>
    <mergeCell ref="L4:L6"/>
    <mergeCell ref="L36:L38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zoomScale="130" zoomScaleNormal="130" topLeftCell="A40" workbookViewId="0">
      <selection activeCell="I42" sqref="I42:I43"/>
    </sheetView>
  </sheetViews>
  <sheetFormatPr defaultColWidth="8.55238095238095" defaultRowHeight="9"/>
  <cols>
    <col min="1" max="1" width="9.00952380952381" style="1" customWidth="1"/>
    <col min="2" max="2" width="5.33333333333333" style="1" customWidth="1"/>
    <col min="3" max="3" width="28.352380952381" style="1" customWidth="1"/>
    <col min="4" max="4" width="13.1809523809524" style="1" customWidth="1"/>
    <col min="5" max="5" width="9.44761904761905" style="1" customWidth="1"/>
    <col min="6" max="6" width="11.5333333333333" style="1" customWidth="1"/>
    <col min="7" max="7" width="12.3047619047619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45499</v>
      </c>
      <c r="B7" s="15">
        <v>19357</v>
      </c>
      <c r="C7" s="16" t="s">
        <v>15</v>
      </c>
      <c r="D7" s="17" t="s">
        <v>16</v>
      </c>
      <c r="E7" s="17">
        <v>58305</v>
      </c>
      <c r="F7" s="34">
        <v>24436.1</v>
      </c>
      <c r="G7" s="19"/>
      <c r="H7" s="19"/>
      <c r="I7" s="14"/>
      <c r="J7" s="34"/>
      <c r="K7" s="24">
        <f>J7+F7</f>
        <v>24436.1</v>
      </c>
      <c r="L7" s="14">
        <v>45502</v>
      </c>
      <c r="M7" s="2"/>
    </row>
    <row r="8" spans="1:13">
      <c r="A8" s="14"/>
      <c r="B8" s="15"/>
      <c r="C8" s="16"/>
      <c r="D8" s="17"/>
      <c r="E8" s="17"/>
      <c r="F8" s="34"/>
      <c r="G8" s="19"/>
      <c r="H8" s="19"/>
      <c r="I8" s="14"/>
      <c r="J8" s="34"/>
      <c r="K8" s="24"/>
      <c r="L8" s="14"/>
      <c r="M8" s="2"/>
    </row>
    <row r="9" spans="6:11">
      <c r="F9" s="35">
        <f>SUM(F4:F8)</f>
        <v>24436.1</v>
      </c>
      <c r="G9" s="2"/>
      <c r="H9" s="2"/>
      <c r="I9" s="2"/>
      <c r="J9" s="35">
        <f>SUM(J7:J8)</f>
        <v>0</v>
      </c>
      <c r="K9" s="35">
        <f>SUM(K7:K8)</f>
        <v>24436.1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>
        <v>24</v>
      </c>
      <c r="K13" s="39">
        <f t="shared" ref="K13:K23" si="0">J13*I13</f>
        <v>24000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>
        <v>4</v>
      </c>
      <c r="K16" s="39">
        <f t="shared" si="0"/>
        <v>400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/>
      <c r="K17" s="39">
        <f t="shared" si="0"/>
        <v>0</v>
      </c>
    </row>
    <row r="18" spans="9:11">
      <c r="I18" s="37">
        <v>20</v>
      </c>
      <c r="J18" s="38">
        <v>1</v>
      </c>
      <c r="K18" s="39">
        <f t="shared" si="0"/>
        <v>20</v>
      </c>
    </row>
    <row r="19" spans="9:11">
      <c r="I19" s="37">
        <v>10</v>
      </c>
      <c r="J19" s="38">
        <v>1</v>
      </c>
      <c r="K19" s="39">
        <f t="shared" si="0"/>
        <v>10</v>
      </c>
    </row>
    <row r="20" spans="9:11">
      <c r="I20" s="37">
        <v>5</v>
      </c>
      <c r="J20" s="38">
        <v>1</v>
      </c>
      <c r="K20" s="39">
        <f t="shared" si="0"/>
        <v>5</v>
      </c>
    </row>
    <row r="21" spans="9:11">
      <c r="I21" s="37">
        <v>1</v>
      </c>
      <c r="J21" s="38">
        <v>1</v>
      </c>
      <c r="K21" s="39">
        <f t="shared" si="0"/>
        <v>1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>
        <v>2</v>
      </c>
      <c r="K23" s="39">
        <f t="shared" si="0"/>
        <v>0.1</v>
      </c>
    </row>
    <row r="24" spans="9:11">
      <c r="I24" s="2" t="s">
        <v>29</v>
      </c>
      <c r="K24" s="41">
        <f>SUM(K13:K23)</f>
        <v>24436.1</v>
      </c>
    </row>
    <row r="25" spans="9:11">
      <c r="I25" s="2" t="s">
        <v>30</v>
      </c>
      <c r="K25" s="42">
        <f>J9</f>
        <v>0</v>
      </c>
    </row>
    <row r="26" ht="9.75" spans="11:11">
      <c r="K26" s="43">
        <f>SUM(K24:K25)</f>
        <v>24436.1</v>
      </c>
    </row>
    <row r="27" ht="9.75"/>
    <row r="38" s="1" customFormat="1" spans="1:1">
      <c r="A38" s="2" t="s">
        <v>0</v>
      </c>
    </row>
    <row r="39" s="1" customFormat="1" spans="1:1">
      <c r="A39" s="2" t="s">
        <v>1</v>
      </c>
    </row>
    <row r="41" s="1" customFormat="1" spans="1:12">
      <c r="A41" s="3" t="s">
        <v>2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2"/>
      <c r="K41" s="3" t="s">
        <v>9</v>
      </c>
      <c r="L41" s="3" t="s">
        <v>10</v>
      </c>
    </row>
    <row r="42" s="1" customFormat="1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="1" customFormat="1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="1" customFormat="1" spans="1:13">
      <c r="A44" s="14">
        <v>45499</v>
      </c>
      <c r="B44" s="15">
        <v>19358</v>
      </c>
      <c r="C44" s="47" t="s">
        <v>170</v>
      </c>
      <c r="D44" s="17" t="s">
        <v>16</v>
      </c>
      <c r="E44" s="17">
        <v>58193</v>
      </c>
      <c r="F44" s="45">
        <v>73707.48</v>
      </c>
      <c r="G44" s="46"/>
      <c r="H44" s="46"/>
      <c r="I44" s="26"/>
      <c r="J44" s="24">
        <f t="shared" ref="J44:J54" si="1">I44</f>
        <v>0</v>
      </c>
      <c r="K44" s="24">
        <f t="shared" ref="K44:K54" si="2">J44+F44</f>
        <v>73707.48</v>
      </c>
      <c r="L44" s="14">
        <v>45491</v>
      </c>
      <c r="M44" s="2" t="s">
        <v>171</v>
      </c>
    </row>
    <row r="45" s="1" customFormat="1" spans="1:13">
      <c r="A45" s="14">
        <v>45499</v>
      </c>
      <c r="B45" s="15">
        <v>19359</v>
      </c>
      <c r="C45" s="47" t="s">
        <v>172</v>
      </c>
      <c r="D45" s="17" t="s">
        <v>47</v>
      </c>
      <c r="E45" s="17">
        <v>58310</v>
      </c>
      <c r="F45" s="45">
        <v>43292.2</v>
      </c>
      <c r="G45" s="46"/>
      <c r="H45" s="46"/>
      <c r="I45" s="26"/>
      <c r="J45" s="24">
        <f t="shared" si="1"/>
        <v>0</v>
      </c>
      <c r="K45" s="24">
        <f t="shared" si="2"/>
        <v>43292.2</v>
      </c>
      <c r="L45" s="14">
        <v>45495</v>
      </c>
      <c r="M45" s="2"/>
    </row>
    <row r="46" s="1" customFormat="1" spans="1:12">
      <c r="A46" s="14">
        <v>45499</v>
      </c>
      <c r="B46" s="15">
        <v>19359</v>
      </c>
      <c r="C46" s="47" t="s">
        <v>172</v>
      </c>
      <c r="D46" s="17" t="s">
        <v>173</v>
      </c>
      <c r="E46" s="17">
        <v>58310</v>
      </c>
      <c r="F46" s="45">
        <v>6707.8</v>
      </c>
      <c r="G46" s="46"/>
      <c r="H46" s="46"/>
      <c r="I46" s="26"/>
      <c r="J46" s="24">
        <f t="shared" si="1"/>
        <v>0</v>
      </c>
      <c r="K46" s="24">
        <f t="shared" si="2"/>
        <v>6707.8</v>
      </c>
      <c r="L46" s="14">
        <v>45495</v>
      </c>
    </row>
    <row r="47" s="1" customFormat="1" spans="1:12">
      <c r="A47" s="14">
        <v>45499</v>
      </c>
      <c r="B47" s="15">
        <v>19360</v>
      </c>
      <c r="C47" s="47" t="s">
        <v>174</v>
      </c>
      <c r="D47" s="17" t="s">
        <v>16</v>
      </c>
      <c r="E47" s="17">
        <v>58319</v>
      </c>
      <c r="F47" s="45">
        <v>28756.1</v>
      </c>
      <c r="G47" s="46"/>
      <c r="H47" s="46"/>
      <c r="I47" s="26"/>
      <c r="J47" s="24">
        <f t="shared" si="1"/>
        <v>0</v>
      </c>
      <c r="K47" s="24">
        <f t="shared" si="2"/>
        <v>28756.1</v>
      </c>
      <c r="L47" s="14">
        <v>45495</v>
      </c>
    </row>
    <row r="48" s="1" customFormat="1" spans="1:12">
      <c r="A48" s="14">
        <v>45499</v>
      </c>
      <c r="B48" s="15">
        <v>19361</v>
      </c>
      <c r="C48" s="47" t="s">
        <v>175</v>
      </c>
      <c r="D48" s="17" t="s">
        <v>16</v>
      </c>
      <c r="E48" s="17">
        <v>58320</v>
      </c>
      <c r="F48" s="45">
        <v>42632.2</v>
      </c>
      <c r="G48" s="46"/>
      <c r="H48" s="46"/>
      <c r="I48" s="26"/>
      <c r="J48" s="24">
        <f t="shared" si="1"/>
        <v>0</v>
      </c>
      <c r="K48" s="24">
        <f t="shared" si="2"/>
        <v>42632.2</v>
      </c>
      <c r="L48" s="14">
        <v>45496</v>
      </c>
    </row>
    <row r="49" s="1" customFormat="1" spans="1:12">
      <c r="A49" s="14">
        <v>45499</v>
      </c>
      <c r="B49" s="15">
        <v>19362</v>
      </c>
      <c r="C49" s="47" t="s">
        <v>70</v>
      </c>
      <c r="D49" s="17" t="s">
        <v>16</v>
      </c>
      <c r="E49" s="17">
        <v>58318</v>
      </c>
      <c r="F49" s="45">
        <v>72364.2</v>
      </c>
      <c r="G49" s="46"/>
      <c r="H49" s="46"/>
      <c r="I49" s="26"/>
      <c r="J49" s="24">
        <f t="shared" si="1"/>
        <v>0</v>
      </c>
      <c r="K49" s="24">
        <f t="shared" si="2"/>
        <v>72364.2</v>
      </c>
      <c r="L49" s="14">
        <v>45496</v>
      </c>
    </row>
    <row r="50" s="1" customFormat="1" spans="1:12">
      <c r="A50" s="14">
        <v>45499</v>
      </c>
      <c r="B50" s="15">
        <v>19362</v>
      </c>
      <c r="C50" s="47" t="s">
        <v>70</v>
      </c>
      <c r="D50" s="17" t="s">
        <v>16</v>
      </c>
      <c r="E50" s="17">
        <v>58318</v>
      </c>
      <c r="F50" s="45">
        <v>1200.8</v>
      </c>
      <c r="G50" s="46"/>
      <c r="H50" s="46"/>
      <c r="I50" s="26"/>
      <c r="J50" s="24">
        <f t="shared" si="1"/>
        <v>0</v>
      </c>
      <c r="K50" s="24">
        <f t="shared" si="2"/>
        <v>1200.8</v>
      </c>
      <c r="L50" s="14">
        <v>45496</v>
      </c>
    </row>
    <row r="51" s="1" customFormat="1" spans="1:12">
      <c r="A51" s="14">
        <v>45499</v>
      </c>
      <c r="B51" s="15">
        <v>19363</v>
      </c>
      <c r="C51" s="16" t="s">
        <v>176</v>
      </c>
      <c r="D51" s="17" t="s">
        <v>16</v>
      </c>
      <c r="E51" s="17">
        <v>58322</v>
      </c>
      <c r="F51" s="45">
        <v>650</v>
      </c>
      <c r="G51" s="46"/>
      <c r="H51" s="46"/>
      <c r="I51" s="26"/>
      <c r="J51" s="24">
        <f t="shared" si="1"/>
        <v>0</v>
      </c>
      <c r="K51" s="24">
        <f t="shared" si="2"/>
        <v>650</v>
      </c>
      <c r="L51" s="14">
        <v>45497</v>
      </c>
    </row>
    <row r="52" s="1" customFormat="1" spans="1:12">
      <c r="A52" s="14">
        <v>45499</v>
      </c>
      <c r="B52" s="15">
        <v>19364</v>
      </c>
      <c r="C52" s="16" t="s">
        <v>42</v>
      </c>
      <c r="D52" s="17" t="s">
        <v>16</v>
      </c>
      <c r="E52" s="17">
        <v>58321</v>
      </c>
      <c r="F52" s="45">
        <v>10500</v>
      </c>
      <c r="G52" s="46"/>
      <c r="H52" s="46"/>
      <c r="I52" s="26"/>
      <c r="J52" s="24">
        <f t="shared" si="1"/>
        <v>0</v>
      </c>
      <c r="K52" s="24">
        <f t="shared" si="2"/>
        <v>10500</v>
      </c>
      <c r="L52" s="14">
        <v>45497</v>
      </c>
    </row>
    <row r="53" s="1" customFormat="1" spans="1:12">
      <c r="A53" s="14">
        <v>45499</v>
      </c>
      <c r="B53" s="15">
        <v>19365</v>
      </c>
      <c r="C53" s="16" t="s">
        <v>42</v>
      </c>
      <c r="D53" s="17" t="s">
        <v>16</v>
      </c>
      <c r="E53" s="17">
        <v>58308</v>
      </c>
      <c r="F53" s="45">
        <v>11000</v>
      </c>
      <c r="G53" s="46"/>
      <c r="H53" s="46"/>
      <c r="I53" s="26"/>
      <c r="J53" s="24">
        <f t="shared" si="1"/>
        <v>0</v>
      </c>
      <c r="K53" s="24">
        <f t="shared" si="2"/>
        <v>11000</v>
      </c>
      <c r="L53" s="14">
        <v>45497</v>
      </c>
    </row>
    <row r="54" s="1" customFormat="1" spans="1:12">
      <c r="A54" s="14">
        <v>45499</v>
      </c>
      <c r="B54" s="15">
        <v>19366</v>
      </c>
      <c r="C54" s="16" t="s">
        <v>177</v>
      </c>
      <c r="D54" s="17" t="s">
        <v>16</v>
      </c>
      <c r="E54" s="17">
        <v>58266</v>
      </c>
      <c r="F54" s="45">
        <v>19396.1</v>
      </c>
      <c r="G54" s="46"/>
      <c r="H54" s="46"/>
      <c r="I54" s="26"/>
      <c r="J54" s="24">
        <f t="shared" si="1"/>
        <v>0</v>
      </c>
      <c r="K54" s="24">
        <f t="shared" si="2"/>
        <v>19396.1</v>
      </c>
      <c r="L54" s="14">
        <v>45499</v>
      </c>
    </row>
    <row r="55" s="1" customFormat="1" spans="6:11">
      <c r="F55" s="35">
        <f>SUM(F44:F54)</f>
        <v>310206.88</v>
      </c>
      <c r="G55" s="2"/>
      <c r="H55" s="2"/>
      <c r="I55" s="2"/>
      <c r="J55" s="35">
        <f>SUM(J44:J54)</f>
        <v>0</v>
      </c>
      <c r="K55" s="35">
        <f>SUM(K44:K54)</f>
        <v>310206.88</v>
      </c>
    </row>
    <row r="57" s="1" customFormat="1" spans="1:4">
      <c r="A57" s="2" t="s">
        <v>20</v>
      </c>
      <c r="D57" s="2" t="s">
        <v>21</v>
      </c>
    </row>
    <row r="58" s="1" customFormat="1" spans="1:1">
      <c r="A58" s="2"/>
    </row>
    <row r="59" s="1" customFormat="1" spans="1:1">
      <c r="A59" s="2"/>
    </row>
    <row r="60" s="1" customFormat="1" spans="1:4">
      <c r="A60" s="2" t="s">
        <v>23</v>
      </c>
      <c r="D60" s="2" t="s">
        <v>24</v>
      </c>
    </row>
    <row r="61" s="1" customFormat="1" spans="1:4">
      <c r="A61" s="1" t="s">
        <v>26</v>
      </c>
      <c r="D61" s="1" t="s">
        <v>27</v>
      </c>
    </row>
  </sheetData>
  <mergeCells count="26">
    <mergeCell ref="G4:J4"/>
    <mergeCell ref="G41:J41"/>
    <mergeCell ref="A4:A6"/>
    <mergeCell ref="A41:A43"/>
    <mergeCell ref="B4:B6"/>
    <mergeCell ref="B41:B43"/>
    <mergeCell ref="C4:C6"/>
    <mergeCell ref="C41:C43"/>
    <mergeCell ref="D4:D6"/>
    <mergeCell ref="D41:D43"/>
    <mergeCell ref="E4:E6"/>
    <mergeCell ref="E41:E43"/>
    <mergeCell ref="F4:F6"/>
    <mergeCell ref="F41:F43"/>
    <mergeCell ref="G5:G6"/>
    <mergeCell ref="G42:G43"/>
    <mergeCell ref="H5:H6"/>
    <mergeCell ref="H42:H43"/>
    <mergeCell ref="I5:I6"/>
    <mergeCell ref="I42:I43"/>
    <mergeCell ref="J5:J6"/>
    <mergeCell ref="J42:J43"/>
    <mergeCell ref="K4:K6"/>
    <mergeCell ref="K41:K43"/>
    <mergeCell ref="L4:L6"/>
    <mergeCell ref="L41:L43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zoomScale="130" zoomScaleNormal="130" topLeftCell="A76" workbookViewId="0">
      <selection activeCell="E27" sqref="E27"/>
    </sheetView>
  </sheetViews>
  <sheetFormatPr defaultColWidth="8.55238095238095" defaultRowHeight="9"/>
  <cols>
    <col min="1" max="1" width="9.00952380952381" style="1" customWidth="1"/>
    <col min="2" max="2" width="5.33333333333333" style="1" customWidth="1"/>
    <col min="3" max="3" width="28.352380952381" style="1" customWidth="1"/>
    <col min="4" max="4" width="13.1809523809524" style="1" customWidth="1"/>
    <col min="5" max="5" width="9.44761904761905" style="1" customWidth="1"/>
    <col min="6" max="6" width="11.5333333333333" style="1" customWidth="1"/>
    <col min="7" max="7" width="12.3047619047619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45502</v>
      </c>
      <c r="B7" s="15">
        <v>19417</v>
      </c>
      <c r="C7" s="16" t="s">
        <v>178</v>
      </c>
      <c r="D7" s="17" t="s">
        <v>16</v>
      </c>
      <c r="E7" s="17">
        <v>58303</v>
      </c>
      <c r="F7" s="34"/>
      <c r="G7" s="19" t="s">
        <v>35</v>
      </c>
      <c r="H7" s="19">
        <v>1591511</v>
      </c>
      <c r="I7" s="14">
        <v>45498</v>
      </c>
      <c r="J7" s="34">
        <v>21697.03</v>
      </c>
      <c r="K7" s="24">
        <f>J7+F7</f>
        <v>21697.03</v>
      </c>
      <c r="L7" s="14">
        <v>45502</v>
      </c>
      <c r="M7" s="2" t="s">
        <v>179</v>
      </c>
    </row>
    <row r="8" spans="1:13">
      <c r="A8" s="14">
        <v>45502</v>
      </c>
      <c r="B8" s="15">
        <v>19418</v>
      </c>
      <c r="C8" s="16" t="s">
        <v>178</v>
      </c>
      <c r="D8" s="17" t="s">
        <v>16</v>
      </c>
      <c r="E8" s="17">
        <v>58304</v>
      </c>
      <c r="F8" s="34"/>
      <c r="G8" s="19" t="s">
        <v>35</v>
      </c>
      <c r="H8" s="19">
        <v>1591512</v>
      </c>
      <c r="I8" s="14">
        <v>45498</v>
      </c>
      <c r="J8" s="34">
        <v>21697.03</v>
      </c>
      <c r="K8" s="24"/>
      <c r="L8" s="14">
        <v>45502</v>
      </c>
      <c r="M8" s="2" t="s">
        <v>179</v>
      </c>
    </row>
    <row r="9" spans="6:11">
      <c r="F9" s="35">
        <f>SUM(F4:F8)</f>
        <v>0</v>
      </c>
      <c r="G9" s="2"/>
      <c r="H9" s="2"/>
      <c r="I9" s="2"/>
      <c r="J9" s="35">
        <f>SUM(J7:J8)</f>
        <v>43394.06</v>
      </c>
      <c r="K9" s="35">
        <f>SUM(K7:K8)</f>
        <v>21697.03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/>
      <c r="K13" s="39">
        <f t="shared" ref="K13:K23" si="0">J13*I13</f>
        <v>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/>
      <c r="K16" s="39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/>
      <c r="K17" s="39">
        <f t="shared" si="0"/>
        <v>0</v>
      </c>
    </row>
    <row r="18" spans="9:11">
      <c r="I18" s="37">
        <v>20</v>
      </c>
      <c r="J18" s="38"/>
      <c r="K18" s="39">
        <f t="shared" si="0"/>
        <v>0</v>
      </c>
    </row>
    <row r="19" spans="9:11">
      <c r="I19" s="37">
        <v>10</v>
      </c>
      <c r="J19" s="38"/>
      <c r="K19" s="39">
        <f t="shared" si="0"/>
        <v>0</v>
      </c>
    </row>
    <row r="20" spans="9:11">
      <c r="I20" s="37">
        <v>5</v>
      </c>
      <c r="J20" s="38"/>
      <c r="K20" s="39">
        <f t="shared" si="0"/>
        <v>0</v>
      </c>
    </row>
    <row r="21" spans="9:11">
      <c r="I21" s="37">
        <v>1</v>
      </c>
      <c r="J21" s="38"/>
      <c r="K21" s="39">
        <f t="shared" si="0"/>
        <v>0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/>
      <c r="K23" s="39">
        <f t="shared" si="0"/>
        <v>0</v>
      </c>
    </row>
    <row r="24" spans="9:11">
      <c r="I24" s="2" t="s">
        <v>29</v>
      </c>
      <c r="K24" s="41">
        <f>SUM(K13:K23)</f>
        <v>0</v>
      </c>
    </row>
    <row r="25" spans="9:11">
      <c r="I25" s="2" t="s">
        <v>30</v>
      </c>
      <c r="K25" s="42">
        <f>J9</f>
        <v>43394.06</v>
      </c>
    </row>
    <row r="26" ht="9.75" spans="11:11">
      <c r="K26" s="43">
        <f>SUM(K24:K25)</f>
        <v>43394.06</v>
      </c>
    </row>
    <row r="27" ht="9.75"/>
    <row r="35" spans="1:1">
      <c r="A35" s="2" t="s">
        <v>0</v>
      </c>
    </row>
    <row r="36" spans="1:1">
      <c r="A36" s="2" t="s">
        <v>1</v>
      </c>
    </row>
    <row r="38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14">
        <v>45502</v>
      </c>
      <c r="B41" s="15">
        <v>19367</v>
      </c>
      <c r="C41" s="16" t="s">
        <v>15</v>
      </c>
      <c r="D41" s="17" t="s">
        <v>16</v>
      </c>
      <c r="E41" s="17">
        <v>58306</v>
      </c>
      <c r="F41" s="34">
        <v>34996.1</v>
      </c>
      <c r="G41" s="19"/>
      <c r="H41" s="19"/>
      <c r="I41" s="14"/>
      <c r="J41" s="34">
        <v>0</v>
      </c>
      <c r="K41" s="24">
        <f>J41+F41</f>
        <v>34996.1</v>
      </c>
      <c r="L41" s="14">
        <v>45503</v>
      </c>
      <c r="M41" s="2"/>
    </row>
    <row r="42" spans="1:13">
      <c r="A42" s="14"/>
      <c r="B42" s="15"/>
      <c r="C42" s="16"/>
      <c r="D42" s="17"/>
      <c r="E42" s="17"/>
      <c r="F42" s="34"/>
      <c r="G42" s="19"/>
      <c r="H42" s="19"/>
      <c r="I42" s="14"/>
      <c r="J42" s="34"/>
      <c r="K42" s="24"/>
      <c r="L42" s="14"/>
      <c r="M42" s="2"/>
    </row>
    <row r="43" spans="6:11">
      <c r="F43" s="35">
        <f>SUM(F38:F42)</f>
        <v>34996.1</v>
      </c>
      <c r="G43" s="2"/>
      <c r="H43" s="2"/>
      <c r="I43" s="2"/>
      <c r="J43" s="35">
        <f>SUM(J41:J42)</f>
        <v>0</v>
      </c>
      <c r="K43" s="35">
        <f>SUM(K41:K42)</f>
        <v>34996.1</v>
      </c>
    </row>
    <row r="44" spans="9:9">
      <c r="I44" s="1" t="s">
        <v>13</v>
      </c>
    </row>
    <row r="45" spans="8:11">
      <c r="H45" s="2" t="s">
        <v>17</v>
      </c>
      <c r="J45" s="36" t="s">
        <v>18</v>
      </c>
      <c r="K45" s="36" t="s">
        <v>19</v>
      </c>
    </row>
    <row r="46" spans="11:11">
      <c r="K46" s="2"/>
    </row>
    <row r="47" spans="1:11">
      <c r="A47" s="2" t="s">
        <v>20</v>
      </c>
      <c r="D47" s="2" t="s">
        <v>21</v>
      </c>
      <c r="G47" s="2" t="s">
        <v>22</v>
      </c>
      <c r="I47" s="37">
        <v>1000</v>
      </c>
      <c r="J47" s="38">
        <v>34</v>
      </c>
      <c r="K47" s="39">
        <f t="shared" ref="K47:K57" si="1">J47*I47</f>
        <v>34000</v>
      </c>
    </row>
    <row r="48" spans="1:11">
      <c r="A48" s="2"/>
      <c r="G48" s="2"/>
      <c r="I48" s="37">
        <v>500</v>
      </c>
      <c r="J48" s="38">
        <v>1</v>
      </c>
      <c r="K48" s="39">
        <f t="shared" si="1"/>
        <v>500</v>
      </c>
    </row>
    <row r="49" spans="1:11">
      <c r="A49" s="2"/>
      <c r="G49" s="2"/>
      <c r="I49" s="37">
        <v>200</v>
      </c>
      <c r="J49" s="38"/>
      <c r="K49" s="39">
        <f t="shared" si="1"/>
        <v>0</v>
      </c>
    </row>
    <row r="50" spans="1:11">
      <c r="A50" s="2" t="s">
        <v>23</v>
      </c>
      <c r="D50" s="2" t="s">
        <v>24</v>
      </c>
      <c r="G50" s="2" t="s">
        <v>25</v>
      </c>
      <c r="I50" s="37">
        <v>100</v>
      </c>
      <c r="J50" s="38">
        <v>4</v>
      </c>
      <c r="K50" s="39">
        <f t="shared" si="1"/>
        <v>400</v>
      </c>
    </row>
    <row r="51" spans="1:11">
      <c r="A51" s="1" t="s">
        <v>26</v>
      </c>
      <c r="D51" s="1" t="s">
        <v>27</v>
      </c>
      <c r="G51" s="1" t="s">
        <v>28</v>
      </c>
      <c r="I51" s="37">
        <v>50</v>
      </c>
      <c r="J51" s="38">
        <v>1</v>
      </c>
      <c r="K51" s="39">
        <f t="shared" si="1"/>
        <v>50</v>
      </c>
    </row>
    <row r="52" spans="9:11">
      <c r="I52" s="37">
        <v>20</v>
      </c>
      <c r="J52" s="38">
        <v>2</v>
      </c>
      <c r="K52" s="39">
        <f t="shared" si="1"/>
        <v>40</v>
      </c>
    </row>
    <row r="53" spans="9:11">
      <c r="I53" s="37">
        <v>10</v>
      </c>
      <c r="J53" s="38"/>
      <c r="K53" s="39">
        <f t="shared" si="1"/>
        <v>0</v>
      </c>
    </row>
    <row r="54" spans="9:11">
      <c r="I54" s="37">
        <v>5</v>
      </c>
      <c r="J54" s="38">
        <v>1</v>
      </c>
      <c r="K54" s="39">
        <f t="shared" si="1"/>
        <v>5</v>
      </c>
    </row>
    <row r="55" spans="9:11">
      <c r="I55" s="37">
        <v>1</v>
      </c>
      <c r="J55" s="38">
        <v>1</v>
      </c>
      <c r="K55" s="39">
        <f t="shared" si="1"/>
        <v>1</v>
      </c>
    </row>
    <row r="56" spans="9:11">
      <c r="I56" s="37">
        <v>0.25</v>
      </c>
      <c r="J56" s="38"/>
      <c r="K56" s="39">
        <f t="shared" si="1"/>
        <v>0</v>
      </c>
    </row>
    <row r="57" spans="9:11">
      <c r="I57" s="40">
        <v>0.05</v>
      </c>
      <c r="J57" s="38">
        <v>2</v>
      </c>
      <c r="K57" s="39">
        <f t="shared" si="1"/>
        <v>0.1</v>
      </c>
    </row>
    <row r="58" spans="9:11">
      <c r="I58" s="2" t="s">
        <v>29</v>
      </c>
      <c r="K58" s="41">
        <f>SUM(K47:K57)</f>
        <v>34996.1</v>
      </c>
    </row>
    <row r="59" spans="9:11">
      <c r="I59" s="2" t="s">
        <v>30</v>
      </c>
      <c r="K59" s="42">
        <f>J43</f>
        <v>0</v>
      </c>
    </row>
    <row r="60" ht="9.75" spans="11:11">
      <c r="K60" s="43">
        <f>SUM(K58:K59)</f>
        <v>34996.1</v>
      </c>
    </row>
    <row r="61" ht="9.75"/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2"/>
  <sheetViews>
    <sheetView zoomScale="130" zoomScaleNormal="130" topLeftCell="A121" workbookViewId="0">
      <selection activeCell="A133" sqref="$A133:$XFD156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9.1142857142857" style="1" customWidth="1"/>
    <col min="4" max="4" width="13.1809523809524" style="1" customWidth="1"/>
    <col min="5" max="5" width="9.77142857142857" style="1" customWidth="1"/>
    <col min="6" max="6" width="10.9809523809524" style="1" customWidth="1"/>
    <col min="7" max="7" width="11.3238095238095" style="1" customWidth="1"/>
    <col min="8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45503</v>
      </c>
      <c r="B7" s="15">
        <v>19419</v>
      </c>
      <c r="C7" s="16" t="s">
        <v>180</v>
      </c>
      <c r="D7" s="17" t="s">
        <v>16</v>
      </c>
      <c r="E7" s="17">
        <v>58278</v>
      </c>
      <c r="F7" s="34"/>
      <c r="G7" s="19" t="s">
        <v>35</v>
      </c>
      <c r="H7" s="19">
        <v>381434</v>
      </c>
      <c r="I7" s="14">
        <v>45498</v>
      </c>
      <c r="J7" s="34">
        <v>685323.32</v>
      </c>
      <c r="K7" s="24">
        <f>J7+F7</f>
        <v>685323.32</v>
      </c>
      <c r="L7" s="14">
        <v>45503</v>
      </c>
      <c r="M7" s="2" t="s">
        <v>181</v>
      </c>
    </row>
    <row r="8" spans="1:13">
      <c r="A8" s="14">
        <v>45503</v>
      </c>
      <c r="B8" s="15">
        <v>19420</v>
      </c>
      <c r="C8" s="16" t="s">
        <v>182</v>
      </c>
      <c r="D8" s="17" t="s">
        <v>16</v>
      </c>
      <c r="E8" s="17" t="s">
        <v>183</v>
      </c>
      <c r="F8" s="34"/>
      <c r="G8" s="19" t="s">
        <v>35</v>
      </c>
      <c r="H8" s="19">
        <v>804016</v>
      </c>
      <c r="I8" s="14">
        <v>45496</v>
      </c>
      <c r="J8" s="34">
        <v>393796.7</v>
      </c>
      <c r="K8" s="24">
        <f>J8+F8</f>
        <v>393796.7</v>
      </c>
      <c r="L8" s="14">
        <v>45503</v>
      </c>
      <c r="M8" s="2"/>
    </row>
    <row r="9" spans="6:11">
      <c r="F9" s="35">
        <f>SUM(F4:F8)</f>
        <v>0</v>
      </c>
      <c r="G9" s="2"/>
      <c r="H9" s="2"/>
      <c r="I9" s="2"/>
      <c r="J9" s="35">
        <f>SUM(J7:J8)</f>
        <v>1079120.02</v>
      </c>
      <c r="K9" s="35">
        <f>SUM(K7:K8)</f>
        <v>1079120.02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/>
      <c r="K13" s="39">
        <f t="shared" ref="K13:K23" si="0">J13*I13</f>
        <v>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/>
      <c r="K16" s="39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/>
      <c r="K17" s="39">
        <f t="shared" si="0"/>
        <v>0</v>
      </c>
    </row>
    <row r="18" spans="9:11">
      <c r="I18" s="37">
        <v>20</v>
      </c>
      <c r="J18" s="38"/>
      <c r="K18" s="39">
        <f t="shared" si="0"/>
        <v>0</v>
      </c>
    </row>
    <row r="19" spans="9:11">
      <c r="I19" s="37">
        <v>10</v>
      </c>
      <c r="J19" s="38"/>
      <c r="K19" s="39">
        <f t="shared" si="0"/>
        <v>0</v>
      </c>
    </row>
    <row r="20" spans="9:11">
      <c r="I20" s="37">
        <v>5</v>
      </c>
      <c r="J20" s="38"/>
      <c r="K20" s="39">
        <f t="shared" si="0"/>
        <v>0</v>
      </c>
    </row>
    <row r="21" spans="9:11">
      <c r="I21" s="37">
        <v>1</v>
      </c>
      <c r="J21" s="38"/>
      <c r="K21" s="39">
        <f t="shared" si="0"/>
        <v>0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/>
      <c r="K23" s="39">
        <f t="shared" si="0"/>
        <v>0</v>
      </c>
    </row>
    <row r="24" spans="9:11">
      <c r="I24" s="2" t="s">
        <v>29</v>
      </c>
      <c r="K24" s="41">
        <f>SUM(K13:K23)</f>
        <v>0</v>
      </c>
    </row>
    <row r="25" spans="9:11">
      <c r="I25" s="2" t="s">
        <v>30</v>
      </c>
      <c r="K25" s="42">
        <f>J9</f>
        <v>1079120.02</v>
      </c>
    </row>
    <row r="26" ht="9.75" spans="11:11">
      <c r="K26" s="43">
        <f>SUM(K24:K25)</f>
        <v>1079120.02</v>
      </c>
    </row>
    <row r="27" ht="9.75"/>
    <row r="35" spans="1:1">
      <c r="A35" s="2" t="s">
        <v>0</v>
      </c>
    </row>
    <row r="36" spans="1:1">
      <c r="A36" s="2" t="s">
        <v>33</v>
      </c>
    </row>
    <row r="38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ht="18" spans="1:13">
      <c r="A41" s="14">
        <v>45503</v>
      </c>
      <c r="B41" s="15">
        <v>19405</v>
      </c>
      <c r="C41" s="16" t="s">
        <v>38</v>
      </c>
      <c r="D41" s="17" t="s">
        <v>48</v>
      </c>
      <c r="E41" s="11" t="s">
        <v>184</v>
      </c>
      <c r="F41" s="34"/>
      <c r="G41" s="19" t="s">
        <v>39</v>
      </c>
      <c r="H41" s="19">
        <v>320020</v>
      </c>
      <c r="I41" s="14">
        <v>45503</v>
      </c>
      <c r="J41" s="34">
        <v>56056</v>
      </c>
      <c r="K41" s="24">
        <f>J41+F41</f>
        <v>56056</v>
      </c>
      <c r="L41" s="14">
        <v>45503</v>
      </c>
      <c r="M41" s="2"/>
    </row>
    <row r="42" spans="1:13">
      <c r="A42" s="14"/>
      <c r="B42" s="15"/>
      <c r="C42" s="16"/>
      <c r="D42" s="17"/>
      <c r="E42" s="17"/>
      <c r="F42" s="34"/>
      <c r="G42" s="19"/>
      <c r="H42" s="19"/>
      <c r="I42" s="14"/>
      <c r="J42" s="34"/>
      <c r="K42" s="24"/>
      <c r="L42" s="14"/>
      <c r="M42" s="2"/>
    </row>
    <row r="43" spans="6:11">
      <c r="F43" s="35">
        <f>SUM(F38:F42)</f>
        <v>0</v>
      </c>
      <c r="G43" s="2"/>
      <c r="H43" s="2"/>
      <c r="I43" s="2"/>
      <c r="J43" s="35">
        <f>SUM(J41:J42)</f>
        <v>56056</v>
      </c>
      <c r="K43" s="35">
        <f>SUM(K41:K42)</f>
        <v>56056</v>
      </c>
    </row>
    <row r="44" spans="9:9">
      <c r="I44" s="1" t="s">
        <v>13</v>
      </c>
    </row>
    <row r="45" spans="8:11">
      <c r="H45" s="2" t="s">
        <v>17</v>
      </c>
      <c r="J45" s="36" t="s">
        <v>18</v>
      </c>
      <c r="K45" s="36" t="s">
        <v>19</v>
      </c>
    </row>
    <row r="46" spans="11:11">
      <c r="K46" s="2"/>
    </row>
    <row r="47" spans="1:11">
      <c r="A47" s="2" t="s">
        <v>20</v>
      </c>
      <c r="D47" s="2" t="s">
        <v>21</v>
      </c>
      <c r="G47" s="2" t="s">
        <v>22</v>
      </c>
      <c r="I47" s="37">
        <v>1000</v>
      </c>
      <c r="J47" s="38"/>
      <c r="K47" s="39">
        <f t="shared" ref="K47:K57" si="1">J47*I47</f>
        <v>0</v>
      </c>
    </row>
    <row r="48" spans="1:11">
      <c r="A48" s="2"/>
      <c r="G48" s="2"/>
      <c r="I48" s="37">
        <v>500</v>
      </c>
      <c r="J48" s="38"/>
      <c r="K48" s="39">
        <f t="shared" si="1"/>
        <v>0</v>
      </c>
    </row>
    <row r="49" spans="1:11">
      <c r="A49" s="2"/>
      <c r="G49" s="2"/>
      <c r="I49" s="37">
        <v>200</v>
      </c>
      <c r="J49" s="38"/>
      <c r="K49" s="39">
        <f t="shared" si="1"/>
        <v>0</v>
      </c>
    </row>
    <row r="50" spans="1:11">
      <c r="A50" s="2" t="s">
        <v>23</v>
      </c>
      <c r="D50" s="2" t="s">
        <v>24</v>
      </c>
      <c r="G50" s="2" t="s">
        <v>25</v>
      </c>
      <c r="I50" s="37">
        <v>100</v>
      </c>
      <c r="J50" s="38"/>
      <c r="K50" s="39">
        <f t="shared" si="1"/>
        <v>0</v>
      </c>
    </row>
    <row r="51" spans="1:11">
      <c r="A51" s="1" t="s">
        <v>26</v>
      </c>
      <c r="D51" s="1" t="s">
        <v>27</v>
      </c>
      <c r="G51" s="1" t="s">
        <v>28</v>
      </c>
      <c r="I51" s="37">
        <v>50</v>
      </c>
      <c r="J51" s="38"/>
      <c r="K51" s="39">
        <f t="shared" si="1"/>
        <v>0</v>
      </c>
    </row>
    <row r="52" spans="9:11">
      <c r="I52" s="37">
        <v>20</v>
      </c>
      <c r="J52" s="38"/>
      <c r="K52" s="39">
        <f t="shared" si="1"/>
        <v>0</v>
      </c>
    </row>
    <row r="53" spans="9:11">
      <c r="I53" s="37">
        <v>10</v>
      </c>
      <c r="J53" s="38"/>
      <c r="K53" s="39">
        <f t="shared" si="1"/>
        <v>0</v>
      </c>
    </row>
    <row r="54" spans="9:11">
      <c r="I54" s="37">
        <v>5</v>
      </c>
      <c r="J54" s="38"/>
      <c r="K54" s="39">
        <f t="shared" si="1"/>
        <v>0</v>
      </c>
    </row>
    <row r="55" spans="9:11">
      <c r="I55" s="37">
        <v>1</v>
      </c>
      <c r="J55" s="38"/>
      <c r="K55" s="39">
        <f t="shared" si="1"/>
        <v>0</v>
      </c>
    </row>
    <row r="56" spans="9:11">
      <c r="I56" s="37">
        <v>0.25</v>
      </c>
      <c r="J56" s="38"/>
      <c r="K56" s="39">
        <f t="shared" si="1"/>
        <v>0</v>
      </c>
    </row>
    <row r="57" spans="9:11">
      <c r="I57" s="40">
        <v>0.05</v>
      </c>
      <c r="J57" s="38"/>
      <c r="K57" s="39">
        <f t="shared" si="1"/>
        <v>0</v>
      </c>
    </row>
    <row r="58" spans="9:11">
      <c r="I58" s="2" t="s">
        <v>29</v>
      </c>
      <c r="K58" s="41">
        <f>SUM(K47:K57)</f>
        <v>0</v>
      </c>
    </row>
    <row r="59" spans="9:11">
      <c r="I59" s="2" t="s">
        <v>30</v>
      </c>
      <c r="K59" s="42">
        <f>J43</f>
        <v>56056</v>
      </c>
    </row>
    <row r="60" ht="9.75" spans="11:11">
      <c r="K60" s="43">
        <f>SUM(K58:K59)</f>
        <v>56056</v>
      </c>
    </row>
    <row r="61" ht="9.75"/>
    <row r="69" s="1" customFormat="1" spans="1:1">
      <c r="A69" s="2" t="s">
        <v>0</v>
      </c>
    </row>
    <row r="70" s="1" customFormat="1" spans="1:1">
      <c r="A70" s="2" t="s">
        <v>1</v>
      </c>
    </row>
    <row r="72" s="1" customFormat="1" spans="1:12">
      <c r="A72" s="3" t="s">
        <v>2</v>
      </c>
      <c r="B72" s="3" t="s">
        <v>3</v>
      </c>
      <c r="C72" s="3" t="s">
        <v>4</v>
      </c>
      <c r="D72" s="3" t="s">
        <v>5</v>
      </c>
      <c r="E72" s="3" t="s">
        <v>6</v>
      </c>
      <c r="F72" s="3" t="s">
        <v>7</v>
      </c>
      <c r="G72" s="4" t="s">
        <v>8</v>
      </c>
      <c r="H72" s="5"/>
      <c r="I72" s="5"/>
      <c r="J72" s="22"/>
      <c r="K72" s="3" t="s">
        <v>9</v>
      </c>
      <c r="L72" s="3" t="s">
        <v>10</v>
      </c>
    </row>
    <row r="73" s="1" customFormat="1" spans="1:12">
      <c r="A73" s="6"/>
      <c r="B73" s="6"/>
      <c r="C73" s="6"/>
      <c r="D73" s="6"/>
      <c r="E73" s="6"/>
      <c r="F73" s="6"/>
      <c r="G73" s="3" t="s">
        <v>11</v>
      </c>
      <c r="H73" s="3" t="s">
        <v>12</v>
      </c>
      <c r="I73" s="3" t="s">
        <v>13</v>
      </c>
      <c r="J73" s="3" t="s">
        <v>14</v>
      </c>
      <c r="K73" s="6"/>
      <c r="L73" s="6"/>
    </row>
    <row r="74" s="1" customFormat="1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="1" customFormat="1" spans="1:12">
      <c r="A75" s="14">
        <v>45503</v>
      </c>
      <c r="B75" s="15" t="s">
        <v>185</v>
      </c>
      <c r="C75" s="16" t="s">
        <v>44</v>
      </c>
      <c r="D75" s="17" t="s">
        <v>16</v>
      </c>
      <c r="E75" s="17" t="s">
        <v>186</v>
      </c>
      <c r="F75" s="34"/>
      <c r="G75" s="19" t="s">
        <v>146</v>
      </c>
      <c r="H75" s="19">
        <v>261690</v>
      </c>
      <c r="I75" s="14">
        <v>45503</v>
      </c>
      <c r="J75" s="34">
        <v>28756</v>
      </c>
      <c r="K75" s="24">
        <f t="shared" ref="K75:K79" si="2">J75+F75</f>
        <v>28756</v>
      </c>
      <c r="L75" s="14">
        <v>45503</v>
      </c>
    </row>
    <row r="76" s="1" customFormat="1" spans="1:12">
      <c r="A76" s="14">
        <v>45503</v>
      </c>
      <c r="B76" s="15" t="s">
        <v>185</v>
      </c>
      <c r="C76" s="16" t="s">
        <v>44</v>
      </c>
      <c r="D76" s="17" t="s">
        <v>16</v>
      </c>
      <c r="E76" s="17" t="s">
        <v>187</v>
      </c>
      <c r="F76" s="34"/>
      <c r="G76" s="19" t="s">
        <v>146</v>
      </c>
      <c r="H76" s="19">
        <v>261690</v>
      </c>
      <c r="I76" s="14">
        <v>45503</v>
      </c>
      <c r="J76" s="34">
        <v>22900</v>
      </c>
      <c r="K76" s="24">
        <f t="shared" si="2"/>
        <v>22900</v>
      </c>
      <c r="L76" s="14">
        <v>45503</v>
      </c>
    </row>
    <row r="77" s="1" customFormat="1" spans="1:12">
      <c r="A77" s="14">
        <v>45503</v>
      </c>
      <c r="B77" s="15" t="s">
        <v>185</v>
      </c>
      <c r="C77" s="16" t="s">
        <v>44</v>
      </c>
      <c r="D77" s="17" t="s">
        <v>16</v>
      </c>
      <c r="E77" s="17" t="s">
        <v>188</v>
      </c>
      <c r="F77" s="34"/>
      <c r="G77" s="19" t="s">
        <v>146</v>
      </c>
      <c r="H77" s="19">
        <v>261690</v>
      </c>
      <c r="I77" s="14">
        <v>45503</v>
      </c>
      <c r="J77" s="34">
        <v>54396</v>
      </c>
      <c r="K77" s="24">
        <f t="shared" si="2"/>
        <v>54396</v>
      </c>
      <c r="L77" s="14">
        <v>45503</v>
      </c>
    </row>
    <row r="78" s="1" customFormat="1" spans="1:12">
      <c r="A78" s="14">
        <v>45503</v>
      </c>
      <c r="B78" s="15" t="s">
        <v>185</v>
      </c>
      <c r="C78" s="16" t="s">
        <v>44</v>
      </c>
      <c r="D78" s="17" t="s">
        <v>16</v>
      </c>
      <c r="E78" s="17" t="s">
        <v>189</v>
      </c>
      <c r="F78" s="34"/>
      <c r="G78" s="19" t="s">
        <v>146</v>
      </c>
      <c r="H78" s="19">
        <v>261690</v>
      </c>
      <c r="I78" s="14">
        <v>45503</v>
      </c>
      <c r="J78" s="34">
        <v>32824</v>
      </c>
      <c r="K78" s="24">
        <f t="shared" si="2"/>
        <v>32824</v>
      </c>
      <c r="L78" s="14">
        <v>45503</v>
      </c>
    </row>
    <row r="79" s="1" customFormat="1" spans="1:12">
      <c r="A79" s="14">
        <v>45503</v>
      </c>
      <c r="B79" s="15" t="s">
        <v>185</v>
      </c>
      <c r="C79" s="16" t="s">
        <v>44</v>
      </c>
      <c r="D79" s="17" t="s">
        <v>16</v>
      </c>
      <c r="E79" s="17" t="s">
        <v>190</v>
      </c>
      <c r="F79" s="34"/>
      <c r="G79" s="19" t="s">
        <v>146</v>
      </c>
      <c r="H79" s="19">
        <v>261690</v>
      </c>
      <c r="I79" s="14">
        <v>45503</v>
      </c>
      <c r="J79" s="34">
        <v>14000</v>
      </c>
      <c r="K79" s="24">
        <f t="shared" si="2"/>
        <v>14000</v>
      </c>
      <c r="L79" s="14">
        <v>45503</v>
      </c>
    </row>
    <row r="80" s="1" customFormat="1" spans="6:11">
      <c r="F80" s="35">
        <f>SUM(F72:F79)</f>
        <v>0</v>
      </c>
      <c r="G80" s="2"/>
      <c r="H80" s="2"/>
      <c r="I80" s="2"/>
      <c r="J80" s="35">
        <f>SUM(J75:J79)</f>
        <v>152876</v>
      </c>
      <c r="K80" s="35">
        <f>SUM(K75:K79)</f>
        <v>152876</v>
      </c>
    </row>
    <row r="81" s="1" customFormat="1" spans="9:9">
      <c r="I81" s="1" t="s">
        <v>13</v>
      </c>
    </row>
    <row r="82" s="1" customFormat="1" spans="8:11">
      <c r="H82" s="2" t="s">
        <v>17</v>
      </c>
      <c r="J82" s="36" t="s">
        <v>18</v>
      </c>
      <c r="K82" s="36" t="s">
        <v>19</v>
      </c>
    </row>
    <row r="83" s="1" customFormat="1" spans="11:11">
      <c r="K83" s="2"/>
    </row>
    <row r="84" s="1" customFormat="1" spans="1:11">
      <c r="A84" s="2" t="s">
        <v>20</v>
      </c>
      <c r="D84" s="2" t="s">
        <v>21</v>
      </c>
      <c r="G84" s="2" t="s">
        <v>22</v>
      </c>
      <c r="I84" s="37">
        <v>1000</v>
      </c>
      <c r="J84" s="38"/>
      <c r="K84" s="39">
        <f t="shared" ref="K84:K94" si="3">J84*I84</f>
        <v>0</v>
      </c>
    </row>
    <row r="85" s="1" customFormat="1" spans="1:11">
      <c r="A85" s="2"/>
      <c r="G85" s="2"/>
      <c r="I85" s="37">
        <v>500</v>
      </c>
      <c r="J85" s="38"/>
      <c r="K85" s="39">
        <f t="shared" si="3"/>
        <v>0</v>
      </c>
    </row>
    <row r="86" s="1" customFormat="1" spans="1:11">
      <c r="A86" s="2"/>
      <c r="G86" s="2"/>
      <c r="I86" s="37">
        <v>200</v>
      </c>
      <c r="J86" s="38"/>
      <c r="K86" s="39">
        <f t="shared" si="3"/>
        <v>0</v>
      </c>
    </row>
    <row r="87" s="1" customFormat="1" spans="1:11">
      <c r="A87" s="2" t="s">
        <v>23</v>
      </c>
      <c r="D87" s="2" t="s">
        <v>24</v>
      </c>
      <c r="G87" s="2" t="s">
        <v>25</v>
      </c>
      <c r="I87" s="37">
        <v>100</v>
      </c>
      <c r="J87" s="38"/>
      <c r="K87" s="39">
        <f t="shared" si="3"/>
        <v>0</v>
      </c>
    </row>
    <row r="88" s="1" customFormat="1" spans="1:11">
      <c r="A88" s="1" t="s">
        <v>26</v>
      </c>
      <c r="D88" s="1" t="s">
        <v>27</v>
      </c>
      <c r="G88" s="1" t="s">
        <v>28</v>
      </c>
      <c r="I88" s="37">
        <v>50</v>
      </c>
      <c r="J88" s="38"/>
      <c r="K88" s="39">
        <f t="shared" si="3"/>
        <v>0</v>
      </c>
    </row>
    <row r="89" s="1" customFormat="1" spans="9:11">
      <c r="I89" s="37">
        <v>20</v>
      </c>
      <c r="J89" s="38"/>
      <c r="K89" s="39">
        <f t="shared" si="3"/>
        <v>0</v>
      </c>
    </row>
    <row r="90" s="1" customFormat="1" spans="9:11">
      <c r="I90" s="37">
        <v>10</v>
      </c>
      <c r="J90" s="38"/>
      <c r="K90" s="39">
        <f t="shared" si="3"/>
        <v>0</v>
      </c>
    </row>
    <row r="91" s="1" customFormat="1" spans="9:11">
      <c r="I91" s="37">
        <v>5</v>
      </c>
      <c r="J91" s="38"/>
      <c r="K91" s="39">
        <f t="shared" si="3"/>
        <v>0</v>
      </c>
    </row>
    <row r="92" s="1" customFormat="1" spans="9:11">
      <c r="I92" s="37">
        <v>1</v>
      </c>
      <c r="J92" s="38"/>
      <c r="K92" s="39">
        <f t="shared" si="3"/>
        <v>0</v>
      </c>
    </row>
    <row r="93" s="1" customFormat="1" spans="9:11">
      <c r="I93" s="37">
        <v>0.25</v>
      </c>
      <c r="J93" s="38"/>
      <c r="K93" s="39">
        <f t="shared" si="3"/>
        <v>0</v>
      </c>
    </row>
    <row r="94" s="1" customFormat="1" spans="9:11">
      <c r="I94" s="40">
        <v>0.05</v>
      </c>
      <c r="J94" s="38"/>
      <c r="K94" s="39">
        <f t="shared" si="3"/>
        <v>0</v>
      </c>
    </row>
    <row r="95" s="1" customFormat="1" spans="9:11">
      <c r="I95" s="2" t="s">
        <v>29</v>
      </c>
      <c r="K95" s="41">
        <f>SUM(K84:K94)</f>
        <v>0</v>
      </c>
    </row>
    <row r="96" s="1" customFormat="1" spans="9:11">
      <c r="I96" s="2" t="s">
        <v>30</v>
      </c>
      <c r="K96" s="42">
        <f>K80</f>
        <v>152876</v>
      </c>
    </row>
    <row r="97" s="1" customFormat="1" ht="9.75" spans="11:11">
      <c r="K97" s="43">
        <f>SUM(K95:K96)</f>
        <v>152876</v>
      </c>
    </row>
    <row r="98" s="1" customFormat="1" ht="9.75" spans="11:11">
      <c r="K98" s="37"/>
    </row>
    <row r="104" s="1" customFormat="1" spans="1:1">
      <c r="A104" s="2" t="s">
        <v>0</v>
      </c>
    </row>
    <row r="105" s="1" customFormat="1" spans="1:1">
      <c r="A105" s="2" t="s">
        <v>1</v>
      </c>
    </row>
    <row r="107" s="1" customFormat="1" spans="1:12">
      <c r="A107" s="3" t="s">
        <v>2</v>
      </c>
      <c r="B107" s="3" t="s">
        <v>3</v>
      </c>
      <c r="C107" s="3" t="s">
        <v>4</v>
      </c>
      <c r="D107" s="3" t="s">
        <v>5</v>
      </c>
      <c r="E107" s="3" t="s">
        <v>6</v>
      </c>
      <c r="F107" s="3" t="s">
        <v>7</v>
      </c>
      <c r="G107" s="4" t="s">
        <v>8</v>
      </c>
      <c r="H107" s="5"/>
      <c r="I107" s="5"/>
      <c r="J107" s="22"/>
      <c r="K107" s="3" t="s">
        <v>9</v>
      </c>
      <c r="L107" s="3" t="s">
        <v>10</v>
      </c>
    </row>
    <row r="108" s="1" customFormat="1" spans="1:12">
      <c r="A108" s="6"/>
      <c r="B108" s="6"/>
      <c r="C108" s="6"/>
      <c r="D108" s="6"/>
      <c r="E108" s="6"/>
      <c r="F108" s="6"/>
      <c r="G108" s="3" t="s">
        <v>11</v>
      </c>
      <c r="H108" s="3" t="s">
        <v>12</v>
      </c>
      <c r="I108" s="3" t="s">
        <v>13</v>
      </c>
      <c r="J108" s="3" t="s">
        <v>14</v>
      </c>
      <c r="K108" s="6"/>
      <c r="L108" s="6"/>
    </row>
    <row r="109" s="1" customFormat="1" spans="1:1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="1" customFormat="1" spans="1:12">
      <c r="A110" s="14">
        <v>45503</v>
      </c>
      <c r="B110" s="15">
        <v>19370</v>
      </c>
      <c r="C110" s="47" t="s">
        <v>191</v>
      </c>
      <c r="D110" s="17" t="s">
        <v>47</v>
      </c>
      <c r="E110" s="17">
        <v>58207</v>
      </c>
      <c r="F110" s="45"/>
      <c r="G110" s="46" t="s">
        <v>192</v>
      </c>
      <c r="H110" s="46">
        <v>4636280</v>
      </c>
      <c r="I110" s="26"/>
      <c r="J110" s="24">
        <v>35206.1</v>
      </c>
      <c r="K110" s="24">
        <f t="shared" ref="K110:K119" si="4">J110+F110</f>
        <v>35206.1</v>
      </c>
      <c r="L110" s="14">
        <v>45495</v>
      </c>
    </row>
    <row r="111" s="1" customFormat="1" spans="1:13">
      <c r="A111" s="14">
        <v>45503</v>
      </c>
      <c r="B111" s="15">
        <v>19370</v>
      </c>
      <c r="C111" s="47" t="s">
        <v>191</v>
      </c>
      <c r="D111" s="17" t="s">
        <v>48</v>
      </c>
      <c r="E111" s="17">
        <v>58207</v>
      </c>
      <c r="F111" s="45"/>
      <c r="G111" s="46" t="s">
        <v>192</v>
      </c>
      <c r="H111" s="46">
        <v>4636280</v>
      </c>
      <c r="I111" s="26"/>
      <c r="J111" s="24">
        <v>10587.45</v>
      </c>
      <c r="K111" s="24">
        <f t="shared" si="4"/>
        <v>10587.45</v>
      </c>
      <c r="L111" s="14">
        <v>45495</v>
      </c>
      <c r="M111" s="2"/>
    </row>
    <row r="112" s="1" customFormat="1" spans="1:12">
      <c r="A112" s="14">
        <v>45503</v>
      </c>
      <c r="B112" s="15">
        <v>19371</v>
      </c>
      <c r="C112" s="47" t="s">
        <v>193</v>
      </c>
      <c r="D112" s="17" t="s">
        <v>47</v>
      </c>
      <c r="E112" s="17">
        <v>58325</v>
      </c>
      <c r="F112" s="45">
        <v>28966.1</v>
      </c>
      <c r="G112" s="46"/>
      <c r="H112" s="46"/>
      <c r="I112" s="26"/>
      <c r="J112" s="24">
        <f t="shared" ref="J112:J117" si="5">I112</f>
        <v>0</v>
      </c>
      <c r="K112" s="24">
        <f t="shared" si="4"/>
        <v>28966.1</v>
      </c>
      <c r="L112" s="14">
        <v>45499</v>
      </c>
    </row>
    <row r="113" s="1" customFormat="1" spans="1:12">
      <c r="A113" s="14">
        <v>45503</v>
      </c>
      <c r="B113" s="15">
        <v>19371</v>
      </c>
      <c r="C113" s="47" t="s">
        <v>193</v>
      </c>
      <c r="D113" s="17" t="s">
        <v>48</v>
      </c>
      <c r="E113" s="17">
        <v>58325</v>
      </c>
      <c r="F113" s="45">
        <v>16695</v>
      </c>
      <c r="G113" s="46"/>
      <c r="H113" s="46"/>
      <c r="I113" s="26"/>
      <c r="J113" s="24">
        <f t="shared" si="5"/>
        <v>0</v>
      </c>
      <c r="K113" s="24">
        <f t="shared" si="4"/>
        <v>16695</v>
      </c>
      <c r="L113" s="14">
        <v>45499</v>
      </c>
    </row>
    <row r="114" s="1" customFormat="1" spans="1:12">
      <c r="A114" s="14">
        <v>45503</v>
      </c>
      <c r="B114" s="15">
        <v>19372</v>
      </c>
      <c r="C114" s="16" t="s">
        <v>194</v>
      </c>
      <c r="D114" s="17" t="s">
        <v>16</v>
      </c>
      <c r="E114" s="17">
        <v>58324</v>
      </c>
      <c r="F114" s="45">
        <v>650</v>
      </c>
      <c r="G114" s="46"/>
      <c r="H114" s="46"/>
      <c r="I114" s="26"/>
      <c r="J114" s="24">
        <f t="shared" si="5"/>
        <v>0</v>
      </c>
      <c r="K114" s="24">
        <f t="shared" si="4"/>
        <v>650</v>
      </c>
      <c r="L114" s="14">
        <v>45497</v>
      </c>
    </row>
    <row r="115" s="1" customFormat="1" spans="1:12">
      <c r="A115" s="14">
        <v>45503</v>
      </c>
      <c r="B115" s="15">
        <v>19373</v>
      </c>
      <c r="C115" s="16" t="s">
        <v>157</v>
      </c>
      <c r="D115" s="17" t="s">
        <v>16</v>
      </c>
      <c r="E115" s="17">
        <v>58288</v>
      </c>
      <c r="F115" s="45">
        <v>21000</v>
      </c>
      <c r="G115" s="46"/>
      <c r="H115" s="46"/>
      <c r="I115" s="26"/>
      <c r="J115" s="24">
        <f t="shared" si="5"/>
        <v>0</v>
      </c>
      <c r="K115" s="24">
        <f t="shared" si="4"/>
        <v>21000</v>
      </c>
      <c r="L115" s="14">
        <v>45502</v>
      </c>
    </row>
    <row r="116" s="1" customFormat="1" spans="1:12">
      <c r="A116" s="14">
        <v>45503</v>
      </c>
      <c r="B116" s="15">
        <v>19373</v>
      </c>
      <c r="C116" s="16" t="s">
        <v>157</v>
      </c>
      <c r="D116" s="17" t="s">
        <v>16</v>
      </c>
      <c r="E116" s="17">
        <v>58327</v>
      </c>
      <c r="F116" s="45">
        <v>21316.1</v>
      </c>
      <c r="G116" s="46"/>
      <c r="H116" s="46"/>
      <c r="I116" s="26"/>
      <c r="J116" s="24">
        <f t="shared" si="5"/>
        <v>0</v>
      </c>
      <c r="K116" s="24">
        <f t="shared" si="4"/>
        <v>21316.1</v>
      </c>
      <c r="L116" s="14">
        <v>45502</v>
      </c>
    </row>
    <row r="117" s="1" customFormat="1" spans="1:12">
      <c r="A117" s="14">
        <v>45503</v>
      </c>
      <c r="B117" s="15">
        <v>19374</v>
      </c>
      <c r="C117" s="16" t="s">
        <v>195</v>
      </c>
      <c r="D117" s="17" t="s">
        <v>16</v>
      </c>
      <c r="E117" s="17">
        <v>58331</v>
      </c>
      <c r="F117" s="45"/>
      <c r="G117" s="46"/>
      <c r="H117" s="46"/>
      <c r="I117" s="26"/>
      <c r="J117" s="24">
        <v>25036</v>
      </c>
      <c r="K117" s="24">
        <f t="shared" si="4"/>
        <v>25036</v>
      </c>
      <c r="L117" s="14">
        <v>45502</v>
      </c>
    </row>
    <row r="118" s="1" customFormat="1" spans="1:12">
      <c r="A118" s="14">
        <v>45503</v>
      </c>
      <c r="B118" s="15">
        <v>19375</v>
      </c>
      <c r="C118" s="16" t="s">
        <v>196</v>
      </c>
      <c r="D118" s="17" t="s">
        <v>47</v>
      </c>
      <c r="E118" s="17">
        <v>58334</v>
      </c>
      <c r="F118" s="45">
        <v>19213</v>
      </c>
      <c r="G118" s="46"/>
      <c r="H118" s="46"/>
      <c r="I118" s="26"/>
      <c r="J118" s="24">
        <f>I118</f>
        <v>0</v>
      </c>
      <c r="K118" s="24">
        <f t="shared" si="4"/>
        <v>19213</v>
      </c>
      <c r="L118" s="14">
        <v>45502</v>
      </c>
    </row>
    <row r="119" s="1" customFormat="1" spans="1:12">
      <c r="A119" s="14">
        <v>45503</v>
      </c>
      <c r="B119" s="15">
        <v>19376</v>
      </c>
      <c r="C119" s="16" t="s">
        <v>197</v>
      </c>
      <c r="D119" s="44" t="s">
        <v>16</v>
      </c>
      <c r="E119" s="17">
        <v>58335</v>
      </c>
      <c r="F119" s="45">
        <v>21900</v>
      </c>
      <c r="G119" s="46"/>
      <c r="H119" s="46"/>
      <c r="I119" s="26"/>
      <c r="J119" s="24">
        <f>I119</f>
        <v>0</v>
      </c>
      <c r="K119" s="24">
        <f t="shared" si="4"/>
        <v>21900</v>
      </c>
      <c r="L119" s="14">
        <v>45502</v>
      </c>
    </row>
    <row r="120" s="1" customFormat="1" spans="6:11">
      <c r="F120" s="35">
        <f>SUM(F110:F119)</f>
        <v>129740.2</v>
      </c>
      <c r="G120" s="2"/>
      <c r="H120" s="2"/>
      <c r="I120" s="2"/>
      <c r="J120" s="35">
        <f>SUM(J110:J119)</f>
        <v>70829.55</v>
      </c>
      <c r="K120" s="35">
        <f>SUM(K110:K119)</f>
        <v>200569.75</v>
      </c>
    </row>
    <row r="122" s="1" customFormat="1" spans="1:4">
      <c r="A122" s="2" t="s">
        <v>20</v>
      </c>
      <c r="D122" s="2" t="s">
        <v>21</v>
      </c>
    </row>
    <row r="123" s="1" customFormat="1" spans="1:1">
      <c r="A123" s="2"/>
    </row>
    <row r="124" s="1" customFormat="1" spans="1:1">
      <c r="A124" s="2"/>
    </row>
    <row r="125" s="1" customFormat="1" spans="1:4">
      <c r="A125" s="2" t="s">
        <v>23</v>
      </c>
      <c r="D125" s="2" t="s">
        <v>24</v>
      </c>
    </row>
    <row r="126" s="1" customFormat="1" spans="1:4">
      <c r="A126" s="1" t="s">
        <v>26</v>
      </c>
      <c r="D126" s="1" t="s">
        <v>27</v>
      </c>
    </row>
    <row r="134" spans="1:1">
      <c r="A134" s="2" t="s">
        <v>0</v>
      </c>
    </row>
    <row r="135" spans="1:1">
      <c r="A135" s="2" t="s">
        <v>1</v>
      </c>
    </row>
    <row r="137" spans="1:12">
      <c r="A137" s="3" t="s">
        <v>2</v>
      </c>
      <c r="B137" s="3" t="s">
        <v>3</v>
      </c>
      <c r="C137" s="3" t="s">
        <v>4</v>
      </c>
      <c r="D137" s="3" t="s">
        <v>5</v>
      </c>
      <c r="E137" s="3" t="s">
        <v>6</v>
      </c>
      <c r="F137" s="3" t="s">
        <v>7</v>
      </c>
      <c r="G137" s="4" t="s">
        <v>8</v>
      </c>
      <c r="H137" s="5"/>
      <c r="I137" s="5"/>
      <c r="J137" s="22"/>
      <c r="K137" s="3" t="s">
        <v>9</v>
      </c>
      <c r="L137" s="3" t="s">
        <v>10</v>
      </c>
    </row>
    <row r="138" spans="1:12">
      <c r="A138" s="6"/>
      <c r="B138" s="6"/>
      <c r="C138" s="6"/>
      <c r="D138" s="6"/>
      <c r="E138" s="6"/>
      <c r="F138" s="6"/>
      <c r="G138" s="3" t="s">
        <v>11</v>
      </c>
      <c r="H138" s="3" t="s">
        <v>12</v>
      </c>
      <c r="I138" s="3" t="s">
        <v>13</v>
      </c>
      <c r="J138" s="3" t="s">
        <v>14</v>
      </c>
      <c r="K138" s="6"/>
      <c r="L138" s="6"/>
    </row>
    <row r="139" spans="1:1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</row>
    <row r="140" spans="1:13">
      <c r="A140" s="14">
        <v>45503</v>
      </c>
      <c r="B140" s="15">
        <v>19377</v>
      </c>
      <c r="C140" s="47" t="s">
        <v>163</v>
      </c>
      <c r="D140" s="17" t="s">
        <v>16</v>
      </c>
      <c r="E140" s="17">
        <v>58323</v>
      </c>
      <c r="F140" s="45"/>
      <c r="G140" s="46"/>
      <c r="H140" s="46"/>
      <c r="I140" s="26"/>
      <c r="J140" s="24">
        <v>35859.05</v>
      </c>
      <c r="K140" s="24">
        <f t="shared" ref="K140:K149" si="6">J140+F140</f>
        <v>35859.05</v>
      </c>
      <c r="L140" s="14">
        <v>45502</v>
      </c>
      <c r="M140" s="2" t="s">
        <v>198</v>
      </c>
    </row>
    <row r="141" spans="1:12">
      <c r="A141" s="14">
        <v>45503</v>
      </c>
      <c r="B141" s="15">
        <v>19378</v>
      </c>
      <c r="C141" s="47" t="s">
        <v>199</v>
      </c>
      <c r="D141" s="17" t="s">
        <v>16</v>
      </c>
      <c r="E141" s="17">
        <v>58340</v>
      </c>
      <c r="F141" s="45">
        <v>18900</v>
      </c>
      <c r="G141" s="46"/>
      <c r="H141" s="46"/>
      <c r="I141" s="26"/>
      <c r="J141" s="24">
        <f t="shared" ref="J140:J148" si="7">I141</f>
        <v>0</v>
      </c>
      <c r="K141" s="24">
        <f t="shared" si="6"/>
        <v>18900</v>
      </c>
      <c r="L141" s="14">
        <v>45503</v>
      </c>
    </row>
    <row r="142" spans="1:12">
      <c r="A142" s="14">
        <v>45503</v>
      </c>
      <c r="B142" s="15">
        <v>19379</v>
      </c>
      <c r="C142" s="47" t="s">
        <v>200</v>
      </c>
      <c r="D142" s="17" t="s">
        <v>16</v>
      </c>
      <c r="E142" s="17">
        <v>58341</v>
      </c>
      <c r="F142" s="45">
        <v>48356</v>
      </c>
      <c r="G142" s="46"/>
      <c r="H142" s="46"/>
      <c r="I142" s="26"/>
      <c r="J142" s="24">
        <f t="shared" si="7"/>
        <v>0</v>
      </c>
      <c r="K142" s="24">
        <f t="shared" si="6"/>
        <v>48356</v>
      </c>
      <c r="L142" s="14">
        <v>45503</v>
      </c>
    </row>
    <row r="143" spans="1:12">
      <c r="A143" s="14">
        <v>45503</v>
      </c>
      <c r="B143" s="15">
        <v>19379</v>
      </c>
      <c r="C143" s="47" t="s">
        <v>200</v>
      </c>
      <c r="D143" s="17" t="s">
        <v>16</v>
      </c>
      <c r="E143" s="17">
        <v>58342</v>
      </c>
      <c r="F143" s="45">
        <v>29224</v>
      </c>
      <c r="G143" s="46"/>
      <c r="H143" s="46"/>
      <c r="I143" s="26"/>
      <c r="J143" s="24">
        <f t="shared" si="7"/>
        <v>0</v>
      </c>
      <c r="K143" s="24">
        <f t="shared" si="6"/>
        <v>29224</v>
      </c>
      <c r="L143" s="14">
        <v>45503</v>
      </c>
    </row>
    <row r="144" spans="1:12">
      <c r="A144" s="14">
        <v>45503</v>
      </c>
      <c r="B144" s="15">
        <v>19380</v>
      </c>
      <c r="C144" s="16" t="s">
        <v>201</v>
      </c>
      <c r="D144" s="17" t="s">
        <v>47</v>
      </c>
      <c r="E144" s="17">
        <v>58344</v>
      </c>
      <c r="F144" s="45">
        <v>35596.1</v>
      </c>
      <c r="G144" s="46"/>
      <c r="H144" s="46"/>
      <c r="I144" s="26"/>
      <c r="J144" s="24">
        <f t="shared" si="7"/>
        <v>0</v>
      </c>
      <c r="K144" s="24">
        <f t="shared" si="6"/>
        <v>35596.1</v>
      </c>
      <c r="L144" s="14">
        <v>45503</v>
      </c>
    </row>
    <row r="145" spans="1:12">
      <c r="A145" s="14">
        <v>45503</v>
      </c>
      <c r="B145" s="15">
        <v>19380</v>
      </c>
      <c r="C145" s="16" t="s">
        <v>201</v>
      </c>
      <c r="D145" s="17" t="s">
        <v>48</v>
      </c>
      <c r="E145" s="17">
        <v>58344</v>
      </c>
      <c r="F145" s="45">
        <v>8500</v>
      </c>
      <c r="G145" s="46"/>
      <c r="H145" s="46"/>
      <c r="I145" s="26"/>
      <c r="J145" s="24">
        <f t="shared" si="7"/>
        <v>0</v>
      </c>
      <c r="K145" s="24">
        <f t="shared" si="6"/>
        <v>8500</v>
      </c>
      <c r="L145" s="14">
        <v>45503</v>
      </c>
    </row>
    <row r="146" spans="1:12">
      <c r="A146" s="14">
        <v>45503</v>
      </c>
      <c r="B146" s="15">
        <v>19381</v>
      </c>
      <c r="C146" s="16" t="s">
        <v>202</v>
      </c>
      <c r="D146" s="17" t="s">
        <v>16</v>
      </c>
      <c r="E146" s="17">
        <v>58312</v>
      </c>
      <c r="F146" s="45">
        <v>14000</v>
      </c>
      <c r="G146" s="46"/>
      <c r="H146" s="46"/>
      <c r="I146" s="26"/>
      <c r="J146" s="24">
        <f t="shared" si="7"/>
        <v>0</v>
      </c>
      <c r="K146" s="24">
        <f t="shared" si="6"/>
        <v>14000</v>
      </c>
      <c r="L146" s="14">
        <v>45503</v>
      </c>
    </row>
    <row r="147" spans="1:12">
      <c r="A147" s="14">
        <v>45503</v>
      </c>
      <c r="B147" s="15">
        <v>19382</v>
      </c>
      <c r="C147" s="16" t="s">
        <v>203</v>
      </c>
      <c r="D147" s="17" t="s">
        <v>16</v>
      </c>
      <c r="E147" s="17">
        <v>58332</v>
      </c>
      <c r="F147" s="45">
        <v>24436</v>
      </c>
      <c r="G147" s="46"/>
      <c r="H147" s="46"/>
      <c r="I147" s="26"/>
      <c r="J147" s="24">
        <f t="shared" si="7"/>
        <v>0</v>
      </c>
      <c r="K147" s="24">
        <f t="shared" si="6"/>
        <v>24436</v>
      </c>
      <c r="L147" s="14">
        <v>45503</v>
      </c>
    </row>
    <row r="148" spans="6:11">
      <c r="F148" s="35">
        <f>SUM(F140:F147)</f>
        <v>179012.1</v>
      </c>
      <c r="G148" s="2"/>
      <c r="H148" s="2"/>
      <c r="I148" s="2"/>
      <c r="J148" s="35">
        <f>SUM(J140:J147)</f>
        <v>35859.05</v>
      </c>
      <c r="K148" s="35">
        <f>SUM(K140:K147)</f>
        <v>214871.15</v>
      </c>
    </row>
    <row r="150" spans="1:4">
      <c r="A150" s="2" t="s">
        <v>20</v>
      </c>
      <c r="D150" s="2" t="s">
        <v>21</v>
      </c>
    </row>
    <row r="151" spans="1:1">
      <c r="A151" s="2"/>
    </row>
    <row r="152" spans="1:1">
      <c r="A152" s="2"/>
    </row>
    <row r="153" spans="1:4">
      <c r="A153" s="2" t="s">
        <v>23</v>
      </c>
      <c r="D153" s="2" t="s">
        <v>24</v>
      </c>
    </row>
    <row r="154" spans="1:4">
      <c r="A154" s="1" t="s">
        <v>26</v>
      </c>
      <c r="D154" s="1" t="s">
        <v>27</v>
      </c>
    </row>
    <row r="166" spans="1:1">
      <c r="A166" s="2" t="s">
        <v>0</v>
      </c>
    </row>
    <row r="167" spans="1:1">
      <c r="A167" s="2" t="s">
        <v>33</v>
      </c>
    </row>
    <row r="169" spans="1:12">
      <c r="A169" s="3" t="s">
        <v>2</v>
      </c>
      <c r="B169" s="3" t="s">
        <v>3</v>
      </c>
      <c r="C169" s="3" t="s">
        <v>4</v>
      </c>
      <c r="D169" s="3" t="s">
        <v>5</v>
      </c>
      <c r="E169" s="3" t="s">
        <v>6</v>
      </c>
      <c r="F169" s="3" t="s">
        <v>7</v>
      </c>
      <c r="G169" s="4" t="s">
        <v>8</v>
      </c>
      <c r="H169" s="5"/>
      <c r="I169" s="5"/>
      <c r="J169" s="22"/>
      <c r="K169" s="3" t="s">
        <v>9</v>
      </c>
      <c r="L169" s="3" t="s">
        <v>10</v>
      </c>
    </row>
    <row r="170" spans="1:12">
      <c r="A170" s="6"/>
      <c r="B170" s="6"/>
      <c r="C170" s="6"/>
      <c r="D170" s="6"/>
      <c r="E170" s="6"/>
      <c r="F170" s="6"/>
      <c r="G170" s="3" t="s">
        <v>11</v>
      </c>
      <c r="H170" s="3" t="s">
        <v>12</v>
      </c>
      <c r="I170" s="3" t="s">
        <v>13</v>
      </c>
      <c r="J170" s="3" t="s">
        <v>14</v>
      </c>
      <c r="K170" s="6"/>
      <c r="L170" s="6"/>
    </row>
    <row r="171" ht="10" customHeight="1" spans="1:1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</row>
    <row r="172" spans="1:13">
      <c r="A172" s="14">
        <v>45504</v>
      </c>
      <c r="B172" s="15">
        <v>19421</v>
      </c>
      <c r="C172" s="16" t="s">
        <v>204</v>
      </c>
      <c r="D172" s="17" t="s">
        <v>16</v>
      </c>
      <c r="E172" s="17">
        <v>58110</v>
      </c>
      <c r="F172" s="34"/>
      <c r="G172" s="19" t="s">
        <v>52</v>
      </c>
      <c r="H172" s="19">
        <v>1000048304</v>
      </c>
      <c r="I172" s="14">
        <v>45489</v>
      </c>
      <c r="J172" s="34">
        <v>35086.01</v>
      </c>
      <c r="K172" s="24">
        <f>J172+F172</f>
        <v>35086.01</v>
      </c>
      <c r="L172" s="14">
        <v>45504</v>
      </c>
      <c r="M172" s="2" t="s">
        <v>205</v>
      </c>
    </row>
    <row r="173" spans="1:13">
      <c r="A173" s="14"/>
      <c r="B173" s="15"/>
      <c r="C173" s="16"/>
      <c r="D173" s="17"/>
      <c r="E173" s="17"/>
      <c r="F173" s="34"/>
      <c r="G173" s="19"/>
      <c r="H173" s="19"/>
      <c r="I173" s="14"/>
      <c r="J173" s="34"/>
      <c r="K173" s="24"/>
      <c r="L173" s="14"/>
      <c r="M173" s="2"/>
    </row>
    <row r="174" spans="6:11">
      <c r="F174" s="35">
        <f>SUM(F169:F173)</f>
        <v>0</v>
      </c>
      <c r="G174" s="2"/>
      <c r="H174" s="2"/>
      <c r="I174" s="2"/>
      <c r="J174" s="35">
        <f>SUM(J172:J173)</f>
        <v>35086.01</v>
      </c>
      <c r="K174" s="35">
        <f>SUM(K172:K173)</f>
        <v>35086.01</v>
      </c>
    </row>
    <row r="175" spans="9:9">
      <c r="I175" s="1" t="s">
        <v>13</v>
      </c>
    </row>
    <row r="176" spans="8:11">
      <c r="H176" s="2" t="s">
        <v>17</v>
      </c>
      <c r="J176" s="36" t="s">
        <v>18</v>
      </c>
      <c r="K176" s="36" t="s">
        <v>19</v>
      </c>
    </row>
    <row r="177" spans="11:11">
      <c r="K177" s="2"/>
    </row>
    <row r="178" spans="1:11">
      <c r="A178" s="2" t="s">
        <v>20</v>
      </c>
      <c r="D178" s="2" t="s">
        <v>21</v>
      </c>
      <c r="G178" s="2" t="s">
        <v>22</v>
      </c>
      <c r="I178" s="37">
        <v>1000</v>
      </c>
      <c r="J178" s="38"/>
      <c r="K178" s="39">
        <f t="shared" ref="K178:K188" si="8">J178*I178</f>
        <v>0</v>
      </c>
    </row>
    <row r="179" spans="1:11">
      <c r="A179" s="2"/>
      <c r="G179" s="2"/>
      <c r="I179" s="37">
        <v>500</v>
      </c>
      <c r="J179" s="38"/>
      <c r="K179" s="39">
        <f t="shared" si="8"/>
        <v>0</v>
      </c>
    </row>
    <row r="180" spans="1:11">
      <c r="A180" s="2"/>
      <c r="G180" s="2"/>
      <c r="I180" s="37">
        <v>200</v>
      </c>
      <c r="J180" s="38"/>
      <c r="K180" s="39">
        <f t="shared" si="8"/>
        <v>0</v>
      </c>
    </row>
    <row r="181" spans="1:11">
      <c r="A181" s="2" t="s">
        <v>23</v>
      </c>
      <c r="D181" s="2" t="s">
        <v>24</v>
      </c>
      <c r="G181" s="2" t="s">
        <v>25</v>
      </c>
      <c r="I181" s="37">
        <v>100</v>
      </c>
      <c r="J181" s="38"/>
      <c r="K181" s="39">
        <f t="shared" si="8"/>
        <v>0</v>
      </c>
    </row>
    <row r="182" spans="1:11">
      <c r="A182" s="1" t="s">
        <v>26</v>
      </c>
      <c r="D182" s="1" t="s">
        <v>27</v>
      </c>
      <c r="G182" s="1" t="s">
        <v>28</v>
      </c>
      <c r="I182" s="37">
        <v>50</v>
      </c>
      <c r="J182" s="38"/>
      <c r="K182" s="39">
        <f t="shared" si="8"/>
        <v>0</v>
      </c>
    </row>
    <row r="183" spans="9:11">
      <c r="I183" s="37">
        <v>20</v>
      </c>
      <c r="J183" s="38"/>
      <c r="K183" s="39">
        <f t="shared" si="8"/>
        <v>0</v>
      </c>
    </row>
    <row r="184" spans="9:11">
      <c r="I184" s="37">
        <v>10</v>
      </c>
      <c r="J184" s="38"/>
      <c r="K184" s="39">
        <f t="shared" si="8"/>
        <v>0</v>
      </c>
    </row>
    <row r="185" spans="9:11">
      <c r="I185" s="37">
        <v>5</v>
      </c>
      <c r="J185" s="38"/>
      <c r="K185" s="39">
        <f t="shared" si="8"/>
        <v>0</v>
      </c>
    </row>
    <row r="186" spans="9:11">
      <c r="I186" s="37">
        <v>1</v>
      </c>
      <c r="J186" s="38"/>
      <c r="K186" s="39">
        <f t="shared" si="8"/>
        <v>0</v>
      </c>
    </row>
    <row r="187" spans="9:11">
      <c r="I187" s="37">
        <v>0.25</v>
      </c>
      <c r="J187" s="38"/>
      <c r="K187" s="39">
        <f t="shared" si="8"/>
        <v>0</v>
      </c>
    </row>
    <row r="188" spans="9:11">
      <c r="I188" s="40">
        <v>0.05</v>
      </c>
      <c r="J188" s="38"/>
      <c r="K188" s="39">
        <f t="shared" si="8"/>
        <v>0</v>
      </c>
    </row>
    <row r="189" spans="9:11">
      <c r="I189" s="2" t="s">
        <v>29</v>
      </c>
      <c r="K189" s="41">
        <f>SUM(K178:K188)</f>
        <v>0</v>
      </c>
    </row>
    <row r="190" spans="9:11">
      <c r="I190" s="2" t="s">
        <v>30</v>
      </c>
      <c r="K190" s="42">
        <f>J174</f>
        <v>35086.01</v>
      </c>
    </row>
    <row r="191" ht="9.75" spans="11:11">
      <c r="K191" s="43">
        <f>SUM(K189:K190)</f>
        <v>35086.01</v>
      </c>
    </row>
    <row r="192" ht="9.75"/>
    <row r="198" spans="1:1">
      <c r="A198" s="2" t="s">
        <v>0</v>
      </c>
    </row>
    <row r="199" spans="1:1">
      <c r="A199" s="2" t="s">
        <v>1</v>
      </c>
    </row>
    <row r="201" spans="1:12">
      <c r="A201" s="3" t="s">
        <v>2</v>
      </c>
      <c r="B201" s="3" t="s">
        <v>3</v>
      </c>
      <c r="C201" s="3" t="s">
        <v>4</v>
      </c>
      <c r="D201" s="3" t="s">
        <v>5</v>
      </c>
      <c r="E201" s="3" t="s">
        <v>6</v>
      </c>
      <c r="F201" s="3" t="s">
        <v>7</v>
      </c>
      <c r="G201" s="4" t="s">
        <v>8</v>
      </c>
      <c r="H201" s="5"/>
      <c r="I201" s="5"/>
      <c r="J201" s="22"/>
      <c r="K201" s="3" t="s">
        <v>9</v>
      </c>
      <c r="L201" s="3" t="s">
        <v>10</v>
      </c>
    </row>
    <row r="202" spans="1:12">
      <c r="A202" s="6"/>
      <c r="B202" s="6"/>
      <c r="C202" s="6"/>
      <c r="D202" s="6"/>
      <c r="E202" s="6"/>
      <c r="F202" s="6"/>
      <c r="G202" s="3" t="s">
        <v>11</v>
      </c>
      <c r="H202" s="3" t="s">
        <v>12</v>
      </c>
      <c r="I202" s="3" t="s">
        <v>13</v>
      </c>
      <c r="J202" s="3" t="s">
        <v>14</v>
      </c>
      <c r="K202" s="6"/>
      <c r="L202" s="6"/>
    </row>
    <row r="203" ht="10" customHeight="1" spans="1:1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</row>
    <row r="204" spans="1:13">
      <c r="A204" s="14">
        <v>45504</v>
      </c>
      <c r="B204" s="15">
        <v>19384</v>
      </c>
      <c r="C204" s="16" t="s">
        <v>64</v>
      </c>
      <c r="D204" s="17" t="s">
        <v>16</v>
      </c>
      <c r="E204" s="17">
        <v>58307</v>
      </c>
      <c r="F204" s="34">
        <v>18900</v>
      </c>
      <c r="G204" s="19"/>
      <c r="H204" s="19"/>
      <c r="I204" s="14"/>
      <c r="J204" s="34"/>
      <c r="K204" s="24">
        <f>J204+F204</f>
        <v>18900</v>
      </c>
      <c r="L204" s="14">
        <v>45504</v>
      </c>
      <c r="M204" s="2"/>
    </row>
    <row r="205" spans="1:13">
      <c r="A205" s="14"/>
      <c r="B205" s="15"/>
      <c r="C205" s="16"/>
      <c r="D205" s="17"/>
      <c r="E205" s="17"/>
      <c r="F205" s="34"/>
      <c r="G205" s="19"/>
      <c r="H205" s="19"/>
      <c r="I205" s="14"/>
      <c r="J205" s="34"/>
      <c r="K205" s="24"/>
      <c r="L205" s="14"/>
      <c r="M205" s="2"/>
    </row>
    <row r="206" spans="6:11">
      <c r="F206" s="35">
        <f>SUM(F201:F205)</f>
        <v>18900</v>
      </c>
      <c r="G206" s="2"/>
      <c r="H206" s="2"/>
      <c r="I206" s="2"/>
      <c r="J206" s="35">
        <f>SUM(J204:J205)</f>
        <v>0</v>
      </c>
      <c r="K206" s="35">
        <f>SUM(K204:K205)</f>
        <v>18900</v>
      </c>
    </row>
    <row r="207" spans="9:9">
      <c r="I207" s="1" t="s">
        <v>13</v>
      </c>
    </row>
    <row r="208" spans="8:11">
      <c r="H208" s="2" t="s">
        <v>17</v>
      </c>
      <c r="J208" s="36" t="s">
        <v>18</v>
      </c>
      <c r="K208" s="36" t="s">
        <v>19</v>
      </c>
    </row>
    <row r="209" spans="11:11">
      <c r="K209" s="2"/>
    </row>
    <row r="210" spans="1:11">
      <c r="A210" s="2" t="s">
        <v>20</v>
      </c>
      <c r="D210" s="2" t="s">
        <v>21</v>
      </c>
      <c r="G210" s="2" t="s">
        <v>22</v>
      </c>
      <c r="I210" s="37">
        <v>1000</v>
      </c>
      <c r="J210" s="38">
        <v>18</v>
      </c>
      <c r="K210" s="39">
        <f t="shared" ref="K210:K220" si="9">J210*I210</f>
        <v>18000</v>
      </c>
    </row>
    <row r="211" spans="1:11">
      <c r="A211" s="2"/>
      <c r="G211" s="2"/>
      <c r="I211" s="37">
        <v>500</v>
      </c>
      <c r="J211" s="38">
        <v>1</v>
      </c>
      <c r="K211" s="39">
        <f t="shared" si="9"/>
        <v>500</v>
      </c>
    </row>
    <row r="212" spans="1:11">
      <c r="A212" s="2"/>
      <c r="G212" s="2"/>
      <c r="I212" s="37">
        <v>200</v>
      </c>
      <c r="J212" s="38">
        <v>1</v>
      </c>
      <c r="K212" s="39">
        <f t="shared" si="9"/>
        <v>200</v>
      </c>
    </row>
    <row r="213" spans="1:11">
      <c r="A213" s="2" t="s">
        <v>23</v>
      </c>
      <c r="D213" s="2" t="s">
        <v>24</v>
      </c>
      <c r="G213" s="2" t="s">
        <v>25</v>
      </c>
      <c r="I213" s="37">
        <v>100</v>
      </c>
      <c r="J213" s="38">
        <v>2</v>
      </c>
      <c r="K213" s="39">
        <f t="shared" si="9"/>
        <v>200</v>
      </c>
    </row>
    <row r="214" spans="1:11">
      <c r="A214" s="1" t="s">
        <v>26</v>
      </c>
      <c r="D214" s="1" t="s">
        <v>27</v>
      </c>
      <c r="G214" s="1" t="s">
        <v>28</v>
      </c>
      <c r="I214" s="37">
        <v>50</v>
      </c>
      <c r="J214" s="38"/>
      <c r="K214" s="39">
        <f t="shared" si="9"/>
        <v>0</v>
      </c>
    </row>
    <row r="215" spans="9:11">
      <c r="I215" s="37">
        <v>20</v>
      </c>
      <c r="J215" s="38"/>
      <c r="K215" s="39">
        <f t="shared" si="9"/>
        <v>0</v>
      </c>
    </row>
    <row r="216" spans="9:11">
      <c r="I216" s="37">
        <v>10</v>
      </c>
      <c r="J216" s="38"/>
      <c r="K216" s="39">
        <f t="shared" si="9"/>
        <v>0</v>
      </c>
    </row>
    <row r="217" spans="9:11">
      <c r="I217" s="37">
        <v>5</v>
      </c>
      <c r="J217" s="38"/>
      <c r="K217" s="39">
        <f t="shared" si="9"/>
        <v>0</v>
      </c>
    </row>
    <row r="218" spans="9:11">
      <c r="I218" s="37">
        <v>1</v>
      </c>
      <c r="J218" s="38"/>
      <c r="K218" s="39">
        <f t="shared" si="9"/>
        <v>0</v>
      </c>
    </row>
    <row r="219" spans="9:11">
      <c r="I219" s="37">
        <v>0.25</v>
      </c>
      <c r="J219" s="38"/>
      <c r="K219" s="39">
        <f t="shared" si="9"/>
        <v>0</v>
      </c>
    </row>
    <row r="220" spans="9:11">
      <c r="I220" s="40">
        <v>0.05</v>
      </c>
      <c r="J220" s="38"/>
      <c r="K220" s="39">
        <f t="shared" si="9"/>
        <v>0</v>
      </c>
    </row>
    <row r="221" spans="9:11">
      <c r="I221" s="2" t="s">
        <v>29</v>
      </c>
      <c r="K221" s="41">
        <f>SUM(K210:K220)</f>
        <v>18900</v>
      </c>
    </row>
    <row r="222" spans="9:11">
      <c r="I222" s="2" t="s">
        <v>30</v>
      </c>
      <c r="K222" s="42">
        <f>J206</f>
        <v>0</v>
      </c>
    </row>
    <row r="223" ht="9.75" spans="11:11">
      <c r="K223" s="43">
        <f>SUM(K221:K222)</f>
        <v>18900</v>
      </c>
    </row>
    <row r="224" ht="9.75"/>
    <row r="226" spans="1:1">
      <c r="A226" s="2" t="s">
        <v>0</v>
      </c>
    </row>
    <row r="227" spans="1:1">
      <c r="A227" s="2" t="s">
        <v>37</v>
      </c>
    </row>
    <row r="229" spans="1:12">
      <c r="A229" s="3" t="s">
        <v>2</v>
      </c>
      <c r="B229" s="3" t="s">
        <v>3</v>
      </c>
      <c r="C229" s="3" t="s">
        <v>4</v>
      </c>
      <c r="D229" s="3" t="s">
        <v>5</v>
      </c>
      <c r="E229" s="3" t="s">
        <v>6</v>
      </c>
      <c r="F229" s="3" t="s">
        <v>7</v>
      </c>
      <c r="G229" s="4" t="s">
        <v>8</v>
      </c>
      <c r="H229" s="5"/>
      <c r="I229" s="5"/>
      <c r="J229" s="22"/>
      <c r="K229" s="3" t="s">
        <v>9</v>
      </c>
      <c r="L229" s="3" t="s">
        <v>10</v>
      </c>
    </row>
    <row r="230" spans="1:12">
      <c r="A230" s="6"/>
      <c r="B230" s="6"/>
      <c r="C230" s="6"/>
      <c r="D230" s="6"/>
      <c r="E230" s="6"/>
      <c r="F230" s="6"/>
      <c r="G230" s="3" t="s">
        <v>11</v>
      </c>
      <c r="H230" s="3" t="s">
        <v>12</v>
      </c>
      <c r="I230" s="3" t="s">
        <v>13</v>
      </c>
      <c r="J230" s="3" t="s">
        <v>14</v>
      </c>
      <c r="K230" s="6"/>
      <c r="L230" s="6"/>
    </row>
    <row r="231" ht="10" customHeight="1" spans="1:1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</row>
    <row r="232" spans="1:13">
      <c r="A232" s="14">
        <v>45502</v>
      </c>
      <c r="B232" s="15">
        <v>18838</v>
      </c>
      <c r="C232" s="16" t="s">
        <v>206</v>
      </c>
      <c r="D232" s="17" t="s">
        <v>16</v>
      </c>
      <c r="E232" s="17">
        <v>58264</v>
      </c>
      <c r="F232" s="34"/>
      <c r="G232" s="19"/>
      <c r="H232" s="19"/>
      <c r="I232" s="14"/>
      <c r="J232" s="48">
        <v>153933.14</v>
      </c>
      <c r="K232" s="48">
        <f>J232+F232</f>
        <v>153933.14</v>
      </c>
      <c r="L232" s="14">
        <v>45502</v>
      </c>
      <c r="M232" s="2" t="s">
        <v>207</v>
      </c>
    </row>
    <row r="233" spans="1:13">
      <c r="A233" s="14"/>
      <c r="B233" s="15">
        <v>18838</v>
      </c>
      <c r="C233" s="16" t="s">
        <v>206</v>
      </c>
      <c r="D233" s="17" t="s">
        <v>16</v>
      </c>
      <c r="E233" s="17">
        <v>58265</v>
      </c>
      <c r="F233" s="34"/>
      <c r="G233" s="19"/>
      <c r="H233" s="19"/>
      <c r="I233" s="14"/>
      <c r="J233" s="48"/>
      <c r="K233" s="48"/>
      <c r="L233" s="14">
        <v>45502</v>
      </c>
      <c r="M233" s="2"/>
    </row>
    <row r="234" spans="6:11">
      <c r="F234" s="35">
        <f>SUM(F229:F233)</f>
        <v>0</v>
      </c>
      <c r="G234" s="2"/>
      <c r="H234" s="2"/>
      <c r="I234" s="2"/>
      <c r="J234" s="35">
        <f>SUM(J232:J233)</f>
        <v>153933.14</v>
      </c>
      <c r="K234" s="35">
        <f>SUM(K232:K233)</f>
        <v>153933.14</v>
      </c>
    </row>
    <row r="235" spans="9:9">
      <c r="I235" s="1" t="s">
        <v>13</v>
      </c>
    </row>
    <row r="236" spans="8:11">
      <c r="H236" s="2" t="s">
        <v>17</v>
      </c>
      <c r="J236" s="36" t="s">
        <v>18</v>
      </c>
      <c r="K236" s="36" t="s">
        <v>19</v>
      </c>
    </row>
    <row r="237" spans="11:11">
      <c r="K237" s="2"/>
    </row>
    <row r="238" spans="1:11">
      <c r="A238" s="2" t="s">
        <v>20</v>
      </c>
      <c r="D238" s="2" t="s">
        <v>21</v>
      </c>
      <c r="G238" s="2" t="s">
        <v>22</v>
      </c>
      <c r="I238" s="37">
        <v>1000</v>
      </c>
      <c r="J238" s="38"/>
      <c r="K238" s="39">
        <f t="shared" ref="K238:K248" si="10">J238*I238</f>
        <v>0</v>
      </c>
    </row>
    <row r="239" spans="1:11">
      <c r="A239" s="2"/>
      <c r="G239" s="2"/>
      <c r="I239" s="37">
        <v>500</v>
      </c>
      <c r="J239" s="38"/>
      <c r="K239" s="39">
        <f t="shared" si="10"/>
        <v>0</v>
      </c>
    </row>
    <row r="240" spans="1:11">
      <c r="A240" s="2"/>
      <c r="G240" s="2"/>
      <c r="I240" s="37">
        <v>200</v>
      </c>
      <c r="J240" s="38"/>
      <c r="K240" s="39">
        <f t="shared" si="10"/>
        <v>0</v>
      </c>
    </row>
    <row r="241" spans="1:11">
      <c r="A241" s="2" t="s">
        <v>23</v>
      </c>
      <c r="D241" s="2" t="s">
        <v>24</v>
      </c>
      <c r="G241" s="2" t="s">
        <v>25</v>
      </c>
      <c r="I241" s="37">
        <v>100</v>
      </c>
      <c r="J241" s="38"/>
      <c r="K241" s="39">
        <f t="shared" si="10"/>
        <v>0</v>
      </c>
    </row>
    <row r="242" spans="1:11">
      <c r="A242" s="1" t="s">
        <v>26</v>
      </c>
      <c r="D242" s="1" t="s">
        <v>27</v>
      </c>
      <c r="G242" s="1" t="s">
        <v>28</v>
      </c>
      <c r="I242" s="37">
        <v>50</v>
      </c>
      <c r="J242" s="38"/>
      <c r="K242" s="39">
        <f t="shared" si="10"/>
        <v>0</v>
      </c>
    </row>
    <row r="243" spans="9:11">
      <c r="I243" s="37">
        <v>20</v>
      </c>
      <c r="J243" s="38"/>
      <c r="K243" s="39">
        <f t="shared" si="10"/>
        <v>0</v>
      </c>
    </row>
    <row r="244" spans="9:11">
      <c r="I244" s="37">
        <v>10</v>
      </c>
      <c r="J244" s="38"/>
      <c r="K244" s="39">
        <f t="shared" si="10"/>
        <v>0</v>
      </c>
    </row>
    <row r="245" spans="9:11">
      <c r="I245" s="37">
        <v>5</v>
      </c>
      <c r="J245" s="38"/>
      <c r="K245" s="39">
        <f t="shared" si="10"/>
        <v>0</v>
      </c>
    </row>
    <row r="246" spans="9:11">
      <c r="I246" s="37">
        <v>1</v>
      </c>
      <c r="J246" s="38"/>
      <c r="K246" s="39">
        <f t="shared" si="10"/>
        <v>0</v>
      </c>
    </row>
    <row r="247" spans="9:11">
      <c r="I247" s="37">
        <v>0.25</v>
      </c>
      <c r="J247" s="38"/>
      <c r="K247" s="39">
        <f t="shared" si="10"/>
        <v>0</v>
      </c>
    </row>
    <row r="248" spans="9:11">
      <c r="I248" s="40">
        <v>0.05</v>
      </c>
      <c r="J248" s="38"/>
      <c r="K248" s="39">
        <f t="shared" si="10"/>
        <v>0</v>
      </c>
    </row>
    <row r="249" spans="9:11">
      <c r="I249" s="2" t="s">
        <v>29</v>
      </c>
      <c r="K249" s="41">
        <f>SUM(K238:K248)</f>
        <v>0</v>
      </c>
    </row>
    <row r="250" spans="9:11">
      <c r="I250" s="2" t="s">
        <v>30</v>
      </c>
      <c r="K250" s="42">
        <f>J234</f>
        <v>153933.14</v>
      </c>
    </row>
    <row r="251" ht="9.75" spans="11:11">
      <c r="K251" s="43">
        <f>SUM(K249:K250)</f>
        <v>153933.14</v>
      </c>
    </row>
    <row r="252" ht="9.75"/>
  </sheetData>
  <mergeCells count="106">
    <mergeCell ref="G4:J4"/>
    <mergeCell ref="G38:J38"/>
    <mergeCell ref="G72:J72"/>
    <mergeCell ref="G107:J107"/>
    <mergeCell ref="G137:J137"/>
    <mergeCell ref="G169:J169"/>
    <mergeCell ref="G201:J201"/>
    <mergeCell ref="G229:J229"/>
    <mergeCell ref="A4:A6"/>
    <mergeCell ref="A38:A40"/>
    <mergeCell ref="A72:A74"/>
    <mergeCell ref="A107:A109"/>
    <mergeCell ref="A137:A139"/>
    <mergeCell ref="A169:A171"/>
    <mergeCell ref="A201:A203"/>
    <mergeCell ref="A229:A231"/>
    <mergeCell ref="B4:B6"/>
    <mergeCell ref="B38:B40"/>
    <mergeCell ref="B72:B74"/>
    <mergeCell ref="B107:B109"/>
    <mergeCell ref="B137:B139"/>
    <mergeCell ref="B169:B171"/>
    <mergeCell ref="B201:B203"/>
    <mergeCell ref="B229:B231"/>
    <mergeCell ref="C4:C6"/>
    <mergeCell ref="C38:C40"/>
    <mergeCell ref="C72:C74"/>
    <mergeCell ref="C107:C109"/>
    <mergeCell ref="C137:C139"/>
    <mergeCell ref="C169:C171"/>
    <mergeCell ref="C201:C203"/>
    <mergeCell ref="C229:C231"/>
    <mergeCell ref="D4:D6"/>
    <mergeCell ref="D38:D40"/>
    <mergeCell ref="D72:D74"/>
    <mergeCell ref="D107:D109"/>
    <mergeCell ref="D137:D139"/>
    <mergeCell ref="D169:D171"/>
    <mergeCell ref="D201:D203"/>
    <mergeCell ref="D229:D231"/>
    <mergeCell ref="E4:E6"/>
    <mergeCell ref="E38:E40"/>
    <mergeCell ref="E72:E74"/>
    <mergeCell ref="E107:E109"/>
    <mergeCell ref="E137:E139"/>
    <mergeCell ref="E169:E171"/>
    <mergeCell ref="E201:E203"/>
    <mergeCell ref="E229:E231"/>
    <mergeCell ref="F4:F6"/>
    <mergeCell ref="F38:F40"/>
    <mergeCell ref="F72:F74"/>
    <mergeCell ref="F107:F109"/>
    <mergeCell ref="F137:F139"/>
    <mergeCell ref="F169:F171"/>
    <mergeCell ref="F201:F203"/>
    <mergeCell ref="F229:F231"/>
    <mergeCell ref="G5:G6"/>
    <mergeCell ref="G39:G40"/>
    <mergeCell ref="G73:G74"/>
    <mergeCell ref="G108:G109"/>
    <mergeCell ref="G138:G139"/>
    <mergeCell ref="G170:G171"/>
    <mergeCell ref="G202:G203"/>
    <mergeCell ref="G230:G231"/>
    <mergeCell ref="H5:H6"/>
    <mergeCell ref="H39:H40"/>
    <mergeCell ref="H73:H74"/>
    <mergeCell ref="H108:H109"/>
    <mergeCell ref="H138:H139"/>
    <mergeCell ref="H170:H171"/>
    <mergeCell ref="H202:H203"/>
    <mergeCell ref="H230:H231"/>
    <mergeCell ref="I5:I6"/>
    <mergeCell ref="I39:I40"/>
    <mergeCell ref="I73:I74"/>
    <mergeCell ref="I108:I109"/>
    <mergeCell ref="I138:I139"/>
    <mergeCell ref="I170:I171"/>
    <mergeCell ref="I202:I203"/>
    <mergeCell ref="I230:I231"/>
    <mergeCell ref="J5:J6"/>
    <mergeCell ref="J39:J40"/>
    <mergeCell ref="J73:J74"/>
    <mergeCell ref="J108:J109"/>
    <mergeCell ref="J138:J139"/>
    <mergeCell ref="J170:J171"/>
    <mergeCell ref="J202:J203"/>
    <mergeCell ref="J230:J231"/>
    <mergeCell ref="J232:J233"/>
    <mergeCell ref="K4:K6"/>
    <mergeCell ref="K38:K40"/>
    <mergeCell ref="K72:K74"/>
    <mergeCell ref="K107:K109"/>
    <mergeCell ref="K137:K139"/>
    <mergeCell ref="K169:K171"/>
    <mergeCell ref="K201:K203"/>
    <mergeCell ref="K229:K231"/>
    <mergeCell ref="K232:K233"/>
    <mergeCell ref="L4:L6"/>
    <mergeCell ref="L38:L40"/>
    <mergeCell ref="L72:L74"/>
    <mergeCell ref="L107:L109"/>
    <mergeCell ref="L137:L139"/>
    <mergeCell ref="L169:L171"/>
    <mergeCell ref="L201:L203"/>
    <mergeCell ref="L229:L231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zoomScale="130" zoomScaleNormal="130" topLeftCell="A27" workbookViewId="0">
      <selection activeCell="C54" sqref="C54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3619047619048" style="1" customWidth="1"/>
    <col min="4" max="4" width="12.847619047619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45475</v>
      </c>
      <c r="B7" s="15">
        <v>19254</v>
      </c>
      <c r="C7" s="16" t="s">
        <v>31</v>
      </c>
      <c r="D7" s="17" t="s">
        <v>16</v>
      </c>
      <c r="E7" s="17">
        <v>58197</v>
      </c>
      <c r="F7" s="34">
        <v>6156.5</v>
      </c>
      <c r="G7" s="19"/>
      <c r="H7" s="19"/>
      <c r="I7" s="14"/>
      <c r="J7" s="34"/>
      <c r="K7" s="24">
        <f>J7+F7</f>
        <v>6156.5</v>
      </c>
      <c r="L7" s="14">
        <v>45476</v>
      </c>
      <c r="M7" s="2"/>
    </row>
    <row r="8" spans="1:12">
      <c r="A8" s="14">
        <v>45475</v>
      </c>
      <c r="B8" s="15">
        <v>19255</v>
      </c>
      <c r="C8" s="16" t="s">
        <v>15</v>
      </c>
      <c r="D8" s="17" t="s">
        <v>16</v>
      </c>
      <c r="E8" s="17">
        <v>58128</v>
      </c>
      <c r="F8" s="34">
        <v>18900</v>
      </c>
      <c r="G8" s="19"/>
      <c r="H8" s="19"/>
      <c r="I8" s="14"/>
      <c r="J8" s="34"/>
      <c r="K8" s="24">
        <f>J8+F8</f>
        <v>18900</v>
      </c>
      <c r="L8" s="14">
        <v>45476</v>
      </c>
    </row>
    <row r="9" spans="6:11">
      <c r="F9" s="35">
        <f>SUM(F4:F8)</f>
        <v>25056.5</v>
      </c>
      <c r="G9" s="2"/>
      <c r="H9" s="2"/>
      <c r="I9" s="2"/>
      <c r="J9" s="35">
        <f>SUM(J7:J8)</f>
        <v>0</v>
      </c>
      <c r="K9" s="35">
        <f>SUM(K7:K8)</f>
        <v>25056.5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>
        <v>25</v>
      </c>
      <c r="K13" s="39">
        <f t="shared" ref="K13:K23" si="0">J13*I13</f>
        <v>25000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/>
      <c r="K16" s="39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>
        <v>1</v>
      </c>
      <c r="K17" s="39">
        <f t="shared" si="0"/>
        <v>50</v>
      </c>
    </row>
    <row r="18" spans="9:11">
      <c r="I18" s="37">
        <v>20</v>
      </c>
      <c r="J18" s="38"/>
      <c r="K18" s="39">
        <f t="shared" si="0"/>
        <v>0</v>
      </c>
    </row>
    <row r="19" spans="9:11">
      <c r="I19" s="37">
        <v>10</v>
      </c>
      <c r="J19" s="38"/>
      <c r="K19" s="39">
        <f t="shared" si="0"/>
        <v>0</v>
      </c>
    </row>
    <row r="20" spans="9:11">
      <c r="I20" s="37">
        <v>5</v>
      </c>
      <c r="J20" s="38">
        <v>1</v>
      </c>
      <c r="K20" s="39">
        <f t="shared" si="0"/>
        <v>5</v>
      </c>
    </row>
    <row r="21" spans="9:11">
      <c r="I21" s="37">
        <v>1</v>
      </c>
      <c r="J21" s="38">
        <v>1</v>
      </c>
      <c r="K21" s="39">
        <f t="shared" si="0"/>
        <v>1</v>
      </c>
    </row>
    <row r="22" spans="9:11">
      <c r="I22" s="37">
        <v>0.25</v>
      </c>
      <c r="J22" s="38">
        <v>2</v>
      </c>
      <c r="K22" s="39">
        <f t="shared" si="0"/>
        <v>0.5</v>
      </c>
    </row>
    <row r="23" spans="9:11">
      <c r="I23" s="40">
        <v>0.05</v>
      </c>
      <c r="J23" s="38"/>
      <c r="K23" s="39">
        <f t="shared" si="0"/>
        <v>0</v>
      </c>
    </row>
    <row r="24" spans="9:11">
      <c r="I24" s="2" t="s">
        <v>29</v>
      </c>
      <c r="K24" s="41">
        <f>SUM(K13:K23)</f>
        <v>25056.5</v>
      </c>
    </row>
    <row r="25" spans="9:11">
      <c r="I25" s="2" t="s">
        <v>30</v>
      </c>
      <c r="K25" s="42">
        <f>J9</f>
        <v>0</v>
      </c>
    </row>
    <row r="26" ht="9.75" spans="11:11">
      <c r="K26" s="43">
        <f>SUM(K24:K25)</f>
        <v>25056.5</v>
      </c>
    </row>
    <row r="27" ht="9.75"/>
    <row r="31" spans="1:1">
      <c r="A31" s="2" t="s">
        <v>0</v>
      </c>
    </row>
    <row r="32" spans="1:1">
      <c r="A32" s="2" t="s">
        <v>1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2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>
      <c r="A37" s="14">
        <v>45475</v>
      </c>
      <c r="B37" s="15">
        <v>19260</v>
      </c>
      <c r="C37" s="16" t="s">
        <v>32</v>
      </c>
      <c r="D37" s="17" t="s">
        <v>16</v>
      </c>
      <c r="E37" s="17">
        <v>58179</v>
      </c>
      <c r="F37" s="34">
        <v>76392</v>
      </c>
      <c r="G37" s="19"/>
      <c r="H37" s="19"/>
      <c r="I37" s="14"/>
      <c r="J37" s="34"/>
      <c r="K37" s="24">
        <f>J37+F37</f>
        <v>76392</v>
      </c>
      <c r="L37" s="14">
        <v>45476</v>
      </c>
      <c r="M37" s="2"/>
    </row>
    <row r="38" spans="1:12">
      <c r="A38" s="14"/>
      <c r="B38" s="15"/>
      <c r="C38" s="16"/>
      <c r="D38" s="17"/>
      <c r="E38" s="17"/>
      <c r="F38" s="34"/>
      <c r="G38" s="19"/>
      <c r="H38" s="19"/>
      <c r="I38" s="14"/>
      <c r="J38" s="34"/>
      <c r="K38" s="24"/>
      <c r="L38" s="14"/>
    </row>
    <row r="39" spans="6:11">
      <c r="F39" s="35">
        <f>SUM(F34:F38)</f>
        <v>76392</v>
      </c>
      <c r="G39" s="2"/>
      <c r="H39" s="2"/>
      <c r="I39" s="2"/>
      <c r="J39" s="35">
        <f>SUM(J37:J38)</f>
        <v>0</v>
      </c>
      <c r="K39" s="35">
        <f>SUM(K37:K38)</f>
        <v>76392</v>
      </c>
    </row>
    <row r="40" spans="9:9">
      <c r="I40" s="1" t="s">
        <v>13</v>
      </c>
    </row>
    <row r="41" spans="8:11">
      <c r="H41" s="2" t="s">
        <v>17</v>
      </c>
      <c r="J41" s="36" t="s">
        <v>18</v>
      </c>
      <c r="K41" s="36" t="s">
        <v>19</v>
      </c>
    </row>
    <row r="42" spans="11:11">
      <c r="K42" s="2"/>
    </row>
    <row r="43" spans="1:11">
      <c r="A43" s="2" t="s">
        <v>20</v>
      </c>
      <c r="D43" s="2" t="s">
        <v>21</v>
      </c>
      <c r="G43" s="2" t="s">
        <v>22</v>
      </c>
      <c r="I43" s="37">
        <v>1000</v>
      </c>
      <c r="J43" s="38">
        <v>76</v>
      </c>
      <c r="K43" s="39">
        <f t="shared" ref="K43:K53" si="1">J43*I43</f>
        <v>76000</v>
      </c>
    </row>
    <row r="44" spans="1:11">
      <c r="A44" s="2"/>
      <c r="G44" s="2"/>
      <c r="I44" s="37">
        <v>500</v>
      </c>
      <c r="J44" s="38"/>
      <c r="K44" s="39">
        <f t="shared" si="1"/>
        <v>0</v>
      </c>
    </row>
    <row r="45" spans="1:11">
      <c r="A45" s="2"/>
      <c r="G45" s="2"/>
      <c r="I45" s="37">
        <v>200</v>
      </c>
      <c r="J45" s="38"/>
      <c r="K45" s="39">
        <f t="shared" si="1"/>
        <v>0</v>
      </c>
    </row>
    <row r="46" spans="1:11">
      <c r="A46" s="2" t="s">
        <v>23</v>
      </c>
      <c r="D46" s="2" t="s">
        <v>24</v>
      </c>
      <c r="G46" s="2" t="s">
        <v>25</v>
      </c>
      <c r="I46" s="37">
        <v>100</v>
      </c>
      <c r="J46" s="38">
        <v>3</v>
      </c>
      <c r="K46" s="39">
        <f t="shared" si="1"/>
        <v>300</v>
      </c>
    </row>
    <row r="47" spans="1:11">
      <c r="A47" s="1" t="s">
        <v>26</v>
      </c>
      <c r="D47" s="1" t="s">
        <v>27</v>
      </c>
      <c r="G47" s="1" t="s">
        <v>28</v>
      </c>
      <c r="I47" s="37">
        <v>50</v>
      </c>
      <c r="J47" s="38">
        <v>1</v>
      </c>
      <c r="K47" s="39">
        <f t="shared" si="1"/>
        <v>50</v>
      </c>
    </row>
    <row r="48" spans="9:11">
      <c r="I48" s="37">
        <v>20</v>
      </c>
      <c r="J48" s="38">
        <v>2</v>
      </c>
      <c r="K48" s="39">
        <f t="shared" si="1"/>
        <v>40</v>
      </c>
    </row>
    <row r="49" spans="9:11">
      <c r="I49" s="37">
        <v>10</v>
      </c>
      <c r="J49" s="38"/>
      <c r="K49" s="39">
        <f t="shared" si="1"/>
        <v>0</v>
      </c>
    </row>
    <row r="50" spans="9:11">
      <c r="I50" s="37">
        <v>5</v>
      </c>
      <c r="J50" s="38"/>
      <c r="K50" s="39">
        <f t="shared" si="1"/>
        <v>0</v>
      </c>
    </row>
    <row r="51" spans="9:11">
      <c r="I51" s="37">
        <v>1</v>
      </c>
      <c r="J51" s="38">
        <v>2</v>
      </c>
      <c r="K51" s="39">
        <f t="shared" si="1"/>
        <v>2</v>
      </c>
    </row>
    <row r="52" spans="9:11">
      <c r="I52" s="37">
        <v>0.25</v>
      </c>
      <c r="J52" s="38"/>
      <c r="K52" s="39">
        <f t="shared" si="1"/>
        <v>0</v>
      </c>
    </row>
    <row r="53" spans="9:11">
      <c r="I53" s="40">
        <v>0.05</v>
      </c>
      <c r="J53" s="38"/>
      <c r="K53" s="39">
        <f t="shared" si="1"/>
        <v>0</v>
      </c>
    </row>
    <row r="54" spans="9:11">
      <c r="I54" s="2" t="s">
        <v>29</v>
      </c>
      <c r="K54" s="41">
        <f>SUM(K43:K53)</f>
        <v>76392</v>
      </c>
    </row>
    <row r="55" spans="9:11">
      <c r="I55" s="2" t="s">
        <v>30</v>
      </c>
      <c r="K55" s="42">
        <f>J39</f>
        <v>0</v>
      </c>
    </row>
    <row r="56" ht="9.75" spans="11:11">
      <c r="K56" s="43">
        <f>SUM(K54:K55)</f>
        <v>76392</v>
      </c>
    </row>
    <row r="57" ht="9.75"/>
  </sheetData>
  <mergeCells count="26">
    <mergeCell ref="G4:J4"/>
    <mergeCell ref="G34:J34"/>
    <mergeCell ref="A4:A6"/>
    <mergeCell ref="A34:A36"/>
    <mergeCell ref="B4:B6"/>
    <mergeCell ref="B34:B36"/>
    <mergeCell ref="C4:C6"/>
    <mergeCell ref="C34:C36"/>
    <mergeCell ref="D4:D6"/>
    <mergeCell ref="D34:D36"/>
    <mergeCell ref="E4:E6"/>
    <mergeCell ref="E34:E36"/>
    <mergeCell ref="F4:F6"/>
    <mergeCell ref="F34:F36"/>
    <mergeCell ref="G5:G6"/>
    <mergeCell ref="G35:G36"/>
    <mergeCell ref="H5:H6"/>
    <mergeCell ref="H35:H36"/>
    <mergeCell ref="I5:I6"/>
    <mergeCell ref="I35:I36"/>
    <mergeCell ref="J5:J6"/>
    <mergeCell ref="J35:J36"/>
    <mergeCell ref="K4:K6"/>
    <mergeCell ref="K34:K36"/>
    <mergeCell ref="L4:L6"/>
    <mergeCell ref="L34:L3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3"/>
  <sheetViews>
    <sheetView zoomScale="130" zoomScaleNormal="130" topLeftCell="A129" workbookViewId="0">
      <selection activeCell="G89" sqref="G89"/>
    </sheetView>
  </sheetViews>
  <sheetFormatPr defaultColWidth="8.55238095238095" defaultRowHeight="9"/>
  <cols>
    <col min="1" max="1" width="9.00952380952381" style="1" customWidth="1"/>
    <col min="2" max="2" width="5.93333333333333" style="1" customWidth="1"/>
    <col min="3" max="3" width="29.9904761904762" style="1" customWidth="1"/>
    <col min="4" max="4" width="13.1809523809524" style="1" customWidth="1"/>
    <col min="5" max="5" width="13.7238095238095" style="1" customWidth="1"/>
    <col min="6" max="6" width="10.9809523809524" style="1" customWidth="1"/>
    <col min="7" max="7" width="11.3238095238095" style="1" customWidth="1"/>
    <col min="8" max="8" width="11.3142857142857" style="1" customWidth="1"/>
    <col min="9" max="9" width="10.7714285714286" style="1" customWidth="1"/>
    <col min="10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45504</v>
      </c>
      <c r="B7" s="15">
        <v>19421</v>
      </c>
      <c r="C7" s="16" t="s">
        <v>204</v>
      </c>
      <c r="D7" s="17" t="s">
        <v>16</v>
      </c>
      <c r="E7" s="17">
        <v>58110</v>
      </c>
      <c r="F7" s="34"/>
      <c r="G7" s="19" t="s">
        <v>52</v>
      </c>
      <c r="H7" s="19">
        <v>1000048304</v>
      </c>
      <c r="I7" s="14">
        <v>45489</v>
      </c>
      <c r="J7" s="34">
        <v>35086.01</v>
      </c>
      <c r="K7" s="24">
        <f>J7+F7</f>
        <v>35086.01</v>
      </c>
      <c r="L7" s="14">
        <v>45504</v>
      </c>
      <c r="M7" s="2" t="s">
        <v>205</v>
      </c>
    </row>
    <row r="8" spans="1:13">
      <c r="A8" s="14"/>
      <c r="B8" s="15"/>
      <c r="C8" s="16"/>
      <c r="D8" s="17"/>
      <c r="E8" s="17"/>
      <c r="F8" s="34"/>
      <c r="G8" s="19"/>
      <c r="H8" s="19"/>
      <c r="I8" s="14"/>
      <c r="J8" s="34"/>
      <c r="K8" s="24"/>
      <c r="L8" s="14"/>
      <c r="M8" s="2"/>
    </row>
    <row r="9" spans="6:11">
      <c r="F9" s="35">
        <f>SUM(F4:F8)</f>
        <v>0</v>
      </c>
      <c r="G9" s="2"/>
      <c r="H9" s="2"/>
      <c r="I9" s="2"/>
      <c r="J9" s="35">
        <f>SUM(J7:J8)</f>
        <v>35086.01</v>
      </c>
      <c r="K9" s="35">
        <f>SUM(K7:K8)</f>
        <v>35086.01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/>
      <c r="K13" s="39">
        <f t="shared" ref="K13:K23" si="0">J13*I13</f>
        <v>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/>
      <c r="K16" s="39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/>
      <c r="K17" s="39">
        <f t="shared" si="0"/>
        <v>0</v>
      </c>
    </row>
    <row r="18" spans="9:11">
      <c r="I18" s="37">
        <v>20</v>
      </c>
      <c r="J18" s="38"/>
      <c r="K18" s="39">
        <f t="shared" si="0"/>
        <v>0</v>
      </c>
    </row>
    <row r="19" spans="9:11">
      <c r="I19" s="37">
        <v>10</v>
      </c>
      <c r="J19" s="38"/>
      <c r="K19" s="39">
        <f t="shared" si="0"/>
        <v>0</v>
      </c>
    </row>
    <row r="20" spans="9:11">
      <c r="I20" s="37">
        <v>5</v>
      </c>
      <c r="J20" s="38"/>
      <c r="K20" s="39">
        <f t="shared" si="0"/>
        <v>0</v>
      </c>
    </row>
    <row r="21" spans="9:11">
      <c r="I21" s="37">
        <v>1</v>
      </c>
      <c r="J21" s="38"/>
      <c r="K21" s="39">
        <f t="shared" si="0"/>
        <v>0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/>
      <c r="K23" s="39">
        <f t="shared" si="0"/>
        <v>0</v>
      </c>
    </row>
    <row r="24" spans="9:11">
      <c r="I24" s="2" t="s">
        <v>29</v>
      </c>
      <c r="K24" s="41">
        <f>SUM(K13:K23)</f>
        <v>0</v>
      </c>
    </row>
    <row r="25" spans="9:11">
      <c r="I25" s="2" t="s">
        <v>30</v>
      </c>
      <c r="K25" s="42">
        <f>J9</f>
        <v>35086.01</v>
      </c>
    </row>
    <row r="26" ht="9.75" spans="11:11">
      <c r="K26" s="43">
        <f>SUM(K24:K25)</f>
        <v>35086.01</v>
      </c>
    </row>
    <row r="27" ht="9.75"/>
    <row r="33" spans="1:1">
      <c r="A33" s="2" t="s">
        <v>0</v>
      </c>
    </row>
    <row r="34" spans="1:1">
      <c r="A34" s="2" t="s">
        <v>1</v>
      </c>
    </row>
    <row r="36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ht="10" customHeigh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3">
      <c r="A39" s="14">
        <v>45504</v>
      </c>
      <c r="B39" s="15">
        <v>19384</v>
      </c>
      <c r="C39" s="16" t="s">
        <v>64</v>
      </c>
      <c r="D39" s="17" t="s">
        <v>16</v>
      </c>
      <c r="E39" s="17">
        <v>58307</v>
      </c>
      <c r="F39" s="34">
        <v>18900</v>
      </c>
      <c r="G39" s="19"/>
      <c r="H39" s="19"/>
      <c r="I39" s="14"/>
      <c r="J39" s="34"/>
      <c r="K39" s="24">
        <f>J39+F39</f>
        <v>18900</v>
      </c>
      <c r="L39" s="14">
        <v>45504</v>
      </c>
      <c r="M39" s="2"/>
    </row>
    <row r="40" spans="1:13">
      <c r="A40" s="14"/>
      <c r="B40" s="15"/>
      <c r="C40" s="16"/>
      <c r="D40" s="17"/>
      <c r="E40" s="17"/>
      <c r="F40" s="34"/>
      <c r="G40" s="19"/>
      <c r="H40" s="19"/>
      <c r="I40" s="14"/>
      <c r="J40" s="34"/>
      <c r="K40" s="24"/>
      <c r="L40" s="14"/>
      <c r="M40" s="2"/>
    </row>
    <row r="41" spans="6:11">
      <c r="F41" s="35">
        <f>SUM(F36:F40)</f>
        <v>18900</v>
      </c>
      <c r="G41" s="2"/>
      <c r="H41" s="2"/>
      <c r="I41" s="2"/>
      <c r="J41" s="35">
        <f>SUM(J39:J40)</f>
        <v>0</v>
      </c>
      <c r="K41" s="35">
        <f>SUM(K39:K40)</f>
        <v>18900</v>
      </c>
    </row>
    <row r="42" spans="9:9">
      <c r="I42" s="1" t="s">
        <v>13</v>
      </c>
    </row>
    <row r="43" spans="8:11">
      <c r="H43" s="2" t="s">
        <v>17</v>
      </c>
      <c r="J43" s="36" t="s">
        <v>18</v>
      </c>
      <c r="K43" s="36" t="s">
        <v>19</v>
      </c>
    </row>
    <row r="44" spans="11:11">
      <c r="K44" s="2"/>
    </row>
    <row r="45" spans="1:11">
      <c r="A45" s="2" t="s">
        <v>20</v>
      </c>
      <c r="D45" s="2" t="s">
        <v>21</v>
      </c>
      <c r="G45" s="2" t="s">
        <v>22</v>
      </c>
      <c r="I45" s="37">
        <v>1000</v>
      </c>
      <c r="J45" s="38">
        <v>18</v>
      </c>
      <c r="K45" s="39">
        <f t="shared" ref="K45:K55" si="1">J45*I45</f>
        <v>18000</v>
      </c>
    </row>
    <row r="46" spans="1:11">
      <c r="A46" s="2"/>
      <c r="G46" s="2"/>
      <c r="I46" s="37">
        <v>500</v>
      </c>
      <c r="J46" s="38">
        <v>1</v>
      </c>
      <c r="K46" s="39">
        <f t="shared" si="1"/>
        <v>500</v>
      </c>
    </row>
    <row r="47" spans="1:11">
      <c r="A47" s="2"/>
      <c r="G47" s="2"/>
      <c r="I47" s="37">
        <v>200</v>
      </c>
      <c r="J47" s="38">
        <v>1</v>
      </c>
      <c r="K47" s="39">
        <f t="shared" si="1"/>
        <v>200</v>
      </c>
    </row>
    <row r="48" spans="1:11">
      <c r="A48" s="2" t="s">
        <v>23</v>
      </c>
      <c r="D48" s="2" t="s">
        <v>24</v>
      </c>
      <c r="G48" s="2" t="s">
        <v>25</v>
      </c>
      <c r="I48" s="37">
        <v>100</v>
      </c>
      <c r="J48" s="38">
        <v>2</v>
      </c>
      <c r="K48" s="39">
        <f t="shared" si="1"/>
        <v>200</v>
      </c>
    </row>
    <row r="49" spans="1:11">
      <c r="A49" s="1" t="s">
        <v>26</v>
      </c>
      <c r="D49" s="1" t="s">
        <v>27</v>
      </c>
      <c r="G49" s="1" t="s">
        <v>28</v>
      </c>
      <c r="I49" s="37">
        <v>50</v>
      </c>
      <c r="J49" s="38"/>
      <c r="K49" s="39">
        <f t="shared" si="1"/>
        <v>0</v>
      </c>
    </row>
    <row r="50" spans="9:11">
      <c r="I50" s="37">
        <v>20</v>
      </c>
      <c r="J50" s="38"/>
      <c r="K50" s="39">
        <f t="shared" si="1"/>
        <v>0</v>
      </c>
    </row>
    <row r="51" spans="9:11">
      <c r="I51" s="37">
        <v>10</v>
      </c>
      <c r="J51" s="38"/>
      <c r="K51" s="39">
        <f t="shared" si="1"/>
        <v>0</v>
      </c>
    </row>
    <row r="52" spans="9:11">
      <c r="I52" s="37">
        <v>5</v>
      </c>
      <c r="J52" s="38"/>
      <c r="K52" s="39">
        <f t="shared" si="1"/>
        <v>0</v>
      </c>
    </row>
    <row r="53" spans="9:11">
      <c r="I53" s="37">
        <v>1</v>
      </c>
      <c r="J53" s="38"/>
      <c r="K53" s="39">
        <f t="shared" si="1"/>
        <v>0</v>
      </c>
    </row>
    <row r="54" spans="9:11">
      <c r="I54" s="37">
        <v>0.25</v>
      </c>
      <c r="J54" s="38"/>
      <c r="K54" s="39">
        <f t="shared" si="1"/>
        <v>0</v>
      </c>
    </row>
    <row r="55" spans="9:11">
      <c r="I55" s="40">
        <v>0.05</v>
      </c>
      <c r="J55" s="38"/>
      <c r="K55" s="39">
        <f t="shared" si="1"/>
        <v>0</v>
      </c>
    </row>
    <row r="56" spans="9:11">
      <c r="I56" s="2" t="s">
        <v>29</v>
      </c>
      <c r="K56" s="41">
        <f>SUM(K45:K55)</f>
        <v>18900</v>
      </c>
    </row>
    <row r="57" spans="9:11">
      <c r="I57" s="2" t="s">
        <v>30</v>
      </c>
      <c r="K57" s="42">
        <f>J41</f>
        <v>0</v>
      </c>
    </row>
    <row r="58" ht="9.75" spans="11:11">
      <c r="K58" s="43">
        <f>SUM(K56:K57)</f>
        <v>18900</v>
      </c>
    </row>
    <row r="59" ht="9.75"/>
    <row r="66" spans="1:1">
      <c r="A66" s="2" t="s">
        <v>0</v>
      </c>
    </row>
    <row r="67" spans="1:1">
      <c r="A67" s="2" t="s">
        <v>1</v>
      </c>
    </row>
    <row r="69" spans="1:12">
      <c r="A69" s="3" t="s">
        <v>2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  <c r="G69" s="4" t="s">
        <v>8</v>
      </c>
      <c r="H69" s="5"/>
      <c r="I69" s="5"/>
      <c r="J69" s="22"/>
      <c r="K69" s="3" t="s">
        <v>9</v>
      </c>
      <c r="L69" s="3" t="s">
        <v>10</v>
      </c>
    </row>
    <row r="70" spans="1:12">
      <c r="A70" s="6"/>
      <c r="B70" s="6"/>
      <c r="C70" s="6"/>
      <c r="D70" s="6"/>
      <c r="E70" s="6"/>
      <c r="F70" s="6"/>
      <c r="G70" s="3" t="s">
        <v>11</v>
      </c>
      <c r="H70" s="3" t="s">
        <v>12</v>
      </c>
      <c r="I70" s="3" t="s">
        <v>13</v>
      </c>
      <c r="J70" s="3" t="s">
        <v>14</v>
      </c>
      <c r="K70" s="6"/>
      <c r="L70" s="6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3">
      <c r="A72" s="14">
        <v>45504</v>
      </c>
      <c r="B72" s="15">
        <v>19385</v>
      </c>
      <c r="C72" s="16" t="s">
        <v>208</v>
      </c>
      <c r="D72" s="17" t="s">
        <v>16</v>
      </c>
      <c r="E72" s="44" t="s">
        <v>209</v>
      </c>
      <c r="F72" s="45">
        <v>301008.58</v>
      </c>
      <c r="G72" s="46"/>
      <c r="H72" s="46"/>
      <c r="I72" s="26"/>
      <c r="J72" s="24">
        <f>I72</f>
        <v>0</v>
      </c>
      <c r="K72" s="24">
        <f>J72+F72</f>
        <v>301008.58</v>
      </c>
      <c r="L72" s="14">
        <v>45496</v>
      </c>
      <c r="M72" s="2"/>
    </row>
    <row r="73" spans="1:13">
      <c r="A73" s="14">
        <v>45504</v>
      </c>
      <c r="B73" s="15">
        <v>19386</v>
      </c>
      <c r="C73" s="16" t="s">
        <v>210</v>
      </c>
      <c r="D73" s="17" t="s">
        <v>16</v>
      </c>
      <c r="E73" s="17">
        <v>58326</v>
      </c>
      <c r="F73" s="45"/>
      <c r="G73" s="46"/>
      <c r="H73" s="46"/>
      <c r="I73" s="26"/>
      <c r="J73" s="24">
        <v>12828.53</v>
      </c>
      <c r="K73" s="24">
        <f>J73+F73</f>
        <v>12828.53</v>
      </c>
      <c r="L73" s="14">
        <v>45503</v>
      </c>
      <c r="M73" s="2" t="s">
        <v>211</v>
      </c>
    </row>
    <row r="74" spans="1:12">
      <c r="A74" s="14">
        <v>45504</v>
      </c>
      <c r="B74" s="15">
        <v>19387</v>
      </c>
      <c r="C74" s="47" t="s">
        <v>42</v>
      </c>
      <c r="D74" s="17" t="s">
        <v>16</v>
      </c>
      <c r="E74" s="17">
        <v>58343</v>
      </c>
      <c r="F74" s="45">
        <v>3500</v>
      </c>
      <c r="G74" s="46"/>
      <c r="H74" s="46"/>
      <c r="I74" s="26"/>
      <c r="J74" s="24">
        <f>I74</f>
        <v>0</v>
      </c>
      <c r="K74" s="24">
        <f>J74+F74</f>
        <v>3500</v>
      </c>
      <c r="L74" s="14">
        <v>45504</v>
      </c>
    </row>
    <row r="75" spans="1:12">
      <c r="A75" s="14">
        <v>45504</v>
      </c>
      <c r="B75" s="15">
        <v>19388</v>
      </c>
      <c r="C75" s="47" t="s">
        <v>212</v>
      </c>
      <c r="D75" s="17" t="s">
        <v>16</v>
      </c>
      <c r="E75" s="17">
        <v>58345</v>
      </c>
      <c r="F75" s="45">
        <v>18900</v>
      </c>
      <c r="G75" s="46"/>
      <c r="H75" s="46"/>
      <c r="I75" s="26"/>
      <c r="J75" s="24">
        <f>I75</f>
        <v>0</v>
      </c>
      <c r="K75" s="24">
        <f>J75+F75</f>
        <v>18900</v>
      </c>
      <c r="L75" s="14">
        <v>45504</v>
      </c>
    </row>
    <row r="76" spans="1:12">
      <c r="A76" s="14">
        <v>45504</v>
      </c>
      <c r="B76" s="15">
        <v>19389</v>
      </c>
      <c r="C76" s="47" t="s">
        <v>213</v>
      </c>
      <c r="D76" s="17" t="s">
        <v>16</v>
      </c>
      <c r="E76" s="17">
        <v>58347</v>
      </c>
      <c r="F76" s="45">
        <v>650</v>
      </c>
      <c r="G76" s="46"/>
      <c r="H76" s="46"/>
      <c r="I76" s="26"/>
      <c r="J76" s="24">
        <f>I76</f>
        <v>0</v>
      </c>
      <c r="K76" s="24">
        <f>J76+F76</f>
        <v>650</v>
      </c>
      <c r="L76" s="14">
        <v>45504</v>
      </c>
    </row>
    <row r="77" spans="6:11">
      <c r="F77" s="35">
        <f>SUM(F72:F76)</f>
        <v>324058.58</v>
      </c>
      <c r="G77" s="2"/>
      <c r="H77" s="2"/>
      <c r="I77" s="2"/>
      <c r="J77" s="35">
        <f>SUM(J72:J76)</f>
        <v>12828.53</v>
      </c>
      <c r="K77" s="35">
        <f>SUM(K72:K76)</f>
        <v>336887.11</v>
      </c>
    </row>
    <row r="79" spans="1:4">
      <c r="A79" s="2" t="s">
        <v>20</v>
      </c>
      <c r="D79" s="2" t="s">
        <v>21</v>
      </c>
    </row>
    <row r="80" spans="1:1">
      <c r="A80" s="2"/>
    </row>
    <row r="81" spans="1:1">
      <c r="A81" s="2"/>
    </row>
    <row r="82" spans="1:4">
      <c r="A82" s="2" t="s">
        <v>23</v>
      </c>
      <c r="D82" s="2" t="s">
        <v>24</v>
      </c>
    </row>
    <row r="83" spans="1:4">
      <c r="A83" s="1" t="s">
        <v>26</v>
      </c>
      <c r="D83" s="1" t="s">
        <v>27</v>
      </c>
    </row>
  </sheetData>
  <mergeCells count="39">
    <mergeCell ref="G4:J4"/>
    <mergeCell ref="G36:J36"/>
    <mergeCell ref="G69:J69"/>
    <mergeCell ref="A4:A6"/>
    <mergeCell ref="A36:A38"/>
    <mergeCell ref="A69:A71"/>
    <mergeCell ref="B4:B6"/>
    <mergeCell ref="B36:B38"/>
    <mergeCell ref="B69:B71"/>
    <mergeCell ref="C4:C6"/>
    <mergeCell ref="C36:C38"/>
    <mergeCell ref="C69:C71"/>
    <mergeCell ref="D4:D6"/>
    <mergeCell ref="D36:D38"/>
    <mergeCell ref="D69:D71"/>
    <mergeCell ref="E4:E6"/>
    <mergeCell ref="E36:E38"/>
    <mergeCell ref="E69:E71"/>
    <mergeCell ref="F4:F6"/>
    <mergeCell ref="F36:F38"/>
    <mergeCell ref="F69:F71"/>
    <mergeCell ref="G5:G6"/>
    <mergeCell ref="G37:G38"/>
    <mergeCell ref="G70:G71"/>
    <mergeCell ref="H5:H6"/>
    <mergeCell ref="H37:H38"/>
    <mergeCell ref="H70:H71"/>
    <mergeCell ref="I5:I6"/>
    <mergeCell ref="I37:I38"/>
    <mergeCell ref="I70:I71"/>
    <mergeCell ref="J5:J6"/>
    <mergeCell ref="J37:J38"/>
    <mergeCell ref="J70:J71"/>
    <mergeCell ref="K4:K6"/>
    <mergeCell ref="K36:K38"/>
    <mergeCell ref="K69:K71"/>
    <mergeCell ref="L4:L6"/>
    <mergeCell ref="L36:L38"/>
    <mergeCell ref="L69:L71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2"/>
  <sheetViews>
    <sheetView zoomScale="115" zoomScaleNormal="115" topLeftCell="A45" workbookViewId="0">
      <selection activeCell="A69" sqref="A69:I69"/>
    </sheetView>
  </sheetViews>
  <sheetFormatPr defaultColWidth="8.57142857142857" defaultRowHeight="9"/>
  <cols>
    <col min="1" max="1" width="10.3809523809524" style="1" customWidth="1"/>
    <col min="2" max="2" width="7.35238095238095" style="1" customWidth="1"/>
    <col min="3" max="3" width="26.1904761904762" style="1" customWidth="1"/>
    <col min="4" max="4" width="11.552380952381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3.9809523809524" style="1" customWidth="1"/>
    <col min="12" max="12" width="12.552380952381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214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45483</v>
      </c>
      <c r="B7" s="9">
        <v>19290</v>
      </c>
      <c r="C7" s="10" t="s">
        <v>215</v>
      </c>
      <c r="D7" s="11" t="s">
        <v>216</v>
      </c>
      <c r="E7" s="3">
        <v>209965</v>
      </c>
      <c r="F7" s="12"/>
      <c r="G7" s="13" t="s">
        <v>52</v>
      </c>
      <c r="H7" s="13"/>
      <c r="I7" s="23"/>
      <c r="J7" s="24">
        <v>194</v>
      </c>
      <c r="K7" s="25">
        <f t="shared" ref="K7:K35" si="0">J7+F7</f>
        <v>194</v>
      </c>
      <c r="L7" s="8">
        <v>45474</v>
      </c>
    </row>
    <row r="8" spans="1:12">
      <c r="A8" s="14"/>
      <c r="B8" s="15"/>
      <c r="C8" s="16"/>
      <c r="D8" s="17" t="s">
        <v>217</v>
      </c>
      <c r="E8" s="7"/>
      <c r="F8" s="18"/>
      <c r="G8" s="19" t="s">
        <v>52</v>
      </c>
      <c r="H8" s="19"/>
      <c r="I8" s="26"/>
      <c r="J8" s="24">
        <v>-26.28</v>
      </c>
      <c r="K8" s="25">
        <f t="shared" si="0"/>
        <v>-26.28</v>
      </c>
      <c r="L8" s="14"/>
    </row>
    <row r="9" spans="1:12">
      <c r="A9" s="20" t="s">
        <v>218</v>
      </c>
      <c r="B9" s="21"/>
      <c r="C9" s="21"/>
      <c r="D9" s="21"/>
      <c r="E9" s="21"/>
      <c r="F9" s="21"/>
      <c r="G9" s="21"/>
      <c r="H9" s="21"/>
      <c r="I9" s="27"/>
      <c r="J9" s="28">
        <f>SUM(J7:J8)</f>
        <v>167.72</v>
      </c>
      <c r="K9" s="29">
        <f t="shared" si="0"/>
        <v>167.72</v>
      </c>
      <c r="L9" s="14"/>
    </row>
    <row r="10" spans="1:12">
      <c r="A10" s="8">
        <v>45483</v>
      </c>
      <c r="B10" s="9">
        <v>19290</v>
      </c>
      <c r="C10" s="10" t="s">
        <v>219</v>
      </c>
      <c r="D10" s="11" t="s">
        <v>216</v>
      </c>
      <c r="E10" s="3">
        <v>210357</v>
      </c>
      <c r="F10" s="12"/>
      <c r="G10" s="13" t="s">
        <v>52</v>
      </c>
      <c r="H10" s="13"/>
      <c r="I10" s="23"/>
      <c r="J10" s="24">
        <v>200</v>
      </c>
      <c r="K10" s="25">
        <f t="shared" si="0"/>
        <v>200</v>
      </c>
      <c r="L10" s="8">
        <v>45474</v>
      </c>
    </row>
    <row r="11" spans="1:12">
      <c r="A11" s="8"/>
      <c r="B11" s="9"/>
      <c r="C11" s="10"/>
      <c r="D11" s="17" t="s">
        <v>217</v>
      </c>
      <c r="E11" s="7"/>
      <c r="F11" s="18"/>
      <c r="G11" s="19" t="s">
        <v>52</v>
      </c>
      <c r="H11" s="19"/>
      <c r="I11" s="26"/>
      <c r="J11" s="24">
        <v>-34.65</v>
      </c>
      <c r="K11" s="25">
        <f t="shared" si="0"/>
        <v>-34.65</v>
      </c>
      <c r="L11" s="8"/>
    </row>
    <row r="12" spans="1:12">
      <c r="A12" s="20" t="s">
        <v>218</v>
      </c>
      <c r="B12" s="21"/>
      <c r="C12" s="21"/>
      <c r="D12" s="21"/>
      <c r="E12" s="21"/>
      <c r="F12" s="21"/>
      <c r="G12" s="21"/>
      <c r="H12" s="21"/>
      <c r="I12" s="27"/>
      <c r="J12" s="28">
        <f>SUM(J10:J11)</f>
        <v>165.35</v>
      </c>
      <c r="K12" s="29">
        <f t="shared" si="0"/>
        <v>165.35</v>
      </c>
      <c r="L12" s="14"/>
    </row>
    <row r="13" spans="1:12">
      <c r="A13" s="8">
        <v>45483</v>
      </c>
      <c r="B13" s="9">
        <v>19290</v>
      </c>
      <c r="C13" s="10" t="s">
        <v>220</v>
      </c>
      <c r="D13" s="11" t="s">
        <v>216</v>
      </c>
      <c r="E13" s="3">
        <v>210885</v>
      </c>
      <c r="F13" s="12"/>
      <c r="G13" s="13" t="s">
        <v>52</v>
      </c>
      <c r="H13" s="13"/>
      <c r="I13" s="23"/>
      <c r="J13" s="24">
        <v>188.96</v>
      </c>
      <c r="K13" s="25">
        <f t="shared" si="0"/>
        <v>188.96</v>
      </c>
      <c r="L13" s="8">
        <v>45474</v>
      </c>
    </row>
    <row r="14" spans="1:12">
      <c r="A14" s="8"/>
      <c r="B14" s="9"/>
      <c r="C14" s="10"/>
      <c r="D14" s="17" t="s">
        <v>217</v>
      </c>
      <c r="E14" s="7"/>
      <c r="F14" s="18"/>
      <c r="G14" s="19" t="s">
        <v>52</v>
      </c>
      <c r="H14" s="19"/>
      <c r="I14" s="26"/>
      <c r="J14" s="24">
        <v>-32.19</v>
      </c>
      <c r="K14" s="25">
        <f t="shared" si="0"/>
        <v>-32.19</v>
      </c>
      <c r="L14" s="14"/>
    </row>
    <row r="15" spans="1:12">
      <c r="A15" s="20" t="s">
        <v>218</v>
      </c>
      <c r="B15" s="21"/>
      <c r="C15" s="21"/>
      <c r="D15" s="21"/>
      <c r="E15" s="21"/>
      <c r="F15" s="21"/>
      <c r="G15" s="21"/>
      <c r="H15" s="21"/>
      <c r="I15" s="27"/>
      <c r="J15" s="28">
        <f>SUM(J13:J14)</f>
        <v>156.77</v>
      </c>
      <c r="K15" s="29">
        <f t="shared" si="0"/>
        <v>156.77</v>
      </c>
      <c r="L15" s="30"/>
    </row>
    <row r="16" spans="1:12">
      <c r="A16" s="8">
        <v>45483</v>
      </c>
      <c r="B16" s="9">
        <v>19290</v>
      </c>
      <c r="C16" s="10" t="s">
        <v>221</v>
      </c>
      <c r="D16" s="11" t="s">
        <v>216</v>
      </c>
      <c r="E16" s="3">
        <v>208740</v>
      </c>
      <c r="F16" s="12"/>
      <c r="G16" s="13" t="s">
        <v>52</v>
      </c>
      <c r="H16" s="13"/>
      <c r="I16" s="23"/>
      <c r="J16" s="24">
        <v>2200</v>
      </c>
      <c r="K16" s="25">
        <f t="shared" si="0"/>
        <v>2200</v>
      </c>
      <c r="L16" s="8">
        <v>45474</v>
      </c>
    </row>
    <row r="17" spans="1:12">
      <c r="A17" s="14"/>
      <c r="B17" s="15"/>
      <c r="C17" s="16"/>
      <c r="D17" s="17" t="s">
        <v>217</v>
      </c>
      <c r="E17" s="7"/>
      <c r="F17" s="18"/>
      <c r="G17" s="19" t="s">
        <v>52</v>
      </c>
      <c r="H17" s="19"/>
      <c r="I17" s="26"/>
      <c r="J17" s="24">
        <v>-375.04</v>
      </c>
      <c r="K17" s="25">
        <f t="shared" si="0"/>
        <v>-375.04</v>
      </c>
      <c r="L17" s="14"/>
    </row>
    <row r="18" spans="1:12">
      <c r="A18" s="20" t="s">
        <v>218</v>
      </c>
      <c r="B18" s="21"/>
      <c r="C18" s="21"/>
      <c r="D18" s="21"/>
      <c r="E18" s="21"/>
      <c r="F18" s="21"/>
      <c r="G18" s="21"/>
      <c r="H18" s="21"/>
      <c r="I18" s="27"/>
      <c r="J18" s="28">
        <f>SUM(J16:J17)</f>
        <v>1824.96</v>
      </c>
      <c r="K18" s="29">
        <f t="shared" si="0"/>
        <v>1824.96</v>
      </c>
      <c r="L18" s="14"/>
    </row>
    <row r="19" spans="1:12">
      <c r="A19" s="8">
        <v>45483</v>
      </c>
      <c r="B19" s="9">
        <v>19290</v>
      </c>
      <c r="C19" s="10" t="s">
        <v>222</v>
      </c>
      <c r="D19" s="11" t="s">
        <v>216</v>
      </c>
      <c r="E19" s="3">
        <v>210445</v>
      </c>
      <c r="F19" s="12"/>
      <c r="G19" s="13" t="s">
        <v>52</v>
      </c>
      <c r="H19" s="13"/>
      <c r="I19" s="23"/>
      <c r="J19" s="24">
        <v>1067</v>
      </c>
      <c r="K19" s="25">
        <f t="shared" si="0"/>
        <v>1067</v>
      </c>
      <c r="L19" s="8">
        <v>45474</v>
      </c>
    </row>
    <row r="20" spans="1:12">
      <c r="A20" s="14"/>
      <c r="B20" s="15"/>
      <c r="C20" s="16"/>
      <c r="D20" s="17" t="s">
        <v>217</v>
      </c>
      <c r="E20" s="7"/>
      <c r="F20" s="18"/>
      <c r="G20" s="19" t="s">
        <v>52</v>
      </c>
      <c r="H20" s="19"/>
      <c r="I20" s="26"/>
      <c r="J20" s="24">
        <v>-144.48</v>
      </c>
      <c r="K20" s="25">
        <f t="shared" si="0"/>
        <v>-144.48</v>
      </c>
      <c r="L20" s="14"/>
    </row>
    <row r="21" spans="1:12">
      <c r="A21" s="20" t="s">
        <v>218</v>
      </c>
      <c r="B21" s="21"/>
      <c r="C21" s="21"/>
      <c r="D21" s="21"/>
      <c r="E21" s="21"/>
      <c r="F21" s="21"/>
      <c r="G21" s="21"/>
      <c r="H21" s="21"/>
      <c r="I21" s="27"/>
      <c r="J21" s="28">
        <f>SUM(J19:J20)</f>
        <v>922.52</v>
      </c>
      <c r="K21" s="29">
        <f t="shared" si="0"/>
        <v>922.52</v>
      </c>
      <c r="L21" s="14"/>
    </row>
    <row r="22" spans="1:12">
      <c r="A22" s="8">
        <v>45483</v>
      </c>
      <c r="B22" s="9">
        <v>19290</v>
      </c>
      <c r="C22" s="10" t="s">
        <v>223</v>
      </c>
      <c r="D22" s="11" t="s">
        <v>216</v>
      </c>
      <c r="E22" s="3">
        <v>210247</v>
      </c>
      <c r="F22" s="12"/>
      <c r="G22" s="13" t="s">
        <v>52</v>
      </c>
      <c r="H22" s="13"/>
      <c r="I22" s="23"/>
      <c r="J22" s="24">
        <v>1261</v>
      </c>
      <c r="K22" s="25">
        <f t="shared" si="0"/>
        <v>1261</v>
      </c>
      <c r="L22" s="8">
        <v>45474</v>
      </c>
    </row>
    <row r="23" spans="1:12">
      <c r="A23" s="14"/>
      <c r="B23" s="15"/>
      <c r="C23" s="16"/>
      <c r="D23" s="17" t="s">
        <v>217</v>
      </c>
      <c r="E23" s="7"/>
      <c r="F23" s="18"/>
      <c r="G23" s="19" t="s">
        <v>52</v>
      </c>
      <c r="H23" s="19"/>
      <c r="I23" s="26"/>
      <c r="J23" s="24">
        <v>-170.76</v>
      </c>
      <c r="K23" s="25">
        <f t="shared" si="0"/>
        <v>-170.76</v>
      </c>
      <c r="L23" s="14"/>
    </row>
    <row r="24" spans="1:12">
      <c r="A24" s="20" t="s">
        <v>218</v>
      </c>
      <c r="B24" s="21"/>
      <c r="C24" s="21"/>
      <c r="D24" s="21"/>
      <c r="E24" s="21"/>
      <c r="F24" s="21"/>
      <c r="G24" s="21"/>
      <c r="H24" s="21"/>
      <c r="I24" s="27"/>
      <c r="J24" s="28">
        <f>SUM(J22:J23)</f>
        <v>1090.24</v>
      </c>
      <c r="K24" s="29">
        <f t="shared" si="0"/>
        <v>1090.24</v>
      </c>
      <c r="L24" s="14"/>
    </row>
    <row r="25" spans="1:12">
      <c r="A25" s="8">
        <v>45483</v>
      </c>
      <c r="B25" s="9">
        <v>19290</v>
      </c>
      <c r="C25" s="10" t="s">
        <v>224</v>
      </c>
      <c r="D25" s="11" t="s">
        <v>216</v>
      </c>
      <c r="E25" s="3">
        <v>209968</v>
      </c>
      <c r="F25" s="12"/>
      <c r="G25" s="13" t="s">
        <v>52</v>
      </c>
      <c r="H25" s="13"/>
      <c r="I25" s="23"/>
      <c r="J25" s="24">
        <v>194</v>
      </c>
      <c r="K25" s="25">
        <f t="shared" si="0"/>
        <v>194</v>
      </c>
      <c r="L25" s="8">
        <v>45474</v>
      </c>
    </row>
    <row r="26" spans="1:12">
      <c r="A26" s="14"/>
      <c r="B26" s="15"/>
      <c r="C26" s="16"/>
      <c r="D26" s="17" t="s">
        <v>217</v>
      </c>
      <c r="E26" s="7"/>
      <c r="F26" s="18"/>
      <c r="G26" s="19" t="s">
        <v>52</v>
      </c>
      <c r="H26" s="19"/>
      <c r="I26" s="26"/>
      <c r="J26" s="24">
        <v>-26.28</v>
      </c>
      <c r="K26" s="25">
        <f t="shared" si="0"/>
        <v>-26.28</v>
      </c>
      <c r="L26" s="14"/>
    </row>
    <row r="27" spans="1:12">
      <c r="A27" s="20" t="s">
        <v>218</v>
      </c>
      <c r="B27" s="21"/>
      <c r="C27" s="21"/>
      <c r="D27" s="21"/>
      <c r="E27" s="21"/>
      <c r="F27" s="21"/>
      <c r="G27" s="21"/>
      <c r="H27" s="21"/>
      <c r="I27" s="27"/>
      <c r="J27" s="28">
        <f>SUM(J25:J26)</f>
        <v>167.72</v>
      </c>
      <c r="K27" s="29">
        <f t="shared" si="0"/>
        <v>167.72</v>
      </c>
      <c r="L27" s="14"/>
    </row>
    <row r="28" spans="1:12">
      <c r="A28" s="8">
        <v>45483</v>
      </c>
      <c r="B28" s="9">
        <v>19290</v>
      </c>
      <c r="C28" s="10" t="s">
        <v>224</v>
      </c>
      <c r="D28" s="11" t="s">
        <v>216</v>
      </c>
      <c r="E28" s="3">
        <v>209977</v>
      </c>
      <c r="F28" s="12"/>
      <c r="G28" s="13" t="s">
        <v>52</v>
      </c>
      <c r="H28" s="13"/>
      <c r="I28" s="23"/>
      <c r="J28" s="24">
        <v>194</v>
      </c>
      <c r="K28" s="25">
        <f t="shared" si="0"/>
        <v>194</v>
      </c>
      <c r="L28" s="8">
        <v>45474</v>
      </c>
    </row>
    <row r="29" spans="1:12">
      <c r="A29" s="14"/>
      <c r="B29" s="15"/>
      <c r="C29" s="16"/>
      <c r="D29" s="17" t="s">
        <v>217</v>
      </c>
      <c r="E29" s="7"/>
      <c r="F29" s="18"/>
      <c r="G29" s="19" t="s">
        <v>52</v>
      </c>
      <c r="H29" s="19"/>
      <c r="I29" s="26"/>
      <c r="J29" s="24">
        <v>-26.28</v>
      </c>
      <c r="K29" s="25">
        <f t="shared" si="0"/>
        <v>-26.28</v>
      </c>
      <c r="L29" s="14"/>
    </row>
    <row r="30" spans="1:12">
      <c r="A30" s="20" t="s">
        <v>218</v>
      </c>
      <c r="B30" s="21"/>
      <c r="C30" s="21"/>
      <c r="D30" s="21"/>
      <c r="E30" s="21"/>
      <c r="F30" s="21"/>
      <c r="G30" s="21"/>
      <c r="H30" s="21"/>
      <c r="I30" s="27"/>
      <c r="J30" s="28">
        <f>SUM(J28:J29)</f>
        <v>167.72</v>
      </c>
      <c r="K30" s="29">
        <f t="shared" si="0"/>
        <v>167.72</v>
      </c>
      <c r="L30" s="14"/>
    </row>
    <row r="31" spans="1:12">
      <c r="A31" s="8">
        <v>45483</v>
      </c>
      <c r="B31" s="9">
        <v>19290</v>
      </c>
      <c r="C31" s="10" t="s">
        <v>224</v>
      </c>
      <c r="D31" s="11" t="s">
        <v>216</v>
      </c>
      <c r="E31" s="3">
        <v>209984</v>
      </c>
      <c r="F31" s="12"/>
      <c r="G31" s="13" t="s">
        <v>52</v>
      </c>
      <c r="H31" s="13"/>
      <c r="I31" s="23"/>
      <c r="J31" s="24">
        <v>194</v>
      </c>
      <c r="K31" s="25">
        <f t="shared" si="0"/>
        <v>194</v>
      </c>
      <c r="L31" s="8">
        <v>45474</v>
      </c>
    </row>
    <row r="32" spans="1:12">
      <c r="A32" s="8"/>
      <c r="B32" s="9"/>
      <c r="C32" s="10"/>
      <c r="D32" s="17" t="s">
        <v>217</v>
      </c>
      <c r="E32" s="7"/>
      <c r="F32" s="18"/>
      <c r="G32" s="19" t="s">
        <v>52</v>
      </c>
      <c r="H32" s="19"/>
      <c r="I32" s="26"/>
      <c r="J32" s="24">
        <v>-26.28</v>
      </c>
      <c r="K32" s="25">
        <f t="shared" si="0"/>
        <v>-26.28</v>
      </c>
      <c r="L32" s="14"/>
    </row>
    <row r="33" spans="1:12">
      <c r="A33" s="20" t="s">
        <v>218</v>
      </c>
      <c r="B33" s="21"/>
      <c r="C33" s="21"/>
      <c r="D33" s="21"/>
      <c r="E33" s="21"/>
      <c r="F33" s="21"/>
      <c r="G33" s="21"/>
      <c r="H33" s="21"/>
      <c r="I33" s="27"/>
      <c r="J33" s="28">
        <f>SUM(J31:J32)</f>
        <v>167.72</v>
      </c>
      <c r="K33" s="29">
        <f t="shared" si="0"/>
        <v>167.72</v>
      </c>
      <c r="L33" s="30"/>
    </row>
    <row r="34" spans="1:12">
      <c r="A34" s="8">
        <v>45483</v>
      </c>
      <c r="B34" s="9">
        <v>19290</v>
      </c>
      <c r="C34" s="10" t="s">
        <v>225</v>
      </c>
      <c r="D34" s="11" t="s">
        <v>216</v>
      </c>
      <c r="E34" s="3">
        <v>209981</v>
      </c>
      <c r="F34" s="12"/>
      <c r="G34" s="13" t="s">
        <v>52</v>
      </c>
      <c r="H34" s="13"/>
      <c r="I34" s="23"/>
      <c r="J34" s="24">
        <v>1091</v>
      </c>
      <c r="K34" s="25">
        <f t="shared" si="0"/>
        <v>1091</v>
      </c>
      <c r="L34" s="8">
        <v>45474</v>
      </c>
    </row>
    <row r="35" spans="1:12">
      <c r="A35" s="8"/>
      <c r="B35" s="9"/>
      <c r="C35" s="10"/>
      <c r="D35" s="17" t="s">
        <v>217</v>
      </c>
      <c r="E35" s="7"/>
      <c r="F35" s="18"/>
      <c r="G35" s="19" t="s">
        <v>52</v>
      </c>
      <c r="H35" s="19"/>
      <c r="I35" s="26"/>
      <c r="J35" s="24">
        <v>-175.46</v>
      </c>
      <c r="K35" s="25">
        <f t="shared" si="0"/>
        <v>-175.46</v>
      </c>
      <c r="L35" s="14"/>
    </row>
    <row r="36" s="1" customFormat="1" spans="1:12">
      <c r="A36" s="20" t="s">
        <v>218</v>
      </c>
      <c r="B36" s="21"/>
      <c r="C36" s="21"/>
      <c r="D36" s="21"/>
      <c r="E36" s="21"/>
      <c r="F36" s="21"/>
      <c r="G36" s="21"/>
      <c r="H36" s="21"/>
      <c r="I36" s="27"/>
      <c r="J36" s="28">
        <f>SUM(J34:J35)</f>
        <v>915.54</v>
      </c>
      <c r="K36" s="29">
        <f>SUM(K34:K35)</f>
        <v>915.54</v>
      </c>
      <c r="L36" s="14"/>
    </row>
    <row r="37" spans="1:12">
      <c r="A37" s="8">
        <v>45483</v>
      </c>
      <c r="B37" s="9">
        <v>19290</v>
      </c>
      <c r="C37" s="10" t="s">
        <v>226</v>
      </c>
      <c r="D37" s="11" t="s">
        <v>216</v>
      </c>
      <c r="E37" s="3">
        <v>209624</v>
      </c>
      <c r="F37" s="12"/>
      <c r="G37" s="13" t="s">
        <v>52</v>
      </c>
      <c r="H37" s="13"/>
      <c r="I37" s="23"/>
      <c r="J37" s="24">
        <v>194</v>
      </c>
      <c r="K37" s="25">
        <f t="shared" ref="K37:K72" si="1">J37+F37</f>
        <v>194</v>
      </c>
      <c r="L37" s="8">
        <v>45474</v>
      </c>
    </row>
    <row r="38" spans="1:12">
      <c r="A38" s="8"/>
      <c r="B38" s="9"/>
      <c r="C38" s="10"/>
      <c r="D38" s="17" t="s">
        <v>217</v>
      </c>
      <c r="E38" s="7"/>
      <c r="F38" s="18"/>
      <c r="G38" s="19" t="s">
        <v>52</v>
      </c>
      <c r="H38" s="19"/>
      <c r="I38" s="26"/>
      <c r="J38" s="24">
        <v>-26.69</v>
      </c>
      <c r="K38" s="25">
        <f t="shared" si="1"/>
        <v>-26.69</v>
      </c>
      <c r="L38" s="8"/>
    </row>
    <row r="39" spans="1:12">
      <c r="A39" s="20" t="s">
        <v>218</v>
      </c>
      <c r="B39" s="21"/>
      <c r="C39" s="21"/>
      <c r="D39" s="21"/>
      <c r="E39" s="21"/>
      <c r="F39" s="21"/>
      <c r="G39" s="21"/>
      <c r="H39" s="21"/>
      <c r="I39" s="27"/>
      <c r="J39" s="28">
        <f>SUM(J37:J38)</f>
        <v>167.31</v>
      </c>
      <c r="K39" s="29">
        <f t="shared" si="1"/>
        <v>167.31</v>
      </c>
      <c r="L39" s="14"/>
    </row>
    <row r="40" spans="1:12">
      <c r="A40" s="8">
        <v>45483</v>
      </c>
      <c r="B40" s="9">
        <v>19290</v>
      </c>
      <c r="C40" s="10" t="s">
        <v>227</v>
      </c>
      <c r="D40" s="11" t="s">
        <v>216</v>
      </c>
      <c r="E40" s="3">
        <v>209971</v>
      </c>
      <c r="F40" s="12"/>
      <c r="G40" s="13" t="s">
        <v>52</v>
      </c>
      <c r="H40" s="13"/>
      <c r="I40" s="23"/>
      <c r="J40" s="24">
        <v>1100</v>
      </c>
      <c r="K40" s="25">
        <f t="shared" si="1"/>
        <v>1100</v>
      </c>
      <c r="L40" s="8">
        <v>45474</v>
      </c>
    </row>
    <row r="41" spans="1:12">
      <c r="A41" s="14"/>
      <c r="B41" s="15"/>
      <c r="C41" s="16"/>
      <c r="D41" s="17" t="s">
        <v>217</v>
      </c>
      <c r="E41" s="7"/>
      <c r="F41" s="18"/>
      <c r="G41" s="19" t="s">
        <v>52</v>
      </c>
      <c r="H41" s="19"/>
      <c r="I41" s="26"/>
      <c r="J41" s="24">
        <v>-186.76</v>
      </c>
      <c r="K41" s="25">
        <f t="shared" si="1"/>
        <v>-186.76</v>
      </c>
      <c r="L41" s="14"/>
    </row>
    <row r="42" spans="1:12">
      <c r="A42" s="20" t="s">
        <v>218</v>
      </c>
      <c r="B42" s="21"/>
      <c r="C42" s="21"/>
      <c r="D42" s="21"/>
      <c r="E42" s="21"/>
      <c r="F42" s="21"/>
      <c r="G42" s="21"/>
      <c r="H42" s="21"/>
      <c r="I42" s="27"/>
      <c r="J42" s="28">
        <f>SUM(J40:J41)</f>
        <v>913.24</v>
      </c>
      <c r="K42" s="29">
        <f t="shared" si="1"/>
        <v>913.24</v>
      </c>
      <c r="L42" s="14"/>
    </row>
    <row r="43" spans="1:12">
      <c r="A43" s="8">
        <v>45483</v>
      </c>
      <c r="B43" s="9">
        <v>19290</v>
      </c>
      <c r="C43" s="10" t="s">
        <v>228</v>
      </c>
      <c r="D43" s="11" t="s">
        <v>216</v>
      </c>
      <c r="E43" s="3">
        <v>209522</v>
      </c>
      <c r="F43" s="12"/>
      <c r="G43" s="13" t="s">
        <v>52</v>
      </c>
      <c r="H43" s="13"/>
      <c r="I43" s="23"/>
      <c r="J43" s="24">
        <v>348</v>
      </c>
      <c r="K43" s="25">
        <f t="shared" si="1"/>
        <v>348</v>
      </c>
      <c r="L43" s="8">
        <v>45474</v>
      </c>
    </row>
    <row r="44" spans="1:12">
      <c r="A44" s="14"/>
      <c r="B44" s="15"/>
      <c r="C44" s="16"/>
      <c r="D44" s="17" t="s">
        <v>217</v>
      </c>
      <c r="E44" s="7"/>
      <c r="F44" s="18"/>
      <c r="G44" s="19" t="s">
        <v>52</v>
      </c>
      <c r="H44" s="19"/>
      <c r="I44" s="26"/>
      <c r="J44" s="24">
        <v>-56.65</v>
      </c>
      <c r="K44" s="25">
        <f t="shared" si="1"/>
        <v>-56.65</v>
      </c>
      <c r="L44" s="14"/>
    </row>
    <row r="45" spans="1:12">
      <c r="A45" s="20" t="s">
        <v>218</v>
      </c>
      <c r="B45" s="21"/>
      <c r="C45" s="21"/>
      <c r="D45" s="21"/>
      <c r="E45" s="21"/>
      <c r="F45" s="21"/>
      <c r="G45" s="21"/>
      <c r="H45" s="21"/>
      <c r="I45" s="27"/>
      <c r="J45" s="28">
        <f>SUM(J43:J44)</f>
        <v>291.35</v>
      </c>
      <c r="K45" s="29">
        <f t="shared" si="1"/>
        <v>291.35</v>
      </c>
      <c r="L45" s="14"/>
    </row>
    <row r="46" spans="1:12">
      <c r="A46" s="8">
        <v>45483</v>
      </c>
      <c r="B46" s="9">
        <v>19290</v>
      </c>
      <c r="C46" s="10" t="s">
        <v>229</v>
      </c>
      <c r="D46" s="11" t="s">
        <v>216</v>
      </c>
      <c r="E46" s="3">
        <v>209979</v>
      </c>
      <c r="F46" s="12"/>
      <c r="G46" s="13" t="s">
        <v>52</v>
      </c>
      <c r="H46" s="13"/>
      <c r="I46" s="23"/>
      <c r="J46" s="24">
        <v>194</v>
      </c>
      <c r="K46" s="25">
        <f t="shared" si="1"/>
        <v>194</v>
      </c>
      <c r="L46" s="8">
        <v>45474</v>
      </c>
    </row>
    <row r="47" spans="1:12">
      <c r="A47" s="14"/>
      <c r="B47" s="15"/>
      <c r="C47" s="16"/>
      <c r="D47" s="17" t="s">
        <v>217</v>
      </c>
      <c r="E47" s="7"/>
      <c r="F47" s="18"/>
      <c r="G47" s="19" t="s">
        <v>52</v>
      </c>
      <c r="H47" s="19"/>
      <c r="I47" s="26"/>
      <c r="J47" s="24">
        <v>-26.28</v>
      </c>
      <c r="K47" s="25">
        <f t="shared" si="1"/>
        <v>-26.28</v>
      </c>
      <c r="L47" s="14"/>
    </row>
    <row r="48" spans="1:12">
      <c r="A48" s="20" t="s">
        <v>218</v>
      </c>
      <c r="B48" s="21"/>
      <c r="C48" s="21"/>
      <c r="D48" s="21"/>
      <c r="E48" s="21"/>
      <c r="F48" s="21"/>
      <c r="G48" s="21"/>
      <c r="H48" s="21"/>
      <c r="I48" s="27"/>
      <c r="J48" s="28">
        <f>SUM(J46:J47)</f>
        <v>167.72</v>
      </c>
      <c r="K48" s="29">
        <f t="shared" si="1"/>
        <v>167.72</v>
      </c>
      <c r="L48" s="14"/>
    </row>
    <row r="49" spans="1:12">
      <c r="A49" s="8">
        <v>45483</v>
      </c>
      <c r="B49" s="9">
        <v>19290</v>
      </c>
      <c r="C49" s="10" t="s">
        <v>230</v>
      </c>
      <c r="D49" s="11" t="s">
        <v>216</v>
      </c>
      <c r="E49" s="3">
        <v>210543</v>
      </c>
      <c r="F49" s="12"/>
      <c r="G49" s="13" t="s">
        <v>52</v>
      </c>
      <c r="H49" s="13"/>
      <c r="I49" s="23"/>
      <c r="J49" s="24">
        <v>194</v>
      </c>
      <c r="K49" s="25">
        <f t="shared" si="1"/>
        <v>194</v>
      </c>
      <c r="L49" s="8">
        <v>45474</v>
      </c>
    </row>
    <row r="50" spans="1:12">
      <c r="A50" s="14"/>
      <c r="B50" s="15"/>
      <c r="C50" s="16"/>
      <c r="D50" s="17" t="s">
        <v>217</v>
      </c>
      <c r="E50" s="7"/>
      <c r="F50" s="18"/>
      <c r="G50" s="19" t="s">
        <v>52</v>
      </c>
      <c r="H50" s="19"/>
      <c r="I50" s="26"/>
      <c r="J50" s="24">
        <v>-27.59</v>
      </c>
      <c r="K50" s="25">
        <f t="shared" si="1"/>
        <v>-27.59</v>
      </c>
      <c r="L50" s="14"/>
    </row>
    <row r="51" spans="1:12">
      <c r="A51" s="20" t="s">
        <v>218</v>
      </c>
      <c r="B51" s="21"/>
      <c r="C51" s="21"/>
      <c r="D51" s="21"/>
      <c r="E51" s="21"/>
      <c r="F51" s="21"/>
      <c r="G51" s="21"/>
      <c r="H51" s="21"/>
      <c r="I51" s="27"/>
      <c r="J51" s="28">
        <f>SUM(J49:J50)</f>
        <v>166.41</v>
      </c>
      <c r="K51" s="29">
        <f t="shared" si="1"/>
        <v>166.41</v>
      </c>
      <c r="L51" s="14"/>
    </row>
    <row r="52" spans="1:12">
      <c r="A52" s="8">
        <v>45483</v>
      </c>
      <c r="B52" s="9">
        <v>19290</v>
      </c>
      <c r="C52" s="10" t="s">
        <v>231</v>
      </c>
      <c r="D52" s="11" t="s">
        <v>216</v>
      </c>
      <c r="E52" s="3">
        <v>209370</v>
      </c>
      <c r="F52" s="12"/>
      <c r="G52" s="13" t="s">
        <v>52</v>
      </c>
      <c r="H52" s="13"/>
      <c r="I52" s="23"/>
      <c r="J52" s="24">
        <v>1067</v>
      </c>
      <c r="K52" s="25">
        <f t="shared" si="1"/>
        <v>1067</v>
      </c>
      <c r="L52" s="8">
        <v>45474</v>
      </c>
    </row>
    <row r="53" spans="1:12">
      <c r="A53" s="14"/>
      <c r="B53" s="15"/>
      <c r="C53" s="16"/>
      <c r="D53" s="17" t="s">
        <v>217</v>
      </c>
      <c r="E53" s="7"/>
      <c r="F53" s="18"/>
      <c r="G53" s="19" t="s">
        <v>52</v>
      </c>
      <c r="H53" s="19"/>
      <c r="I53" s="26"/>
      <c r="J53" s="24">
        <v>-145.33</v>
      </c>
      <c r="K53" s="25">
        <f t="shared" si="1"/>
        <v>-145.33</v>
      </c>
      <c r="L53" s="14"/>
    </row>
    <row r="54" spans="1:12">
      <c r="A54" s="20" t="s">
        <v>218</v>
      </c>
      <c r="B54" s="21"/>
      <c r="C54" s="21"/>
      <c r="D54" s="21"/>
      <c r="E54" s="21"/>
      <c r="F54" s="21"/>
      <c r="G54" s="21"/>
      <c r="H54" s="21"/>
      <c r="I54" s="27"/>
      <c r="J54" s="28">
        <f>SUM(J52:J53)</f>
        <v>921.67</v>
      </c>
      <c r="K54" s="29">
        <f t="shared" si="1"/>
        <v>921.67</v>
      </c>
      <c r="L54" s="14"/>
    </row>
    <row r="55" spans="1:12">
      <c r="A55" s="8">
        <v>45483</v>
      </c>
      <c r="B55" s="9">
        <v>19290</v>
      </c>
      <c r="C55" s="10" t="s">
        <v>232</v>
      </c>
      <c r="D55" s="11" t="s">
        <v>216</v>
      </c>
      <c r="E55" s="3">
        <v>210244</v>
      </c>
      <c r="F55" s="12"/>
      <c r="G55" s="13" t="s">
        <v>52</v>
      </c>
      <c r="H55" s="13"/>
      <c r="I55" s="23"/>
      <c r="J55" s="24">
        <v>194</v>
      </c>
      <c r="K55" s="25">
        <f t="shared" si="1"/>
        <v>194</v>
      </c>
      <c r="L55" s="8">
        <v>45474</v>
      </c>
    </row>
    <row r="56" spans="1:12">
      <c r="A56" s="14"/>
      <c r="B56" s="15"/>
      <c r="C56" s="16"/>
      <c r="D56" s="17" t="s">
        <v>217</v>
      </c>
      <c r="E56" s="7"/>
      <c r="F56" s="18"/>
      <c r="G56" s="19" t="s">
        <v>52</v>
      </c>
      <c r="H56" s="19"/>
      <c r="I56" s="26"/>
      <c r="J56" s="24">
        <v>-26.28</v>
      </c>
      <c r="K56" s="25">
        <f t="shared" si="1"/>
        <v>-26.28</v>
      </c>
      <c r="L56" s="14"/>
    </row>
    <row r="57" spans="1:12">
      <c r="A57" s="20" t="s">
        <v>218</v>
      </c>
      <c r="B57" s="21"/>
      <c r="C57" s="21"/>
      <c r="D57" s="21"/>
      <c r="E57" s="21"/>
      <c r="F57" s="21"/>
      <c r="G57" s="21"/>
      <c r="H57" s="21"/>
      <c r="I57" s="27"/>
      <c r="J57" s="28">
        <f>SUM(J55:J56)</f>
        <v>167.72</v>
      </c>
      <c r="K57" s="29">
        <f t="shared" si="1"/>
        <v>167.72</v>
      </c>
      <c r="L57" s="14"/>
    </row>
    <row r="58" spans="1:12">
      <c r="A58" s="8">
        <v>45483</v>
      </c>
      <c r="B58" s="9">
        <v>19290</v>
      </c>
      <c r="C58" s="10" t="s">
        <v>233</v>
      </c>
      <c r="D58" s="11" t="s">
        <v>216</v>
      </c>
      <c r="E58" s="3">
        <v>209975</v>
      </c>
      <c r="F58" s="12"/>
      <c r="G58" s="13" t="s">
        <v>52</v>
      </c>
      <c r="H58" s="13"/>
      <c r="I58" s="23"/>
      <c r="J58" s="24">
        <v>194</v>
      </c>
      <c r="K58" s="25">
        <f t="shared" si="1"/>
        <v>194</v>
      </c>
      <c r="L58" s="8">
        <v>45474</v>
      </c>
    </row>
    <row r="59" spans="1:12">
      <c r="A59" s="14"/>
      <c r="B59" s="15"/>
      <c r="C59" s="16"/>
      <c r="D59" s="17" t="s">
        <v>217</v>
      </c>
      <c r="E59" s="7"/>
      <c r="F59" s="18"/>
      <c r="G59" s="19" t="s">
        <v>52</v>
      </c>
      <c r="H59" s="19"/>
      <c r="I59" s="26"/>
      <c r="J59" s="24">
        <v>-27.13</v>
      </c>
      <c r="K59" s="25">
        <f t="shared" si="1"/>
        <v>-27.13</v>
      </c>
      <c r="L59" s="14"/>
    </row>
    <row r="60" spans="1:12">
      <c r="A60" s="20" t="s">
        <v>218</v>
      </c>
      <c r="B60" s="21"/>
      <c r="C60" s="21"/>
      <c r="D60" s="21"/>
      <c r="E60" s="21"/>
      <c r="F60" s="21"/>
      <c r="G60" s="21"/>
      <c r="H60" s="21"/>
      <c r="I60" s="27"/>
      <c r="J60" s="28">
        <f>SUM(J58:J59)</f>
        <v>166.87</v>
      </c>
      <c r="K60" s="29">
        <f t="shared" si="1"/>
        <v>166.87</v>
      </c>
      <c r="L60" s="14"/>
    </row>
    <row r="61" spans="1:12">
      <c r="A61" s="8">
        <v>45483</v>
      </c>
      <c r="B61" s="9">
        <v>19290</v>
      </c>
      <c r="C61" s="10" t="s">
        <v>234</v>
      </c>
      <c r="D61" s="11" t="s">
        <v>216</v>
      </c>
      <c r="E61" s="3">
        <v>208729</v>
      </c>
      <c r="F61" s="12"/>
      <c r="G61" s="13" t="s">
        <v>52</v>
      </c>
      <c r="H61" s="13"/>
      <c r="I61" s="23"/>
      <c r="J61" s="24">
        <v>1067</v>
      </c>
      <c r="K61" s="25">
        <f t="shared" si="1"/>
        <v>1067</v>
      </c>
      <c r="L61" s="8">
        <v>45474</v>
      </c>
    </row>
    <row r="62" spans="1:12">
      <c r="A62" s="14"/>
      <c r="B62" s="15"/>
      <c r="C62" s="16"/>
      <c r="D62" s="17" t="s">
        <v>217</v>
      </c>
      <c r="E62" s="7"/>
      <c r="F62" s="18"/>
      <c r="G62" s="19" t="s">
        <v>52</v>
      </c>
      <c r="H62" s="19"/>
      <c r="I62" s="26"/>
      <c r="J62" s="24">
        <v>-147.28</v>
      </c>
      <c r="K62" s="25">
        <f t="shared" si="1"/>
        <v>-147.28</v>
      </c>
      <c r="L62" s="14"/>
    </row>
    <row r="63" spans="1:12">
      <c r="A63" s="20" t="s">
        <v>218</v>
      </c>
      <c r="B63" s="21"/>
      <c r="C63" s="21"/>
      <c r="D63" s="21"/>
      <c r="E63" s="21"/>
      <c r="F63" s="21"/>
      <c r="G63" s="21"/>
      <c r="H63" s="21"/>
      <c r="I63" s="27"/>
      <c r="J63" s="28">
        <f>SUM(J61:J62)</f>
        <v>919.72</v>
      </c>
      <c r="K63" s="29">
        <f t="shared" si="1"/>
        <v>919.72</v>
      </c>
      <c r="L63" s="14"/>
    </row>
    <row r="64" spans="1:12">
      <c r="A64" s="8">
        <v>45483</v>
      </c>
      <c r="B64" s="9">
        <v>19290</v>
      </c>
      <c r="C64" s="10" t="s">
        <v>235</v>
      </c>
      <c r="D64" s="11" t="s">
        <v>216</v>
      </c>
      <c r="E64" s="3">
        <v>208743</v>
      </c>
      <c r="F64" s="12"/>
      <c r="G64" s="13" t="s">
        <v>52</v>
      </c>
      <c r="H64" s="13"/>
      <c r="I64" s="23"/>
      <c r="J64" s="24">
        <v>194</v>
      </c>
      <c r="K64" s="25">
        <f t="shared" si="1"/>
        <v>194</v>
      </c>
      <c r="L64" s="8">
        <v>45474</v>
      </c>
    </row>
    <row r="65" spans="1:12">
      <c r="A65" s="14"/>
      <c r="B65" s="15"/>
      <c r="C65" s="16"/>
      <c r="D65" s="17" t="s">
        <v>217</v>
      </c>
      <c r="E65" s="7"/>
      <c r="F65" s="18"/>
      <c r="G65" s="19" t="s">
        <v>52</v>
      </c>
      <c r="H65" s="19"/>
      <c r="I65" s="26"/>
      <c r="J65" s="24">
        <v>-26.69</v>
      </c>
      <c r="K65" s="25">
        <f t="shared" si="1"/>
        <v>-26.69</v>
      </c>
      <c r="L65" s="14"/>
    </row>
    <row r="66" spans="1:12">
      <c r="A66" s="20" t="s">
        <v>218</v>
      </c>
      <c r="B66" s="21"/>
      <c r="C66" s="21"/>
      <c r="D66" s="21"/>
      <c r="E66" s="21"/>
      <c r="F66" s="21"/>
      <c r="G66" s="21"/>
      <c r="H66" s="21"/>
      <c r="I66" s="27"/>
      <c r="J66" s="28">
        <f>SUM(J64:J65)</f>
        <v>167.31</v>
      </c>
      <c r="K66" s="29">
        <f t="shared" si="1"/>
        <v>167.31</v>
      </c>
      <c r="L66" s="14"/>
    </row>
    <row r="67" spans="1:12">
      <c r="A67" s="8">
        <v>45483</v>
      </c>
      <c r="B67" s="9">
        <v>19290</v>
      </c>
      <c r="C67" s="10" t="s">
        <v>236</v>
      </c>
      <c r="D67" s="11" t="s">
        <v>216</v>
      </c>
      <c r="E67" s="3">
        <v>209018</v>
      </c>
      <c r="F67" s="12"/>
      <c r="G67" s="13" t="s">
        <v>52</v>
      </c>
      <c r="H67" s="13"/>
      <c r="I67" s="23"/>
      <c r="J67" s="24">
        <v>342</v>
      </c>
      <c r="K67" s="25">
        <f t="shared" si="1"/>
        <v>342</v>
      </c>
      <c r="L67" s="8">
        <v>45474</v>
      </c>
    </row>
    <row r="68" spans="1:12">
      <c r="A68" s="14"/>
      <c r="B68" s="15"/>
      <c r="C68" s="16"/>
      <c r="D68" s="17" t="s">
        <v>217</v>
      </c>
      <c r="E68" s="7"/>
      <c r="F68" s="18"/>
      <c r="G68" s="19" t="s">
        <v>52</v>
      </c>
      <c r="H68" s="19"/>
      <c r="I68" s="26"/>
      <c r="J68" s="24">
        <v>-49.11</v>
      </c>
      <c r="K68" s="25">
        <f t="shared" si="1"/>
        <v>-49.11</v>
      </c>
      <c r="L68" s="14"/>
    </row>
    <row r="69" spans="1:12">
      <c r="A69" s="20" t="s">
        <v>218</v>
      </c>
      <c r="B69" s="21"/>
      <c r="C69" s="21"/>
      <c r="D69" s="21"/>
      <c r="E69" s="21"/>
      <c r="F69" s="21"/>
      <c r="G69" s="21"/>
      <c r="H69" s="21"/>
      <c r="I69" s="27"/>
      <c r="J69" s="28">
        <f>SUM(J67:J68)</f>
        <v>292.89</v>
      </c>
      <c r="K69" s="29">
        <f t="shared" si="1"/>
        <v>292.89</v>
      </c>
      <c r="L69" s="14"/>
    </row>
    <row r="70" spans="1:12">
      <c r="A70" s="8">
        <v>45483</v>
      </c>
      <c r="B70" s="9">
        <v>19290</v>
      </c>
      <c r="C70" s="10" t="s">
        <v>237</v>
      </c>
      <c r="D70" s="11" t="s">
        <v>216</v>
      </c>
      <c r="E70" s="3">
        <v>208721</v>
      </c>
      <c r="F70" s="12"/>
      <c r="G70" s="13" t="s">
        <v>52</v>
      </c>
      <c r="H70" s="13"/>
      <c r="I70" s="23"/>
      <c r="J70" s="24">
        <v>1067</v>
      </c>
      <c r="K70" s="25">
        <f t="shared" si="1"/>
        <v>1067</v>
      </c>
      <c r="L70" s="8">
        <v>45474</v>
      </c>
    </row>
    <row r="71" spans="1:12">
      <c r="A71" s="14"/>
      <c r="B71" s="15"/>
      <c r="C71" s="16"/>
      <c r="D71" s="17" t="s">
        <v>217</v>
      </c>
      <c r="E71" s="7"/>
      <c r="F71" s="18"/>
      <c r="G71" s="19" t="s">
        <v>52</v>
      </c>
      <c r="H71" s="19"/>
      <c r="I71" s="26"/>
      <c r="J71" s="24">
        <v>-145.79</v>
      </c>
      <c r="K71" s="25">
        <f t="shared" si="1"/>
        <v>-145.79</v>
      </c>
      <c r="L71" s="14"/>
    </row>
    <row r="72" spans="1:12">
      <c r="A72" s="20" t="s">
        <v>218</v>
      </c>
      <c r="B72" s="21"/>
      <c r="C72" s="21"/>
      <c r="D72" s="21"/>
      <c r="E72" s="21"/>
      <c r="F72" s="21"/>
      <c r="G72" s="21"/>
      <c r="H72" s="21"/>
      <c r="I72" s="27"/>
      <c r="J72" s="28">
        <f>SUM(J70:J71)</f>
        <v>921.21</v>
      </c>
      <c r="K72" s="29">
        <f t="shared" si="1"/>
        <v>921.21</v>
      </c>
      <c r="L72" s="14"/>
    </row>
    <row r="73" spans="1:12">
      <c r="A73" s="8">
        <v>45483</v>
      </c>
      <c r="B73" s="9">
        <v>19290</v>
      </c>
      <c r="C73" s="10" t="s">
        <v>238</v>
      </c>
      <c r="D73" s="11" t="s">
        <v>216</v>
      </c>
      <c r="E73" s="3">
        <v>208720</v>
      </c>
      <c r="F73" s="12"/>
      <c r="G73" s="13" t="s">
        <v>52</v>
      </c>
      <c r="H73" s="13"/>
      <c r="I73" s="23"/>
      <c r="J73" s="24">
        <v>339.5</v>
      </c>
      <c r="K73" s="25"/>
      <c r="L73" s="8">
        <v>45474</v>
      </c>
    </row>
    <row r="74" spans="1:12">
      <c r="A74" s="14"/>
      <c r="B74" s="15"/>
      <c r="C74" s="16"/>
      <c r="D74" s="17" t="s">
        <v>217</v>
      </c>
      <c r="E74" s="7"/>
      <c r="F74" s="18"/>
      <c r="G74" s="19" t="s">
        <v>52</v>
      </c>
      <c r="H74" s="19"/>
      <c r="I74" s="26"/>
      <c r="J74" s="24">
        <v>-45.97</v>
      </c>
      <c r="K74" s="25"/>
      <c r="L74" s="14"/>
    </row>
    <row r="75" spans="1:12">
      <c r="A75" s="20" t="s">
        <v>218</v>
      </c>
      <c r="B75" s="21"/>
      <c r="C75" s="21"/>
      <c r="D75" s="21"/>
      <c r="E75" s="21"/>
      <c r="F75" s="21"/>
      <c r="G75" s="21"/>
      <c r="H75" s="21"/>
      <c r="I75" s="27"/>
      <c r="J75" s="28">
        <f>SUM(J73:J74)</f>
        <v>293.53</v>
      </c>
      <c r="K75" s="29">
        <f t="shared" ref="K75:K81" si="2">J75+F75</f>
        <v>293.53</v>
      </c>
      <c r="L75" s="14"/>
    </row>
    <row r="76" spans="1:12">
      <c r="A76" s="8">
        <v>45483</v>
      </c>
      <c r="B76" s="9">
        <v>19290</v>
      </c>
      <c r="C76" s="10" t="s">
        <v>239</v>
      </c>
      <c r="D76" s="11" t="s">
        <v>216</v>
      </c>
      <c r="E76" s="3">
        <v>209024</v>
      </c>
      <c r="F76" s="12"/>
      <c r="G76" s="13" t="s">
        <v>52</v>
      </c>
      <c r="H76" s="13"/>
      <c r="I76" s="23"/>
      <c r="J76" s="24">
        <v>1100</v>
      </c>
      <c r="K76" s="25">
        <f t="shared" si="2"/>
        <v>1100</v>
      </c>
      <c r="L76" s="8">
        <v>45474</v>
      </c>
    </row>
    <row r="77" spans="1:12">
      <c r="A77" s="14"/>
      <c r="B77" s="15"/>
      <c r="C77" s="16"/>
      <c r="D77" s="17" t="s">
        <v>217</v>
      </c>
      <c r="E77" s="7"/>
      <c r="F77" s="18"/>
      <c r="G77" s="19" t="s">
        <v>52</v>
      </c>
      <c r="H77" s="19"/>
      <c r="I77" s="26"/>
      <c r="J77" s="24">
        <v>-185.91</v>
      </c>
      <c r="K77" s="25">
        <f t="shared" si="2"/>
        <v>-185.91</v>
      </c>
      <c r="L77" s="14"/>
    </row>
    <row r="78" spans="1:12">
      <c r="A78" s="20" t="s">
        <v>218</v>
      </c>
      <c r="B78" s="21"/>
      <c r="C78" s="21"/>
      <c r="D78" s="21"/>
      <c r="E78" s="21"/>
      <c r="F78" s="21"/>
      <c r="G78" s="21"/>
      <c r="H78" s="21"/>
      <c r="I78" s="27"/>
      <c r="J78" s="28">
        <f>SUM(J76:J77)</f>
        <v>914.09</v>
      </c>
      <c r="K78" s="29">
        <f t="shared" si="2"/>
        <v>914.09</v>
      </c>
      <c r="L78" s="14"/>
    </row>
    <row r="79" spans="1:12">
      <c r="A79" s="8">
        <v>45483</v>
      </c>
      <c r="B79" s="9">
        <v>19290</v>
      </c>
      <c r="C79" s="10" t="s">
        <v>240</v>
      </c>
      <c r="D79" s="11" t="s">
        <v>216</v>
      </c>
      <c r="E79" s="3">
        <v>208745</v>
      </c>
      <c r="F79" s="12"/>
      <c r="G79" s="13" t="s">
        <v>52</v>
      </c>
      <c r="H79" s="13"/>
      <c r="I79" s="23"/>
      <c r="J79" s="24">
        <v>584</v>
      </c>
      <c r="K79" s="25">
        <f t="shared" si="2"/>
        <v>584</v>
      </c>
      <c r="L79" s="8">
        <v>45474</v>
      </c>
    </row>
    <row r="80" spans="1:12">
      <c r="A80" s="14"/>
      <c r="B80" s="15"/>
      <c r="C80" s="16"/>
      <c r="D80" s="17" t="s">
        <v>217</v>
      </c>
      <c r="E80" s="7"/>
      <c r="F80" s="18"/>
      <c r="G80" s="19" t="s">
        <v>52</v>
      </c>
      <c r="H80" s="19"/>
      <c r="I80" s="26"/>
      <c r="J80" s="24">
        <v>-81.74</v>
      </c>
      <c r="K80" s="25">
        <f t="shared" si="2"/>
        <v>-81.74</v>
      </c>
      <c r="L80" s="14"/>
    </row>
    <row r="81" spans="1:12">
      <c r="A81" s="20" t="s">
        <v>218</v>
      </c>
      <c r="B81" s="21"/>
      <c r="C81" s="21"/>
      <c r="D81" s="21"/>
      <c r="E81" s="21"/>
      <c r="F81" s="21"/>
      <c r="G81" s="21"/>
      <c r="H81" s="21"/>
      <c r="I81" s="27"/>
      <c r="J81" s="28">
        <f>SUM(J79:J80)</f>
        <v>502.26</v>
      </c>
      <c r="K81" s="29">
        <f t="shared" si="2"/>
        <v>502.26</v>
      </c>
      <c r="L81" s="14"/>
    </row>
    <row r="82" ht="10.5" spans="1:10">
      <c r="A82" s="2"/>
      <c r="I82" s="31" t="s">
        <v>241</v>
      </c>
      <c r="J82" s="32">
        <f>SUM(J9,J12,J15,J18,J21,J24,J27,J30,J33,J36,J39,J42,J45,J48,J51,J54,J57,J60,J63,J66,J69,J72,J75,J78,J81)</f>
        <v>12719.56</v>
      </c>
    </row>
    <row r="84" ht="10.5" spans="1:10">
      <c r="A84" s="2" t="s">
        <v>20</v>
      </c>
      <c r="D84" s="2" t="s">
        <v>21</v>
      </c>
      <c r="I84" s="33"/>
      <c r="J84" s="32"/>
    </row>
    <row r="85" spans="1:1">
      <c r="A85" s="2"/>
    </row>
    <row r="86" spans="1:1">
      <c r="A86" s="2"/>
    </row>
    <row r="87" spans="1:4">
      <c r="A87" s="2" t="s">
        <v>23</v>
      </c>
      <c r="D87" s="2" t="s">
        <v>24</v>
      </c>
    </row>
    <row r="88" spans="1:4">
      <c r="A88" s="1" t="s">
        <v>26</v>
      </c>
      <c r="D88" s="1" t="s">
        <v>27</v>
      </c>
    </row>
    <row r="93" spans="1:1">
      <c r="A93" s="2" t="s">
        <v>0</v>
      </c>
    </row>
    <row r="94" spans="1:1">
      <c r="A94" s="2" t="s">
        <v>1</v>
      </c>
    </row>
    <row r="96" spans="1:12">
      <c r="A96" s="3" t="s">
        <v>2</v>
      </c>
      <c r="B96" s="3" t="s">
        <v>3</v>
      </c>
      <c r="C96" s="3" t="s">
        <v>4</v>
      </c>
      <c r="D96" s="3" t="s">
        <v>5</v>
      </c>
      <c r="E96" s="3" t="s">
        <v>214</v>
      </c>
      <c r="F96" s="3" t="s">
        <v>7</v>
      </c>
      <c r="G96" s="4" t="s">
        <v>8</v>
      </c>
      <c r="H96" s="5"/>
      <c r="I96" s="5"/>
      <c r="J96" s="22"/>
      <c r="K96" s="3" t="s">
        <v>9</v>
      </c>
      <c r="L96" s="3" t="s">
        <v>10</v>
      </c>
    </row>
    <row r="97" spans="1:12">
      <c r="A97" s="6"/>
      <c r="B97" s="6"/>
      <c r="C97" s="6"/>
      <c r="D97" s="6"/>
      <c r="E97" s="6"/>
      <c r="F97" s="6"/>
      <c r="G97" s="3" t="s">
        <v>11</v>
      </c>
      <c r="H97" s="3" t="s">
        <v>12</v>
      </c>
      <c r="I97" s="3" t="s">
        <v>13</v>
      </c>
      <c r="J97" s="3" t="s">
        <v>14</v>
      </c>
      <c r="K97" s="6"/>
      <c r="L97" s="6"/>
    </row>
    <row r="98" spans="1:1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1:12">
      <c r="A99" s="8">
        <v>45483</v>
      </c>
      <c r="B99" s="9">
        <v>19291</v>
      </c>
      <c r="C99" s="10" t="s">
        <v>242</v>
      </c>
      <c r="D99" s="11" t="s">
        <v>216</v>
      </c>
      <c r="E99" s="3">
        <v>211403</v>
      </c>
      <c r="F99" s="12"/>
      <c r="G99" s="13" t="s">
        <v>52</v>
      </c>
      <c r="H99" s="13"/>
      <c r="I99" s="23"/>
      <c r="J99" s="24">
        <v>1074.9</v>
      </c>
      <c r="K99" s="25">
        <f t="shared" ref="K99:K127" si="3">J99+F99</f>
        <v>1074.9</v>
      </c>
      <c r="L99" s="8">
        <v>45481</v>
      </c>
    </row>
    <row r="100" spans="1:12">
      <c r="A100" s="14"/>
      <c r="B100" s="15"/>
      <c r="C100" s="16"/>
      <c r="D100" s="17" t="s">
        <v>217</v>
      </c>
      <c r="E100" s="7"/>
      <c r="F100" s="18"/>
      <c r="G100" s="19" t="s">
        <v>52</v>
      </c>
      <c r="H100" s="19"/>
      <c r="I100" s="26"/>
      <c r="J100" s="24">
        <v>-220.08</v>
      </c>
      <c r="K100" s="25">
        <f t="shared" si="3"/>
        <v>-220.08</v>
      </c>
      <c r="L100" s="14"/>
    </row>
    <row r="101" spans="1:12">
      <c r="A101" s="20" t="s">
        <v>218</v>
      </c>
      <c r="B101" s="21"/>
      <c r="C101" s="21"/>
      <c r="D101" s="21"/>
      <c r="E101" s="21"/>
      <c r="F101" s="21"/>
      <c r="G101" s="21"/>
      <c r="H101" s="21"/>
      <c r="I101" s="27"/>
      <c r="J101" s="28">
        <f>SUM(J99:J100)</f>
        <v>854.82</v>
      </c>
      <c r="K101" s="29">
        <f t="shared" si="3"/>
        <v>854.82</v>
      </c>
      <c r="L101" s="14"/>
    </row>
    <row r="102" spans="1:12">
      <c r="A102" s="8">
        <v>45483</v>
      </c>
      <c r="B102" s="9">
        <v>19291</v>
      </c>
      <c r="C102" s="10" t="s">
        <v>243</v>
      </c>
      <c r="D102" s="11" t="s">
        <v>216</v>
      </c>
      <c r="E102" s="3">
        <v>211397</v>
      </c>
      <c r="F102" s="12"/>
      <c r="G102" s="13" t="s">
        <v>52</v>
      </c>
      <c r="H102" s="13"/>
      <c r="I102" s="23"/>
      <c r="J102" s="24">
        <v>334.65</v>
      </c>
      <c r="K102" s="25">
        <f t="shared" si="3"/>
        <v>334.65</v>
      </c>
      <c r="L102" s="8">
        <v>45481</v>
      </c>
    </row>
    <row r="103" spans="1:12">
      <c r="A103" s="8"/>
      <c r="B103" s="9"/>
      <c r="C103" s="10"/>
      <c r="D103" s="17" t="s">
        <v>217</v>
      </c>
      <c r="E103" s="7"/>
      <c r="F103" s="18"/>
      <c r="G103" s="19" t="s">
        <v>52</v>
      </c>
      <c r="H103" s="19"/>
      <c r="I103" s="26"/>
      <c r="J103" s="24">
        <v>-69.08</v>
      </c>
      <c r="K103" s="25">
        <f t="shared" si="3"/>
        <v>-69.08</v>
      </c>
      <c r="L103" s="8"/>
    </row>
    <row r="104" spans="1:12">
      <c r="A104" s="20" t="s">
        <v>218</v>
      </c>
      <c r="B104" s="21"/>
      <c r="C104" s="21"/>
      <c r="D104" s="21"/>
      <c r="E104" s="21"/>
      <c r="F104" s="21"/>
      <c r="G104" s="21"/>
      <c r="H104" s="21"/>
      <c r="I104" s="27"/>
      <c r="J104" s="28">
        <f>SUM(J102:J103)</f>
        <v>265.57</v>
      </c>
      <c r="K104" s="29">
        <f t="shared" si="3"/>
        <v>265.57</v>
      </c>
      <c r="L104" s="14"/>
    </row>
    <row r="105" spans="1:12">
      <c r="A105" s="8">
        <v>45483</v>
      </c>
      <c r="B105" s="9">
        <v>19291</v>
      </c>
      <c r="C105" s="10" t="s">
        <v>244</v>
      </c>
      <c r="D105" s="11" t="s">
        <v>216</v>
      </c>
      <c r="E105" s="3">
        <v>211393</v>
      </c>
      <c r="F105" s="12"/>
      <c r="G105" s="13" t="s">
        <v>52</v>
      </c>
      <c r="H105" s="13"/>
      <c r="I105" s="23"/>
      <c r="J105" s="24">
        <v>1042.65</v>
      </c>
      <c r="K105" s="25">
        <f t="shared" si="3"/>
        <v>1042.65</v>
      </c>
      <c r="L105" s="8">
        <v>45481</v>
      </c>
    </row>
    <row r="106" spans="1:12">
      <c r="A106" s="8"/>
      <c r="B106" s="9"/>
      <c r="C106" s="10"/>
      <c r="D106" s="17" t="s">
        <v>217</v>
      </c>
      <c r="E106" s="7"/>
      <c r="F106" s="18"/>
      <c r="G106" s="19" t="s">
        <v>52</v>
      </c>
      <c r="H106" s="19"/>
      <c r="I106" s="26"/>
      <c r="J106" s="24">
        <v>-177.6</v>
      </c>
      <c r="K106" s="25">
        <f t="shared" si="3"/>
        <v>-177.6</v>
      </c>
      <c r="L106" s="14"/>
    </row>
    <row r="107" spans="1:12">
      <c r="A107" s="20" t="s">
        <v>218</v>
      </c>
      <c r="B107" s="21"/>
      <c r="C107" s="21"/>
      <c r="D107" s="21"/>
      <c r="E107" s="21"/>
      <c r="F107" s="21"/>
      <c r="G107" s="21"/>
      <c r="H107" s="21"/>
      <c r="I107" s="27"/>
      <c r="J107" s="28">
        <f>SUM(J105:J106)</f>
        <v>865.05</v>
      </c>
      <c r="K107" s="29">
        <f t="shared" si="3"/>
        <v>865.05</v>
      </c>
      <c r="L107" s="30"/>
    </row>
    <row r="108" spans="1:12">
      <c r="A108" s="8">
        <v>45483</v>
      </c>
      <c r="B108" s="9">
        <v>19291</v>
      </c>
      <c r="C108" s="10" t="s">
        <v>245</v>
      </c>
      <c r="D108" s="11" t="s">
        <v>216</v>
      </c>
      <c r="E108" s="3">
        <v>211386</v>
      </c>
      <c r="F108" s="12"/>
      <c r="G108" s="13" t="s">
        <v>52</v>
      </c>
      <c r="H108" s="13"/>
      <c r="I108" s="23"/>
      <c r="J108" s="24">
        <v>1042.65</v>
      </c>
      <c r="K108" s="25">
        <f t="shared" si="3"/>
        <v>1042.65</v>
      </c>
      <c r="L108" s="8">
        <v>45481</v>
      </c>
    </row>
    <row r="109" spans="1:12">
      <c r="A109" s="14"/>
      <c r="B109" s="15"/>
      <c r="C109" s="16"/>
      <c r="D109" s="17" t="s">
        <v>217</v>
      </c>
      <c r="E109" s="7"/>
      <c r="F109" s="18"/>
      <c r="G109" s="19" t="s">
        <v>52</v>
      </c>
      <c r="H109" s="19"/>
      <c r="I109" s="26"/>
      <c r="J109" s="24">
        <v>-178.45</v>
      </c>
      <c r="K109" s="25">
        <f t="shared" si="3"/>
        <v>-178.45</v>
      </c>
      <c r="L109" s="14"/>
    </row>
    <row r="110" spans="1:12">
      <c r="A110" s="20" t="s">
        <v>218</v>
      </c>
      <c r="B110" s="21"/>
      <c r="C110" s="21"/>
      <c r="D110" s="21"/>
      <c r="E110" s="21"/>
      <c r="F110" s="21"/>
      <c r="G110" s="21"/>
      <c r="H110" s="21"/>
      <c r="I110" s="27"/>
      <c r="J110" s="28">
        <f>SUM(J108:J109)</f>
        <v>864.2</v>
      </c>
      <c r="K110" s="29">
        <f t="shared" si="3"/>
        <v>864.2</v>
      </c>
      <c r="L110" s="14"/>
    </row>
    <row r="111" spans="1:12">
      <c r="A111" s="8">
        <v>45483</v>
      </c>
      <c r="B111" s="9">
        <v>19291</v>
      </c>
      <c r="C111" s="10" t="s">
        <v>246</v>
      </c>
      <c r="D111" s="11" t="s">
        <v>216</v>
      </c>
      <c r="E111" s="3">
        <v>211387</v>
      </c>
      <c r="F111" s="12"/>
      <c r="G111" s="13" t="s">
        <v>52</v>
      </c>
      <c r="H111" s="13"/>
      <c r="I111" s="23"/>
      <c r="J111" s="24">
        <v>188.96</v>
      </c>
      <c r="K111" s="25">
        <f t="shared" si="3"/>
        <v>188.96</v>
      </c>
      <c r="L111" s="8">
        <v>45481</v>
      </c>
    </row>
    <row r="112" spans="1:12">
      <c r="A112" s="14"/>
      <c r="B112" s="15"/>
      <c r="C112" s="16"/>
      <c r="D112" s="17" t="s">
        <v>217</v>
      </c>
      <c r="E112" s="7"/>
      <c r="F112" s="18"/>
      <c r="G112" s="19" t="s">
        <v>52</v>
      </c>
      <c r="H112" s="19"/>
      <c r="I112" s="26"/>
      <c r="J112" s="24">
        <v>-32.23</v>
      </c>
      <c r="K112" s="25">
        <f t="shared" si="3"/>
        <v>-32.23</v>
      </c>
      <c r="L112" s="14"/>
    </row>
    <row r="113" spans="1:12">
      <c r="A113" s="20" t="s">
        <v>218</v>
      </c>
      <c r="B113" s="21"/>
      <c r="C113" s="21"/>
      <c r="D113" s="21"/>
      <c r="E113" s="21"/>
      <c r="F113" s="21"/>
      <c r="G113" s="21"/>
      <c r="H113" s="21"/>
      <c r="I113" s="27"/>
      <c r="J113" s="28">
        <f>SUM(J111:J112)</f>
        <v>156.73</v>
      </c>
      <c r="K113" s="29">
        <f t="shared" si="3"/>
        <v>156.73</v>
      </c>
      <c r="L113" s="14"/>
    </row>
    <row r="114" spans="1:12">
      <c r="A114" s="8">
        <v>45483</v>
      </c>
      <c r="B114" s="9">
        <v>19291</v>
      </c>
      <c r="C114" s="10" t="s">
        <v>247</v>
      </c>
      <c r="D114" s="11" t="s">
        <v>216</v>
      </c>
      <c r="E114" s="3">
        <v>211563</v>
      </c>
      <c r="F114" s="12"/>
      <c r="G114" s="13" t="s">
        <v>52</v>
      </c>
      <c r="H114" s="13"/>
      <c r="I114" s="23"/>
      <c r="J114" s="24">
        <v>1067</v>
      </c>
      <c r="K114" s="25">
        <f t="shared" si="3"/>
        <v>1067</v>
      </c>
      <c r="L114" s="8">
        <v>45481</v>
      </c>
    </row>
    <row r="115" spans="1:12">
      <c r="A115" s="14"/>
      <c r="B115" s="15"/>
      <c r="C115" s="16"/>
      <c r="D115" s="17" t="s">
        <v>217</v>
      </c>
      <c r="E115" s="7"/>
      <c r="F115" s="18"/>
      <c r="G115" s="19" t="s">
        <v>52</v>
      </c>
      <c r="H115" s="19"/>
      <c r="I115" s="26"/>
      <c r="J115" s="24">
        <v>-145.33</v>
      </c>
      <c r="K115" s="25">
        <f t="shared" si="3"/>
        <v>-145.33</v>
      </c>
      <c r="L115" s="14"/>
    </row>
    <row r="116" spans="1:12">
      <c r="A116" s="20" t="s">
        <v>218</v>
      </c>
      <c r="B116" s="21"/>
      <c r="C116" s="21"/>
      <c r="D116" s="21"/>
      <c r="E116" s="21"/>
      <c r="F116" s="21"/>
      <c r="G116" s="21"/>
      <c r="H116" s="21"/>
      <c r="I116" s="27"/>
      <c r="J116" s="28">
        <f>SUM(J114:J115)</f>
        <v>921.67</v>
      </c>
      <c r="K116" s="29">
        <f t="shared" si="3"/>
        <v>921.67</v>
      </c>
      <c r="L116" s="14"/>
    </row>
    <row r="117" spans="1:12">
      <c r="A117" s="8">
        <v>45483</v>
      </c>
      <c r="B117" s="9">
        <v>19291</v>
      </c>
      <c r="C117" s="10" t="s">
        <v>248</v>
      </c>
      <c r="D117" s="11" t="s">
        <v>216</v>
      </c>
      <c r="E117" s="3">
        <v>211389</v>
      </c>
      <c r="F117" s="12"/>
      <c r="G117" s="13" t="s">
        <v>52</v>
      </c>
      <c r="H117" s="13"/>
      <c r="I117" s="23"/>
      <c r="J117" s="24">
        <v>377.91</v>
      </c>
      <c r="K117" s="25">
        <f t="shared" si="3"/>
        <v>377.91</v>
      </c>
      <c r="L117" s="8">
        <v>45481</v>
      </c>
    </row>
    <row r="118" spans="1:12">
      <c r="A118" s="14"/>
      <c r="B118" s="15"/>
      <c r="C118" s="16"/>
      <c r="D118" s="17" t="s">
        <v>217</v>
      </c>
      <c r="E118" s="7"/>
      <c r="F118" s="18"/>
      <c r="G118" s="19" t="s">
        <v>52</v>
      </c>
      <c r="H118" s="19"/>
      <c r="I118" s="26"/>
      <c r="J118" s="24">
        <v>-64.38</v>
      </c>
      <c r="K118" s="25">
        <f t="shared" si="3"/>
        <v>-64.38</v>
      </c>
      <c r="L118" s="14"/>
    </row>
    <row r="119" spans="1:12">
      <c r="A119" s="20" t="s">
        <v>218</v>
      </c>
      <c r="B119" s="21"/>
      <c r="C119" s="21"/>
      <c r="D119" s="21"/>
      <c r="E119" s="21"/>
      <c r="F119" s="21"/>
      <c r="G119" s="21"/>
      <c r="H119" s="21"/>
      <c r="I119" s="27"/>
      <c r="J119" s="28">
        <f>SUM(J117:J118)</f>
        <v>313.53</v>
      </c>
      <c r="K119" s="29">
        <f t="shared" si="3"/>
        <v>313.53</v>
      </c>
      <c r="L119" s="14"/>
    </row>
    <row r="120" spans="1:12">
      <c r="A120" s="8">
        <v>45483</v>
      </c>
      <c r="B120" s="9">
        <v>19291</v>
      </c>
      <c r="C120" s="10" t="s">
        <v>249</v>
      </c>
      <c r="D120" s="11" t="s">
        <v>216</v>
      </c>
      <c r="E120" s="3">
        <v>211885</v>
      </c>
      <c r="F120" s="12"/>
      <c r="G120" s="13" t="s">
        <v>52</v>
      </c>
      <c r="H120" s="13"/>
      <c r="I120" s="23"/>
      <c r="J120" s="24">
        <v>194</v>
      </c>
      <c r="K120" s="25">
        <f t="shared" si="3"/>
        <v>194</v>
      </c>
      <c r="L120" s="8">
        <v>45481</v>
      </c>
    </row>
    <row r="121" spans="1:12">
      <c r="A121" s="14"/>
      <c r="B121" s="15"/>
      <c r="C121" s="16"/>
      <c r="D121" s="17" t="s">
        <v>217</v>
      </c>
      <c r="E121" s="7"/>
      <c r="F121" s="18"/>
      <c r="G121" s="19" t="s">
        <v>52</v>
      </c>
      <c r="H121" s="19"/>
      <c r="I121" s="26"/>
      <c r="J121" s="24">
        <v>-26.29</v>
      </c>
      <c r="K121" s="25">
        <f t="shared" si="3"/>
        <v>-26.29</v>
      </c>
      <c r="L121" s="14"/>
    </row>
    <row r="122" spans="1:12">
      <c r="A122" s="20" t="s">
        <v>218</v>
      </c>
      <c r="B122" s="21"/>
      <c r="C122" s="21"/>
      <c r="D122" s="21"/>
      <c r="E122" s="21"/>
      <c r="F122" s="21"/>
      <c r="G122" s="21"/>
      <c r="H122" s="21"/>
      <c r="I122" s="27"/>
      <c r="J122" s="28">
        <f>SUM(J120:J121)</f>
        <v>167.71</v>
      </c>
      <c r="K122" s="29">
        <f t="shared" si="3"/>
        <v>167.71</v>
      </c>
      <c r="L122" s="14"/>
    </row>
    <row r="123" spans="1:12">
      <c r="A123" s="8">
        <v>45483</v>
      </c>
      <c r="B123" s="9">
        <v>19291</v>
      </c>
      <c r="C123" s="10" t="s">
        <v>250</v>
      </c>
      <c r="D123" s="11" t="s">
        <v>216</v>
      </c>
      <c r="E123" s="3">
        <v>211064</v>
      </c>
      <c r="F123" s="12"/>
      <c r="G123" s="13" t="s">
        <v>52</v>
      </c>
      <c r="H123" s="13"/>
      <c r="I123" s="23"/>
      <c r="J123" s="24">
        <v>1042.65</v>
      </c>
      <c r="K123" s="25">
        <f t="shared" si="3"/>
        <v>1042.65</v>
      </c>
      <c r="L123" s="8">
        <v>45481</v>
      </c>
    </row>
    <row r="124" spans="1:12">
      <c r="A124" s="8"/>
      <c r="B124" s="9"/>
      <c r="C124" s="10"/>
      <c r="D124" s="17" t="s">
        <v>217</v>
      </c>
      <c r="E124" s="7"/>
      <c r="F124" s="18"/>
      <c r="G124" s="19" t="s">
        <v>52</v>
      </c>
      <c r="H124" s="19"/>
      <c r="I124" s="26"/>
      <c r="J124" s="24">
        <v>-177.6</v>
      </c>
      <c r="K124" s="25">
        <f t="shared" si="3"/>
        <v>-177.6</v>
      </c>
      <c r="L124" s="14"/>
    </row>
    <row r="125" spans="1:12">
      <c r="A125" s="20" t="s">
        <v>218</v>
      </c>
      <c r="B125" s="21"/>
      <c r="C125" s="21"/>
      <c r="D125" s="21"/>
      <c r="E125" s="21"/>
      <c r="F125" s="21"/>
      <c r="G125" s="21"/>
      <c r="H125" s="21"/>
      <c r="I125" s="27"/>
      <c r="J125" s="28">
        <f>SUM(J123:J124)</f>
        <v>865.05</v>
      </c>
      <c r="K125" s="29">
        <f t="shared" si="3"/>
        <v>865.05</v>
      </c>
      <c r="L125" s="30"/>
    </row>
    <row r="126" spans="1:12">
      <c r="A126" s="8">
        <v>45483</v>
      </c>
      <c r="B126" s="9">
        <v>19291</v>
      </c>
      <c r="C126" s="10" t="s">
        <v>251</v>
      </c>
      <c r="D126" s="11" t="s">
        <v>216</v>
      </c>
      <c r="E126" s="3">
        <v>210988</v>
      </c>
      <c r="F126" s="12"/>
      <c r="G126" s="13" t="s">
        <v>52</v>
      </c>
      <c r="H126" s="13"/>
      <c r="I126" s="23"/>
      <c r="J126" s="24">
        <v>188.96</v>
      </c>
      <c r="K126" s="25">
        <f t="shared" si="3"/>
        <v>188.96</v>
      </c>
      <c r="L126" s="8">
        <v>45481</v>
      </c>
    </row>
    <row r="127" spans="1:12">
      <c r="A127" s="8"/>
      <c r="B127" s="9"/>
      <c r="C127" s="10"/>
      <c r="D127" s="17" t="s">
        <v>217</v>
      </c>
      <c r="E127" s="7"/>
      <c r="F127" s="18"/>
      <c r="G127" s="19" t="s">
        <v>52</v>
      </c>
      <c r="H127" s="19"/>
      <c r="I127" s="26"/>
      <c r="J127" s="24">
        <v>-32.19</v>
      </c>
      <c r="K127" s="25">
        <f t="shared" si="3"/>
        <v>-32.19</v>
      </c>
      <c r="L127" s="14"/>
    </row>
    <row r="128" s="1" customFormat="1" spans="1:12">
      <c r="A128" s="20" t="s">
        <v>218</v>
      </c>
      <c r="B128" s="21"/>
      <c r="C128" s="21"/>
      <c r="D128" s="21"/>
      <c r="E128" s="21"/>
      <c r="F128" s="21"/>
      <c r="G128" s="21"/>
      <c r="H128" s="21"/>
      <c r="I128" s="27"/>
      <c r="J128" s="28">
        <f>SUM(J126:J127)</f>
        <v>156.77</v>
      </c>
      <c r="K128" s="29">
        <f>SUM(K126:K127)</f>
        <v>156.77</v>
      </c>
      <c r="L128" s="14"/>
    </row>
    <row r="129" spans="1:12">
      <c r="A129" s="8">
        <v>45483</v>
      </c>
      <c r="B129" s="9">
        <v>19291</v>
      </c>
      <c r="C129" s="10" t="s">
        <v>252</v>
      </c>
      <c r="D129" s="11" t="s">
        <v>216</v>
      </c>
      <c r="E129" s="3">
        <v>211400</v>
      </c>
      <c r="F129" s="12"/>
      <c r="G129" s="13" t="s">
        <v>52</v>
      </c>
      <c r="H129" s="13"/>
      <c r="I129" s="23"/>
      <c r="J129" s="24">
        <v>1094</v>
      </c>
      <c r="K129" s="25">
        <f t="shared" ref="K129:K179" si="4">J129+F129</f>
        <v>1094</v>
      </c>
      <c r="L129" s="8">
        <v>45481</v>
      </c>
    </row>
    <row r="130" spans="1:12">
      <c r="A130" s="8"/>
      <c r="B130" s="9"/>
      <c r="C130" s="10"/>
      <c r="D130" s="17" t="s">
        <v>217</v>
      </c>
      <c r="E130" s="7"/>
      <c r="F130" s="18"/>
      <c r="G130" s="19" t="s">
        <v>52</v>
      </c>
      <c r="H130" s="19"/>
      <c r="I130" s="26"/>
      <c r="J130" s="24">
        <v>-178.39</v>
      </c>
      <c r="K130" s="25">
        <f t="shared" si="4"/>
        <v>-178.39</v>
      </c>
      <c r="L130" s="8"/>
    </row>
    <row r="131" spans="1:12">
      <c r="A131" s="20" t="s">
        <v>218</v>
      </c>
      <c r="B131" s="21"/>
      <c r="C131" s="21"/>
      <c r="D131" s="21"/>
      <c r="E131" s="21"/>
      <c r="F131" s="21"/>
      <c r="G131" s="21"/>
      <c r="H131" s="21"/>
      <c r="I131" s="27"/>
      <c r="J131" s="28">
        <f>SUM(J129:J130)</f>
        <v>915.61</v>
      </c>
      <c r="K131" s="29">
        <f t="shared" si="4"/>
        <v>915.61</v>
      </c>
      <c r="L131" s="14"/>
    </row>
    <row r="132" spans="1:12">
      <c r="A132" s="8">
        <v>45483</v>
      </c>
      <c r="B132" s="9">
        <v>19291</v>
      </c>
      <c r="C132" s="10" t="s">
        <v>253</v>
      </c>
      <c r="D132" s="11" t="s">
        <v>216</v>
      </c>
      <c r="E132" s="3">
        <v>211398</v>
      </c>
      <c r="F132" s="12"/>
      <c r="G132" s="13" t="s">
        <v>52</v>
      </c>
      <c r="H132" s="13"/>
      <c r="I132" s="23"/>
      <c r="J132" s="24">
        <v>334.65</v>
      </c>
      <c r="K132" s="25">
        <f t="shared" si="4"/>
        <v>334.65</v>
      </c>
      <c r="L132" s="8">
        <v>45481</v>
      </c>
    </row>
    <row r="133" spans="1:12">
      <c r="A133" s="14"/>
      <c r="B133" s="15"/>
      <c r="C133" s="16"/>
      <c r="D133" s="17" t="s">
        <v>217</v>
      </c>
      <c r="E133" s="7"/>
      <c r="F133" s="18"/>
      <c r="G133" s="19" t="s">
        <v>52</v>
      </c>
      <c r="H133" s="19"/>
      <c r="I133" s="26"/>
      <c r="J133" s="24">
        <v>-69.08</v>
      </c>
      <c r="K133" s="25">
        <f t="shared" si="4"/>
        <v>-69.08</v>
      </c>
      <c r="L133" s="14"/>
    </row>
    <row r="134" spans="1:12">
      <c r="A134" s="20" t="s">
        <v>218</v>
      </c>
      <c r="B134" s="21"/>
      <c r="C134" s="21"/>
      <c r="D134" s="21"/>
      <c r="E134" s="21"/>
      <c r="F134" s="21"/>
      <c r="G134" s="21"/>
      <c r="H134" s="21"/>
      <c r="I134" s="27"/>
      <c r="J134" s="28">
        <f>SUM(J132:J133)</f>
        <v>265.57</v>
      </c>
      <c r="K134" s="29">
        <f t="shared" si="4"/>
        <v>265.57</v>
      </c>
      <c r="L134" s="14"/>
    </row>
    <row r="135" spans="1:12">
      <c r="A135" s="8">
        <v>45483</v>
      </c>
      <c r="B135" s="9">
        <v>19291</v>
      </c>
      <c r="C135" s="10" t="s">
        <v>249</v>
      </c>
      <c r="D135" s="11" t="s">
        <v>216</v>
      </c>
      <c r="E135" s="3">
        <v>211384</v>
      </c>
      <c r="F135" s="12"/>
      <c r="G135" s="13" t="s">
        <v>52</v>
      </c>
      <c r="H135" s="13"/>
      <c r="I135" s="23"/>
      <c r="J135" s="24">
        <v>194</v>
      </c>
      <c r="K135" s="25">
        <f t="shared" si="4"/>
        <v>194</v>
      </c>
      <c r="L135" s="8">
        <v>45481</v>
      </c>
    </row>
    <row r="136" spans="1:12">
      <c r="A136" s="14"/>
      <c r="B136" s="15"/>
      <c r="C136" s="16"/>
      <c r="D136" s="17" t="s">
        <v>217</v>
      </c>
      <c r="E136" s="7"/>
      <c r="F136" s="18"/>
      <c r="G136" s="19" t="s">
        <v>52</v>
      </c>
      <c r="H136" s="19"/>
      <c r="I136" s="26"/>
      <c r="J136" s="24">
        <v>-26.28</v>
      </c>
      <c r="K136" s="25">
        <f t="shared" si="4"/>
        <v>-26.28</v>
      </c>
      <c r="L136" s="14"/>
    </row>
    <row r="137" spans="1:12">
      <c r="A137" s="20" t="s">
        <v>218</v>
      </c>
      <c r="B137" s="21"/>
      <c r="C137" s="21"/>
      <c r="D137" s="21"/>
      <c r="E137" s="21"/>
      <c r="F137" s="21"/>
      <c r="G137" s="21"/>
      <c r="H137" s="21"/>
      <c r="I137" s="27"/>
      <c r="J137" s="28">
        <f>SUM(J135:J136)</f>
        <v>167.72</v>
      </c>
      <c r="K137" s="29">
        <f t="shared" si="4"/>
        <v>167.72</v>
      </c>
      <c r="L137" s="14"/>
    </row>
    <row r="138" spans="1:12">
      <c r="A138" s="8">
        <v>45483</v>
      </c>
      <c r="B138" s="9">
        <v>19291</v>
      </c>
      <c r="C138" s="10" t="s">
        <v>254</v>
      </c>
      <c r="D138" s="11" t="s">
        <v>216</v>
      </c>
      <c r="E138" s="3">
        <v>210597</v>
      </c>
      <c r="F138" s="12"/>
      <c r="G138" s="13" t="s">
        <v>52</v>
      </c>
      <c r="H138" s="13"/>
      <c r="I138" s="23"/>
      <c r="J138" s="24">
        <v>1042.65</v>
      </c>
      <c r="K138" s="25">
        <f t="shared" si="4"/>
        <v>1042.65</v>
      </c>
      <c r="L138" s="8">
        <v>45481</v>
      </c>
    </row>
    <row r="139" spans="1:12">
      <c r="A139" s="14"/>
      <c r="B139" s="15"/>
      <c r="C139" s="16"/>
      <c r="D139" s="17" t="s">
        <v>217</v>
      </c>
      <c r="E139" s="7"/>
      <c r="F139" s="18"/>
      <c r="G139" s="19" t="s">
        <v>52</v>
      </c>
      <c r="H139" s="19"/>
      <c r="I139" s="26"/>
      <c r="J139" s="24">
        <v>-180.4</v>
      </c>
      <c r="K139" s="25">
        <f t="shared" si="4"/>
        <v>-180.4</v>
      </c>
      <c r="L139" s="14"/>
    </row>
    <row r="140" spans="1:12">
      <c r="A140" s="20" t="s">
        <v>218</v>
      </c>
      <c r="B140" s="21"/>
      <c r="C140" s="21"/>
      <c r="D140" s="21"/>
      <c r="E140" s="21"/>
      <c r="F140" s="21"/>
      <c r="G140" s="21"/>
      <c r="H140" s="21"/>
      <c r="I140" s="27"/>
      <c r="J140" s="28">
        <f>SUM(J138:J139)</f>
        <v>862.25</v>
      </c>
      <c r="K140" s="29">
        <f t="shared" si="4"/>
        <v>862.25</v>
      </c>
      <c r="L140" s="14"/>
    </row>
    <row r="141" spans="1:12">
      <c r="A141" s="8">
        <v>45483</v>
      </c>
      <c r="B141" s="9">
        <v>19291</v>
      </c>
      <c r="C141" s="10" t="s">
        <v>255</v>
      </c>
      <c r="D141" s="11" t="s">
        <v>216</v>
      </c>
      <c r="E141" s="3">
        <v>210886</v>
      </c>
      <c r="F141" s="12"/>
      <c r="G141" s="13" t="s">
        <v>52</v>
      </c>
      <c r="H141" s="13"/>
      <c r="I141" s="23"/>
      <c r="J141" s="24">
        <v>1074.9</v>
      </c>
      <c r="K141" s="25">
        <f t="shared" si="4"/>
        <v>1074.9</v>
      </c>
      <c r="L141" s="8">
        <v>45481</v>
      </c>
    </row>
    <row r="142" spans="1:12">
      <c r="A142" s="14"/>
      <c r="B142" s="15"/>
      <c r="C142" s="16"/>
      <c r="D142" s="17" t="s">
        <v>217</v>
      </c>
      <c r="E142" s="7"/>
      <c r="F142" s="18"/>
      <c r="G142" s="19" t="s">
        <v>52</v>
      </c>
      <c r="H142" s="19"/>
      <c r="I142" s="26"/>
      <c r="J142" s="24">
        <v>-220.08</v>
      </c>
      <c r="K142" s="25">
        <f t="shared" si="4"/>
        <v>-220.08</v>
      </c>
      <c r="L142" s="14"/>
    </row>
    <row r="143" spans="1:12">
      <c r="A143" s="20" t="s">
        <v>218</v>
      </c>
      <c r="B143" s="21"/>
      <c r="C143" s="21"/>
      <c r="D143" s="21"/>
      <c r="E143" s="21"/>
      <c r="F143" s="21"/>
      <c r="G143" s="21"/>
      <c r="H143" s="21"/>
      <c r="I143" s="27"/>
      <c r="J143" s="28">
        <f>SUM(J141:J142)</f>
        <v>854.82</v>
      </c>
      <c r="K143" s="29">
        <f t="shared" si="4"/>
        <v>854.82</v>
      </c>
      <c r="L143" s="14"/>
    </row>
    <row r="144" spans="1:12">
      <c r="A144" s="8">
        <v>45483</v>
      </c>
      <c r="B144" s="9">
        <v>19291</v>
      </c>
      <c r="C144" s="10" t="s">
        <v>256</v>
      </c>
      <c r="D144" s="11" t="s">
        <v>216</v>
      </c>
      <c r="E144" s="3">
        <v>210953</v>
      </c>
      <c r="F144" s="12"/>
      <c r="G144" s="13" t="s">
        <v>52</v>
      </c>
      <c r="H144" s="13"/>
      <c r="I144" s="23"/>
      <c r="J144" s="24">
        <v>566.87</v>
      </c>
      <c r="K144" s="25">
        <f t="shared" si="4"/>
        <v>566.87</v>
      </c>
      <c r="L144" s="8">
        <v>45481</v>
      </c>
    </row>
    <row r="145" spans="1:12">
      <c r="A145" s="14"/>
      <c r="B145" s="15"/>
      <c r="C145" s="16"/>
      <c r="D145" s="17" t="s">
        <v>217</v>
      </c>
      <c r="E145" s="7"/>
      <c r="F145" s="18"/>
      <c r="G145" s="19" t="s">
        <v>52</v>
      </c>
      <c r="H145" s="19"/>
      <c r="I145" s="26"/>
      <c r="J145" s="24">
        <v>-96.57</v>
      </c>
      <c r="K145" s="25">
        <f t="shared" si="4"/>
        <v>-96.57</v>
      </c>
      <c r="L145" s="14"/>
    </row>
    <row r="146" spans="1:12">
      <c r="A146" s="20" t="s">
        <v>218</v>
      </c>
      <c r="B146" s="21"/>
      <c r="C146" s="21"/>
      <c r="D146" s="21"/>
      <c r="E146" s="21"/>
      <c r="F146" s="21"/>
      <c r="G146" s="21"/>
      <c r="H146" s="21"/>
      <c r="I146" s="27"/>
      <c r="J146" s="28">
        <f>SUM(J144:J145)</f>
        <v>470.3</v>
      </c>
      <c r="K146" s="29">
        <f t="shared" si="4"/>
        <v>470.3</v>
      </c>
      <c r="L146" s="14"/>
    </row>
    <row r="147" spans="1:12">
      <c r="A147" s="8">
        <v>45483</v>
      </c>
      <c r="B147" s="9">
        <v>19291</v>
      </c>
      <c r="C147" s="10" t="s">
        <v>257</v>
      </c>
      <c r="D147" s="11" t="s">
        <v>216</v>
      </c>
      <c r="E147" s="3">
        <v>210889</v>
      </c>
      <c r="F147" s="12"/>
      <c r="G147" s="13" t="s">
        <v>52</v>
      </c>
      <c r="H147" s="13"/>
      <c r="I147" s="23"/>
      <c r="J147" s="24">
        <v>1074.9</v>
      </c>
      <c r="K147" s="25">
        <f t="shared" si="4"/>
        <v>1074.9</v>
      </c>
      <c r="L147" s="8">
        <v>45481</v>
      </c>
    </row>
    <row r="148" spans="1:12">
      <c r="A148" s="14"/>
      <c r="B148" s="15"/>
      <c r="C148" s="16"/>
      <c r="D148" s="17" t="s">
        <v>217</v>
      </c>
      <c r="E148" s="7"/>
      <c r="F148" s="18"/>
      <c r="G148" s="19" t="s">
        <v>52</v>
      </c>
      <c r="H148" s="19"/>
      <c r="I148" s="26"/>
      <c r="J148" s="24">
        <v>-183.11</v>
      </c>
      <c r="K148" s="25">
        <f t="shared" si="4"/>
        <v>-183.11</v>
      </c>
      <c r="L148" s="14"/>
    </row>
    <row r="149" spans="1:12">
      <c r="A149" s="20" t="s">
        <v>218</v>
      </c>
      <c r="B149" s="21"/>
      <c r="C149" s="21"/>
      <c r="D149" s="21"/>
      <c r="E149" s="21"/>
      <c r="F149" s="21"/>
      <c r="G149" s="21"/>
      <c r="H149" s="21"/>
      <c r="I149" s="27"/>
      <c r="J149" s="28">
        <f>SUM(J147:J148)</f>
        <v>891.79</v>
      </c>
      <c r="K149" s="29">
        <f t="shared" si="4"/>
        <v>891.79</v>
      </c>
      <c r="L149" s="14"/>
    </row>
    <row r="150" spans="1:12">
      <c r="A150" s="8">
        <v>45483</v>
      </c>
      <c r="B150" s="9">
        <v>19291</v>
      </c>
      <c r="C150" s="10" t="s">
        <v>258</v>
      </c>
      <c r="D150" s="11" t="s">
        <v>216</v>
      </c>
      <c r="E150" s="3">
        <v>210887</v>
      </c>
      <c r="F150" s="12"/>
      <c r="G150" s="13" t="s">
        <v>52</v>
      </c>
      <c r="H150" s="13"/>
      <c r="I150" s="23"/>
      <c r="J150" s="24">
        <v>1084</v>
      </c>
      <c r="K150" s="25">
        <f t="shared" si="4"/>
        <v>1084</v>
      </c>
      <c r="L150" s="8">
        <v>45481</v>
      </c>
    </row>
    <row r="151" spans="1:12">
      <c r="A151" s="14"/>
      <c r="B151" s="15"/>
      <c r="C151" s="16"/>
      <c r="D151" s="17" t="s">
        <v>217</v>
      </c>
      <c r="E151" s="7"/>
      <c r="F151" s="18"/>
      <c r="G151" s="19" t="s">
        <v>52</v>
      </c>
      <c r="H151" s="19"/>
      <c r="I151" s="26"/>
      <c r="J151" s="24">
        <v>-166.67</v>
      </c>
      <c r="K151" s="25">
        <f t="shared" si="4"/>
        <v>-166.67</v>
      </c>
      <c r="L151" s="14"/>
    </row>
    <row r="152" spans="1:12">
      <c r="A152" s="20" t="s">
        <v>218</v>
      </c>
      <c r="B152" s="21"/>
      <c r="C152" s="21"/>
      <c r="D152" s="21"/>
      <c r="E152" s="21"/>
      <c r="F152" s="21"/>
      <c r="G152" s="21"/>
      <c r="H152" s="21"/>
      <c r="I152" s="27"/>
      <c r="J152" s="28">
        <f>SUM(J150:J151)</f>
        <v>917.33</v>
      </c>
      <c r="K152" s="29">
        <f t="shared" si="4"/>
        <v>917.33</v>
      </c>
      <c r="L152" s="14"/>
    </row>
    <row r="153" ht="10.5" spans="1:10">
      <c r="A153" s="2"/>
      <c r="I153" s="31" t="s">
        <v>241</v>
      </c>
      <c r="J153" s="32">
        <f>SUM(J101,J104,J107,J110,J113,J116,J119,J122,J125,J128,J131,J134,J137,J140,J143,J146,J149,J152)</f>
        <v>10776.49</v>
      </c>
    </row>
    <row r="154" ht="10.5" spans="1:10">
      <c r="A154" s="2"/>
      <c r="I154" s="31"/>
      <c r="J154" s="32"/>
    </row>
    <row r="155" ht="10.5" spans="1:10">
      <c r="A155" s="2" t="s">
        <v>20</v>
      </c>
      <c r="D155" s="2" t="s">
        <v>21</v>
      </c>
      <c r="I155" s="33"/>
      <c r="J155" s="32"/>
    </row>
    <row r="156" spans="1:1">
      <c r="A156" s="2"/>
    </row>
    <row r="157" spans="1:1">
      <c r="A157" s="2"/>
    </row>
    <row r="158" spans="1:4">
      <c r="A158" s="2" t="s">
        <v>23</v>
      </c>
      <c r="D158" s="2" t="s">
        <v>24</v>
      </c>
    </row>
    <row r="159" spans="1:4">
      <c r="A159" s="1" t="s">
        <v>26</v>
      </c>
      <c r="D159" s="1" t="s">
        <v>27</v>
      </c>
    </row>
    <row r="164" spans="1:1">
      <c r="A164" s="2" t="s">
        <v>0</v>
      </c>
    </row>
    <row r="165" spans="1:1">
      <c r="A165" s="2" t="s">
        <v>1</v>
      </c>
    </row>
    <row r="167" spans="1:12">
      <c r="A167" s="3" t="s">
        <v>2</v>
      </c>
      <c r="B167" s="3" t="s">
        <v>3</v>
      </c>
      <c r="C167" s="3" t="s">
        <v>4</v>
      </c>
      <c r="D167" s="3" t="s">
        <v>5</v>
      </c>
      <c r="E167" s="3" t="s">
        <v>214</v>
      </c>
      <c r="F167" s="3" t="s">
        <v>7</v>
      </c>
      <c r="G167" s="4" t="s">
        <v>8</v>
      </c>
      <c r="H167" s="5"/>
      <c r="I167" s="5"/>
      <c r="J167" s="22"/>
      <c r="K167" s="3" t="s">
        <v>9</v>
      </c>
      <c r="L167" s="3" t="s">
        <v>10</v>
      </c>
    </row>
    <row r="168" spans="1:12">
      <c r="A168" s="6"/>
      <c r="B168" s="6"/>
      <c r="C168" s="6"/>
      <c r="D168" s="6"/>
      <c r="E168" s="6"/>
      <c r="F168" s="6"/>
      <c r="G168" s="3" t="s">
        <v>11</v>
      </c>
      <c r="H168" s="3" t="s">
        <v>12</v>
      </c>
      <c r="I168" s="3" t="s">
        <v>13</v>
      </c>
      <c r="J168" s="3" t="s">
        <v>14</v>
      </c>
      <c r="K168" s="6"/>
      <c r="L168" s="6"/>
    </row>
    <row r="169" spans="1:1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</row>
    <row r="170" spans="1:12">
      <c r="A170" s="8">
        <v>45489</v>
      </c>
      <c r="B170" s="9">
        <v>19326</v>
      </c>
      <c r="C170" s="10" t="s">
        <v>259</v>
      </c>
      <c r="D170" s="11" t="s">
        <v>216</v>
      </c>
      <c r="E170" s="3">
        <v>212443</v>
      </c>
      <c r="F170" s="12"/>
      <c r="G170" s="13" t="s">
        <v>52</v>
      </c>
      <c r="H170" s="13"/>
      <c r="I170" s="23"/>
      <c r="J170" s="24">
        <v>388</v>
      </c>
      <c r="K170" s="25">
        <f t="shared" ref="K170:K195" si="5">J170+F170</f>
        <v>388</v>
      </c>
      <c r="L170" s="8">
        <v>45488</v>
      </c>
    </row>
    <row r="171" spans="1:12">
      <c r="A171" s="14"/>
      <c r="B171" s="15"/>
      <c r="C171" s="16"/>
      <c r="D171" s="17" t="s">
        <v>217</v>
      </c>
      <c r="E171" s="7"/>
      <c r="F171" s="18"/>
      <c r="G171" s="19" t="s">
        <v>52</v>
      </c>
      <c r="H171" s="19"/>
      <c r="I171" s="26"/>
      <c r="J171" s="24">
        <v>-52.56</v>
      </c>
      <c r="K171" s="25">
        <f t="shared" si="5"/>
        <v>-52.56</v>
      </c>
      <c r="L171" s="14"/>
    </row>
    <row r="172" spans="1:12">
      <c r="A172" s="20" t="s">
        <v>218</v>
      </c>
      <c r="B172" s="21"/>
      <c r="C172" s="21"/>
      <c r="D172" s="21"/>
      <c r="E172" s="21"/>
      <c r="F172" s="21"/>
      <c r="G172" s="21"/>
      <c r="H172" s="21"/>
      <c r="I172" s="27"/>
      <c r="J172" s="28">
        <f>SUM(J170:J171)</f>
        <v>335.44</v>
      </c>
      <c r="K172" s="29">
        <f t="shared" si="5"/>
        <v>335.44</v>
      </c>
      <c r="L172" s="14"/>
    </row>
    <row r="173" spans="1:12">
      <c r="A173" s="8">
        <v>45489</v>
      </c>
      <c r="B173" s="9">
        <v>19326</v>
      </c>
      <c r="C173" s="10" t="s">
        <v>260</v>
      </c>
      <c r="D173" s="11" t="s">
        <v>216</v>
      </c>
      <c r="E173" s="3">
        <v>213065</v>
      </c>
      <c r="F173" s="12"/>
      <c r="G173" s="13" t="s">
        <v>52</v>
      </c>
      <c r="H173" s="13"/>
      <c r="I173" s="23"/>
      <c r="J173" s="24">
        <v>194</v>
      </c>
      <c r="K173" s="25">
        <f t="shared" si="5"/>
        <v>194</v>
      </c>
      <c r="L173" s="8">
        <v>45488</v>
      </c>
    </row>
    <row r="174" spans="1:12">
      <c r="A174" s="8"/>
      <c r="B174" s="9"/>
      <c r="C174" s="10"/>
      <c r="D174" s="17" t="s">
        <v>217</v>
      </c>
      <c r="E174" s="7"/>
      <c r="F174" s="18"/>
      <c r="G174" s="19" t="s">
        <v>52</v>
      </c>
      <c r="H174" s="19"/>
      <c r="I174" s="26"/>
      <c r="J174" s="24">
        <v>-27.13</v>
      </c>
      <c r="K174" s="25">
        <f t="shared" si="5"/>
        <v>-27.13</v>
      </c>
      <c r="L174" s="14"/>
    </row>
    <row r="175" spans="1:12">
      <c r="A175" s="20" t="s">
        <v>218</v>
      </c>
      <c r="B175" s="21"/>
      <c r="C175" s="21"/>
      <c r="D175" s="21"/>
      <c r="E175" s="21"/>
      <c r="F175" s="21"/>
      <c r="G175" s="21"/>
      <c r="H175" s="21"/>
      <c r="I175" s="27"/>
      <c r="J175" s="28">
        <f>SUM(J173:J174)</f>
        <v>166.87</v>
      </c>
      <c r="K175" s="29">
        <f t="shared" si="5"/>
        <v>166.87</v>
      </c>
      <c r="L175" s="30"/>
    </row>
    <row r="176" spans="1:12">
      <c r="A176" s="8">
        <v>45489</v>
      </c>
      <c r="B176" s="9">
        <v>19326</v>
      </c>
      <c r="C176" s="10" t="s">
        <v>261</v>
      </c>
      <c r="D176" s="11" t="s">
        <v>216</v>
      </c>
      <c r="E176" s="3">
        <v>212430</v>
      </c>
      <c r="F176" s="12"/>
      <c r="G176" s="13" t="s">
        <v>52</v>
      </c>
      <c r="H176" s="13"/>
      <c r="I176" s="23"/>
      <c r="J176" s="24">
        <v>1100</v>
      </c>
      <c r="K176" s="25">
        <f t="shared" si="5"/>
        <v>1100</v>
      </c>
      <c r="L176" s="8">
        <v>45488</v>
      </c>
    </row>
    <row r="177" spans="1:12">
      <c r="A177" s="14"/>
      <c r="B177" s="15"/>
      <c r="C177" s="16"/>
      <c r="D177" s="17" t="s">
        <v>217</v>
      </c>
      <c r="E177" s="7"/>
      <c r="F177" s="18"/>
      <c r="G177" s="19" t="s">
        <v>52</v>
      </c>
      <c r="H177" s="19"/>
      <c r="I177" s="26"/>
      <c r="J177" s="24">
        <v>-186.76</v>
      </c>
      <c r="K177" s="25">
        <f t="shared" si="5"/>
        <v>-186.76</v>
      </c>
      <c r="L177" s="14"/>
    </row>
    <row r="178" spans="1:12">
      <c r="A178" s="20" t="s">
        <v>218</v>
      </c>
      <c r="B178" s="21"/>
      <c r="C178" s="21"/>
      <c r="D178" s="21"/>
      <c r="E178" s="21"/>
      <c r="F178" s="21"/>
      <c r="G178" s="21"/>
      <c r="H178" s="21"/>
      <c r="I178" s="27"/>
      <c r="J178" s="28">
        <f>SUM(J176:J177)</f>
        <v>913.24</v>
      </c>
      <c r="K178" s="29">
        <f t="shared" si="5"/>
        <v>913.24</v>
      </c>
      <c r="L178" s="14"/>
    </row>
    <row r="179" spans="1:12">
      <c r="A179" s="8">
        <v>45489</v>
      </c>
      <c r="B179" s="9">
        <v>19326</v>
      </c>
      <c r="C179" s="10" t="s">
        <v>262</v>
      </c>
      <c r="D179" s="11" t="s">
        <v>216</v>
      </c>
      <c r="E179" s="3">
        <v>212440</v>
      </c>
      <c r="F179" s="12"/>
      <c r="G179" s="13" t="s">
        <v>52</v>
      </c>
      <c r="H179" s="13"/>
      <c r="I179" s="23"/>
      <c r="J179" s="24">
        <v>194</v>
      </c>
      <c r="K179" s="25">
        <f t="shared" si="5"/>
        <v>194</v>
      </c>
      <c r="L179" s="8">
        <v>45488</v>
      </c>
    </row>
    <row r="180" spans="1:12">
      <c r="A180" s="14"/>
      <c r="B180" s="15"/>
      <c r="C180" s="16"/>
      <c r="D180" s="17" t="s">
        <v>217</v>
      </c>
      <c r="E180" s="7"/>
      <c r="F180" s="18"/>
      <c r="G180" s="19" t="s">
        <v>52</v>
      </c>
      <c r="H180" s="19"/>
      <c r="I180" s="26"/>
      <c r="J180" s="24">
        <v>-26.28</v>
      </c>
      <c r="K180" s="25">
        <f t="shared" si="5"/>
        <v>-26.28</v>
      </c>
      <c r="L180" s="14"/>
    </row>
    <row r="181" spans="1:12">
      <c r="A181" s="20" t="s">
        <v>218</v>
      </c>
      <c r="B181" s="21"/>
      <c r="C181" s="21"/>
      <c r="D181" s="21"/>
      <c r="E181" s="21"/>
      <c r="F181" s="21"/>
      <c r="G181" s="21"/>
      <c r="H181" s="21"/>
      <c r="I181" s="27"/>
      <c r="J181" s="28">
        <f>SUM(J179:J180)</f>
        <v>167.72</v>
      </c>
      <c r="K181" s="29">
        <f t="shared" si="5"/>
        <v>167.72</v>
      </c>
      <c r="L181" s="14"/>
    </row>
    <row r="182" spans="1:12">
      <c r="A182" s="8">
        <v>45489</v>
      </c>
      <c r="B182" s="9">
        <v>19326</v>
      </c>
      <c r="C182" s="10" t="s">
        <v>263</v>
      </c>
      <c r="D182" s="11" t="s">
        <v>216</v>
      </c>
      <c r="E182" s="3">
        <v>212447</v>
      </c>
      <c r="F182" s="12"/>
      <c r="G182" s="13" t="s">
        <v>52</v>
      </c>
      <c r="H182" s="13"/>
      <c r="I182" s="23"/>
      <c r="J182" s="24">
        <v>200</v>
      </c>
      <c r="K182" s="25">
        <f t="shared" si="5"/>
        <v>200</v>
      </c>
      <c r="L182" s="8">
        <v>45488</v>
      </c>
    </row>
    <row r="183" spans="1:12">
      <c r="A183" s="14"/>
      <c r="B183" s="15"/>
      <c r="C183" s="16"/>
      <c r="D183" s="17" t="s">
        <v>217</v>
      </c>
      <c r="E183" s="7"/>
      <c r="F183" s="18"/>
      <c r="G183" s="19" t="s">
        <v>52</v>
      </c>
      <c r="H183" s="19"/>
      <c r="I183" s="26"/>
      <c r="J183" s="24">
        <v>-34.65</v>
      </c>
      <c r="K183" s="25">
        <f t="shared" si="5"/>
        <v>-34.65</v>
      </c>
      <c r="L183" s="14"/>
    </row>
    <row r="184" spans="1:12">
      <c r="A184" s="20" t="s">
        <v>218</v>
      </c>
      <c r="B184" s="21"/>
      <c r="C184" s="21"/>
      <c r="D184" s="21"/>
      <c r="E184" s="21"/>
      <c r="F184" s="21"/>
      <c r="G184" s="21"/>
      <c r="H184" s="21"/>
      <c r="I184" s="27"/>
      <c r="J184" s="28">
        <f>SUM(J182:J183)</f>
        <v>165.35</v>
      </c>
      <c r="K184" s="29">
        <f t="shared" si="5"/>
        <v>165.35</v>
      </c>
      <c r="L184" s="14"/>
    </row>
    <row r="185" spans="1:12">
      <c r="A185" s="8">
        <v>45489</v>
      </c>
      <c r="B185" s="9">
        <v>19326</v>
      </c>
      <c r="C185" s="10" t="s">
        <v>264</v>
      </c>
      <c r="D185" s="11" t="s">
        <v>216</v>
      </c>
      <c r="E185" s="3">
        <v>212433</v>
      </c>
      <c r="F185" s="12"/>
      <c r="G185" s="13" t="s">
        <v>52</v>
      </c>
      <c r="H185" s="13"/>
      <c r="I185" s="23"/>
      <c r="J185" s="24">
        <v>1067</v>
      </c>
      <c r="K185" s="25">
        <f t="shared" si="5"/>
        <v>1067</v>
      </c>
      <c r="L185" s="8">
        <v>45488</v>
      </c>
    </row>
    <row r="186" spans="1:12">
      <c r="A186" s="14"/>
      <c r="B186" s="15"/>
      <c r="C186" s="16"/>
      <c r="D186" s="17" t="s">
        <v>217</v>
      </c>
      <c r="E186" s="7"/>
      <c r="F186" s="18"/>
      <c r="G186" s="19" t="s">
        <v>52</v>
      </c>
      <c r="H186" s="19"/>
      <c r="I186" s="26"/>
      <c r="J186" s="24">
        <v>-145.33</v>
      </c>
      <c r="K186" s="25">
        <f t="shared" si="5"/>
        <v>-145.33</v>
      </c>
      <c r="L186" s="14"/>
    </row>
    <row r="187" spans="1:12">
      <c r="A187" s="20" t="s">
        <v>218</v>
      </c>
      <c r="B187" s="21"/>
      <c r="C187" s="21"/>
      <c r="D187" s="21"/>
      <c r="E187" s="21"/>
      <c r="F187" s="21"/>
      <c r="G187" s="21"/>
      <c r="H187" s="21"/>
      <c r="I187" s="27"/>
      <c r="J187" s="28">
        <f>SUM(J185:J186)</f>
        <v>921.67</v>
      </c>
      <c r="K187" s="29">
        <f t="shared" si="5"/>
        <v>921.67</v>
      </c>
      <c r="L187" s="14"/>
    </row>
    <row r="188" spans="1:12">
      <c r="A188" s="8">
        <v>45489</v>
      </c>
      <c r="B188" s="9">
        <v>19326</v>
      </c>
      <c r="C188" s="10" t="s">
        <v>265</v>
      </c>
      <c r="D188" s="11" t="s">
        <v>216</v>
      </c>
      <c r="E188" s="3">
        <v>212436</v>
      </c>
      <c r="F188" s="12"/>
      <c r="G188" s="13" t="s">
        <v>52</v>
      </c>
      <c r="H188" s="13"/>
      <c r="I188" s="23"/>
      <c r="J188" s="24">
        <v>200</v>
      </c>
      <c r="K188" s="25">
        <f t="shared" si="5"/>
        <v>200</v>
      </c>
      <c r="L188" s="8">
        <v>45488</v>
      </c>
    </row>
    <row r="189" spans="1:12">
      <c r="A189" s="14"/>
      <c r="B189" s="15"/>
      <c r="C189" s="16"/>
      <c r="D189" s="17" t="s">
        <v>217</v>
      </c>
      <c r="E189" s="7"/>
      <c r="F189" s="18"/>
      <c r="G189" s="19" t="s">
        <v>52</v>
      </c>
      <c r="H189" s="19"/>
      <c r="I189" s="26"/>
      <c r="J189" s="24">
        <v>-33.8</v>
      </c>
      <c r="K189" s="25">
        <f t="shared" si="5"/>
        <v>-33.8</v>
      </c>
      <c r="L189" s="14"/>
    </row>
    <row r="190" spans="1:12">
      <c r="A190" s="20" t="s">
        <v>218</v>
      </c>
      <c r="B190" s="21"/>
      <c r="C190" s="21"/>
      <c r="D190" s="21"/>
      <c r="E190" s="21"/>
      <c r="F190" s="21"/>
      <c r="G190" s="21"/>
      <c r="H190" s="21"/>
      <c r="I190" s="27"/>
      <c r="J190" s="28">
        <f>SUM(J188:J189)</f>
        <v>166.2</v>
      </c>
      <c r="K190" s="29">
        <f t="shared" si="5"/>
        <v>166.2</v>
      </c>
      <c r="L190" s="14"/>
    </row>
    <row r="191" spans="1:12">
      <c r="A191" s="8">
        <v>45489</v>
      </c>
      <c r="B191" s="9">
        <v>19326</v>
      </c>
      <c r="C191" s="10" t="s">
        <v>266</v>
      </c>
      <c r="D191" s="11" t="s">
        <v>216</v>
      </c>
      <c r="E191" s="3">
        <v>212438</v>
      </c>
      <c r="F191" s="12"/>
      <c r="G191" s="13" t="s">
        <v>52</v>
      </c>
      <c r="H191" s="13"/>
      <c r="I191" s="23"/>
      <c r="J191" s="24">
        <v>388</v>
      </c>
      <c r="K191" s="25">
        <f t="shared" si="5"/>
        <v>388</v>
      </c>
      <c r="L191" s="8">
        <v>45488</v>
      </c>
    </row>
    <row r="192" spans="1:12">
      <c r="A192" s="8"/>
      <c r="B192" s="9"/>
      <c r="C192" s="10"/>
      <c r="D192" s="17" t="s">
        <v>217</v>
      </c>
      <c r="E192" s="7"/>
      <c r="F192" s="18"/>
      <c r="G192" s="19" t="s">
        <v>52</v>
      </c>
      <c r="H192" s="19"/>
      <c r="I192" s="26"/>
      <c r="J192" s="24">
        <v>-52.56</v>
      </c>
      <c r="K192" s="25">
        <f t="shared" si="5"/>
        <v>-52.56</v>
      </c>
      <c r="L192" s="14"/>
    </row>
    <row r="193" spans="1:12">
      <c r="A193" s="20" t="s">
        <v>218</v>
      </c>
      <c r="B193" s="21"/>
      <c r="C193" s="21"/>
      <c r="D193" s="21"/>
      <c r="E193" s="21"/>
      <c r="F193" s="21"/>
      <c r="G193" s="21"/>
      <c r="H193" s="21"/>
      <c r="I193" s="27"/>
      <c r="J193" s="28">
        <f>SUM(J191:J192)</f>
        <v>335.44</v>
      </c>
      <c r="K193" s="29">
        <f t="shared" si="5"/>
        <v>335.44</v>
      </c>
      <c r="L193" s="30"/>
    </row>
    <row r="194" spans="1:12">
      <c r="A194" s="8">
        <v>45489</v>
      </c>
      <c r="B194" s="9">
        <v>19326</v>
      </c>
      <c r="C194" s="10" t="s">
        <v>267</v>
      </c>
      <c r="D194" s="11" t="s">
        <v>216</v>
      </c>
      <c r="E194" s="3">
        <v>212459</v>
      </c>
      <c r="F194" s="12"/>
      <c r="G194" s="13" t="s">
        <v>52</v>
      </c>
      <c r="H194" s="13"/>
      <c r="I194" s="23"/>
      <c r="J194" s="24">
        <v>388</v>
      </c>
      <c r="K194" s="25">
        <f t="shared" si="5"/>
        <v>388</v>
      </c>
      <c r="L194" s="8">
        <v>45488</v>
      </c>
    </row>
    <row r="195" spans="1:12">
      <c r="A195" s="8"/>
      <c r="B195" s="9"/>
      <c r="C195" s="10"/>
      <c r="D195" s="17" t="s">
        <v>217</v>
      </c>
      <c r="E195" s="7"/>
      <c r="F195" s="18"/>
      <c r="G195" s="19" t="s">
        <v>52</v>
      </c>
      <c r="H195" s="19"/>
      <c r="I195" s="26"/>
      <c r="J195" s="24">
        <v>-52.56</v>
      </c>
      <c r="K195" s="25">
        <f t="shared" si="5"/>
        <v>-52.56</v>
      </c>
      <c r="L195" s="14"/>
    </row>
    <row r="196" s="1" customFormat="1" spans="1:12">
      <c r="A196" s="20" t="s">
        <v>218</v>
      </c>
      <c r="B196" s="21"/>
      <c r="C196" s="21"/>
      <c r="D196" s="21"/>
      <c r="E196" s="21"/>
      <c r="F196" s="21"/>
      <c r="G196" s="21"/>
      <c r="H196" s="21"/>
      <c r="I196" s="27"/>
      <c r="J196" s="28">
        <f>SUM(J194:J195)</f>
        <v>335.44</v>
      </c>
      <c r="K196" s="29">
        <f>SUM(K194:K195)</f>
        <v>335.44</v>
      </c>
      <c r="L196" s="14"/>
    </row>
    <row r="197" spans="1:12">
      <c r="A197" s="8">
        <v>45489</v>
      </c>
      <c r="B197" s="9">
        <v>19326</v>
      </c>
      <c r="C197" s="10" t="s">
        <v>268</v>
      </c>
      <c r="D197" s="11" t="s">
        <v>216</v>
      </c>
      <c r="E197" s="3">
        <v>212269</v>
      </c>
      <c r="F197" s="12"/>
      <c r="G197" s="13" t="s">
        <v>52</v>
      </c>
      <c r="H197" s="13"/>
      <c r="I197" s="23"/>
      <c r="J197" s="24">
        <v>1100</v>
      </c>
      <c r="K197" s="25">
        <f t="shared" ref="K197:K256" si="6">J197+F197</f>
        <v>1100</v>
      </c>
      <c r="L197" s="8">
        <v>45488</v>
      </c>
    </row>
    <row r="198" spans="1:12">
      <c r="A198" s="8"/>
      <c r="B198" s="9"/>
      <c r="C198" s="10"/>
      <c r="D198" s="17" t="s">
        <v>217</v>
      </c>
      <c r="E198" s="7"/>
      <c r="F198" s="18"/>
      <c r="G198" s="19" t="s">
        <v>52</v>
      </c>
      <c r="H198" s="19"/>
      <c r="I198" s="26"/>
      <c r="J198" s="24">
        <v>-186.76</v>
      </c>
      <c r="K198" s="25">
        <f t="shared" si="6"/>
        <v>-186.76</v>
      </c>
      <c r="L198" s="8"/>
    </row>
    <row r="199" spans="1:12">
      <c r="A199" s="20" t="s">
        <v>218</v>
      </c>
      <c r="B199" s="21"/>
      <c r="C199" s="21"/>
      <c r="D199" s="21"/>
      <c r="E199" s="21"/>
      <c r="F199" s="21"/>
      <c r="G199" s="21"/>
      <c r="H199" s="21"/>
      <c r="I199" s="27"/>
      <c r="J199" s="28">
        <f>SUM(J197:J198)</f>
        <v>913.24</v>
      </c>
      <c r="K199" s="29">
        <f t="shared" si="6"/>
        <v>913.24</v>
      </c>
      <c r="L199" s="14"/>
    </row>
    <row r="200" spans="1:12">
      <c r="A200" s="8">
        <v>45489</v>
      </c>
      <c r="B200" s="9">
        <v>19326</v>
      </c>
      <c r="C200" s="10" t="s">
        <v>223</v>
      </c>
      <c r="D200" s="11" t="s">
        <v>216</v>
      </c>
      <c r="E200" s="3">
        <v>212630</v>
      </c>
      <c r="F200" s="12"/>
      <c r="G200" s="13" t="s">
        <v>52</v>
      </c>
      <c r="H200" s="13"/>
      <c r="I200" s="23"/>
      <c r="J200" s="24">
        <v>194</v>
      </c>
      <c r="K200" s="25">
        <f t="shared" si="6"/>
        <v>194</v>
      </c>
      <c r="L200" s="8">
        <v>45488</v>
      </c>
    </row>
    <row r="201" spans="1:12">
      <c r="A201" s="14"/>
      <c r="B201" s="15"/>
      <c r="C201" s="16"/>
      <c r="D201" s="17" t="s">
        <v>217</v>
      </c>
      <c r="E201" s="7"/>
      <c r="F201" s="18"/>
      <c r="G201" s="19" t="s">
        <v>52</v>
      </c>
      <c r="H201" s="19"/>
      <c r="I201" s="26"/>
      <c r="J201" s="24">
        <v>-26.28</v>
      </c>
      <c r="K201" s="25">
        <f t="shared" si="6"/>
        <v>-26.28</v>
      </c>
      <c r="L201" s="14"/>
    </row>
    <row r="202" spans="1:12">
      <c r="A202" s="20" t="s">
        <v>218</v>
      </c>
      <c r="B202" s="21"/>
      <c r="C202" s="21"/>
      <c r="D202" s="21"/>
      <c r="E202" s="21"/>
      <c r="F202" s="21"/>
      <c r="G202" s="21"/>
      <c r="H202" s="21"/>
      <c r="I202" s="27"/>
      <c r="J202" s="28">
        <f>SUM(J200:J201)</f>
        <v>167.72</v>
      </c>
      <c r="K202" s="29">
        <f t="shared" si="6"/>
        <v>167.72</v>
      </c>
      <c r="L202" s="14"/>
    </row>
    <row r="203" spans="1:12">
      <c r="A203" s="8">
        <v>45489</v>
      </c>
      <c r="B203" s="9">
        <v>19326</v>
      </c>
      <c r="C203" s="10" t="s">
        <v>269</v>
      </c>
      <c r="D203" s="11" t="s">
        <v>216</v>
      </c>
      <c r="E203" s="3">
        <v>212629</v>
      </c>
      <c r="F203" s="12"/>
      <c r="G203" s="13" t="s">
        <v>52</v>
      </c>
      <c r="H203" s="13"/>
      <c r="I203" s="23"/>
      <c r="J203" s="24">
        <v>1100</v>
      </c>
      <c r="K203" s="25">
        <f t="shared" si="6"/>
        <v>1100</v>
      </c>
      <c r="L203" s="8">
        <v>45488</v>
      </c>
    </row>
    <row r="204" spans="1:12">
      <c r="A204" s="14"/>
      <c r="B204" s="15"/>
      <c r="C204" s="16"/>
      <c r="D204" s="17" t="s">
        <v>217</v>
      </c>
      <c r="E204" s="7"/>
      <c r="F204" s="18"/>
      <c r="G204" s="19" t="s">
        <v>52</v>
      </c>
      <c r="H204" s="19"/>
      <c r="I204" s="26"/>
      <c r="J204" s="24">
        <v>-185.91</v>
      </c>
      <c r="K204" s="25">
        <f t="shared" si="6"/>
        <v>-185.91</v>
      </c>
      <c r="L204" s="14"/>
    </row>
    <row r="205" spans="1:12">
      <c r="A205" s="20" t="s">
        <v>218</v>
      </c>
      <c r="B205" s="21"/>
      <c r="C205" s="21"/>
      <c r="D205" s="21"/>
      <c r="E205" s="21"/>
      <c r="F205" s="21"/>
      <c r="G205" s="21"/>
      <c r="H205" s="21"/>
      <c r="I205" s="27"/>
      <c r="J205" s="28">
        <f>SUM(J203:J204)</f>
        <v>914.09</v>
      </c>
      <c r="K205" s="29">
        <f t="shared" si="6"/>
        <v>914.09</v>
      </c>
      <c r="L205" s="14"/>
    </row>
    <row r="206" spans="1:12">
      <c r="A206" s="8">
        <v>45489</v>
      </c>
      <c r="B206" s="9">
        <v>19326</v>
      </c>
      <c r="C206" s="10" t="s">
        <v>270</v>
      </c>
      <c r="D206" s="11" t="s">
        <v>216</v>
      </c>
      <c r="E206" s="3">
        <v>212067</v>
      </c>
      <c r="F206" s="12"/>
      <c r="G206" s="13" t="s">
        <v>52</v>
      </c>
      <c r="H206" s="13"/>
      <c r="I206" s="23"/>
      <c r="J206" s="24">
        <v>2200</v>
      </c>
      <c r="K206" s="25">
        <f t="shared" si="6"/>
        <v>2200</v>
      </c>
      <c r="L206" s="8">
        <v>45488</v>
      </c>
    </row>
    <row r="207" spans="1:12">
      <c r="A207" s="14"/>
      <c r="B207" s="15"/>
      <c r="C207" s="16"/>
      <c r="D207" s="17" t="s">
        <v>217</v>
      </c>
      <c r="E207" s="7"/>
      <c r="F207" s="18"/>
      <c r="G207" s="19" t="s">
        <v>52</v>
      </c>
      <c r="H207" s="19"/>
      <c r="I207" s="26"/>
      <c r="J207" s="24">
        <v>-373.14</v>
      </c>
      <c r="K207" s="25">
        <f t="shared" si="6"/>
        <v>-373.14</v>
      </c>
      <c r="L207" s="14"/>
    </row>
    <row r="208" spans="1:12">
      <c r="A208" s="20" t="s">
        <v>218</v>
      </c>
      <c r="B208" s="21"/>
      <c r="C208" s="21"/>
      <c r="D208" s="21"/>
      <c r="E208" s="21"/>
      <c r="F208" s="21"/>
      <c r="G208" s="21"/>
      <c r="H208" s="21"/>
      <c r="I208" s="27"/>
      <c r="J208" s="28">
        <f>SUM(J206:J207)</f>
        <v>1826.86</v>
      </c>
      <c r="K208" s="29">
        <f t="shared" si="6"/>
        <v>1826.86</v>
      </c>
      <c r="L208" s="14"/>
    </row>
    <row r="209" spans="1:12">
      <c r="A209" s="8">
        <v>45489</v>
      </c>
      <c r="B209" s="9">
        <v>19326</v>
      </c>
      <c r="C209" s="10" t="s">
        <v>271</v>
      </c>
      <c r="D209" s="11" t="s">
        <v>216</v>
      </c>
      <c r="E209" s="3">
        <v>212451</v>
      </c>
      <c r="F209" s="12"/>
      <c r="G209" s="13" t="s">
        <v>52</v>
      </c>
      <c r="H209" s="13"/>
      <c r="I209" s="23"/>
      <c r="J209" s="24">
        <v>194</v>
      </c>
      <c r="K209" s="25">
        <f t="shared" si="6"/>
        <v>194</v>
      </c>
      <c r="L209" s="8">
        <v>45488</v>
      </c>
    </row>
    <row r="210" spans="1:12">
      <c r="A210" s="14"/>
      <c r="B210" s="15"/>
      <c r="C210" s="16"/>
      <c r="D210" s="17" t="s">
        <v>217</v>
      </c>
      <c r="E210" s="7"/>
      <c r="F210" s="18"/>
      <c r="G210" s="19" t="s">
        <v>52</v>
      </c>
      <c r="H210" s="19"/>
      <c r="I210" s="26"/>
      <c r="J210" s="24">
        <v>-26.28</v>
      </c>
      <c r="K210" s="25">
        <f t="shared" si="6"/>
        <v>-26.28</v>
      </c>
      <c r="L210" s="14"/>
    </row>
    <row r="211" spans="1:12">
      <c r="A211" s="20" t="s">
        <v>218</v>
      </c>
      <c r="B211" s="21"/>
      <c r="C211" s="21"/>
      <c r="D211" s="21"/>
      <c r="E211" s="21"/>
      <c r="F211" s="21"/>
      <c r="G211" s="21"/>
      <c r="H211" s="21"/>
      <c r="I211" s="27"/>
      <c r="J211" s="28">
        <f>SUM(J209:J210)</f>
        <v>167.72</v>
      </c>
      <c r="K211" s="29">
        <f t="shared" si="6"/>
        <v>167.72</v>
      </c>
      <c r="L211" s="14"/>
    </row>
    <row r="212" spans="1:12">
      <c r="A212" s="8">
        <v>45489</v>
      </c>
      <c r="B212" s="9">
        <v>19326</v>
      </c>
      <c r="C212" s="10" t="s">
        <v>272</v>
      </c>
      <c r="D212" s="11" t="s">
        <v>216</v>
      </c>
      <c r="E212" s="3">
        <v>210360</v>
      </c>
      <c r="F212" s="12"/>
      <c r="G212" s="13" t="s">
        <v>52</v>
      </c>
      <c r="H212" s="13"/>
      <c r="I212" s="23"/>
      <c r="J212" s="24">
        <v>1100</v>
      </c>
      <c r="K212" s="25">
        <f t="shared" si="6"/>
        <v>1100</v>
      </c>
      <c r="L212" s="8">
        <v>45488</v>
      </c>
    </row>
    <row r="213" spans="1:12">
      <c r="A213" s="14"/>
      <c r="B213" s="15"/>
      <c r="C213" s="16"/>
      <c r="D213" s="17" t="s">
        <v>217</v>
      </c>
      <c r="E213" s="7"/>
      <c r="F213" s="18"/>
      <c r="G213" s="19" t="s">
        <v>52</v>
      </c>
      <c r="H213" s="19"/>
      <c r="I213" s="26"/>
      <c r="J213" s="24">
        <v>-187.53</v>
      </c>
      <c r="K213" s="25">
        <f t="shared" si="6"/>
        <v>-187.53</v>
      </c>
      <c r="L213" s="14"/>
    </row>
    <row r="214" spans="1:12">
      <c r="A214" s="20" t="s">
        <v>218</v>
      </c>
      <c r="B214" s="21"/>
      <c r="C214" s="21"/>
      <c r="D214" s="21"/>
      <c r="E214" s="21"/>
      <c r="F214" s="21"/>
      <c r="G214" s="21"/>
      <c r="H214" s="21"/>
      <c r="I214" s="27"/>
      <c r="J214" s="28">
        <f>SUM(J212:J213)</f>
        <v>912.47</v>
      </c>
      <c r="K214" s="29">
        <f t="shared" si="6"/>
        <v>912.47</v>
      </c>
      <c r="L214" s="14"/>
    </row>
    <row r="215" spans="1:12">
      <c r="A215" s="8">
        <v>45489</v>
      </c>
      <c r="B215" s="9">
        <v>19326</v>
      </c>
      <c r="C215" s="10" t="s">
        <v>273</v>
      </c>
      <c r="D215" s="11" t="s">
        <v>216</v>
      </c>
      <c r="E215" s="3">
        <v>212072</v>
      </c>
      <c r="F215" s="12"/>
      <c r="G215" s="13" t="s">
        <v>52</v>
      </c>
      <c r="H215" s="13"/>
      <c r="I215" s="23"/>
      <c r="J215" s="24">
        <v>194</v>
      </c>
      <c r="K215" s="25">
        <f t="shared" si="6"/>
        <v>194</v>
      </c>
      <c r="L215" s="8">
        <v>45488</v>
      </c>
    </row>
    <row r="216" spans="1:12">
      <c r="A216" s="14"/>
      <c r="B216" s="15"/>
      <c r="C216" s="16"/>
      <c r="D216" s="17" t="s">
        <v>217</v>
      </c>
      <c r="E216" s="7"/>
      <c r="F216" s="18"/>
      <c r="G216" s="19" t="s">
        <v>52</v>
      </c>
      <c r="H216" s="19"/>
      <c r="I216" s="26"/>
      <c r="J216" s="24">
        <v>-26.28</v>
      </c>
      <c r="K216" s="25">
        <f t="shared" si="6"/>
        <v>-26.28</v>
      </c>
      <c r="L216" s="14"/>
    </row>
    <row r="217" spans="1:12">
      <c r="A217" s="20" t="s">
        <v>218</v>
      </c>
      <c r="B217" s="21"/>
      <c r="C217" s="21"/>
      <c r="D217" s="21"/>
      <c r="E217" s="21"/>
      <c r="F217" s="21"/>
      <c r="G217" s="21"/>
      <c r="H217" s="21"/>
      <c r="I217" s="27"/>
      <c r="J217" s="28">
        <f>SUM(J215:J216)</f>
        <v>167.72</v>
      </c>
      <c r="K217" s="29">
        <f t="shared" si="6"/>
        <v>167.72</v>
      </c>
      <c r="L217" s="14"/>
    </row>
    <row r="218" spans="1:12">
      <c r="A218" s="8">
        <v>45489</v>
      </c>
      <c r="B218" s="9">
        <v>19326</v>
      </c>
      <c r="C218" s="10" t="s">
        <v>274</v>
      </c>
      <c r="D218" s="11" t="s">
        <v>216</v>
      </c>
      <c r="E218" s="3">
        <v>211821</v>
      </c>
      <c r="F218" s="12"/>
      <c r="G218" s="13" t="s">
        <v>52</v>
      </c>
      <c r="H218" s="13"/>
      <c r="I218" s="23"/>
      <c r="J218" s="24">
        <v>1100</v>
      </c>
      <c r="K218" s="25">
        <f t="shared" si="6"/>
        <v>1100</v>
      </c>
      <c r="L218" s="8">
        <v>45488</v>
      </c>
    </row>
    <row r="219" spans="1:12">
      <c r="A219" s="14"/>
      <c r="B219" s="15"/>
      <c r="C219" s="16"/>
      <c r="D219" s="17" t="s">
        <v>217</v>
      </c>
      <c r="E219" s="7"/>
      <c r="F219" s="18"/>
      <c r="G219" s="19" t="s">
        <v>52</v>
      </c>
      <c r="H219" s="19"/>
      <c r="I219" s="26"/>
      <c r="J219" s="24">
        <v>-186.76</v>
      </c>
      <c r="K219" s="25">
        <f t="shared" si="6"/>
        <v>-186.76</v>
      </c>
      <c r="L219" s="14"/>
    </row>
    <row r="220" spans="1:12">
      <c r="A220" s="20" t="s">
        <v>218</v>
      </c>
      <c r="B220" s="21"/>
      <c r="C220" s="21"/>
      <c r="D220" s="21"/>
      <c r="E220" s="21"/>
      <c r="F220" s="21"/>
      <c r="G220" s="21"/>
      <c r="H220" s="21"/>
      <c r="I220" s="27"/>
      <c r="J220" s="28">
        <f>SUM(J218:J219)</f>
        <v>913.24</v>
      </c>
      <c r="K220" s="29">
        <f t="shared" si="6"/>
        <v>913.24</v>
      </c>
      <c r="L220" s="14"/>
    </row>
    <row r="221" spans="1:12">
      <c r="A221" s="8">
        <v>45489</v>
      </c>
      <c r="B221" s="9">
        <v>19326</v>
      </c>
      <c r="C221" s="10" t="s">
        <v>275</v>
      </c>
      <c r="D221" s="11" t="s">
        <v>216</v>
      </c>
      <c r="E221" s="3">
        <v>211981</v>
      </c>
      <c r="F221" s="12"/>
      <c r="G221" s="13" t="s">
        <v>52</v>
      </c>
      <c r="H221" s="13"/>
      <c r="I221" s="23"/>
      <c r="J221" s="24">
        <v>194</v>
      </c>
      <c r="K221" s="25">
        <f t="shared" si="6"/>
        <v>194</v>
      </c>
      <c r="L221" s="8">
        <v>45488</v>
      </c>
    </row>
    <row r="222" spans="1:12">
      <c r="A222" s="14"/>
      <c r="B222" s="15"/>
      <c r="C222" s="16"/>
      <c r="D222" s="17" t="s">
        <v>217</v>
      </c>
      <c r="E222" s="7"/>
      <c r="F222" s="18"/>
      <c r="G222" s="19" t="s">
        <v>52</v>
      </c>
      <c r="H222" s="19"/>
      <c r="I222" s="26"/>
      <c r="J222" s="24">
        <v>-27.13</v>
      </c>
      <c r="K222" s="25">
        <f t="shared" si="6"/>
        <v>-27.13</v>
      </c>
      <c r="L222" s="14"/>
    </row>
    <row r="223" spans="1:12">
      <c r="A223" s="20" t="s">
        <v>218</v>
      </c>
      <c r="B223" s="21"/>
      <c r="C223" s="21"/>
      <c r="D223" s="21"/>
      <c r="E223" s="21"/>
      <c r="F223" s="21"/>
      <c r="G223" s="21"/>
      <c r="H223" s="21"/>
      <c r="I223" s="27"/>
      <c r="J223" s="28">
        <f>SUM(J221:J222)</f>
        <v>166.87</v>
      </c>
      <c r="K223" s="29">
        <f t="shared" si="6"/>
        <v>166.87</v>
      </c>
      <c r="L223" s="14"/>
    </row>
    <row r="224" spans="1:12">
      <c r="A224" s="8">
        <v>45489</v>
      </c>
      <c r="B224" s="9">
        <v>19326</v>
      </c>
      <c r="C224" s="10" t="s">
        <v>276</v>
      </c>
      <c r="D224" s="11" t="s">
        <v>216</v>
      </c>
      <c r="E224" s="3">
        <v>212075</v>
      </c>
      <c r="F224" s="12"/>
      <c r="G224" s="13" t="s">
        <v>52</v>
      </c>
      <c r="H224" s="13"/>
      <c r="I224" s="23"/>
      <c r="J224" s="24">
        <v>194</v>
      </c>
      <c r="K224" s="25">
        <f t="shared" si="6"/>
        <v>194</v>
      </c>
      <c r="L224" s="8">
        <v>45488</v>
      </c>
    </row>
    <row r="225" spans="1:12">
      <c r="A225" s="14"/>
      <c r="B225" s="15"/>
      <c r="C225" s="16"/>
      <c r="D225" s="17" t="s">
        <v>217</v>
      </c>
      <c r="E225" s="7"/>
      <c r="F225" s="18"/>
      <c r="G225" s="19" t="s">
        <v>52</v>
      </c>
      <c r="H225" s="19"/>
      <c r="I225" s="26"/>
      <c r="J225" s="24">
        <v>-27.13</v>
      </c>
      <c r="K225" s="25">
        <f t="shared" si="6"/>
        <v>-27.13</v>
      </c>
      <c r="L225" s="14"/>
    </row>
    <row r="226" spans="1:12">
      <c r="A226" s="20" t="s">
        <v>218</v>
      </c>
      <c r="B226" s="21"/>
      <c r="C226" s="21"/>
      <c r="D226" s="21"/>
      <c r="E226" s="21"/>
      <c r="F226" s="21"/>
      <c r="G226" s="21"/>
      <c r="H226" s="21"/>
      <c r="I226" s="27"/>
      <c r="J226" s="28">
        <f>SUM(J224:J225)</f>
        <v>166.87</v>
      </c>
      <c r="K226" s="29">
        <f t="shared" si="6"/>
        <v>166.87</v>
      </c>
      <c r="L226" s="14"/>
    </row>
    <row r="227" spans="1:12">
      <c r="A227" s="8">
        <v>45489</v>
      </c>
      <c r="B227" s="9">
        <v>19326</v>
      </c>
      <c r="C227" s="10" t="s">
        <v>277</v>
      </c>
      <c r="D227" s="11" t="s">
        <v>216</v>
      </c>
      <c r="E227" s="3">
        <v>211887</v>
      </c>
      <c r="F227" s="12"/>
      <c r="G227" s="13" t="s">
        <v>52</v>
      </c>
      <c r="H227" s="13"/>
      <c r="I227" s="23"/>
      <c r="J227" s="24">
        <v>388</v>
      </c>
      <c r="K227" s="25">
        <f t="shared" si="6"/>
        <v>388</v>
      </c>
      <c r="L227" s="8">
        <v>45488</v>
      </c>
    </row>
    <row r="228" spans="1:12">
      <c r="A228" s="14"/>
      <c r="B228" s="15"/>
      <c r="C228" s="16"/>
      <c r="D228" s="17" t="s">
        <v>217</v>
      </c>
      <c r="E228" s="7"/>
      <c r="F228" s="18"/>
      <c r="G228" s="19" t="s">
        <v>52</v>
      </c>
      <c r="H228" s="19"/>
      <c r="I228" s="26"/>
      <c r="J228" s="24">
        <v>-52.56</v>
      </c>
      <c r="K228" s="25">
        <f t="shared" si="6"/>
        <v>-52.56</v>
      </c>
      <c r="L228" s="14"/>
    </row>
    <row r="229" spans="1:12">
      <c r="A229" s="20" t="s">
        <v>218</v>
      </c>
      <c r="B229" s="21"/>
      <c r="C229" s="21"/>
      <c r="D229" s="21"/>
      <c r="E229" s="21"/>
      <c r="F229" s="21"/>
      <c r="G229" s="21"/>
      <c r="H229" s="21"/>
      <c r="I229" s="27"/>
      <c r="J229" s="28">
        <f>SUM(J227:J228)</f>
        <v>335.44</v>
      </c>
      <c r="K229" s="29">
        <f t="shared" si="6"/>
        <v>335.44</v>
      </c>
      <c r="L229" s="14"/>
    </row>
    <row r="230" spans="1:12">
      <c r="A230" s="8">
        <v>45489</v>
      </c>
      <c r="B230" s="9">
        <v>19326</v>
      </c>
      <c r="C230" s="10" t="s">
        <v>278</v>
      </c>
      <c r="D230" s="11" t="s">
        <v>216</v>
      </c>
      <c r="E230" s="3">
        <v>211819</v>
      </c>
      <c r="F230" s="12"/>
      <c r="G230" s="13" t="s">
        <v>52</v>
      </c>
      <c r="H230" s="13"/>
      <c r="I230" s="23"/>
      <c r="J230" s="24">
        <v>1068</v>
      </c>
      <c r="K230" s="25">
        <f t="shared" si="6"/>
        <v>1068</v>
      </c>
      <c r="L230" s="8">
        <v>45488</v>
      </c>
    </row>
    <row r="231" spans="1:12">
      <c r="A231" s="14"/>
      <c r="B231" s="15"/>
      <c r="C231" s="16"/>
      <c r="D231" s="17" t="s">
        <v>217</v>
      </c>
      <c r="E231" s="7"/>
      <c r="F231" s="18"/>
      <c r="G231" s="19" t="s">
        <v>52</v>
      </c>
      <c r="H231" s="19"/>
      <c r="I231" s="26"/>
      <c r="J231" s="24">
        <v>-146.44</v>
      </c>
      <c r="K231" s="25">
        <f t="shared" si="6"/>
        <v>-146.44</v>
      </c>
      <c r="L231" s="14"/>
    </row>
    <row r="232" spans="1:12">
      <c r="A232" s="20" t="s">
        <v>218</v>
      </c>
      <c r="B232" s="21"/>
      <c r="C232" s="21"/>
      <c r="D232" s="21"/>
      <c r="E232" s="21"/>
      <c r="F232" s="21"/>
      <c r="G232" s="21"/>
      <c r="H232" s="21"/>
      <c r="I232" s="27"/>
      <c r="J232" s="28">
        <f>SUM(J230:J231)</f>
        <v>921.56</v>
      </c>
      <c r="K232" s="29">
        <f t="shared" si="6"/>
        <v>921.56</v>
      </c>
      <c r="L232" s="14"/>
    </row>
    <row r="233" spans="1:12">
      <c r="A233" s="8">
        <v>45489</v>
      </c>
      <c r="B233" s="9">
        <v>19326</v>
      </c>
      <c r="C233" s="10" t="s">
        <v>279</v>
      </c>
      <c r="D233" s="11" t="s">
        <v>216</v>
      </c>
      <c r="E233" s="3">
        <v>211745</v>
      </c>
      <c r="F233" s="12"/>
      <c r="G233" s="13" t="s">
        <v>52</v>
      </c>
      <c r="H233" s="13"/>
      <c r="I233" s="23"/>
      <c r="J233" s="24">
        <v>194</v>
      </c>
      <c r="K233" s="25">
        <f t="shared" si="6"/>
        <v>194</v>
      </c>
      <c r="L233" s="8">
        <v>45488</v>
      </c>
    </row>
    <row r="234" spans="1:12">
      <c r="A234" s="14"/>
      <c r="B234" s="15"/>
      <c r="C234" s="16"/>
      <c r="D234" s="17" t="s">
        <v>217</v>
      </c>
      <c r="E234" s="7"/>
      <c r="F234" s="18"/>
      <c r="G234" s="19" t="s">
        <v>52</v>
      </c>
      <c r="H234" s="19"/>
      <c r="I234" s="26"/>
      <c r="J234" s="24">
        <v>-26.28</v>
      </c>
      <c r="K234" s="25">
        <f t="shared" si="6"/>
        <v>-26.28</v>
      </c>
      <c r="L234" s="14"/>
    </row>
    <row r="235" spans="1:12">
      <c r="A235" s="20" t="s">
        <v>218</v>
      </c>
      <c r="B235" s="21"/>
      <c r="C235" s="21"/>
      <c r="D235" s="21"/>
      <c r="E235" s="21"/>
      <c r="F235" s="21"/>
      <c r="G235" s="21"/>
      <c r="H235" s="21"/>
      <c r="I235" s="27"/>
      <c r="J235" s="28">
        <f>SUM(J233:J234)</f>
        <v>167.72</v>
      </c>
      <c r="K235" s="29">
        <f t="shared" si="6"/>
        <v>167.72</v>
      </c>
      <c r="L235" s="14"/>
    </row>
    <row r="236" ht="10.5" spans="1:10">
      <c r="A236" s="2"/>
      <c r="I236" s="31" t="s">
        <v>241</v>
      </c>
      <c r="J236" s="32">
        <f>SUM(J172,J175,J178,J181,J184,J187,J190,J193,J196,J199,J202,J205,J208,J211,J214,J217,J220,J223,J226,J229,J232,J235)</f>
        <v>11248.89</v>
      </c>
    </row>
    <row r="237" ht="10.5" spans="1:10">
      <c r="A237" s="2" t="s">
        <v>20</v>
      </c>
      <c r="D237" s="2" t="s">
        <v>21</v>
      </c>
      <c r="I237" s="33"/>
      <c r="J237" s="32"/>
    </row>
    <row r="238" spans="1:1">
      <c r="A238" s="2"/>
    </row>
    <row r="239" spans="1:1">
      <c r="A239" s="2"/>
    </row>
    <row r="240" spans="1:4">
      <c r="A240" s="2" t="s">
        <v>23</v>
      </c>
      <c r="D240" s="2" t="s">
        <v>24</v>
      </c>
    </row>
    <row r="241" spans="1:4">
      <c r="A241" s="1" t="s">
        <v>26</v>
      </c>
      <c r="D241" s="1" t="s">
        <v>27</v>
      </c>
    </row>
    <row r="247" spans="1:1">
      <c r="A247" s="2" t="s">
        <v>0</v>
      </c>
    </row>
    <row r="248" spans="1:1">
      <c r="A248" s="2" t="s">
        <v>1</v>
      </c>
    </row>
    <row r="250" spans="1:12">
      <c r="A250" s="3" t="s">
        <v>2</v>
      </c>
      <c r="B250" s="3" t="s">
        <v>3</v>
      </c>
      <c r="C250" s="3" t="s">
        <v>4</v>
      </c>
      <c r="D250" s="3" t="s">
        <v>5</v>
      </c>
      <c r="E250" s="3" t="s">
        <v>214</v>
      </c>
      <c r="F250" s="3" t="s">
        <v>7</v>
      </c>
      <c r="G250" s="4" t="s">
        <v>8</v>
      </c>
      <c r="H250" s="5"/>
      <c r="I250" s="5"/>
      <c r="J250" s="22"/>
      <c r="K250" s="3" t="s">
        <v>9</v>
      </c>
      <c r="L250" s="3" t="s">
        <v>10</v>
      </c>
    </row>
    <row r="251" spans="1:12">
      <c r="A251" s="6"/>
      <c r="B251" s="6"/>
      <c r="C251" s="6"/>
      <c r="D251" s="6"/>
      <c r="E251" s="6"/>
      <c r="F251" s="6"/>
      <c r="G251" s="3" t="s">
        <v>11</v>
      </c>
      <c r="H251" s="3" t="s">
        <v>12</v>
      </c>
      <c r="I251" s="3" t="s">
        <v>13</v>
      </c>
      <c r="J251" s="3" t="s">
        <v>14</v>
      </c>
      <c r="K251" s="6"/>
      <c r="L251" s="6"/>
    </row>
    <row r="252" spans="1:1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</row>
    <row r="253" spans="1:12">
      <c r="A253" s="8">
        <v>45496</v>
      </c>
      <c r="B253" s="9">
        <v>19350</v>
      </c>
      <c r="C253" s="10" t="s">
        <v>280</v>
      </c>
      <c r="D253" s="11" t="s">
        <v>216</v>
      </c>
      <c r="E253" s="3">
        <v>213666</v>
      </c>
      <c r="F253" s="12"/>
      <c r="G253" s="13" t="s">
        <v>52</v>
      </c>
      <c r="H253" s="13"/>
      <c r="I253" s="23"/>
      <c r="J253" s="24">
        <v>4433</v>
      </c>
      <c r="K253" s="25">
        <f t="shared" ref="K253:K287" si="7">J253+F253</f>
        <v>4433</v>
      </c>
      <c r="L253" s="8">
        <v>45495</v>
      </c>
    </row>
    <row r="254" spans="1:12">
      <c r="A254" s="14"/>
      <c r="B254" s="15"/>
      <c r="C254" s="16"/>
      <c r="D254" s="17" t="s">
        <v>217</v>
      </c>
      <c r="E254" s="7"/>
      <c r="F254" s="18"/>
      <c r="G254" s="19" t="s">
        <v>52</v>
      </c>
      <c r="H254" s="19"/>
      <c r="I254" s="26"/>
      <c r="J254" s="24">
        <v>-722.06</v>
      </c>
      <c r="K254" s="25">
        <f t="shared" si="7"/>
        <v>-722.06</v>
      </c>
      <c r="L254" s="14"/>
    </row>
    <row r="255" spans="1:12">
      <c r="A255" s="20" t="s">
        <v>218</v>
      </c>
      <c r="B255" s="21"/>
      <c r="C255" s="21"/>
      <c r="D255" s="21"/>
      <c r="E255" s="21"/>
      <c r="F255" s="21"/>
      <c r="G255" s="21"/>
      <c r="H255" s="21"/>
      <c r="I255" s="27"/>
      <c r="J255" s="28">
        <f>SUM(J253:J254)</f>
        <v>3710.94</v>
      </c>
      <c r="K255" s="29">
        <f t="shared" si="7"/>
        <v>3710.94</v>
      </c>
      <c r="L255" s="14"/>
    </row>
    <row r="256" spans="1:12">
      <c r="A256" s="8">
        <v>45496</v>
      </c>
      <c r="B256" s="9">
        <v>19350</v>
      </c>
      <c r="C256" s="10" t="s">
        <v>281</v>
      </c>
      <c r="D256" s="11" t="s">
        <v>216</v>
      </c>
      <c r="E256" s="3">
        <v>213557</v>
      </c>
      <c r="F256" s="12"/>
      <c r="G256" s="13" t="s">
        <v>52</v>
      </c>
      <c r="H256" s="13"/>
      <c r="I256" s="23"/>
      <c r="J256" s="24">
        <v>1450.15</v>
      </c>
      <c r="K256" s="25">
        <f t="shared" si="7"/>
        <v>1450.15</v>
      </c>
      <c r="L256" s="8">
        <v>45495</v>
      </c>
    </row>
    <row r="257" spans="1:12">
      <c r="A257" s="8"/>
      <c r="B257" s="9"/>
      <c r="C257" s="10"/>
      <c r="D257" s="17" t="s">
        <v>217</v>
      </c>
      <c r="E257" s="7"/>
      <c r="F257" s="18"/>
      <c r="G257" s="19" t="s">
        <v>52</v>
      </c>
      <c r="H257" s="19"/>
      <c r="I257" s="26"/>
      <c r="J257" s="24">
        <v>-229.76</v>
      </c>
      <c r="K257" s="25">
        <f t="shared" si="7"/>
        <v>-229.76</v>
      </c>
      <c r="L257" s="8"/>
    </row>
    <row r="258" spans="1:12">
      <c r="A258" s="20" t="s">
        <v>218</v>
      </c>
      <c r="B258" s="21"/>
      <c r="C258" s="21"/>
      <c r="D258" s="21"/>
      <c r="E258" s="21"/>
      <c r="F258" s="21"/>
      <c r="G258" s="21"/>
      <c r="H258" s="21"/>
      <c r="I258" s="27"/>
      <c r="J258" s="28">
        <f>SUM(J256:J257)</f>
        <v>1220.39</v>
      </c>
      <c r="K258" s="29">
        <f t="shared" si="7"/>
        <v>1220.39</v>
      </c>
      <c r="L258" s="14"/>
    </row>
    <row r="259" spans="1:12">
      <c r="A259" s="8">
        <v>45496</v>
      </c>
      <c r="B259" s="9">
        <v>19350</v>
      </c>
      <c r="C259" s="10" t="s">
        <v>282</v>
      </c>
      <c r="D259" s="11" t="s">
        <v>216</v>
      </c>
      <c r="E259" s="3">
        <v>213074</v>
      </c>
      <c r="F259" s="12"/>
      <c r="G259" s="13" t="s">
        <v>52</v>
      </c>
      <c r="H259" s="13"/>
      <c r="I259" s="23"/>
      <c r="J259" s="24">
        <v>350</v>
      </c>
      <c r="K259" s="25">
        <f t="shared" si="7"/>
        <v>350</v>
      </c>
      <c r="L259" s="8">
        <v>45495</v>
      </c>
    </row>
    <row r="260" spans="1:12">
      <c r="A260" s="8"/>
      <c r="B260" s="9"/>
      <c r="C260" s="10"/>
      <c r="D260" s="17" t="s">
        <v>217</v>
      </c>
      <c r="E260" s="7"/>
      <c r="F260" s="18"/>
      <c r="G260" s="19" t="s">
        <v>52</v>
      </c>
      <c r="H260" s="19"/>
      <c r="I260" s="26"/>
      <c r="J260" s="24">
        <v>-60.15</v>
      </c>
      <c r="K260" s="25">
        <f t="shared" si="7"/>
        <v>-60.15</v>
      </c>
      <c r="L260" s="14"/>
    </row>
    <row r="261" spans="1:12">
      <c r="A261" s="20" t="s">
        <v>218</v>
      </c>
      <c r="B261" s="21"/>
      <c r="C261" s="21"/>
      <c r="D261" s="21"/>
      <c r="E261" s="21"/>
      <c r="F261" s="21"/>
      <c r="G261" s="21"/>
      <c r="H261" s="21"/>
      <c r="I261" s="27"/>
      <c r="J261" s="28">
        <f>SUM(J259:J260)</f>
        <v>289.85</v>
      </c>
      <c r="K261" s="29">
        <f t="shared" si="7"/>
        <v>289.85</v>
      </c>
      <c r="L261" s="30"/>
    </row>
    <row r="262" spans="1:12">
      <c r="A262" s="8">
        <v>45496</v>
      </c>
      <c r="B262" s="9">
        <v>19350</v>
      </c>
      <c r="C262" s="10" t="s">
        <v>283</v>
      </c>
      <c r="D262" s="11" t="s">
        <v>216</v>
      </c>
      <c r="E262" s="3">
        <v>212455</v>
      </c>
      <c r="F262" s="12"/>
      <c r="G262" s="13" t="s">
        <v>52</v>
      </c>
      <c r="H262" s="13"/>
      <c r="I262" s="23"/>
      <c r="J262" s="24">
        <v>4485</v>
      </c>
      <c r="K262" s="25">
        <f t="shared" si="7"/>
        <v>4485</v>
      </c>
      <c r="L262" s="8">
        <v>45495</v>
      </c>
    </row>
    <row r="263" spans="1:12">
      <c r="A263" s="14"/>
      <c r="B263" s="15"/>
      <c r="C263" s="16"/>
      <c r="D263" s="17" t="s">
        <v>217</v>
      </c>
      <c r="E263" s="7"/>
      <c r="F263" s="18"/>
      <c r="G263" s="19" t="s">
        <v>52</v>
      </c>
      <c r="H263" s="19"/>
      <c r="I263" s="26"/>
      <c r="J263" s="24">
        <v>-688.02</v>
      </c>
      <c r="K263" s="25">
        <f t="shared" si="7"/>
        <v>-688.02</v>
      </c>
      <c r="L263" s="14"/>
    </row>
    <row r="264" spans="1:12">
      <c r="A264" s="20" t="s">
        <v>218</v>
      </c>
      <c r="B264" s="21"/>
      <c r="C264" s="21"/>
      <c r="D264" s="21"/>
      <c r="E264" s="21"/>
      <c r="F264" s="21"/>
      <c r="G264" s="21"/>
      <c r="H264" s="21"/>
      <c r="I264" s="27"/>
      <c r="J264" s="28">
        <f>SUM(J262:J263)</f>
        <v>3796.98</v>
      </c>
      <c r="K264" s="29">
        <f t="shared" si="7"/>
        <v>3796.98</v>
      </c>
      <c r="L264" s="14"/>
    </row>
    <row r="265" spans="1:12">
      <c r="A265" s="8">
        <v>45496</v>
      </c>
      <c r="B265" s="9">
        <v>19350</v>
      </c>
      <c r="C265" s="10" t="s">
        <v>284</v>
      </c>
      <c r="D265" s="11" t="s">
        <v>216</v>
      </c>
      <c r="E265" s="3">
        <v>213409</v>
      </c>
      <c r="F265" s="12"/>
      <c r="G265" s="13" t="s">
        <v>52</v>
      </c>
      <c r="H265" s="13"/>
      <c r="I265" s="23"/>
      <c r="J265" s="24">
        <v>388</v>
      </c>
      <c r="K265" s="25">
        <f t="shared" si="7"/>
        <v>388</v>
      </c>
      <c r="L265" s="8">
        <v>45495</v>
      </c>
    </row>
    <row r="266" spans="1:12">
      <c r="A266" s="14"/>
      <c r="B266" s="15"/>
      <c r="C266" s="16"/>
      <c r="D266" s="17" t="s">
        <v>217</v>
      </c>
      <c r="E266" s="7"/>
      <c r="F266" s="18"/>
      <c r="G266" s="19" t="s">
        <v>52</v>
      </c>
      <c r="H266" s="19"/>
      <c r="I266" s="26"/>
      <c r="J266" s="24">
        <v>-62.1</v>
      </c>
      <c r="K266" s="25">
        <f t="shared" si="7"/>
        <v>-62.1</v>
      </c>
      <c r="L266" s="14"/>
    </row>
    <row r="267" spans="1:12">
      <c r="A267" s="20" t="s">
        <v>218</v>
      </c>
      <c r="B267" s="21"/>
      <c r="C267" s="21"/>
      <c r="D267" s="21"/>
      <c r="E267" s="21"/>
      <c r="F267" s="21"/>
      <c r="G267" s="21"/>
      <c r="H267" s="21"/>
      <c r="I267" s="27"/>
      <c r="J267" s="28">
        <f>SUM(J265:J266)</f>
        <v>325.9</v>
      </c>
      <c r="K267" s="29">
        <f t="shared" si="7"/>
        <v>325.9</v>
      </c>
      <c r="L267" s="14"/>
    </row>
    <row r="268" spans="1:12">
      <c r="A268" s="8">
        <v>45496</v>
      </c>
      <c r="B268" s="9">
        <v>19350</v>
      </c>
      <c r="C268" s="10" t="s">
        <v>285</v>
      </c>
      <c r="D268" s="11" t="s">
        <v>216</v>
      </c>
      <c r="E268" s="3">
        <v>213410</v>
      </c>
      <c r="F268" s="12"/>
      <c r="G268" s="13" t="s">
        <v>52</v>
      </c>
      <c r="H268" s="13"/>
      <c r="I268" s="23"/>
      <c r="J268" s="24">
        <v>194</v>
      </c>
      <c r="K268" s="25">
        <f t="shared" si="7"/>
        <v>194</v>
      </c>
      <c r="L268" s="8">
        <v>45495</v>
      </c>
    </row>
    <row r="269" spans="1:12">
      <c r="A269" s="14"/>
      <c r="B269" s="15"/>
      <c r="C269" s="16"/>
      <c r="D269" s="17" t="s">
        <v>217</v>
      </c>
      <c r="E269" s="7"/>
      <c r="F269" s="18"/>
      <c r="G269" s="19" t="s">
        <v>52</v>
      </c>
      <c r="H269" s="19"/>
      <c r="I269" s="26"/>
      <c r="J269" s="24">
        <v>-30.63</v>
      </c>
      <c r="K269" s="25">
        <f t="shared" si="7"/>
        <v>-30.63</v>
      </c>
      <c r="L269" s="14"/>
    </row>
    <row r="270" spans="1:12">
      <c r="A270" s="20" t="s">
        <v>218</v>
      </c>
      <c r="B270" s="21"/>
      <c r="C270" s="21"/>
      <c r="D270" s="21"/>
      <c r="E270" s="21"/>
      <c r="F270" s="21"/>
      <c r="G270" s="21"/>
      <c r="H270" s="21"/>
      <c r="I270" s="27"/>
      <c r="J270" s="28">
        <f>SUM(J268:J269)</f>
        <v>163.37</v>
      </c>
      <c r="K270" s="29">
        <f t="shared" si="7"/>
        <v>163.37</v>
      </c>
      <c r="L270" s="14"/>
    </row>
    <row r="271" spans="1:12">
      <c r="A271" s="8">
        <v>45496</v>
      </c>
      <c r="B271" s="9">
        <v>19350</v>
      </c>
      <c r="C271" s="10" t="s">
        <v>286</v>
      </c>
      <c r="D271" s="11" t="s">
        <v>216</v>
      </c>
      <c r="E271" s="3">
        <v>213159</v>
      </c>
      <c r="F271" s="12"/>
      <c r="G271" s="13" t="s">
        <v>52</v>
      </c>
      <c r="H271" s="13"/>
      <c r="I271" s="23"/>
      <c r="J271" s="24">
        <v>194</v>
      </c>
      <c r="K271" s="25">
        <f t="shared" si="7"/>
        <v>194</v>
      </c>
      <c r="L271" s="8">
        <v>45495</v>
      </c>
    </row>
    <row r="272" spans="1:12">
      <c r="A272" s="14"/>
      <c r="B272" s="15"/>
      <c r="C272" s="16"/>
      <c r="D272" s="17" t="s">
        <v>217</v>
      </c>
      <c r="E272" s="7"/>
      <c r="F272" s="18"/>
      <c r="G272" s="19" t="s">
        <v>52</v>
      </c>
      <c r="H272" s="19"/>
      <c r="I272" s="26"/>
      <c r="J272" s="24">
        <v>-31.48</v>
      </c>
      <c r="K272" s="25">
        <f t="shared" si="7"/>
        <v>-31.48</v>
      </c>
      <c r="L272" s="14"/>
    </row>
    <row r="273" spans="1:12">
      <c r="A273" s="20" t="s">
        <v>218</v>
      </c>
      <c r="B273" s="21"/>
      <c r="C273" s="21"/>
      <c r="D273" s="21"/>
      <c r="E273" s="21"/>
      <c r="F273" s="21"/>
      <c r="G273" s="21"/>
      <c r="H273" s="21"/>
      <c r="I273" s="27"/>
      <c r="J273" s="28">
        <f>SUM(J271:J272)</f>
        <v>162.52</v>
      </c>
      <c r="K273" s="29">
        <f t="shared" si="7"/>
        <v>162.52</v>
      </c>
      <c r="L273" s="14"/>
    </row>
    <row r="274" spans="1:12">
      <c r="A274" s="8">
        <v>45496</v>
      </c>
      <c r="B274" s="9">
        <v>19350</v>
      </c>
      <c r="C274" s="10" t="s">
        <v>287</v>
      </c>
      <c r="D274" s="11" t="s">
        <v>216</v>
      </c>
      <c r="E274" s="3">
        <v>212855</v>
      </c>
      <c r="F274" s="12"/>
      <c r="G274" s="13" t="s">
        <v>52</v>
      </c>
      <c r="H274" s="13"/>
      <c r="I274" s="23"/>
      <c r="J274" s="24">
        <v>1098</v>
      </c>
      <c r="K274" s="25">
        <f t="shared" si="7"/>
        <v>1098</v>
      </c>
      <c r="L274" s="8">
        <v>45495</v>
      </c>
    </row>
    <row r="275" spans="1:12">
      <c r="A275" s="14"/>
      <c r="B275" s="15"/>
      <c r="C275" s="16"/>
      <c r="D275" s="17" t="s">
        <v>217</v>
      </c>
      <c r="E275" s="7"/>
      <c r="F275" s="18"/>
      <c r="G275" s="19" t="s">
        <v>52</v>
      </c>
      <c r="H275" s="19"/>
      <c r="I275" s="26"/>
      <c r="J275" s="24">
        <v>-184.26</v>
      </c>
      <c r="K275" s="25">
        <f t="shared" si="7"/>
        <v>-184.26</v>
      </c>
      <c r="L275" s="14"/>
    </row>
    <row r="276" spans="1:12">
      <c r="A276" s="20" t="s">
        <v>218</v>
      </c>
      <c r="B276" s="21"/>
      <c r="C276" s="21"/>
      <c r="D276" s="21"/>
      <c r="E276" s="21"/>
      <c r="F276" s="21"/>
      <c r="G276" s="21"/>
      <c r="H276" s="21"/>
      <c r="I276" s="27"/>
      <c r="J276" s="28">
        <f>SUM(J274:J275)</f>
        <v>913.74</v>
      </c>
      <c r="K276" s="29">
        <f t="shared" si="7"/>
        <v>913.74</v>
      </c>
      <c r="L276" s="14"/>
    </row>
    <row r="277" spans="1:12">
      <c r="A277" s="8">
        <v>45496</v>
      </c>
      <c r="B277" s="9">
        <v>19350</v>
      </c>
      <c r="C277" s="10" t="s">
        <v>288</v>
      </c>
      <c r="D277" s="11" t="s">
        <v>216</v>
      </c>
      <c r="E277" s="3">
        <v>213163</v>
      </c>
      <c r="F277" s="12"/>
      <c r="G277" s="13" t="s">
        <v>52</v>
      </c>
      <c r="H277" s="13"/>
      <c r="I277" s="23"/>
      <c r="J277" s="24">
        <v>1100</v>
      </c>
      <c r="K277" s="25">
        <f t="shared" si="7"/>
        <v>1100</v>
      </c>
      <c r="L277" s="8">
        <v>45495</v>
      </c>
    </row>
    <row r="278" spans="1:12">
      <c r="A278" s="14"/>
      <c r="B278" s="15"/>
      <c r="C278" s="16"/>
      <c r="D278" s="17" t="s">
        <v>217</v>
      </c>
      <c r="E278" s="7"/>
      <c r="F278" s="18"/>
      <c r="G278" s="19" t="s">
        <v>52</v>
      </c>
      <c r="H278" s="19"/>
      <c r="I278" s="26"/>
      <c r="J278" s="24">
        <v>-186.76</v>
      </c>
      <c r="K278" s="25">
        <f t="shared" si="7"/>
        <v>-186.76</v>
      </c>
      <c r="L278" s="14"/>
    </row>
    <row r="279" spans="1:12">
      <c r="A279" s="20" t="s">
        <v>218</v>
      </c>
      <c r="B279" s="21"/>
      <c r="C279" s="21"/>
      <c r="D279" s="21"/>
      <c r="E279" s="21"/>
      <c r="F279" s="21"/>
      <c r="G279" s="21"/>
      <c r="H279" s="21"/>
      <c r="I279" s="27"/>
      <c r="J279" s="28">
        <f>SUM(J277:J278)</f>
        <v>913.24</v>
      </c>
      <c r="K279" s="29">
        <f t="shared" si="7"/>
        <v>913.24</v>
      </c>
      <c r="L279" s="14"/>
    </row>
    <row r="280" spans="1:12">
      <c r="A280" s="8">
        <v>45496</v>
      </c>
      <c r="B280" s="9">
        <v>19350</v>
      </c>
      <c r="C280" s="10" t="s">
        <v>289</v>
      </c>
      <c r="D280" s="11" t="s">
        <v>216</v>
      </c>
      <c r="E280" s="3">
        <v>212457</v>
      </c>
      <c r="F280" s="12"/>
      <c r="G280" s="13" t="s">
        <v>52</v>
      </c>
      <c r="H280" s="13"/>
      <c r="I280" s="23"/>
      <c r="J280" s="24">
        <v>339.5</v>
      </c>
      <c r="K280" s="25">
        <f t="shared" ref="K280:K282" si="8">J280+F280</f>
        <v>339.5</v>
      </c>
      <c r="L280" s="8">
        <v>45495</v>
      </c>
    </row>
    <row r="281" spans="1:12">
      <c r="A281" s="8"/>
      <c r="B281" s="9"/>
      <c r="C281" s="10"/>
      <c r="D281" s="17" t="s">
        <v>217</v>
      </c>
      <c r="E281" s="7"/>
      <c r="F281" s="18"/>
      <c r="G281" s="19" t="s">
        <v>52</v>
      </c>
      <c r="H281" s="19"/>
      <c r="I281" s="26"/>
      <c r="J281" s="24">
        <v>-47.35</v>
      </c>
      <c r="K281" s="25">
        <f t="shared" si="8"/>
        <v>-47.35</v>
      </c>
      <c r="L281" s="8"/>
    </row>
    <row r="282" spans="1:12">
      <c r="A282" s="20" t="s">
        <v>218</v>
      </c>
      <c r="B282" s="21"/>
      <c r="C282" s="21"/>
      <c r="D282" s="21"/>
      <c r="E282" s="21"/>
      <c r="F282" s="21"/>
      <c r="G282" s="21"/>
      <c r="H282" s="21"/>
      <c r="I282" s="27"/>
      <c r="J282" s="28">
        <f>SUM(J280:J281)</f>
        <v>292.15</v>
      </c>
      <c r="K282" s="29">
        <f t="shared" si="8"/>
        <v>292.15</v>
      </c>
      <c r="L282" s="14"/>
    </row>
    <row r="283" ht="10.5" spans="1:10">
      <c r="A283" s="2"/>
      <c r="I283" s="31" t="s">
        <v>241</v>
      </c>
      <c r="J283" s="32">
        <f>SUM(J255,J258,J261,J264,J267,J270,J273,J276,J279,J282)</f>
        <v>11789.08</v>
      </c>
    </row>
    <row r="285" ht="10.5" spans="1:10">
      <c r="A285" s="2" t="s">
        <v>20</v>
      </c>
      <c r="D285" s="2" t="s">
        <v>21</v>
      </c>
      <c r="I285" s="33"/>
      <c r="J285" s="32"/>
    </row>
    <row r="286" spans="1:1">
      <c r="A286" s="2"/>
    </row>
    <row r="287" spans="1:1">
      <c r="A287" s="2"/>
    </row>
    <row r="288" spans="1:4">
      <c r="A288" s="2" t="s">
        <v>23</v>
      </c>
      <c r="D288" s="2" t="s">
        <v>24</v>
      </c>
    </row>
    <row r="289" spans="1:4">
      <c r="A289" s="1" t="s">
        <v>26</v>
      </c>
      <c r="D289" s="1" t="s">
        <v>27</v>
      </c>
    </row>
    <row r="295" spans="1:1">
      <c r="A295" s="2" t="s">
        <v>0</v>
      </c>
    </row>
    <row r="296" spans="1:1">
      <c r="A296" s="2" t="s">
        <v>1</v>
      </c>
    </row>
    <row r="298" spans="1:12">
      <c r="A298" s="3" t="s">
        <v>2</v>
      </c>
      <c r="B298" s="3" t="s">
        <v>3</v>
      </c>
      <c r="C298" s="3" t="s">
        <v>4</v>
      </c>
      <c r="D298" s="3" t="s">
        <v>5</v>
      </c>
      <c r="E298" s="3" t="s">
        <v>214</v>
      </c>
      <c r="F298" s="3" t="s">
        <v>7</v>
      </c>
      <c r="G298" s="4" t="s">
        <v>8</v>
      </c>
      <c r="H298" s="5"/>
      <c r="I298" s="5"/>
      <c r="J298" s="22"/>
      <c r="K298" s="3" t="s">
        <v>9</v>
      </c>
      <c r="L298" s="3" t="s">
        <v>10</v>
      </c>
    </row>
    <row r="299" spans="1:12">
      <c r="A299" s="6"/>
      <c r="B299" s="6"/>
      <c r="C299" s="6"/>
      <c r="D299" s="6"/>
      <c r="E299" s="6"/>
      <c r="F299" s="6"/>
      <c r="G299" s="3" t="s">
        <v>11</v>
      </c>
      <c r="H299" s="3" t="s">
        <v>12</v>
      </c>
      <c r="I299" s="3" t="s">
        <v>13</v>
      </c>
      <c r="J299" s="3" t="s">
        <v>14</v>
      </c>
      <c r="K299" s="6"/>
      <c r="L299" s="6"/>
    </row>
    <row r="300" spans="1:1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</row>
    <row r="301" spans="1:12">
      <c r="A301" s="8">
        <v>45503</v>
      </c>
      <c r="B301" s="9">
        <v>19369</v>
      </c>
      <c r="C301" s="10" t="s">
        <v>290</v>
      </c>
      <c r="D301" s="11" t="s">
        <v>216</v>
      </c>
      <c r="E301" s="3">
        <v>214549</v>
      </c>
      <c r="F301" s="12"/>
      <c r="G301" s="13" t="s">
        <v>52</v>
      </c>
      <c r="H301" s="13"/>
      <c r="I301" s="23"/>
      <c r="J301" s="24">
        <v>194</v>
      </c>
      <c r="K301" s="25">
        <f t="shared" ref="K301:K345" si="9">J301+F301</f>
        <v>194</v>
      </c>
      <c r="L301" s="8">
        <v>45502</v>
      </c>
    </row>
    <row r="302" spans="1:12">
      <c r="A302" s="14"/>
      <c r="B302" s="15"/>
      <c r="C302" s="16"/>
      <c r="D302" s="17" t="s">
        <v>217</v>
      </c>
      <c r="E302" s="7"/>
      <c r="F302" s="18"/>
      <c r="G302" s="19" t="s">
        <v>52</v>
      </c>
      <c r="H302" s="19"/>
      <c r="I302" s="26"/>
      <c r="J302" s="24">
        <v>-30.64</v>
      </c>
      <c r="K302" s="25">
        <f t="shared" si="9"/>
        <v>-30.64</v>
      </c>
      <c r="L302" s="14"/>
    </row>
    <row r="303" spans="1:12">
      <c r="A303" s="20" t="s">
        <v>218</v>
      </c>
      <c r="B303" s="21"/>
      <c r="C303" s="21"/>
      <c r="D303" s="21"/>
      <c r="E303" s="21"/>
      <c r="F303" s="21"/>
      <c r="G303" s="21"/>
      <c r="H303" s="21"/>
      <c r="I303" s="27"/>
      <c r="J303" s="28">
        <f>SUM(J301:J302)</f>
        <v>163.36</v>
      </c>
      <c r="K303" s="29">
        <f t="shared" si="9"/>
        <v>163.36</v>
      </c>
      <c r="L303" s="14"/>
    </row>
    <row r="304" spans="1:12">
      <c r="A304" s="8">
        <v>45503</v>
      </c>
      <c r="B304" s="9">
        <v>19369</v>
      </c>
      <c r="C304" s="10" t="s">
        <v>291</v>
      </c>
      <c r="D304" s="11" t="s">
        <v>216</v>
      </c>
      <c r="E304" s="3">
        <v>214268</v>
      </c>
      <c r="F304" s="12"/>
      <c r="G304" s="13" t="s">
        <v>52</v>
      </c>
      <c r="H304" s="13"/>
      <c r="I304" s="23"/>
      <c r="J304" s="24">
        <v>1100</v>
      </c>
      <c r="K304" s="25">
        <f t="shared" si="9"/>
        <v>1100</v>
      </c>
      <c r="L304" s="8">
        <v>45502</v>
      </c>
    </row>
    <row r="305" spans="1:12">
      <c r="A305" s="8"/>
      <c r="B305" s="9"/>
      <c r="C305" s="10"/>
      <c r="D305" s="17" t="s">
        <v>217</v>
      </c>
      <c r="E305" s="7"/>
      <c r="F305" s="18"/>
      <c r="G305" s="19" t="s">
        <v>52</v>
      </c>
      <c r="H305" s="19"/>
      <c r="I305" s="26"/>
      <c r="J305" s="24">
        <v>-211.4</v>
      </c>
      <c r="K305" s="25">
        <f t="shared" si="9"/>
        <v>-211.4</v>
      </c>
      <c r="L305" s="8"/>
    </row>
    <row r="306" spans="1:12">
      <c r="A306" s="20" t="s">
        <v>218</v>
      </c>
      <c r="B306" s="21"/>
      <c r="C306" s="21"/>
      <c r="D306" s="21"/>
      <c r="E306" s="21"/>
      <c r="F306" s="21"/>
      <c r="G306" s="21"/>
      <c r="H306" s="21"/>
      <c r="I306" s="27"/>
      <c r="J306" s="28">
        <f>SUM(J304:J305)</f>
        <v>888.6</v>
      </c>
      <c r="K306" s="29">
        <f t="shared" si="9"/>
        <v>888.6</v>
      </c>
      <c r="L306" s="14"/>
    </row>
    <row r="307" spans="1:12">
      <c r="A307" s="8">
        <v>45503</v>
      </c>
      <c r="B307" s="9">
        <v>19369</v>
      </c>
      <c r="C307" s="10" t="s">
        <v>292</v>
      </c>
      <c r="D307" s="11" t="s">
        <v>216</v>
      </c>
      <c r="E307" s="3">
        <v>214262</v>
      </c>
      <c r="F307" s="12"/>
      <c r="G307" s="13" t="s">
        <v>52</v>
      </c>
      <c r="H307" s="13"/>
      <c r="I307" s="23"/>
      <c r="J307" s="24">
        <v>200</v>
      </c>
      <c r="K307" s="25">
        <f t="shared" si="9"/>
        <v>200</v>
      </c>
      <c r="L307" s="8">
        <v>45502</v>
      </c>
    </row>
    <row r="308" spans="1:12">
      <c r="A308" s="8"/>
      <c r="B308" s="9"/>
      <c r="C308" s="10"/>
      <c r="D308" s="17" t="s">
        <v>217</v>
      </c>
      <c r="E308" s="7"/>
      <c r="F308" s="18"/>
      <c r="G308" s="19" t="s">
        <v>52</v>
      </c>
      <c r="H308" s="19"/>
      <c r="I308" s="26"/>
      <c r="J308" s="24">
        <v>-39.13</v>
      </c>
      <c r="K308" s="25">
        <f t="shared" si="9"/>
        <v>-39.13</v>
      </c>
      <c r="L308" s="14"/>
    </row>
    <row r="309" spans="1:12">
      <c r="A309" s="20" t="s">
        <v>218</v>
      </c>
      <c r="B309" s="21"/>
      <c r="C309" s="21"/>
      <c r="D309" s="21"/>
      <c r="E309" s="21"/>
      <c r="F309" s="21"/>
      <c r="G309" s="21"/>
      <c r="H309" s="21"/>
      <c r="I309" s="27"/>
      <c r="J309" s="28">
        <f>SUM(J307:J308)</f>
        <v>160.87</v>
      </c>
      <c r="K309" s="29">
        <f t="shared" si="9"/>
        <v>160.87</v>
      </c>
      <c r="L309" s="30"/>
    </row>
    <row r="310" spans="1:12">
      <c r="A310" s="8">
        <v>45503</v>
      </c>
      <c r="B310" s="9">
        <v>19369</v>
      </c>
      <c r="C310" s="10" t="s">
        <v>293</v>
      </c>
      <c r="D310" s="11" t="s">
        <v>216</v>
      </c>
      <c r="E310" s="3">
        <v>214261</v>
      </c>
      <c r="F310" s="12"/>
      <c r="G310" s="13" t="s">
        <v>52</v>
      </c>
      <c r="H310" s="13"/>
      <c r="I310" s="23"/>
      <c r="J310" s="24">
        <v>194</v>
      </c>
      <c r="K310" s="25">
        <f t="shared" si="9"/>
        <v>194</v>
      </c>
      <c r="L310" s="8">
        <v>45502</v>
      </c>
    </row>
    <row r="311" spans="1:12">
      <c r="A311" s="14"/>
      <c r="B311" s="15"/>
      <c r="C311" s="16"/>
      <c r="D311" s="17" t="s">
        <v>217</v>
      </c>
      <c r="E311" s="7"/>
      <c r="F311" s="18"/>
      <c r="G311" s="19" t="s">
        <v>52</v>
      </c>
      <c r="H311" s="19"/>
      <c r="I311" s="26"/>
      <c r="J311" s="24">
        <v>-30.63</v>
      </c>
      <c r="K311" s="25">
        <f t="shared" si="9"/>
        <v>-30.63</v>
      </c>
      <c r="L311" s="14"/>
    </row>
    <row r="312" spans="1:12">
      <c r="A312" s="20" t="s">
        <v>218</v>
      </c>
      <c r="B312" s="21"/>
      <c r="C312" s="21"/>
      <c r="D312" s="21"/>
      <c r="E312" s="21"/>
      <c r="F312" s="21"/>
      <c r="G312" s="21"/>
      <c r="H312" s="21"/>
      <c r="I312" s="27"/>
      <c r="J312" s="28">
        <f>SUM(J310:J311)</f>
        <v>163.37</v>
      </c>
      <c r="K312" s="29">
        <f t="shared" si="9"/>
        <v>163.37</v>
      </c>
      <c r="L312" s="14"/>
    </row>
    <row r="313" spans="1:12">
      <c r="A313" s="8">
        <v>45503</v>
      </c>
      <c r="B313" s="9">
        <v>19369</v>
      </c>
      <c r="C313" s="10" t="s">
        <v>294</v>
      </c>
      <c r="D313" s="11" t="s">
        <v>216</v>
      </c>
      <c r="E313" s="3">
        <v>214264</v>
      </c>
      <c r="F313" s="12"/>
      <c r="G313" s="13" t="s">
        <v>52</v>
      </c>
      <c r="H313" s="13"/>
      <c r="I313" s="23"/>
      <c r="J313" s="24">
        <v>1067.9</v>
      </c>
      <c r="K313" s="25">
        <f t="shared" si="9"/>
        <v>1067.9</v>
      </c>
      <c r="L313" s="8">
        <v>45502</v>
      </c>
    </row>
    <row r="314" spans="1:12">
      <c r="A314" s="14"/>
      <c r="B314" s="15"/>
      <c r="C314" s="16"/>
      <c r="D314" s="17" t="s">
        <v>217</v>
      </c>
      <c r="E314" s="7"/>
      <c r="F314" s="18"/>
      <c r="G314" s="19" t="s">
        <v>52</v>
      </c>
      <c r="H314" s="19"/>
      <c r="I314" s="26"/>
      <c r="J314" s="24">
        <v>-169.53</v>
      </c>
      <c r="K314" s="25">
        <f t="shared" si="9"/>
        <v>-169.53</v>
      </c>
      <c r="L314" s="14"/>
    </row>
    <row r="315" spans="1:12">
      <c r="A315" s="20" t="s">
        <v>218</v>
      </c>
      <c r="B315" s="21"/>
      <c r="C315" s="21"/>
      <c r="D315" s="21"/>
      <c r="E315" s="21"/>
      <c r="F315" s="21"/>
      <c r="G315" s="21"/>
      <c r="H315" s="21"/>
      <c r="I315" s="27"/>
      <c r="J315" s="28">
        <f>SUM(J313:J314)</f>
        <v>898.37</v>
      </c>
      <c r="K315" s="29">
        <f t="shared" si="9"/>
        <v>898.37</v>
      </c>
      <c r="L315" s="14"/>
    </row>
    <row r="316" spans="1:12">
      <c r="A316" s="8">
        <v>45503</v>
      </c>
      <c r="B316" s="9">
        <v>19369</v>
      </c>
      <c r="C316" s="10" t="s">
        <v>295</v>
      </c>
      <c r="D316" s="11" t="s">
        <v>216</v>
      </c>
      <c r="E316" s="3">
        <v>214297</v>
      </c>
      <c r="F316" s="12"/>
      <c r="G316" s="13" t="s">
        <v>52</v>
      </c>
      <c r="H316" s="13"/>
      <c r="I316" s="23"/>
      <c r="J316" s="24">
        <v>1078.8</v>
      </c>
      <c r="K316" s="25">
        <f t="shared" si="9"/>
        <v>1078.8</v>
      </c>
      <c r="L316" s="8">
        <v>45502</v>
      </c>
    </row>
    <row r="317" spans="1:12">
      <c r="A317" s="14"/>
      <c r="B317" s="15"/>
      <c r="C317" s="16"/>
      <c r="D317" s="17" t="s">
        <v>217</v>
      </c>
      <c r="E317" s="7"/>
      <c r="F317" s="18"/>
      <c r="G317" s="19" t="s">
        <v>52</v>
      </c>
      <c r="H317" s="19"/>
      <c r="I317" s="26"/>
      <c r="J317" s="24">
        <v>-184.33</v>
      </c>
      <c r="K317" s="25">
        <f t="shared" si="9"/>
        <v>-184.33</v>
      </c>
      <c r="L317" s="14"/>
    </row>
    <row r="318" spans="1:12">
      <c r="A318" s="20" t="s">
        <v>218</v>
      </c>
      <c r="B318" s="21"/>
      <c r="C318" s="21"/>
      <c r="D318" s="21"/>
      <c r="E318" s="21"/>
      <c r="F318" s="21"/>
      <c r="G318" s="21"/>
      <c r="H318" s="21"/>
      <c r="I318" s="27"/>
      <c r="J318" s="28">
        <f>SUM(J316:J317)</f>
        <v>894.47</v>
      </c>
      <c r="K318" s="29">
        <f t="shared" si="9"/>
        <v>894.47</v>
      </c>
      <c r="L318" s="14"/>
    </row>
    <row r="319" spans="1:12">
      <c r="A319" s="8">
        <v>45503</v>
      </c>
      <c r="B319" s="9">
        <v>19369</v>
      </c>
      <c r="C319" s="10" t="s">
        <v>296</v>
      </c>
      <c r="D319" s="11" t="s">
        <v>216</v>
      </c>
      <c r="E319" s="3">
        <v>214275</v>
      </c>
      <c r="F319" s="12"/>
      <c r="G319" s="13" t="s">
        <v>52</v>
      </c>
      <c r="H319" s="13"/>
      <c r="I319" s="23"/>
      <c r="J319" s="24">
        <v>582</v>
      </c>
      <c r="K319" s="25">
        <f t="shared" si="9"/>
        <v>582</v>
      </c>
      <c r="L319" s="8">
        <v>45502</v>
      </c>
    </row>
    <row r="320" spans="1:12">
      <c r="A320" s="14"/>
      <c r="B320" s="15"/>
      <c r="C320" s="16"/>
      <c r="D320" s="17" t="s">
        <v>217</v>
      </c>
      <c r="E320" s="7"/>
      <c r="F320" s="18"/>
      <c r="G320" s="19" t="s">
        <v>52</v>
      </c>
      <c r="H320" s="19"/>
      <c r="I320" s="26"/>
      <c r="J320" s="24">
        <v>-91.89</v>
      </c>
      <c r="K320" s="25">
        <f t="shared" si="9"/>
        <v>-91.89</v>
      </c>
      <c r="L320" s="14"/>
    </row>
    <row r="321" spans="1:12">
      <c r="A321" s="20" t="s">
        <v>218</v>
      </c>
      <c r="B321" s="21"/>
      <c r="C321" s="21"/>
      <c r="D321" s="21"/>
      <c r="E321" s="21"/>
      <c r="F321" s="21"/>
      <c r="G321" s="21"/>
      <c r="H321" s="21"/>
      <c r="I321" s="27"/>
      <c r="J321" s="28">
        <f>SUM(J319:J320)</f>
        <v>490.11</v>
      </c>
      <c r="K321" s="29">
        <f t="shared" si="9"/>
        <v>490.11</v>
      </c>
      <c r="L321" s="14"/>
    </row>
    <row r="322" spans="1:12">
      <c r="A322" s="8">
        <v>45503</v>
      </c>
      <c r="B322" s="9">
        <v>19369</v>
      </c>
      <c r="C322" s="10" t="s">
        <v>297</v>
      </c>
      <c r="D322" s="11" t="s">
        <v>216</v>
      </c>
      <c r="E322" s="3">
        <v>214263</v>
      </c>
      <c r="F322" s="12"/>
      <c r="G322" s="13" t="s">
        <v>52</v>
      </c>
      <c r="H322" s="13"/>
      <c r="I322" s="23"/>
      <c r="J322" s="24">
        <v>194</v>
      </c>
      <c r="K322" s="25">
        <f t="shared" si="9"/>
        <v>194</v>
      </c>
      <c r="L322" s="8">
        <v>45502</v>
      </c>
    </row>
    <row r="323" spans="1:12">
      <c r="A323" s="14"/>
      <c r="B323" s="15"/>
      <c r="C323" s="16"/>
      <c r="D323" s="17" t="s">
        <v>217</v>
      </c>
      <c r="E323" s="7"/>
      <c r="F323" s="18"/>
      <c r="G323" s="19" t="s">
        <v>52</v>
      </c>
      <c r="H323" s="19"/>
      <c r="I323" s="26"/>
      <c r="J323" s="24">
        <v>-30.63</v>
      </c>
      <c r="K323" s="25">
        <f t="shared" si="9"/>
        <v>-30.63</v>
      </c>
      <c r="L323" s="14"/>
    </row>
    <row r="324" spans="1:12">
      <c r="A324" s="20" t="s">
        <v>218</v>
      </c>
      <c r="B324" s="21"/>
      <c r="C324" s="21"/>
      <c r="D324" s="21"/>
      <c r="E324" s="21"/>
      <c r="F324" s="21"/>
      <c r="G324" s="21"/>
      <c r="H324" s="21"/>
      <c r="I324" s="27"/>
      <c r="J324" s="28">
        <f>SUM(J322:J323)</f>
        <v>163.37</v>
      </c>
      <c r="K324" s="29">
        <f t="shared" si="9"/>
        <v>163.37</v>
      </c>
      <c r="L324" s="14"/>
    </row>
    <row r="325" spans="1:12">
      <c r="A325" s="8">
        <v>45503</v>
      </c>
      <c r="B325" s="9">
        <v>19369</v>
      </c>
      <c r="C325" s="10" t="s">
        <v>298</v>
      </c>
      <c r="D325" s="11" t="s">
        <v>216</v>
      </c>
      <c r="E325" s="3">
        <v>214568</v>
      </c>
      <c r="F325" s="12"/>
      <c r="G325" s="13" t="s">
        <v>52</v>
      </c>
      <c r="H325" s="13"/>
      <c r="I325" s="23"/>
      <c r="J325" s="24">
        <v>194</v>
      </c>
      <c r="K325" s="25">
        <f t="shared" si="9"/>
        <v>194</v>
      </c>
      <c r="L325" s="8">
        <v>45502</v>
      </c>
    </row>
    <row r="326" spans="1:12">
      <c r="A326" s="14"/>
      <c r="B326" s="15"/>
      <c r="C326" s="16"/>
      <c r="D326" s="17" t="s">
        <v>217</v>
      </c>
      <c r="E326" s="7"/>
      <c r="F326" s="18"/>
      <c r="G326" s="19" t="s">
        <v>52</v>
      </c>
      <c r="H326" s="19"/>
      <c r="I326" s="26"/>
      <c r="J326" s="24">
        <v>-30.63</v>
      </c>
      <c r="K326" s="25">
        <f t="shared" si="9"/>
        <v>-30.63</v>
      </c>
      <c r="L326" s="14"/>
    </row>
    <row r="327" spans="1:12">
      <c r="A327" s="20" t="s">
        <v>218</v>
      </c>
      <c r="B327" s="21"/>
      <c r="C327" s="21"/>
      <c r="D327" s="21"/>
      <c r="E327" s="21"/>
      <c r="F327" s="21"/>
      <c r="G327" s="21"/>
      <c r="H327" s="21"/>
      <c r="I327" s="27"/>
      <c r="J327" s="28">
        <f>SUM(J325:J326)</f>
        <v>163.37</v>
      </c>
      <c r="K327" s="29">
        <f t="shared" si="9"/>
        <v>163.37</v>
      </c>
      <c r="L327" s="14"/>
    </row>
    <row r="328" spans="1:12">
      <c r="A328" s="8">
        <v>45503</v>
      </c>
      <c r="B328" s="9">
        <v>19369</v>
      </c>
      <c r="C328" s="10" t="s">
        <v>299</v>
      </c>
      <c r="D328" s="11" t="s">
        <v>216</v>
      </c>
      <c r="E328" s="3">
        <v>214108</v>
      </c>
      <c r="F328" s="12"/>
      <c r="G328" s="13" t="s">
        <v>52</v>
      </c>
      <c r="H328" s="13"/>
      <c r="I328" s="23"/>
      <c r="J328" s="24">
        <v>1100</v>
      </c>
      <c r="K328" s="25">
        <f t="shared" si="9"/>
        <v>1100</v>
      </c>
      <c r="L328" s="8">
        <v>45502</v>
      </c>
    </row>
    <row r="329" spans="1:12">
      <c r="A329" s="14"/>
      <c r="B329" s="15"/>
      <c r="C329" s="16"/>
      <c r="D329" s="17" t="s">
        <v>217</v>
      </c>
      <c r="E329" s="7"/>
      <c r="F329" s="18"/>
      <c r="G329" s="19" t="s">
        <v>52</v>
      </c>
      <c r="H329" s="19"/>
      <c r="I329" s="26"/>
      <c r="J329" s="24">
        <v>-211.4</v>
      </c>
      <c r="K329" s="25">
        <f t="shared" si="9"/>
        <v>-211.4</v>
      </c>
      <c r="L329" s="14"/>
    </row>
    <row r="330" spans="1:12">
      <c r="A330" s="20" t="s">
        <v>218</v>
      </c>
      <c r="B330" s="21"/>
      <c r="C330" s="21"/>
      <c r="D330" s="21"/>
      <c r="E330" s="21"/>
      <c r="F330" s="21"/>
      <c r="G330" s="21"/>
      <c r="H330" s="21"/>
      <c r="I330" s="27"/>
      <c r="J330" s="28">
        <f>SUM(J328:J329)</f>
        <v>888.6</v>
      </c>
      <c r="K330" s="29">
        <f t="shared" si="9"/>
        <v>888.6</v>
      </c>
      <c r="L330" s="14"/>
    </row>
    <row r="331" spans="1:12">
      <c r="A331" s="8">
        <v>45503</v>
      </c>
      <c r="B331" s="9">
        <v>19369</v>
      </c>
      <c r="C331" s="10" t="s">
        <v>300</v>
      </c>
      <c r="D331" s="11" t="s">
        <v>216</v>
      </c>
      <c r="E331" s="3">
        <v>214194</v>
      </c>
      <c r="F331" s="12"/>
      <c r="G331" s="13" t="s">
        <v>52</v>
      </c>
      <c r="H331" s="13"/>
      <c r="I331" s="23"/>
      <c r="J331" s="24">
        <v>1067</v>
      </c>
      <c r="K331" s="25">
        <f t="shared" si="9"/>
        <v>1067</v>
      </c>
      <c r="L331" s="8">
        <v>45502</v>
      </c>
    </row>
    <row r="332" spans="1:12">
      <c r="A332" s="14"/>
      <c r="B332" s="15"/>
      <c r="C332" s="16"/>
      <c r="D332" s="17" t="s">
        <v>217</v>
      </c>
      <c r="E332" s="7"/>
      <c r="F332" s="18"/>
      <c r="G332" s="19" t="s">
        <v>52</v>
      </c>
      <c r="H332" s="19"/>
      <c r="I332" s="26"/>
      <c r="J332" s="24">
        <v>-169.23</v>
      </c>
      <c r="K332" s="25">
        <f t="shared" si="9"/>
        <v>-169.23</v>
      </c>
      <c r="L332" s="14"/>
    </row>
    <row r="333" spans="1:12">
      <c r="A333" s="20" t="s">
        <v>218</v>
      </c>
      <c r="B333" s="21"/>
      <c r="C333" s="21"/>
      <c r="D333" s="21"/>
      <c r="E333" s="21"/>
      <c r="F333" s="21"/>
      <c r="G333" s="21"/>
      <c r="H333" s="21"/>
      <c r="I333" s="27"/>
      <c r="J333" s="28">
        <f>SUM(J331:J332)</f>
        <v>897.77</v>
      </c>
      <c r="K333" s="29">
        <f t="shared" si="9"/>
        <v>897.77</v>
      </c>
      <c r="L333" s="14"/>
    </row>
    <row r="334" spans="1:12">
      <c r="A334" s="8">
        <v>45503</v>
      </c>
      <c r="B334" s="9">
        <v>19369</v>
      </c>
      <c r="C334" s="10" t="s">
        <v>301</v>
      </c>
      <c r="D334" s="11" t="s">
        <v>216</v>
      </c>
      <c r="E334" s="3">
        <v>213411</v>
      </c>
      <c r="F334" s="12"/>
      <c r="G334" s="13" t="s">
        <v>52</v>
      </c>
      <c r="H334" s="13"/>
      <c r="I334" s="23"/>
      <c r="J334" s="24">
        <v>1100</v>
      </c>
      <c r="K334" s="25">
        <f t="shared" si="9"/>
        <v>1100</v>
      </c>
      <c r="L334" s="8">
        <v>45502</v>
      </c>
    </row>
    <row r="335" spans="1:12">
      <c r="A335" s="14"/>
      <c r="B335" s="15"/>
      <c r="C335" s="16"/>
      <c r="D335" s="17" t="s">
        <v>217</v>
      </c>
      <c r="E335" s="7"/>
      <c r="F335" s="18"/>
      <c r="G335" s="19" t="s">
        <v>52</v>
      </c>
      <c r="H335" s="19"/>
      <c r="I335" s="26"/>
      <c r="J335" s="24">
        <v>-211.11</v>
      </c>
      <c r="K335" s="25">
        <f t="shared" si="9"/>
        <v>-211.11</v>
      </c>
      <c r="L335" s="14"/>
    </row>
    <row r="336" spans="1:12">
      <c r="A336" s="20" t="s">
        <v>218</v>
      </c>
      <c r="B336" s="21"/>
      <c r="C336" s="21"/>
      <c r="D336" s="21"/>
      <c r="E336" s="21"/>
      <c r="F336" s="21"/>
      <c r="G336" s="21"/>
      <c r="H336" s="21"/>
      <c r="I336" s="27"/>
      <c r="J336" s="28">
        <f>SUM(J334:J335)</f>
        <v>888.89</v>
      </c>
      <c r="K336" s="29">
        <f t="shared" si="9"/>
        <v>888.89</v>
      </c>
      <c r="L336" s="14"/>
    </row>
    <row r="337" spans="1:12">
      <c r="A337" s="8">
        <v>45503</v>
      </c>
      <c r="B337" s="9">
        <v>19369</v>
      </c>
      <c r="C337" s="10" t="s">
        <v>302</v>
      </c>
      <c r="D337" s="11" t="s">
        <v>216</v>
      </c>
      <c r="E337" s="3">
        <v>213930</v>
      </c>
      <c r="F337" s="12"/>
      <c r="G337" s="13" t="s">
        <v>52</v>
      </c>
      <c r="H337" s="13"/>
      <c r="I337" s="23"/>
      <c r="J337" s="24">
        <v>194</v>
      </c>
      <c r="K337" s="25">
        <f t="shared" si="9"/>
        <v>194</v>
      </c>
      <c r="L337" s="8">
        <v>45502</v>
      </c>
    </row>
    <row r="338" spans="1:12">
      <c r="A338" s="14"/>
      <c r="B338" s="15"/>
      <c r="C338" s="16"/>
      <c r="D338" s="17" t="s">
        <v>217</v>
      </c>
      <c r="E338" s="7"/>
      <c r="F338" s="18"/>
      <c r="G338" s="19" t="s">
        <v>52</v>
      </c>
      <c r="H338" s="19"/>
      <c r="I338" s="26"/>
      <c r="J338" s="24">
        <v>-31.48</v>
      </c>
      <c r="K338" s="25">
        <f t="shared" si="9"/>
        <v>-31.48</v>
      </c>
      <c r="L338" s="14"/>
    </row>
    <row r="339" spans="1:12">
      <c r="A339" s="20" t="s">
        <v>218</v>
      </c>
      <c r="B339" s="21"/>
      <c r="C339" s="21"/>
      <c r="D339" s="21"/>
      <c r="E339" s="21"/>
      <c r="F339" s="21"/>
      <c r="G339" s="21"/>
      <c r="H339" s="21"/>
      <c r="I339" s="27"/>
      <c r="J339" s="28">
        <f>SUM(J337:J338)</f>
        <v>162.52</v>
      </c>
      <c r="K339" s="29">
        <f t="shared" si="9"/>
        <v>162.52</v>
      </c>
      <c r="L339" s="14"/>
    </row>
    <row r="340" spans="1:12">
      <c r="A340" s="8">
        <v>45503</v>
      </c>
      <c r="B340" s="9">
        <v>19369</v>
      </c>
      <c r="C340" s="10" t="s">
        <v>303</v>
      </c>
      <c r="D340" s="11" t="s">
        <v>216</v>
      </c>
      <c r="E340" s="3">
        <v>213839</v>
      </c>
      <c r="F340" s="12"/>
      <c r="G340" s="13" t="s">
        <v>52</v>
      </c>
      <c r="H340" s="13"/>
      <c r="I340" s="23"/>
      <c r="J340" s="24">
        <v>1100</v>
      </c>
      <c r="K340" s="25">
        <f t="shared" si="9"/>
        <v>1100</v>
      </c>
      <c r="L340" s="8">
        <v>45502</v>
      </c>
    </row>
    <row r="341" spans="1:12">
      <c r="A341" s="14"/>
      <c r="B341" s="15"/>
      <c r="C341" s="16"/>
      <c r="D341" s="17" t="s">
        <v>217</v>
      </c>
      <c r="E341" s="7"/>
      <c r="F341" s="18"/>
      <c r="G341" s="19" t="s">
        <v>52</v>
      </c>
      <c r="H341" s="19"/>
      <c r="I341" s="26"/>
      <c r="J341" s="24">
        <v>-211.4</v>
      </c>
      <c r="K341" s="25">
        <f t="shared" si="9"/>
        <v>-211.4</v>
      </c>
      <c r="L341" s="14"/>
    </row>
    <row r="342" spans="1:12">
      <c r="A342" s="20" t="s">
        <v>218</v>
      </c>
      <c r="B342" s="21"/>
      <c r="C342" s="21"/>
      <c r="D342" s="21"/>
      <c r="E342" s="21"/>
      <c r="F342" s="21"/>
      <c r="G342" s="21"/>
      <c r="H342" s="21"/>
      <c r="I342" s="27"/>
      <c r="J342" s="28">
        <f>SUM(J340:J341)</f>
        <v>888.6</v>
      </c>
      <c r="K342" s="29">
        <f t="shared" si="9"/>
        <v>888.6</v>
      </c>
      <c r="L342" s="14"/>
    </row>
    <row r="343" spans="1:12">
      <c r="A343" s="8">
        <v>45503</v>
      </c>
      <c r="B343" s="9">
        <v>19369</v>
      </c>
      <c r="C343" s="10" t="s">
        <v>304</v>
      </c>
      <c r="D343" s="11" t="s">
        <v>216</v>
      </c>
      <c r="E343" s="3">
        <v>213158</v>
      </c>
      <c r="F343" s="12"/>
      <c r="G343" s="13" t="s">
        <v>52</v>
      </c>
      <c r="H343" s="13"/>
      <c r="I343" s="23"/>
      <c r="J343" s="24">
        <v>1083</v>
      </c>
      <c r="K343" s="25">
        <f t="shared" si="9"/>
        <v>1083</v>
      </c>
      <c r="L343" s="8">
        <v>45502</v>
      </c>
    </row>
    <row r="344" spans="1:12">
      <c r="A344" s="8"/>
      <c r="B344" s="9"/>
      <c r="C344" s="10"/>
      <c r="D344" s="17" t="s">
        <v>217</v>
      </c>
      <c r="E344" s="7"/>
      <c r="F344" s="18"/>
      <c r="G344" s="19" t="s">
        <v>52</v>
      </c>
      <c r="H344" s="19"/>
      <c r="I344" s="26"/>
      <c r="J344" s="24">
        <v>-164.57</v>
      </c>
      <c r="K344" s="25">
        <f t="shared" si="9"/>
        <v>-164.57</v>
      </c>
      <c r="L344" s="8"/>
    </row>
    <row r="345" spans="1:12">
      <c r="A345" s="20" t="s">
        <v>218</v>
      </c>
      <c r="B345" s="21"/>
      <c r="C345" s="21"/>
      <c r="D345" s="21"/>
      <c r="E345" s="21"/>
      <c r="F345" s="21"/>
      <c r="G345" s="21"/>
      <c r="H345" s="21"/>
      <c r="I345" s="27"/>
      <c r="J345" s="28">
        <f>SUM(J343:J344)</f>
        <v>918.43</v>
      </c>
      <c r="K345" s="29">
        <f t="shared" si="9"/>
        <v>918.43</v>
      </c>
      <c r="L345" s="14"/>
    </row>
    <row r="346" ht="10.5" spans="1:10">
      <c r="A346" s="2"/>
      <c r="I346" s="31" t="s">
        <v>241</v>
      </c>
      <c r="J346" s="32">
        <f>SUM(J303,J306,J309,J312,J315,J318,J321,J324,J327,J330,J333,J336,J339,J342,J345)</f>
        <v>8630.7</v>
      </c>
    </row>
    <row r="348" ht="10.5" spans="1:10">
      <c r="A348" s="2" t="s">
        <v>20</v>
      </c>
      <c r="D348" s="2" t="s">
        <v>21</v>
      </c>
      <c r="I348" s="33"/>
      <c r="J348" s="32"/>
    </row>
    <row r="349" spans="1:1">
      <c r="A349" s="2"/>
    </row>
    <row r="350" spans="1:1">
      <c r="A350" s="2"/>
    </row>
    <row r="351" spans="1:4">
      <c r="A351" s="2" t="s">
        <v>23</v>
      </c>
      <c r="D351" s="2" t="s">
        <v>24</v>
      </c>
    </row>
    <row r="352" spans="1:4">
      <c r="A352" s="1" t="s">
        <v>26</v>
      </c>
      <c r="D352" s="1" t="s">
        <v>27</v>
      </c>
    </row>
  </sheetData>
  <mergeCells count="245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A75:I75"/>
    <mergeCell ref="A78:I78"/>
    <mergeCell ref="A81:I81"/>
    <mergeCell ref="G96:J96"/>
    <mergeCell ref="A101:I101"/>
    <mergeCell ref="A104:I104"/>
    <mergeCell ref="A107:I107"/>
    <mergeCell ref="A110:I110"/>
    <mergeCell ref="A113:I113"/>
    <mergeCell ref="A116:I116"/>
    <mergeCell ref="A119:I119"/>
    <mergeCell ref="A122:I122"/>
    <mergeCell ref="A125:I125"/>
    <mergeCell ref="A128:I128"/>
    <mergeCell ref="A131:I131"/>
    <mergeCell ref="A134:I134"/>
    <mergeCell ref="A137:I137"/>
    <mergeCell ref="A140:I140"/>
    <mergeCell ref="A143:I143"/>
    <mergeCell ref="A146:I146"/>
    <mergeCell ref="A149:I149"/>
    <mergeCell ref="A152:I152"/>
    <mergeCell ref="G167:J167"/>
    <mergeCell ref="A172:I172"/>
    <mergeCell ref="A175:I175"/>
    <mergeCell ref="A178:I178"/>
    <mergeCell ref="A181:I181"/>
    <mergeCell ref="A184:I184"/>
    <mergeCell ref="A187:I187"/>
    <mergeCell ref="A190:I190"/>
    <mergeCell ref="A193:I193"/>
    <mergeCell ref="A196:I196"/>
    <mergeCell ref="A199:I199"/>
    <mergeCell ref="A202:I202"/>
    <mergeCell ref="A205:I205"/>
    <mergeCell ref="A208:I208"/>
    <mergeCell ref="A211:I211"/>
    <mergeCell ref="A214:I214"/>
    <mergeCell ref="A217:I217"/>
    <mergeCell ref="A220:I220"/>
    <mergeCell ref="A223:I223"/>
    <mergeCell ref="A226:I226"/>
    <mergeCell ref="A229:I229"/>
    <mergeCell ref="A232:I232"/>
    <mergeCell ref="A235:I235"/>
    <mergeCell ref="G250:J250"/>
    <mergeCell ref="A255:I255"/>
    <mergeCell ref="A258:I258"/>
    <mergeCell ref="A261:I261"/>
    <mergeCell ref="A264:I264"/>
    <mergeCell ref="A267:I267"/>
    <mergeCell ref="A270:I270"/>
    <mergeCell ref="A273:I273"/>
    <mergeCell ref="A276:I276"/>
    <mergeCell ref="A279:I279"/>
    <mergeCell ref="A282:I282"/>
    <mergeCell ref="G298:J298"/>
    <mergeCell ref="A303:I303"/>
    <mergeCell ref="A306:I306"/>
    <mergeCell ref="A309:I309"/>
    <mergeCell ref="A312:I312"/>
    <mergeCell ref="A315:I315"/>
    <mergeCell ref="A318:I318"/>
    <mergeCell ref="A321:I321"/>
    <mergeCell ref="A324:I324"/>
    <mergeCell ref="A327:I327"/>
    <mergeCell ref="A330:I330"/>
    <mergeCell ref="A333:I333"/>
    <mergeCell ref="A336:I336"/>
    <mergeCell ref="A339:I339"/>
    <mergeCell ref="A342:I342"/>
    <mergeCell ref="A345:I345"/>
    <mergeCell ref="A4:A6"/>
    <mergeCell ref="A96:A98"/>
    <mergeCell ref="A167:A169"/>
    <mergeCell ref="A250:A252"/>
    <mergeCell ref="A298:A300"/>
    <mergeCell ref="B4:B6"/>
    <mergeCell ref="B96:B98"/>
    <mergeCell ref="B167:B169"/>
    <mergeCell ref="B250:B252"/>
    <mergeCell ref="B298:B300"/>
    <mergeCell ref="C4:C6"/>
    <mergeCell ref="C96:C98"/>
    <mergeCell ref="C167:C169"/>
    <mergeCell ref="C250:C252"/>
    <mergeCell ref="C298:C300"/>
    <mergeCell ref="D4:D6"/>
    <mergeCell ref="D96:D98"/>
    <mergeCell ref="D167:D169"/>
    <mergeCell ref="D250:D252"/>
    <mergeCell ref="D298:D300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73:E74"/>
    <mergeCell ref="E76:E77"/>
    <mergeCell ref="E79:E80"/>
    <mergeCell ref="E96:E98"/>
    <mergeCell ref="E99:E100"/>
    <mergeCell ref="E102:E103"/>
    <mergeCell ref="E105:E106"/>
    <mergeCell ref="E108:E109"/>
    <mergeCell ref="E111:E112"/>
    <mergeCell ref="E114:E115"/>
    <mergeCell ref="E117:E118"/>
    <mergeCell ref="E120:E121"/>
    <mergeCell ref="E123:E124"/>
    <mergeCell ref="E126:E127"/>
    <mergeCell ref="E129:E130"/>
    <mergeCell ref="E132:E133"/>
    <mergeCell ref="E135:E136"/>
    <mergeCell ref="E138:E139"/>
    <mergeCell ref="E141:E142"/>
    <mergeCell ref="E144:E145"/>
    <mergeCell ref="E147:E148"/>
    <mergeCell ref="E150:E151"/>
    <mergeCell ref="E167:E169"/>
    <mergeCell ref="E170:E171"/>
    <mergeCell ref="E173:E174"/>
    <mergeCell ref="E176:E177"/>
    <mergeCell ref="E179:E180"/>
    <mergeCell ref="E182:E183"/>
    <mergeCell ref="E185:E186"/>
    <mergeCell ref="E188:E189"/>
    <mergeCell ref="E191:E192"/>
    <mergeCell ref="E194:E195"/>
    <mergeCell ref="E197:E198"/>
    <mergeCell ref="E200:E201"/>
    <mergeCell ref="E203:E204"/>
    <mergeCell ref="E206:E207"/>
    <mergeCell ref="E209:E210"/>
    <mergeCell ref="E212:E213"/>
    <mergeCell ref="E215:E216"/>
    <mergeCell ref="E218:E219"/>
    <mergeCell ref="E221:E222"/>
    <mergeCell ref="E224:E225"/>
    <mergeCell ref="E227:E228"/>
    <mergeCell ref="E230:E231"/>
    <mergeCell ref="E233:E234"/>
    <mergeCell ref="E250:E252"/>
    <mergeCell ref="E253:E254"/>
    <mergeCell ref="E256:E257"/>
    <mergeCell ref="E259:E260"/>
    <mergeCell ref="E262:E263"/>
    <mergeCell ref="E265:E266"/>
    <mergeCell ref="E268:E269"/>
    <mergeCell ref="E271:E272"/>
    <mergeCell ref="E274:E275"/>
    <mergeCell ref="E277:E278"/>
    <mergeCell ref="E280:E281"/>
    <mergeCell ref="E298:E300"/>
    <mergeCell ref="E301:E302"/>
    <mergeCell ref="E304:E305"/>
    <mergeCell ref="E307:E308"/>
    <mergeCell ref="E310:E311"/>
    <mergeCell ref="E313:E314"/>
    <mergeCell ref="E316:E317"/>
    <mergeCell ref="E319:E320"/>
    <mergeCell ref="E322:E323"/>
    <mergeCell ref="E325:E326"/>
    <mergeCell ref="E328:E329"/>
    <mergeCell ref="E331:E332"/>
    <mergeCell ref="E334:E335"/>
    <mergeCell ref="E337:E338"/>
    <mergeCell ref="E340:E341"/>
    <mergeCell ref="E343:E344"/>
    <mergeCell ref="F4:F6"/>
    <mergeCell ref="F96:F98"/>
    <mergeCell ref="F167:F169"/>
    <mergeCell ref="F250:F252"/>
    <mergeCell ref="F298:F300"/>
    <mergeCell ref="G5:G6"/>
    <mergeCell ref="G97:G98"/>
    <mergeCell ref="G168:G169"/>
    <mergeCell ref="G251:G252"/>
    <mergeCell ref="G299:G300"/>
    <mergeCell ref="H5:H6"/>
    <mergeCell ref="H97:H98"/>
    <mergeCell ref="H168:H169"/>
    <mergeCell ref="H251:H252"/>
    <mergeCell ref="H299:H300"/>
    <mergeCell ref="I5:I6"/>
    <mergeCell ref="I97:I98"/>
    <mergeCell ref="I168:I169"/>
    <mergeCell ref="I251:I252"/>
    <mergeCell ref="I299:I300"/>
    <mergeCell ref="J5:J6"/>
    <mergeCell ref="J97:J98"/>
    <mergeCell ref="J168:J169"/>
    <mergeCell ref="J251:J252"/>
    <mergeCell ref="J299:J300"/>
    <mergeCell ref="K4:K6"/>
    <mergeCell ref="K96:K98"/>
    <mergeCell ref="K167:K169"/>
    <mergeCell ref="K250:K252"/>
    <mergeCell ref="K298:K300"/>
    <mergeCell ref="L4:L6"/>
    <mergeCell ref="L96:L98"/>
    <mergeCell ref="L167:L169"/>
    <mergeCell ref="L250:L252"/>
    <mergeCell ref="L298:L300"/>
  </mergeCells>
  <pageMargins left="0.354166666666667" right="0.25" top="0.786805555555556" bottom="0.0388888888888889" header="0.236111111111111" footer="0.0784722222222222"/>
  <pageSetup paperSize="9" scale="90" orientation="landscape" verticalDpi="72"/>
  <headerFooter alignWithMargins="0"/>
  <rowBreaks count="1" manualBreakCount="1">
    <brk id="8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zoomScale="130" zoomScaleNormal="130" workbookViewId="0">
      <selection activeCell="E24" sqref="E24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3619047619048" style="1" customWidth="1"/>
    <col min="4" max="4" width="12.847619047619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45476</v>
      </c>
      <c r="B7" s="15">
        <v>19261</v>
      </c>
      <c r="C7" s="16" t="s">
        <v>32</v>
      </c>
      <c r="D7" s="17" t="s">
        <v>16</v>
      </c>
      <c r="E7" s="17">
        <v>58139</v>
      </c>
      <c r="F7" s="34">
        <v>28366.1</v>
      </c>
      <c r="G7" s="19"/>
      <c r="H7" s="19"/>
      <c r="I7" s="14"/>
      <c r="J7" s="34"/>
      <c r="K7" s="24">
        <f>J7+F7</f>
        <v>28366.1</v>
      </c>
      <c r="L7" s="14">
        <v>45477</v>
      </c>
      <c r="M7" s="2"/>
    </row>
    <row r="8" spans="1:12">
      <c r="A8" s="14"/>
      <c r="B8" s="15"/>
      <c r="C8" s="16"/>
      <c r="D8" s="17"/>
      <c r="E8" s="17"/>
      <c r="F8" s="34"/>
      <c r="G8" s="19"/>
      <c r="H8" s="19"/>
      <c r="I8" s="14"/>
      <c r="J8" s="34"/>
      <c r="K8" s="24"/>
      <c r="L8" s="14"/>
    </row>
    <row r="9" spans="6:11">
      <c r="F9" s="35">
        <f>SUM(F4:F8)</f>
        <v>28366.1</v>
      </c>
      <c r="G9" s="2"/>
      <c r="H9" s="2"/>
      <c r="I9" s="2"/>
      <c r="J9" s="35">
        <f>SUM(J7:J8)</f>
        <v>0</v>
      </c>
      <c r="K9" s="35">
        <f>SUM(K7:K8)</f>
        <v>28366.1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>
        <v>28</v>
      </c>
      <c r="K13" s="39">
        <f t="shared" ref="K13:K23" si="0">J13*I13</f>
        <v>28000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>
        <v>3</v>
      </c>
      <c r="K16" s="39">
        <f t="shared" si="0"/>
        <v>300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>
        <v>1</v>
      </c>
      <c r="K17" s="39">
        <f t="shared" si="0"/>
        <v>50</v>
      </c>
    </row>
    <row r="18" spans="9:11">
      <c r="I18" s="37">
        <v>20</v>
      </c>
      <c r="J18" s="38"/>
      <c r="K18" s="39">
        <f t="shared" si="0"/>
        <v>0</v>
      </c>
    </row>
    <row r="19" spans="9:11">
      <c r="I19" s="37">
        <v>10</v>
      </c>
      <c r="J19" s="38">
        <v>1</v>
      </c>
      <c r="K19" s="39">
        <f t="shared" si="0"/>
        <v>10</v>
      </c>
    </row>
    <row r="20" spans="9:11">
      <c r="I20" s="37">
        <v>5</v>
      </c>
      <c r="J20" s="38">
        <v>1</v>
      </c>
      <c r="K20" s="39">
        <f t="shared" si="0"/>
        <v>5</v>
      </c>
    </row>
    <row r="21" spans="9:11">
      <c r="I21" s="37">
        <v>1</v>
      </c>
      <c r="J21" s="38">
        <v>1</v>
      </c>
      <c r="K21" s="39">
        <f t="shared" si="0"/>
        <v>1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>
        <v>2</v>
      </c>
      <c r="K23" s="39">
        <f t="shared" si="0"/>
        <v>0.1</v>
      </c>
    </row>
    <row r="24" spans="9:11">
      <c r="I24" s="2" t="s">
        <v>29</v>
      </c>
      <c r="K24" s="41">
        <f>SUM(K13:K23)</f>
        <v>28366.1</v>
      </c>
    </row>
    <row r="25" spans="9:11">
      <c r="I25" s="2" t="s">
        <v>30</v>
      </c>
      <c r="K25" s="42">
        <f>J9</f>
        <v>0</v>
      </c>
    </row>
    <row r="26" ht="9.75" spans="11:11">
      <c r="K26" s="43">
        <f>SUM(K24:K25)</f>
        <v>28366.1</v>
      </c>
    </row>
    <row r="27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6"/>
  <sheetViews>
    <sheetView zoomScale="130" zoomScaleNormal="130" topLeftCell="A58" workbookViewId="0">
      <selection activeCell="E71" sqref="E71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3619047619048" style="1" customWidth="1"/>
    <col min="4" max="4" width="12.847619047619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45477</v>
      </c>
      <c r="B7" s="15">
        <v>18799</v>
      </c>
      <c r="C7" s="16" t="s">
        <v>34</v>
      </c>
      <c r="D7" s="17" t="s">
        <v>16</v>
      </c>
      <c r="E7" s="17">
        <v>57664</v>
      </c>
      <c r="F7" s="34"/>
      <c r="G7" s="19" t="s">
        <v>35</v>
      </c>
      <c r="H7" s="19">
        <v>650318</v>
      </c>
      <c r="I7" s="14">
        <v>45471</v>
      </c>
      <c r="J7" s="34">
        <v>42692.2</v>
      </c>
      <c r="K7" s="24">
        <f>J7+F7</f>
        <v>42692.2</v>
      </c>
      <c r="L7" s="14">
        <v>45477</v>
      </c>
      <c r="M7" s="2"/>
    </row>
    <row r="8" spans="1:12">
      <c r="A8" s="14">
        <v>45477</v>
      </c>
      <c r="B8" s="15">
        <v>18800</v>
      </c>
      <c r="C8" s="16" t="s">
        <v>36</v>
      </c>
      <c r="D8" s="17" t="s">
        <v>16</v>
      </c>
      <c r="E8" s="17">
        <v>58100</v>
      </c>
      <c r="F8" s="34"/>
      <c r="G8" s="19" t="s">
        <v>35</v>
      </c>
      <c r="H8" s="19">
        <v>650320</v>
      </c>
      <c r="I8" s="14">
        <v>45471</v>
      </c>
      <c r="J8" s="34">
        <v>70804.2</v>
      </c>
      <c r="K8" s="24">
        <f>J8+F8</f>
        <v>70804.2</v>
      </c>
      <c r="L8" s="14">
        <v>45477</v>
      </c>
    </row>
    <row r="9" spans="6:11">
      <c r="F9" s="35">
        <f>SUM(F4:F8)</f>
        <v>0</v>
      </c>
      <c r="G9" s="2"/>
      <c r="H9" s="2"/>
      <c r="I9" s="2"/>
      <c r="J9" s="35">
        <f>SUM(J7:J8)</f>
        <v>113496.4</v>
      </c>
      <c r="K9" s="35">
        <f>SUM(K7:K8)</f>
        <v>113496.4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/>
      <c r="K13" s="39">
        <f t="shared" ref="K13:K23" si="0">J13*I13</f>
        <v>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/>
      <c r="K16" s="39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/>
      <c r="K17" s="39">
        <f t="shared" si="0"/>
        <v>0</v>
      </c>
    </row>
    <row r="18" spans="9:11">
      <c r="I18" s="37">
        <v>20</v>
      </c>
      <c r="J18" s="38"/>
      <c r="K18" s="39">
        <f t="shared" si="0"/>
        <v>0</v>
      </c>
    </row>
    <row r="19" spans="9:11">
      <c r="I19" s="37">
        <v>10</v>
      </c>
      <c r="J19" s="38"/>
      <c r="K19" s="39">
        <f t="shared" si="0"/>
        <v>0</v>
      </c>
    </row>
    <row r="20" spans="9:11">
      <c r="I20" s="37">
        <v>5</v>
      </c>
      <c r="J20" s="38"/>
      <c r="K20" s="39">
        <f t="shared" si="0"/>
        <v>0</v>
      </c>
    </row>
    <row r="21" spans="9:11">
      <c r="I21" s="37">
        <v>1</v>
      </c>
      <c r="J21" s="38"/>
      <c r="K21" s="39">
        <f t="shared" si="0"/>
        <v>0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/>
      <c r="K23" s="39">
        <f t="shared" si="0"/>
        <v>0</v>
      </c>
    </row>
    <row r="24" spans="9:11">
      <c r="I24" s="2" t="s">
        <v>29</v>
      </c>
      <c r="K24" s="41">
        <f>SUM(K13:K23)</f>
        <v>0</v>
      </c>
    </row>
    <row r="25" spans="9:11">
      <c r="I25" s="2" t="s">
        <v>30</v>
      </c>
      <c r="K25" s="42">
        <f>J9</f>
        <v>113496.4</v>
      </c>
    </row>
    <row r="26" ht="9.75" spans="11:11">
      <c r="K26" s="43">
        <f>SUM(K24:K25)</f>
        <v>113496.4</v>
      </c>
    </row>
    <row r="27" ht="9.75"/>
    <row r="31" spans="1:1">
      <c r="A31" s="2" t="s">
        <v>0</v>
      </c>
    </row>
    <row r="32" spans="1:1">
      <c r="A32" s="2" t="s">
        <v>37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2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>
      <c r="A37" s="14">
        <v>45477</v>
      </c>
      <c r="B37" s="15">
        <v>18826</v>
      </c>
      <c r="C37" s="16" t="s">
        <v>38</v>
      </c>
      <c r="D37" s="17" t="s">
        <v>16</v>
      </c>
      <c r="E37" s="17"/>
      <c r="F37" s="34"/>
      <c r="G37" s="19" t="s">
        <v>39</v>
      </c>
      <c r="H37" s="19">
        <v>325309</v>
      </c>
      <c r="I37" s="14">
        <v>45475</v>
      </c>
      <c r="J37" s="34">
        <v>277500</v>
      </c>
      <c r="K37" s="24">
        <f>J37+F37</f>
        <v>277500</v>
      </c>
      <c r="L37" s="14">
        <v>45477</v>
      </c>
      <c r="M37" s="2"/>
    </row>
    <row r="38" spans="1:12">
      <c r="A38" s="14"/>
      <c r="B38" s="15"/>
      <c r="C38" s="16"/>
      <c r="D38" s="17"/>
      <c r="E38" s="17"/>
      <c r="F38" s="34"/>
      <c r="G38" s="19"/>
      <c r="H38" s="19"/>
      <c r="I38" s="14"/>
      <c r="J38" s="34"/>
      <c r="K38" s="24"/>
      <c r="L38" s="14"/>
    </row>
    <row r="39" spans="6:11">
      <c r="F39" s="35">
        <f>SUM(F34:F38)</f>
        <v>0</v>
      </c>
      <c r="G39" s="2"/>
      <c r="H39" s="2"/>
      <c r="I39" s="2"/>
      <c r="J39" s="35">
        <f>SUM(J37:J38)</f>
        <v>277500</v>
      </c>
      <c r="K39" s="35">
        <f>SUM(K37:K38)</f>
        <v>277500</v>
      </c>
    </row>
    <row r="40" spans="9:9">
      <c r="I40" s="1" t="s">
        <v>13</v>
      </c>
    </row>
    <row r="41" spans="8:11">
      <c r="H41" s="2" t="s">
        <v>17</v>
      </c>
      <c r="J41" s="36" t="s">
        <v>18</v>
      </c>
      <c r="K41" s="36" t="s">
        <v>19</v>
      </c>
    </row>
    <row r="42" spans="11:11">
      <c r="K42" s="2"/>
    </row>
    <row r="43" spans="1:11">
      <c r="A43" s="2" t="s">
        <v>20</v>
      </c>
      <c r="D43" s="2" t="s">
        <v>21</v>
      </c>
      <c r="G43" s="2" t="s">
        <v>22</v>
      </c>
      <c r="I43" s="37">
        <v>1000</v>
      </c>
      <c r="J43" s="38"/>
      <c r="K43" s="39">
        <f t="shared" ref="K43:K53" si="1">J43*I43</f>
        <v>0</v>
      </c>
    </row>
    <row r="44" spans="1:11">
      <c r="A44" s="2"/>
      <c r="G44" s="2"/>
      <c r="I44" s="37">
        <v>500</v>
      </c>
      <c r="J44" s="38"/>
      <c r="K44" s="39">
        <f t="shared" si="1"/>
        <v>0</v>
      </c>
    </row>
    <row r="45" spans="1:11">
      <c r="A45" s="2"/>
      <c r="G45" s="2"/>
      <c r="I45" s="37">
        <v>200</v>
      </c>
      <c r="J45" s="38"/>
      <c r="K45" s="39">
        <f t="shared" si="1"/>
        <v>0</v>
      </c>
    </row>
    <row r="46" spans="1:11">
      <c r="A46" s="2" t="s">
        <v>23</v>
      </c>
      <c r="D46" s="2" t="s">
        <v>24</v>
      </c>
      <c r="G46" s="2" t="s">
        <v>25</v>
      </c>
      <c r="I46" s="37">
        <v>100</v>
      </c>
      <c r="J46" s="38"/>
      <c r="K46" s="39">
        <f t="shared" si="1"/>
        <v>0</v>
      </c>
    </row>
    <row r="47" spans="1:11">
      <c r="A47" s="1" t="s">
        <v>26</v>
      </c>
      <c r="D47" s="1" t="s">
        <v>27</v>
      </c>
      <c r="G47" s="1" t="s">
        <v>28</v>
      </c>
      <c r="I47" s="37">
        <v>50</v>
      </c>
      <c r="J47" s="38"/>
      <c r="K47" s="39">
        <f t="shared" si="1"/>
        <v>0</v>
      </c>
    </row>
    <row r="48" spans="9:11">
      <c r="I48" s="37">
        <v>20</v>
      </c>
      <c r="J48" s="38"/>
      <c r="K48" s="39">
        <f t="shared" si="1"/>
        <v>0</v>
      </c>
    </row>
    <row r="49" spans="9:11">
      <c r="I49" s="37">
        <v>10</v>
      </c>
      <c r="J49" s="38"/>
      <c r="K49" s="39">
        <f t="shared" si="1"/>
        <v>0</v>
      </c>
    </row>
    <row r="50" spans="9:11">
      <c r="I50" s="37">
        <v>5</v>
      </c>
      <c r="J50" s="38"/>
      <c r="K50" s="39">
        <f t="shared" si="1"/>
        <v>0</v>
      </c>
    </row>
    <row r="51" spans="9:11">
      <c r="I51" s="37">
        <v>1</v>
      </c>
      <c r="J51" s="38"/>
      <c r="K51" s="39">
        <f t="shared" si="1"/>
        <v>0</v>
      </c>
    </row>
    <row r="52" spans="9:11">
      <c r="I52" s="37">
        <v>0.25</v>
      </c>
      <c r="J52" s="38"/>
      <c r="K52" s="39">
        <f t="shared" si="1"/>
        <v>0</v>
      </c>
    </row>
    <row r="53" spans="9:11">
      <c r="I53" s="40">
        <v>0.05</v>
      </c>
      <c r="J53" s="38"/>
      <c r="K53" s="39">
        <f t="shared" si="1"/>
        <v>0</v>
      </c>
    </row>
    <row r="54" spans="9:11">
      <c r="I54" s="2" t="s">
        <v>29</v>
      </c>
      <c r="K54" s="41">
        <f>SUM(K43:K53)</f>
        <v>0</v>
      </c>
    </row>
    <row r="55" spans="9:11">
      <c r="I55" s="2" t="s">
        <v>30</v>
      </c>
      <c r="K55" s="42">
        <f>J39</f>
        <v>277500</v>
      </c>
    </row>
    <row r="56" ht="9.75" spans="11:11">
      <c r="K56" s="43">
        <f>SUM(K54:K55)</f>
        <v>277500</v>
      </c>
    </row>
    <row r="57" ht="9.75"/>
    <row r="63" s="1" customFormat="1" spans="1:1">
      <c r="A63" s="2" t="s">
        <v>0</v>
      </c>
    </row>
    <row r="64" s="1" customFormat="1" spans="1:1">
      <c r="A64" s="2" t="s">
        <v>1</v>
      </c>
    </row>
    <row r="66" s="1" customFormat="1" spans="1:12">
      <c r="A66" s="3" t="s">
        <v>2</v>
      </c>
      <c r="B66" s="3" t="s">
        <v>3</v>
      </c>
      <c r="C66" s="3" t="s">
        <v>4</v>
      </c>
      <c r="D66" s="3" t="s">
        <v>5</v>
      </c>
      <c r="E66" s="3" t="s">
        <v>6</v>
      </c>
      <c r="F66" s="3" t="s">
        <v>7</v>
      </c>
      <c r="G66" s="4" t="s">
        <v>8</v>
      </c>
      <c r="H66" s="5"/>
      <c r="I66" s="5"/>
      <c r="J66" s="22"/>
      <c r="K66" s="3" t="s">
        <v>9</v>
      </c>
      <c r="L66" s="3" t="s">
        <v>10</v>
      </c>
    </row>
    <row r="67" s="1" customFormat="1" spans="1:12">
      <c r="A67" s="6"/>
      <c r="B67" s="6"/>
      <c r="C67" s="6"/>
      <c r="D67" s="6"/>
      <c r="E67" s="6"/>
      <c r="F67" s="6"/>
      <c r="G67" s="3" t="s">
        <v>11</v>
      </c>
      <c r="H67" s="3" t="s">
        <v>12</v>
      </c>
      <c r="I67" s="3" t="s">
        <v>13</v>
      </c>
      <c r="J67" s="3" t="s">
        <v>14</v>
      </c>
      <c r="K67" s="6"/>
      <c r="L67" s="6"/>
    </row>
    <row r="68" s="1" customFormat="1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="1" customFormat="1" spans="1:12">
      <c r="A69" s="14">
        <v>45477</v>
      </c>
      <c r="B69" s="15">
        <v>19256</v>
      </c>
      <c r="C69" s="47" t="s">
        <v>40</v>
      </c>
      <c r="D69" s="17" t="s">
        <v>16</v>
      </c>
      <c r="E69" s="17">
        <v>58137</v>
      </c>
      <c r="F69" s="45">
        <v>41384.2</v>
      </c>
      <c r="G69" s="46"/>
      <c r="H69" s="46"/>
      <c r="I69" s="26"/>
      <c r="J69" s="24">
        <f t="shared" ref="J69:J78" si="2">I69</f>
        <v>0</v>
      </c>
      <c r="K69" s="24">
        <f t="shared" ref="K69:K79" si="3">J69+F69</f>
        <v>41384.2</v>
      </c>
      <c r="L69" s="14">
        <v>45474</v>
      </c>
    </row>
    <row r="70" s="1" customFormat="1" spans="1:12">
      <c r="A70" s="14">
        <v>45477</v>
      </c>
      <c r="B70" s="15">
        <v>19257</v>
      </c>
      <c r="C70" s="47" t="s">
        <v>41</v>
      </c>
      <c r="D70" s="17" t="s">
        <v>16</v>
      </c>
      <c r="E70" s="17">
        <v>58201</v>
      </c>
      <c r="F70" s="45">
        <v>7900</v>
      </c>
      <c r="G70" s="46"/>
      <c r="H70" s="46"/>
      <c r="I70" s="26"/>
      <c r="J70" s="24">
        <f t="shared" si="2"/>
        <v>0</v>
      </c>
      <c r="K70" s="24">
        <f t="shared" si="3"/>
        <v>7900</v>
      </c>
      <c r="L70" s="14">
        <v>45474</v>
      </c>
    </row>
    <row r="71" s="1" customFormat="1" spans="1:12">
      <c r="A71" s="14">
        <v>45477</v>
      </c>
      <c r="B71" s="15">
        <v>19258</v>
      </c>
      <c r="C71" s="47" t="s">
        <v>42</v>
      </c>
      <c r="D71" s="17" t="s">
        <v>16</v>
      </c>
      <c r="E71" s="17">
        <v>58192</v>
      </c>
      <c r="F71" s="45">
        <v>5200</v>
      </c>
      <c r="G71" s="46"/>
      <c r="H71" s="46"/>
      <c r="I71" s="26"/>
      <c r="J71" s="24">
        <f t="shared" si="2"/>
        <v>0</v>
      </c>
      <c r="K71" s="24">
        <f t="shared" si="3"/>
        <v>5200</v>
      </c>
      <c r="L71" s="14">
        <v>45475</v>
      </c>
    </row>
    <row r="72" s="1" customFormat="1" spans="1:12">
      <c r="A72" s="14">
        <v>45477</v>
      </c>
      <c r="B72" s="15">
        <v>19259</v>
      </c>
      <c r="C72" s="47" t="s">
        <v>43</v>
      </c>
      <c r="D72" s="17" t="s">
        <v>16</v>
      </c>
      <c r="E72" s="17">
        <v>58140</v>
      </c>
      <c r="F72" s="45">
        <v>31502.1</v>
      </c>
      <c r="G72" s="46"/>
      <c r="H72" s="46"/>
      <c r="I72" s="26"/>
      <c r="J72" s="24">
        <f t="shared" si="2"/>
        <v>0</v>
      </c>
      <c r="K72" s="24">
        <f t="shared" si="3"/>
        <v>31502.1</v>
      </c>
      <c r="L72" s="14">
        <v>45475</v>
      </c>
    </row>
    <row r="73" s="1" customFormat="1" spans="1:12">
      <c r="A73" s="14">
        <v>45477</v>
      </c>
      <c r="B73" s="15">
        <v>19263</v>
      </c>
      <c r="C73" s="47" t="s">
        <v>44</v>
      </c>
      <c r="D73" s="17" t="s">
        <v>16</v>
      </c>
      <c r="E73" s="17">
        <v>58209</v>
      </c>
      <c r="F73" s="45">
        <v>73292.2</v>
      </c>
      <c r="G73" s="46"/>
      <c r="H73" s="46"/>
      <c r="I73" s="26"/>
      <c r="J73" s="24">
        <f t="shared" si="2"/>
        <v>0</v>
      </c>
      <c r="K73" s="24">
        <f t="shared" si="3"/>
        <v>73292.2</v>
      </c>
      <c r="L73" s="14">
        <v>45476</v>
      </c>
    </row>
    <row r="74" s="1" customFormat="1" spans="1:12">
      <c r="A74" s="14">
        <v>45477</v>
      </c>
      <c r="B74" s="15">
        <v>19263</v>
      </c>
      <c r="C74" s="47" t="s">
        <v>44</v>
      </c>
      <c r="D74" s="17" t="s">
        <v>45</v>
      </c>
      <c r="E74" s="17">
        <v>58209</v>
      </c>
      <c r="F74" s="45">
        <v>2.8</v>
      </c>
      <c r="G74" s="46"/>
      <c r="H74" s="46"/>
      <c r="I74" s="26"/>
      <c r="J74" s="24">
        <f t="shared" si="2"/>
        <v>0</v>
      </c>
      <c r="K74" s="24">
        <f t="shared" si="3"/>
        <v>2.8</v>
      </c>
      <c r="L74" s="14">
        <v>45476</v>
      </c>
    </row>
    <row r="75" s="1" customFormat="1" spans="1:12">
      <c r="A75" s="14">
        <v>45477</v>
      </c>
      <c r="B75" s="15">
        <v>19264</v>
      </c>
      <c r="C75" s="47" t="s">
        <v>46</v>
      </c>
      <c r="D75" s="17" t="s">
        <v>47</v>
      </c>
      <c r="E75" s="17">
        <v>58202</v>
      </c>
      <c r="F75" s="45">
        <v>26400</v>
      </c>
      <c r="G75" s="46"/>
      <c r="H75" s="46"/>
      <c r="I75" s="26"/>
      <c r="J75" s="24">
        <f t="shared" si="2"/>
        <v>0</v>
      </c>
      <c r="K75" s="24">
        <f t="shared" si="3"/>
        <v>26400</v>
      </c>
      <c r="L75" s="14">
        <v>45475</v>
      </c>
    </row>
    <row r="76" s="1" customFormat="1" spans="1:12">
      <c r="A76" s="14">
        <v>45477</v>
      </c>
      <c r="B76" s="15">
        <v>19264</v>
      </c>
      <c r="C76" s="47" t="s">
        <v>46</v>
      </c>
      <c r="D76" s="17" t="s">
        <v>48</v>
      </c>
      <c r="E76" s="17">
        <v>58202</v>
      </c>
      <c r="F76" s="45">
        <v>6900</v>
      </c>
      <c r="G76" s="46"/>
      <c r="H76" s="46"/>
      <c r="I76" s="26"/>
      <c r="J76" s="24">
        <f t="shared" si="2"/>
        <v>0</v>
      </c>
      <c r="K76" s="24">
        <f t="shared" si="3"/>
        <v>6900</v>
      </c>
      <c r="L76" s="14">
        <v>45475</v>
      </c>
    </row>
    <row r="77" s="1" customFormat="1" spans="1:12">
      <c r="A77" s="14">
        <v>45477</v>
      </c>
      <c r="B77" s="15">
        <v>19265</v>
      </c>
      <c r="C77" s="47" t="s">
        <v>49</v>
      </c>
      <c r="D77" s="17" t="s">
        <v>47</v>
      </c>
      <c r="E77" s="17">
        <v>58205</v>
      </c>
      <c r="F77" s="45">
        <v>21292.1</v>
      </c>
      <c r="G77" s="46"/>
      <c r="H77" s="46"/>
      <c r="I77" s="26"/>
      <c r="J77" s="24"/>
      <c r="K77" s="24">
        <f t="shared" si="3"/>
        <v>21292.1</v>
      </c>
      <c r="L77" s="14">
        <v>45476</v>
      </c>
    </row>
    <row r="78" s="1" customFormat="1" spans="1:13">
      <c r="A78" s="14">
        <v>45477</v>
      </c>
      <c r="B78" s="15">
        <v>19265</v>
      </c>
      <c r="C78" s="47" t="s">
        <v>49</v>
      </c>
      <c r="D78" s="17" t="s">
        <v>48</v>
      </c>
      <c r="E78" s="17">
        <v>58205</v>
      </c>
      <c r="F78" s="45">
        <v>1200</v>
      </c>
      <c r="G78" s="46"/>
      <c r="H78" s="46"/>
      <c r="I78" s="26"/>
      <c r="J78" s="24">
        <f>I78</f>
        <v>0</v>
      </c>
      <c r="K78" s="24">
        <f t="shared" si="3"/>
        <v>1200</v>
      </c>
      <c r="L78" s="14">
        <v>45476</v>
      </c>
      <c r="M78" s="2"/>
    </row>
    <row r="79" s="1" customFormat="1" spans="1:12">
      <c r="A79" s="14">
        <v>45477</v>
      </c>
      <c r="B79" s="15">
        <v>19266</v>
      </c>
      <c r="C79" s="47" t="s">
        <v>50</v>
      </c>
      <c r="D79" s="17" t="s">
        <v>16</v>
      </c>
      <c r="E79" s="17">
        <v>58208</v>
      </c>
      <c r="F79" s="45">
        <v>650</v>
      </c>
      <c r="G79" s="46"/>
      <c r="H79" s="46"/>
      <c r="I79" s="26"/>
      <c r="J79" s="24">
        <f>I79</f>
        <v>0</v>
      </c>
      <c r="K79" s="24">
        <f t="shared" si="3"/>
        <v>650</v>
      </c>
      <c r="L79" s="14">
        <v>45476</v>
      </c>
    </row>
    <row r="80" s="1" customFormat="1" spans="6:11">
      <c r="F80" s="35">
        <f>SUM(F69:F79)</f>
        <v>215723.4</v>
      </c>
      <c r="G80" s="2"/>
      <c r="H80" s="2"/>
      <c r="I80" s="2"/>
      <c r="J80" s="35">
        <f>SUM(J69:J79)</f>
        <v>0</v>
      </c>
      <c r="K80" s="35">
        <f>SUM(K69:K79)</f>
        <v>215723.4</v>
      </c>
    </row>
    <row r="82" s="1" customFormat="1" spans="1:4">
      <c r="A82" s="2" t="s">
        <v>20</v>
      </c>
      <c r="D82" s="2" t="s">
        <v>21</v>
      </c>
    </row>
    <row r="83" s="1" customFormat="1" spans="1:1">
      <c r="A83" s="2"/>
    </row>
    <row r="84" s="1" customFormat="1" spans="1:1">
      <c r="A84" s="2"/>
    </row>
    <row r="85" s="1" customFormat="1" spans="1:4">
      <c r="A85" s="2" t="s">
        <v>23</v>
      </c>
      <c r="D85" s="2" t="s">
        <v>24</v>
      </c>
    </row>
    <row r="86" s="1" customFormat="1" spans="1:4">
      <c r="A86" s="1" t="s">
        <v>26</v>
      </c>
      <c r="D86" s="1" t="s">
        <v>27</v>
      </c>
    </row>
  </sheetData>
  <mergeCells count="39">
    <mergeCell ref="G4:J4"/>
    <mergeCell ref="G34:J34"/>
    <mergeCell ref="G66:J66"/>
    <mergeCell ref="A4:A6"/>
    <mergeCell ref="A34:A36"/>
    <mergeCell ref="A66:A68"/>
    <mergeCell ref="B4:B6"/>
    <mergeCell ref="B34:B36"/>
    <mergeCell ref="B66:B68"/>
    <mergeCell ref="C4:C6"/>
    <mergeCell ref="C34:C36"/>
    <mergeCell ref="C66:C68"/>
    <mergeCell ref="D4:D6"/>
    <mergeCell ref="D34:D36"/>
    <mergeCell ref="D66:D68"/>
    <mergeCell ref="E4:E6"/>
    <mergeCell ref="E34:E36"/>
    <mergeCell ref="E66:E68"/>
    <mergeCell ref="F4:F6"/>
    <mergeCell ref="F34:F36"/>
    <mergeCell ref="F66:F68"/>
    <mergeCell ref="G5:G6"/>
    <mergeCell ref="G35:G36"/>
    <mergeCell ref="G67:G68"/>
    <mergeCell ref="H5:H6"/>
    <mergeCell ref="H35:H36"/>
    <mergeCell ref="H67:H68"/>
    <mergeCell ref="I5:I6"/>
    <mergeCell ref="I35:I36"/>
    <mergeCell ref="I67:I68"/>
    <mergeCell ref="J5:J6"/>
    <mergeCell ref="J35:J36"/>
    <mergeCell ref="J67:J68"/>
    <mergeCell ref="K4:K6"/>
    <mergeCell ref="K34:K36"/>
    <mergeCell ref="K66:K68"/>
    <mergeCell ref="L4:L6"/>
    <mergeCell ref="L34:L36"/>
    <mergeCell ref="L66:L68"/>
  </mergeCells>
  <pageMargins left="0.25" right="0.25" top="0.75" bottom="0.75" header="0.3" footer="0.3"/>
  <pageSetup paperSize="1" scale="68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8"/>
  <sheetViews>
    <sheetView zoomScale="130" zoomScaleNormal="130" topLeftCell="A45" workbookViewId="0">
      <selection activeCell="I25" sqref="I25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3619047619048" style="1" customWidth="1"/>
    <col min="4" max="4" width="12.847619047619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45478</v>
      </c>
      <c r="B7" s="15">
        <v>19401</v>
      </c>
      <c r="C7" s="16" t="s">
        <v>51</v>
      </c>
      <c r="D7" s="17" t="s">
        <v>16</v>
      </c>
      <c r="E7" s="17">
        <v>58122</v>
      </c>
      <c r="F7" s="34"/>
      <c r="G7" s="19" t="s">
        <v>52</v>
      </c>
      <c r="H7" s="19">
        <v>6000297999</v>
      </c>
      <c r="I7" s="14">
        <v>45471</v>
      </c>
      <c r="J7" s="34">
        <v>35680.65</v>
      </c>
      <c r="K7" s="24">
        <f>J7+F7</f>
        <v>35680.65</v>
      </c>
      <c r="L7" s="14">
        <v>45478</v>
      </c>
      <c r="M7" s="2" t="s">
        <v>53</v>
      </c>
    </row>
    <row r="8" spans="1:12">
      <c r="A8" s="14">
        <v>45478</v>
      </c>
      <c r="B8" s="15">
        <v>19402</v>
      </c>
      <c r="C8" s="16" t="s">
        <v>54</v>
      </c>
      <c r="D8" s="17" t="s">
        <v>16</v>
      </c>
      <c r="E8" s="17">
        <v>57986</v>
      </c>
      <c r="F8" s="34"/>
      <c r="G8" s="19" t="s">
        <v>35</v>
      </c>
      <c r="H8" s="19">
        <v>63416</v>
      </c>
      <c r="I8" s="14">
        <v>45471</v>
      </c>
      <c r="J8" s="34">
        <v>71670.3</v>
      </c>
      <c r="K8" s="24">
        <f>J8+F8</f>
        <v>71670.3</v>
      </c>
      <c r="L8" s="14">
        <v>45478</v>
      </c>
    </row>
    <row r="9" spans="6:11">
      <c r="F9" s="35">
        <f>SUM(F4:F8)</f>
        <v>0</v>
      </c>
      <c r="G9" s="2"/>
      <c r="H9" s="2"/>
      <c r="I9" s="2"/>
      <c r="J9" s="35">
        <f>SUM(J7:J8)</f>
        <v>107350.95</v>
      </c>
      <c r="K9" s="35">
        <f>SUM(K7:K8)</f>
        <v>107350.95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/>
      <c r="K13" s="39">
        <f t="shared" ref="K13:K23" si="0">J13*I13</f>
        <v>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/>
      <c r="K16" s="39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/>
      <c r="K17" s="39">
        <f t="shared" si="0"/>
        <v>0</v>
      </c>
    </row>
    <row r="18" spans="9:11">
      <c r="I18" s="37">
        <v>20</v>
      </c>
      <c r="J18" s="38"/>
      <c r="K18" s="39">
        <f t="shared" si="0"/>
        <v>0</v>
      </c>
    </row>
    <row r="19" spans="9:11">
      <c r="I19" s="37">
        <v>10</v>
      </c>
      <c r="J19" s="38"/>
      <c r="K19" s="39">
        <f t="shared" si="0"/>
        <v>0</v>
      </c>
    </row>
    <row r="20" spans="9:11">
      <c r="I20" s="37">
        <v>5</v>
      </c>
      <c r="J20" s="38"/>
      <c r="K20" s="39">
        <f t="shared" si="0"/>
        <v>0</v>
      </c>
    </row>
    <row r="21" spans="9:11">
      <c r="I21" s="37">
        <v>1</v>
      </c>
      <c r="J21" s="38"/>
      <c r="K21" s="39">
        <f t="shared" si="0"/>
        <v>0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/>
      <c r="K23" s="39">
        <f t="shared" si="0"/>
        <v>0</v>
      </c>
    </row>
    <row r="24" spans="9:11">
      <c r="I24" s="2" t="s">
        <v>29</v>
      </c>
      <c r="K24" s="41">
        <f>SUM(K13:K23)</f>
        <v>0</v>
      </c>
    </row>
    <row r="25" spans="9:11">
      <c r="I25" s="2" t="s">
        <v>30</v>
      </c>
      <c r="K25" s="42">
        <f>J9</f>
        <v>107350.95</v>
      </c>
    </row>
    <row r="26" ht="9.75" spans="11:11">
      <c r="K26" s="43">
        <f>SUM(K24:K25)</f>
        <v>107350.95</v>
      </c>
    </row>
    <row r="27" ht="9.75"/>
    <row r="40" spans="1:1">
      <c r="A40" s="2" t="s">
        <v>0</v>
      </c>
    </row>
    <row r="41" spans="1:1">
      <c r="A41" s="2" t="s">
        <v>37</v>
      </c>
    </row>
    <row r="43" spans="1:12">
      <c r="A43" s="3" t="s">
        <v>2</v>
      </c>
      <c r="B43" s="3" t="s">
        <v>3</v>
      </c>
      <c r="C43" s="3" t="s">
        <v>4</v>
      </c>
      <c r="D43" s="3" t="s">
        <v>5</v>
      </c>
      <c r="E43" s="3" t="s">
        <v>6</v>
      </c>
      <c r="F43" s="3" t="s">
        <v>7</v>
      </c>
      <c r="G43" s="4" t="s">
        <v>8</v>
      </c>
      <c r="H43" s="5"/>
      <c r="I43" s="5"/>
      <c r="J43" s="22"/>
      <c r="K43" s="3" t="s">
        <v>9</v>
      </c>
      <c r="L43" s="3" t="s">
        <v>10</v>
      </c>
    </row>
    <row r="44" spans="1:12">
      <c r="A44" s="6"/>
      <c r="B44" s="6"/>
      <c r="C44" s="6"/>
      <c r="D44" s="6"/>
      <c r="E44" s="6"/>
      <c r="F44" s="6"/>
      <c r="G44" s="3" t="s">
        <v>11</v>
      </c>
      <c r="H44" s="3" t="s">
        <v>12</v>
      </c>
      <c r="I44" s="3" t="s">
        <v>13</v>
      </c>
      <c r="J44" s="3" t="s">
        <v>14</v>
      </c>
      <c r="K44" s="6"/>
      <c r="L44" s="6"/>
    </row>
    <row r="45" spans="1:1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3">
      <c r="A46" s="14">
        <v>45478</v>
      </c>
      <c r="B46" s="15">
        <v>18832</v>
      </c>
      <c r="C46" s="16" t="s">
        <v>55</v>
      </c>
      <c r="D46" s="17" t="s">
        <v>16</v>
      </c>
      <c r="E46" s="17">
        <v>57189</v>
      </c>
      <c r="F46" s="34"/>
      <c r="G46" s="19" t="s">
        <v>56</v>
      </c>
      <c r="H46" s="19">
        <v>331734</v>
      </c>
      <c r="I46" s="14">
        <v>45471</v>
      </c>
      <c r="J46" s="34">
        <v>167236.2</v>
      </c>
      <c r="K46" s="24">
        <f>J46+F46</f>
        <v>167236.2</v>
      </c>
      <c r="L46" s="14">
        <v>45478</v>
      </c>
      <c r="M46" s="2"/>
    </row>
    <row r="47" spans="1:13">
      <c r="A47" s="14">
        <v>45478</v>
      </c>
      <c r="B47" s="15">
        <v>18833</v>
      </c>
      <c r="C47" s="16" t="s">
        <v>57</v>
      </c>
      <c r="D47" s="17" t="s">
        <v>16</v>
      </c>
      <c r="E47" s="17">
        <v>58070</v>
      </c>
      <c r="F47" s="34"/>
      <c r="G47" s="19" t="s">
        <v>58</v>
      </c>
      <c r="H47" s="19">
        <v>2076021</v>
      </c>
      <c r="I47" s="14">
        <v>45474</v>
      </c>
      <c r="J47" s="34">
        <v>5300</v>
      </c>
      <c r="K47" s="24">
        <f>J47+F47</f>
        <v>5300</v>
      </c>
      <c r="L47" s="14">
        <v>45478</v>
      </c>
      <c r="M47" s="2"/>
    </row>
    <row r="48" spans="1:13">
      <c r="A48" s="14">
        <v>45478</v>
      </c>
      <c r="B48" s="15">
        <v>18834</v>
      </c>
      <c r="C48" s="16" t="s">
        <v>59</v>
      </c>
      <c r="D48" s="17" t="s">
        <v>16</v>
      </c>
      <c r="E48" s="17">
        <v>58069</v>
      </c>
      <c r="F48" s="34"/>
      <c r="G48" s="19" t="s">
        <v>58</v>
      </c>
      <c r="H48" s="19">
        <v>2076021</v>
      </c>
      <c r="I48" s="14">
        <v>45474</v>
      </c>
      <c r="J48" s="34">
        <v>2650</v>
      </c>
      <c r="K48" s="24">
        <f>J48+F48</f>
        <v>2650</v>
      </c>
      <c r="L48" s="14">
        <v>45478</v>
      </c>
      <c r="M48" s="2"/>
    </row>
    <row r="49" spans="1:12">
      <c r="A49" s="14">
        <v>45478</v>
      </c>
      <c r="B49" s="15">
        <v>18835</v>
      </c>
      <c r="C49" s="16" t="s">
        <v>60</v>
      </c>
      <c r="D49" s="17" t="s">
        <v>16</v>
      </c>
      <c r="E49" s="17">
        <v>58166</v>
      </c>
      <c r="F49" s="34"/>
      <c r="G49" s="19" t="s">
        <v>58</v>
      </c>
      <c r="H49" s="19">
        <v>391139</v>
      </c>
      <c r="I49" s="14">
        <v>45470</v>
      </c>
      <c r="J49" s="34">
        <v>44305.06</v>
      </c>
      <c r="K49" s="24">
        <f>J49+F49</f>
        <v>44305.06</v>
      </c>
      <c r="L49" s="14">
        <v>45478</v>
      </c>
    </row>
    <row r="50" spans="6:11">
      <c r="F50" s="35">
        <f>SUM(F43:F49)</f>
        <v>0</v>
      </c>
      <c r="G50" s="2"/>
      <c r="H50" s="2"/>
      <c r="I50" s="2"/>
      <c r="J50" s="35">
        <f>SUM(J46:J49)</f>
        <v>219491.26</v>
      </c>
      <c r="K50" s="35">
        <f>SUM(K46:K49)</f>
        <v>219491.26</v>
      </c>
    </row>
    <row r="51" spans="9:9">
      <c r="I51" s="1" t="s">
        <v>13</v>
      </c>
    </row>
    <row r="52" spans="8:11">
      <c r="H52" s="2" t="s">
        <v>17</v>
      </c>
      <c r="J52" s="36" t="s">
        <v>18</v>
      </c>
      <c r="K52" s="36" t="s">
        <v>19</v>
      </c>
    </row>
    <row r="53" spans="11:11">
      <c r="K53" s="2"/>
    </row>
    <row r="54" spans="1:11">
      <c r="A54" s="2" t="s">
        <v>20</v>
      </c>
      <c r="D54" s="2" t="s">
        <v>21</v>
      </c>
      <c r="G54" s="2" t="s">
        <v>22</v>
      </c>
      <c r="I54" s="37">
        <v>1000</v>
      </c>
      <c r="J54" s="38"/>
      <c r="K54" s="39">
        <f t="shared" ref="K54:K64" si="1">J54*I54</f>
        <v>0</v>
      </c>
    </row>
    <row r="55" spans="1:11">
      <c r="A55" s="2"/>
      <c r="G55" s="2"/>
      <c r="I55" s="37">
        <v>500</v>
      </c>
      <c r="J55" s="38"/>
      <c r="K55" s="39">
        <f t="shared" si="1"/>
        <v>0</v>
      </c>
    </row>
    <row r="56" spans="1:11">
      <c r="A56" s="2"/>
      <c r="G56" s="2"/>
      <c r="I56" s="37">
        <v>200</v>
      </c>
      <c r="J56" s="38"/>
      <c r="K56" s="39">
        <f t="shared" si="1"/>
        <v>0</v>
      </c>
    </row>
    <row r="57" spans="1:11">
      <c r="A57" s="2" t="s">
        <v>23</v>
      </c>
      <c r="D57" s="2" t="s">
        <v>24</v>
      </c>
      <c r="G57" s="2" t="s">
        <v>25</v>
      </c>
      <c r="I57" s="37">
        <v>100</v>
      </c>
      <c r="J57" s="38"/>
      <c r="K57" s="39">
        <f t="shared" si="1"/>
        <v>0</v>
      </c>
    </row>
    <row r="58" spans="1:11">
      <c r="A58" s="1" t="s">
        <v>26</v>
      </c>
      <c r="D58" s="1" t="s">
        <v>27</v>
      </c>
      <c r="G58" s="1" t="s">
        <v>28</v>
      </c>
      <c r="I58" s="37">
        <v>50</v>
      </c>
      <c r="J58" s="38"/>
      <c r="K58" s="39">
        <f t="shared" si="1"/>
        <v>0</v>
      </c>
    </row>
    <row r="59" spans="9:11">
      <c r="I59" s="37">
        <v>20</v>
      </c>
      <c r="J59" s="38"/>
      <c r="K59" s="39">
        <f t="shared" si="1"/>
        <v>0</v>
      </c>
    </row>
    <row r="60" spans="9:11">
      <c r="I60" s="37">
        <v>10</v>
      </c>
      <c r="J60" s="38"/>
      <c r="K60" s="39">
        <f t="shared" si="1"/>
        <v>0</v>
      </c>
    </row>
    <row r="61" spans="9:11">
      <c r="I61" s="37">
        <v>5</v>
      </c>
      <c r="J61" s="38"/>
      <c r="K61" s="39">
        <f t="shared" si="1"/>
        <v>0</v>
      </c>
    </row>
    <row r="62" spans="9:11">
      <c r="I62" s="37">
        <v>1</v>
      </c>
      <c r="J62" s="38"/>
      <c r="K62" s="39">
        <f t="shared" si="1"/>
        <v>0</v>
      </c>
    </row>
    <row r="63" spans="9:11">
      <c r="I63" s="37">
        <v>0.25</v>
      </c>
      <c r="J63" s="38"/>
      <c r="K63" s="39">
        <f t="shared" si="1"/>
        <v>0</v>
      </c>
    </row>
    <row r="64" spans="9:11">
      <c r="I64" s="40">
        <v>0.05</v>
      </c>
      <c r="J64" s="38"/>
      <c r="K64" s="39">
        <f t="shared" si="1"/>
        <v>0</v>
      </c>
    </row>
    <row r="65" spans="9:11">
      <c r="I65" s="2" t="s">
        <v>29</v>
      </c>
      <c r="K65" s="41">
        <f>SUM(K54:K64)</f>
        <v>0</v>
      </c>
    </row>
    <row r="66" spans="9:11">
      <c r="I66" s="2" t="s">
        <v>30</v>
      </c>
      <c r="K66" s="42">
        <f>J50</f>
        <v>219491.26</v>
      </c>
    </row>
    <row r="67" ht="9.75" spans="11:11">
      <c r="K67" s="43">
        <f>SUM(K65:K66)</f>
        <v>219491.26</v>
      </c>
    </row>
    <row r="68" ht="9.75"/>
  </sheetData>
  <mergeCells count="26">
    <mergeCell ref="G4:J4"/>
    <mergeCell ref="G43:J43"/>
    <mergeCell ref="A4:A6"/>
    <mergeCell ref="A43:A45"/>
    <mergeCell ref="B4:B6"/>
    <mergeCell ref="B43:B45"/>
    <mergeCell ref="C4:C6"/>
    <mergeCell ref="C43:C45"/>
    <mergeCell ref="D4:D6"/>
    <mergeCell ref="D43:D45"/>
    <mergeCell ref="E4:E6"/>
    <mergeCell ref="E43:E45"/>
    <mergeCell ref="F4:F6"/>
    <mergeCell ref="F43:F45"/>
    <mergeCell ref="G5:G6"/>
    <mergeCell ref="G44:G45"/>
    <mergeCell ref="H5:H6"/>
    <mergeCell ref="H44:H45"/>
    <mergeCell ref="I5:I6"/>
    <mergeCell ref="I44:I45"/>
    <mergeCell ref="J5:J6"/>
    <mergeCell ref="J44:J45"/>
    <mergeCell ref="K4:K6"/>
    <mergeCell ref="K43:K45"/>
    <mergeCell ref="L4:L6"/>
    <mergeCell ref="L43:L45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4"/>
  <sheetViews>
    <sheetView zoomScale="130" zoomScaleNormal="130" topLeftCell="A55" workbookViewId="0">
      <selection activeCell="C69" sqref="C69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8095238095238" style="1" customWidth="1"/>
    <col min="4" max="4" width="12.847619047619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45481</v>
      </c>
      <c r="B7" s="15">
        <v>19403</v>
      </c>
      <c r="C7" s="16" t="s">
        <v>38</v>
      </c>
      <c r="D7" s="17" t="s">
        <v>16</v>
      </c>
      <c r="E7" s="17">
        <v>57410</v>
      </c>
      <c r="F7" s="34"/>
      <c r="G7" s="19" t="s">
        <v>61</v>
      </c>
      <c r="H7" s="19">
        <v>319034</v>
      </c>
      <c r="I7" s="14">
        <v>45476</v>
      </c>
      <c r="J7" s="34">
        <v>8386.94</v>
      </c>
      <c r="K7" s="24">
        <f>J7+F7</f>
        <v>8386.94</v>
      </c>
      <c r="L7" s="14">
        <v>45481</v>
      </c>
      <c r="M7" s="2"/>
    </row>
    <row r="8" spans="1:12">
      <c r="A8" s="14">
        <v>45481</v>
      </c>
      <c r="B8" s="15">
        <v>19404</v>
      </c>
      <c r="C8" s="16" t="s">
        <v>38</v>
      </c>
      <c r="D8" s="17" t="s">
        <v>16</v>
      </c>
      <c r="E8" s="17">
        <v>57359</v>
      </c>
      <c r="F8" s="34"/>
      <c r="G8" s="19" t="s">
        <v>61</v>
      </c>
      <c r="H8" s="19">
        <v>313730</v>
      </c>
      <c r="I8" s="14">
        <v>45476</v>
      </c>
      <c r="J8" s="34">
        <v>162028.58</v>
      </c>
      <c r="K8" s="24">
        <f>J8+F8</f>
        <v>162028.58</v>
      </c>
      <c r="L8" s="14">
        <v>45481</v>
      </c>
    </row>
    <row r="9" spans="6:11">
      <c r="F9" s="35">
        <f>SUM(F4:F8)</f>
        <v>0</v>
      </c>
      <c r="G9" s="2"/>
      <c r="H9" s="2"/>
      <c r="I9" s="2"/>
      <c r="J9" s="35">
        <f>SUM(J7:J8)</f>
        <v>170415.52</v>
      </c>
      <c r="K9" s="35">
        <f>SUM(K7:K8)</f>
        <v>170415.52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/>
      <c r="K13" s="39">
        <f t="shared" ref="K13:K23" si="0">J13*I13</f>
        <v>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/>
      <c r="K16" s="39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/>
      <c r="K17" s="39">
        <f t="shared" si="0"/>
        <v>0</v>
      </c>
    </row>
    <row r="18" spans="9:11">
      <c r="I18" s="37">
        <v>20</v>
      </c>
      <c r="J18" s="38"/>
      <c r="K18" s="39">
        <f t="shared" si="0"/>
        <v>0</v>
      </c>
    </row>
    <row r="19" spans="9:11">
      <c r="I19" s="37">
        <v>10</v>
      </c>
      <c r="J19" s="38"/>
      <c r="K19" s="39">
        <f t="shared" si="0"/>
        <v>0</v>
      </c>
    </row>
    <row r="20" spans="9:11">
      <c r="I20" s="37">
        <v>5</v>
      </c>
      <c r="J20" s="38"/>
      <c r="K20" s="39">
        <f t="shared" si="0"/>
        <v>0</v>
      </c>
    </row>
    <row r="21" spans="9:11">
      <c r="I21" s="37">
        <v>1</v>
      </c>
      <c r="J21" s="38"/>
      <c r="K21" s="39">
        <f t="shared" si="0"/>
        <v>0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/>
      <c r="K23" s="39">
        <f t="shared" si="0"/>
        <v>0</v>
      </c>
    </row>
    <row r="24" spans="9:11">
      <c r="I24" s="2" t="s">
        <v>29</v>
      </c>
      <c r="K24" s="41">
        <f>SUM(K13:K23)</f>
        <v>0</v>
      </c>
    </row>
    <row r="25" spans="9:11">
      <c r="I25" s="2" t="s">
        <v>30</v>
      </c>
      <c r="K25" s="42">
        <f>J9</f>
        <v>170415.52</v>
      </c>
    </row>
    <row r="26" ht="9.75" spans="11:11">
      <c r="K26" s="43">
        <f>SUM(K24:K25)</f>
        <v>170415.52</v>
      </c>
    </row>
    <row r="27" ht="9.75"/>
    <row r="33" spans="1:1">
      <c r="A33" s="2" t="s">
        <v>0</v>
      </c>
    </row>
    <row r="34" spans="1:1">
      <c r="A34" s="2" t="s">
        <v>1</v>
      </c>
    </row>
    <row r="36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3">
      <c r="A39" s="14">
        <v>45481</v>
      </c>
      <c r="B39" s="15">
        <v>19262</v>
      </c>
      <c r="C39" s="16" t="s">
        <v>62</v>
      </c>
      <c r="D39" s="17" t="s">
        <v>16</v>
      </c>
      <c r="E39" s="17">
        <v>58223</v>
      </c>
      <c r="F39" s="34"/>
      <c r="G39" s="19" t="s">
        <v>56</v>
      </c>
      <c r="H39" s="19">
        <v>3122395825</v>
      </c>
      <c r="I39" s="14">
        <v>45475</v>
      </c>
      <c r="J39" s="34">
        <v>30675.55</v>
      </c>
      <c r="K39" s="24">
        <f>J39+F39</f>
        <v>30675.55</v>
      </c>
      <c r="L39" s="14">
        <v>45481</v>
      </c>
      <c r="M39" s="2" t="s">
        <v>63</v>
      </c>
    </row>
    <row r="40" spans="1:12">
      <c r="A40" s="14">
        <v>45481</v>
      </c>
      <c r="B40" s="15">
        <v>19267</v>
      </c>
      <c r="C40" s="16" t="s">
        <v>64</v>
      </c>
      <c r="D40" s="17" t="s">
        <v>16</v>
      </c>
      <c r="E40" s="17">
        <v>58215</v>
      </c>
      <c r="F40" s="34">
        <v>21316.1</v>
      </c>
      <c r="G40" s="19"/>
      <c r="H40" s="19"/>
      <c r="I40" s="14"/>
      <c r="J40" s="34"/>
      <c r="K40" s="24">
        <f>J40+F40</f>
        <v>21316.1</v>
      </c>
      <c r="L40" s="14">
        <v>45481</v>
      </c>
    </row>
    <row r="41" spans="6:11">
      <c r="F41" s="35">
        <f>SUM(F36:F40)</f>
        <v>21316.1</v>
      </c>
      <c r="G41" s="2"/>
      <c r="H41" s="2"/>
      <c r="I41" s="2"/>
      <c r="J41" s="35">
        <f>SUM(J39:J40)</f>
        <v>30675.55</v>
      </c>
      <c r="K41" s="35">
        <f>SUM(K39:K40)</f>
        <v>51991.65</v>
      </c>
    </row>
    <row r="42" spans="9:9">
      <c r="I42" s="1" t="s">
        <v>13</v>
      </c>
    </row>
    <row r="43" spans="8:11">
      <c r="H43" s="2" t="s">
        <v>17</v>
      </c>
      <c r="J43" s="36" t="s">
        <v>18</v>
      </c>
      <c r="K43" s="36" t="s">
        <v>19</v>
      </c>
    </row>
    <row r="44" spans="11:11">
      <c r="K44" s="2"/>
    </row>
    <row r="45" spans="1:11">
      <c r="A45" s="2" t="s">
        <v>20</v>
      </c>
      <c r="D45" s="2" t="s">
        <v>21</v>
      </c>
      <c r="G45" s="2" t="s">
        <v>22</v>
      </c>
      <c r="I45" s="37">
        <v>1000</v>
      </c>
      <c r="J45" s="38">
        <v>21</v>
      </c>
      <c r="K45" s="39">
        <f t="shared" ref="K45:K55" si="1">J45*I45</f>
        <v>21000</v>
      </c>
    </row>
    <row r="46" spans="1:11">
      <c r="A46" s="2"/>
      <c r="G46" s="2"/>
      <c r="I46" s="37">
        <v>500</v>
      </c>
      <c r="J46" s="38"/>
      <c r="K46" s="39">
        <f t="shared" si="1"/>
        <v>0</v>
      </c>
    </row>
    <row r="47" spans="1:11">
      <c r="A47" s="2"/>
      <c r="G47" s="2"/>
      <c r="I47" s="37">
        <v>200</v>
      </c>
      <c r="J47" s="38"/>
      <c r="K47" s="39">
        <f t="shared" si="1"/>
        <v>0</v>
      </c>
    </row>
    <row r="48" spans="1:11">
      <c r="A48" s="2" t="s">
        <v>23</v>
      </c>
      <c r="D48" s="2" t="s">
        <v>24</v>
      </c>
      <c r="G48" s="2" t="s">
        <v>25</v>
      </c>
      <c r="I48" s="37">
        <v>100</v>
      </c>
      <c r="J48" s="38">
        <v>3</v>
      </c>
      <c r="K48" s="39">
        <f t="shared" si="1"/>
        <v>300</v>
      </c>
    </row>
    <row r="49" spans="1:11">
      <c r="A49" s="1" t="s">
        <v>26</v>
      </c>
      <c r="D49" s="1" t="s">
        <v>27</v>
      </c>
      <c r="G49" s="1" t="s">
        <v>28</v>
      </c>
      <c r="I49" s="37">
        <v>50</v>
      </c>
      <c r="J49" s="38"/>
      <c r="K49" s="39">
        <f t="shared" si="1"/>
        <v>0</v>
      </c>
    </row>
    <row r="50" spans="9:11">
      <c r="I50" s="37">
        <v>20</v>
      </c>
      <c r="J50" s="38"/>
      <c r="K50" s="39">
        <f t="shared" si="1"/>
        <v>0</v>
      </c>
    </row>
    <row r="51" spans="9:11">
      <c r="I51" s="37">
        <v>10</v>
      </c>
      <c r="J51" s="38">
        <v>1</v>
      </c>
      <c r="K51" s="39">
        <f t="shared" si="1"/>
        <v>10</v>
      </c>
    </row>
    <row r="52" spans="9:11">
      <c r="I52" s="37">
        <v>5</v>
      </c>
      <c r="J52" s="38">
        <v>1</v>
      </c>
      <c r="K52" s="39">
        <f t="shared" si="1"/>
        <v>5</v>
      </c>
    </row>
    <row r="53" spans="9:11">
      <c r="I53" s="37">
        <v>1</v>
      </c>
      <c r="J53" s="38">
        <v>1</v>
      </c>
      <c r="K53" s="39">
        <f t="shared" si="1"/>
        <v>1</v>
      </c>
    </row>
    <row r="54" spans="9:11">
      <c r="I54" s="37">
        <v>0.25</v>
      </c>
      <c r="J54" s="38"/>
      <c r="K54" s="39">
        <f t="shared" si="1"/>
        <v>0</v>
      </c>
    </row>
    <row r="55" spans="9:11">
      <c r="I55" s="40">
        <v>0.05</v>
      </c>
      <c r="J55" s="38">
        <v>2</v>
      </c>
      <c r="K55" s="39">
        <f t="shared" si="1"/>
        <v>0.1</v>
      </c>
    </row>
    <row r="56" spans="9:11">
      <c r="I56" s="2" t="s">
        <v>29</v>
      </c>
      <c r="K56" s="41">
        <f>SUM(K45:K55)</f>
        <v>21316.1</v>
      </c>
    </row>
    <row r="57" spans="9:11">
      <c r="I57" s="2" t="s">
        <v>30</v>
      </c>
      <c r="K57" s="42">
        <f>J41</f>
        <v>30675.55</v>
      </c>
    </row>
    <row r="58" ht="9.75" spans="11:11">
      <c r="K58" s="43">
        <f>SUM(K56:K57)</f>
        <v>51991.65</v>
      </c>
    </row>
    <row r="59" ht="9.75"/>
    <row r="62" s="1" customFormat="1" spans="1:1">
      <c r="A62" s="2" t="s">
        <v>0</v>
      </c>
    </row>
    <row r="63" s="1" customFormat="1" spans="1:1">
      <c r="A63" s="2" t="s">
        <v>1</v>
      </c>
    </row>
    <row r="65" s="1" customFormat="1" spans="1:12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  <c r="G65" s="4" t="s">
        <v>8</v>
      </c>
      <c r="H65" s="5"/>
      <c r="I65" s="5"/>
      <c r="J65" s="22"/>
      <c r="K65" s="3" t="s">
        <v>9</v>
      </c>
      <c r="L65" s="3" t="s">
        <v>10</v>
      </c>
    </row>
    <row r="66" s="1" customFormat="1" spans="1:12">
      <c r="A66" s="6"/>
      <c r="B66" s="6"/>
      <c r="C66" s="6"/>
      <c r="D66" s="6"/>
      <c r="E66" s="6"/>
      <c r="F66" s="6"/>
      <c r="G66" s="3" t="s">
        <v>11</v>
      </c>
      <c r="H66" s="3" t="s">
        <v>12</v>
      </c>
      <c r="I66" s="3" t="s">
        <v>13</v>
      </c>
      <c r="J66" s="3" t="s">
        <v>14</v>
      </c>
      <c r="K66" s="6"/>
      <c r="L66" s="6"/>
    </row>
    <row r="67" s="1" customFormat="1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="1" customFormat="1" spans="1:12">
      <c r="A68" s="14">
        <v>45481</v>
      </c>
      <c r="B68" s="15">
        <v>18836</v>
      </c>
      <c r="C68" s="47" t="s">
        <v>65</v>
      </c>
      <c r="D68" s="17" t="s">
        <v>16</v>
      </c>
      <c r="E68" s="17">
        <v>57520</v>
      </c>
      <c r="F68" s="45">
        <v>13643</v>
      </c>
      <c r="G68" s="46"/>
      <c r="H68" s="46"/>
      <c r="I68" s="26"/>
      <c r="J68" s="24">
        <f>I68</f>
        <v>0</v>
      </c>
      <c r="K68" s="24">
        <f t="shared" ref="K68:K78" si="2">J68+F68</f>
        <v>13643</v>
      </c>
      <c r="L68" s="14">
        <v>45477</v>
      </c>
    </row>
    <row r="69" s="1" customFormat="1" spans="1:12">
      <c r="A69" s="14">
        <v>45481</v>
      </c>
      <c r="B69" s="15">
        <v>19268</v>
      </c>
      <c r="C69" s="47" t="s">
        <v>66</v>
      </c>
      <c r="D69" s="17" t="s">
        <v>47</v>
      </c>
      <c r="E69" s="17">
        <v>58213</v>
      </c>
      <c r="F69" s="45"/>
      <c r="G69" s="46" t="s">
        <v>56</v>
      </c>
      <c r="H69" s="46">
        <v>1166166</v>
      </c>
      <c r="I69" s="26"/>
      <c r="J69" s="24">
        <v>32102.1</v>
      </c>
      <c r="K69" s="24">
        <f t="shared" si="2"/>
        <v>32102.1</v>
      </c>
      <c r="L69" s="14">
        <v>45477</v>
      </c>
    </row>
    <row r="70" s="1" customFormat="1" spans="1:12">
      <c r="A70" s="14">
        <v>45481</v>
      </c>
      <c r="B70" s="15">
        <v>19268</v>
      </c>
      <c r="C70" s="47" t="s">
        <v>66</v>
      </c>
      <c r="D70" s="17" t="s">
        <v>48</v>
      </c>
      <c r="E70" s="17">
        <v>58213</v>
      </c>
      <c r="F70" s="45"/>
      <c r="G70" s="46" t="s">
        <v>56</v>
      </c>
      <c r="H70" s="46">
        <v>1166166</v>
      </c>
      <c r="I70" s="26"/>
      <c r="J70" s="24">
        <v>1200</v>
      </c>
      <c r="K70" s="24">
        <f t="shared" si="2"/>
        <v>1200</v>
      </c>
      <c r="L70" s="14">
        <v>45477</v>
      </c>
    </row>
    <row r="71" s="1" customFormat="1" spans="1:12">
      <c r="A71" s="14">
        <v>45481</v>
      </c>
      <c r="B71" s="15">
        <v>19269</v>
      </c>
      <c r="C71" s="47" t="s">
        <v>67</v>
      </c>
      <c r="D71" s="17" t="s">
        <v>16</v>
      </c>
      <c r="E71" s="17">
        <v>57861</v>
      </c>
      <c r="F71" s="45">
        <v>18900</v>
      </c>
      <c r="G71" s="46"/>
      <c r="H71" s="46"/>
      <c r="I71" s="26"/>
      <c r="J71" s="24">
        <f>I71</f>
        <v>0</v>
      </c>
      <c r="K71" s="24">
        <f t="shared" si="2"/>
        <v>18900</v>
      </c>
      <c r="L71" s="14">
        <v>45477</v>
      </c>
    </row>
    <row r="72" s="1" customFormat="1" spans="1:12">
      <c r="A72" s="14">
        <v>45481</v>
      </c>
      <c r="B72" s="15">
        <v>19270</v>
      </c>
      <c r="C72" s="47" t="s">
        <v>68</v>
      </c>
      <c r="D72" s="17" t="s">
        <v>16</v>
      </c>
      <c r="E72" s="17">
        <v>58218</v>
      </c>
      <c r="F72" s="45">
        <v>2650</v>
      </c>
      <c r="G72" s="46"/>
      <c r="H72" s="46"/>
      <c r="I72" s="26"/>
      <c r="J72" s="24">
        <f>I72</f>
        <v>0</v>
      </c>
      <c r="K72" s="24">
        <f t="shared" si="2"/>
        <v>2650</v>
      </c>
      <c r="L72" s="14">
        <v>45477</v>
      </c>
    </row>
    <row r="73" s="1" customFormat="1" spans="1:12">
      <c r="A73" s="14">
        <v>45481</v>
      </c>
      <c r="B73" s="15">
        <v>19271</v>
      </c>
      <c r="C73" s="47" t="s">
        <v>69</v>
      </c>
      <c r="D73" s="17" t="s">
        <v>16</v>
      </c>
      <c r="E73" s="17">
        <v>58219</v>
      </c>
      <c r="F73" s="45">
        <v>650</v>
      </c>
      <c r="G73" s="46"/>
      <c r="H73" s="46"/>
      <c r="I73" s="26"/>
      <c r="J73" s="24">
        <f>I73</f>
        <v>0</v>
      </c>
      <c r="K73" s="24">
        <f t="shared" si="2"/>
        <v>650</v>
      </c>
      <c r="L73" s="14">
        <v>45477</v>
      </c>
    </row>
    <row r="74" s="1" customFormat="1" spans="1:12">
      <c r="A74" s="14">
        <v>45481</v>
      </c>
      <c r="B74" s="15">
        <v>19272</v>
      </c>
      <c r="C74" s="16" t="s">
        <v>70</v>
      </c>
      <c r="D74" s="17" t="s">
        <v>16</v>
      </c>
      <c r="E74" s="17">
        <v>58225</v>
      </c>
      <c r="F74" s="45">
        <v>19996.1</v>
      </c>
      <c r="G74" s="46"/>
      <c r="H74" s="46"/>
      <c r="I74" s="26"/>
      <c r="J74" s="24">
        <f>I74</f>
        <v>0</v>
      </c>
      <c r="K74" s="24">
        <f t="shared" si="2"/>
        <v>19996.1</v>
      </c>
      <c r="L74" s="14">
        <v>45478</v>
      </c>
    </row>
    <row r="75" s="1" customFormat="1" spans="6:11">
      <c r="F75" s="35">
        <f>SUM(F68:F74)</f>
        <v>55839.1</v>
      </c>
      <c r="G75" s="2"/>
      <c r="H75" s="2"/>
      <c r="I75" s="2"/>
      <c r="J75" s="35">
        <f>SUM(J68:J74)</f>
        <v>33302.1</v>
      </c>
      <c r="K75" s="35">
        <f>SUM(K68:K74)</f>
        <v>89141.2</v>
      </c>
    </row>
    <row r="77" s="1" customFormat="1" spans="1:4">
      <c r="A77" s="2" t="s">
        <v>20</v>
      </c>
      <c r="D77" s="2" t="s">
        <v>21</v>
      </c>
    </row>
    <row r="78" s="1" customFormat="1" spans="1:1">
      <c r="A78" s="2"/>
    </row>
    <row r="79" s="1" customFormat="1" spans="1:1">
      <c r="A79" s="2"/>
    </row>
    <row r="80" s="1" customFormat="1" spans="1:4">
      <c r="A80" s="2" t="s">
        <v>23</v>
      </c>
      <c r="D80" s="2" t="s">
        <v>24</v>
      </c>
    </row>
    <row r="81" s="1" customFormat="1" spans="1:4">
      <c r="A81" s="1" t="s">
        <v>26</v>
      </c>
      <c r="D81" s="1" t="s">
        <v>27</v>
      </c>
    </row>
    <row r="88" spans="1:1">
      <c r="A88" s="2" t="s">
        <v>0</v>
      </c>
    </row>
    <row r="89" spans="1:1">
      <c r="A89" s="2" t="s">
        <v>1</v>
      </c>
    </row>
    <row r="91" spans="1:12">
      <c r="A91" s="3" t="s">
        <v>2</v>
      </c>
      <c r="B91" s="3" t="s">
        <v>3</v>
      </c>
      <c r="C91" s="3" t="s">
        <v>4</v>
      </c>
      <c r="D91" s="3" t="s">
        <v>5</v>
      </c>
      <c r="E91" s="3" t="s">
        <v>6</v>
      </c>
      <c r="F91" s="3" t="s">
        <v>7</v>
      </c>
      <c r="G91" s="4" t="s">
        <v>8</v>
      </c>
      <c r="H91" s="5"/>
      <c r="I91" s="5"/>
      <c r="J91" s="22"/>
      <c r="K91" s="3" t="s">
        <v>9</v>
      </c>
      <c r="L91" s="3" t="s">
        <v>10</v>
      </c>
    </row>
    <row r="92" spans="1:12">
      <c r="A92" s="6"/>
      <c r="B92" s="6"/>
      <c r="C92" s="6"/>
      <c r="D92" s="6"/>
      <c r="E92" s="6"/>
      <c r="F92" s="6"/>
      <c r="G92" s="3" t="s">
        <v>11</v>
      </c>
      <c r="H92" s="3" t="s">
        <v>12</v>
      </c>
      <c r="I92" s="3" t="s">
        <v>13</v>
      </c>
      <c r="J92" s="3" t="s">
        <v>14</v>
      </c>
      <c r="K92" s="6"/>
      <c r="L92" s="6"/>
    </row>
    <row r="93" spans="1:1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1:13">
      <c r="A94" s="14">
        <v>45481</v>
      </c>
      <c r="B94" s="15">
        <v>19273</v>
      </c>
      <c r="C94" s="16" t="s">
        <v>71</v>
      </c>
      <c r="D94" s="17" t="s">
        <v>16</v>
      </c>
      <c r="E94" s="17">
        <v>58153</v>
      </c>
      <c r="F94" s="34"/>
      <c r="G94" s="19" t="s">
        <v>35</v>
      </c>
      <c r="H94" s="19">
        <v>468245</v>
      </c>
      <c r="I94" s="14">
        <v>45475</v>
      </c>
      <c r="J94" s="34">
        <v>10721.25</v>
      </c>
      <c r="K94" s="24">
        <f>J94+F94</f>
        <v>10721.25</v>
      </c>
      <c r="L94" s="14">
        <v>45482</v>
      </c>
      <c r="M94" s="2"/>
    </row>
    <row r="95" spans="1:12">
      <c r="A95" s="14"/>
      <c r="B95" s="15"/>
      <c r="C95" s="16"/>
      <c r="D95" s="17"/>
      <c r="E95" s="17"/>
      <c r="F95" s="34"/>
      <c r="G95" s="19"/>
      <c r="H95" s="19"/>
      <c r="I95" s="14"/>
      <c r="J95" s="34"/>
      <c r="K95" s="24"/>
      <c r="L95" s="14"/>
    </row>
    <row r="96" spans="6:11">
      <c r="F96" s="35">
        <f>SUM(F91:F95)</f>
        <v>0</v>
      </c>
      <c r="G96" s="2"/>
      <c r="H96" s="2"/>
      <c r="I96" s="2"/>
      <c r="J96" s="35">
        <f>SUM(J94:J95)</f>
        <v>10721.25</v>
      </c>
      <c r="K96" s="35">
        <f>SUM(K94:K95)</f>
        <v>10721.25</v>
      </c>
    </row>
    <row r="97" spans="9:9">
      <c r="I97" s="1" t="s">
        <v>13</v>
      </c>
    </row>
    <row r="98" spans="8:11">
      <c r="H98" s="2" t="s">
        <v>17</v>
      </c>
      <c r="J98" s="36" t="s">
        <v>18</v>
      </c>
      <c r="K98" s="36" t="s">
        <v>19</v>
      </c>
    </row>
    <row r="99" spans="11:11">
      <c r="K99" s="2"/>
    </row>
    <row r="100" spans="1:11">
      <c r="A100" s="2" t="s">
        <v>20</v>
      </c>
      <c r="D100" s="2" t="s">
        <v>21</v>
      </c>
      <c r="G100" s="2" t="s">
        <v>22</v>
      </c>
      <c r="I100" s="37">
        <v>1000</v>
      </c>
      <c r="J100" s="38"/>
      <c r="K100" s="39">
        <f t="shared" ref="K100:K110" si="3">J100*I100</f>
        <v>0</v>
      </c>
    </row>
    <row r="101" spans="1:11">
      <c r="A101" s="2"/>
      <c r="G101" s="2"/>
      <c r="I101" s="37">
        <v>500</v>
      </c>
      <c r="J101" s="38"/>
      <c r="K101" s="39">
        <f t="shared" si="3"/>
        <v>0</v>
      </c>
    </row>
    <row r="102" spans="1:11">
      <c r="A102" s="2"/>
      <c r="G102" s="2"/>
      <c r="I102" s="37">
        <v>200</v>
      </c>
      <c r="J102" s="38"/>
      <c r="K102" s="39">
        <f t="shared" si="3"/>
        <v>0</v>
      </c>
    </row>
    <row r="103" spans="1:11">
      <c r="A103" s="2" t="s">
        <v>23</v>
      </c>
      <c r="D103" s="2" t="s">
        <v>24</v>
      </c>
      <c r="G103" s="2" t="s">
        <v>25</v>
      </c>
      <c r="I103" s="37">
        <v>100</v>
      </c>
      <c r="J103" s="38"/>
      <c r="K103" s="39">
        <f t="shared" si="3"/>
        <v>0</v>
      </c>
    </row>
    <row r="104" spans="1:11">
      <c r="A104" s="1" t="s">
        <v>26</v>
      </c>
      <c r="D104" s="1" t="s">
        <v>27</v>
      </c>
      <c r="G104" s="1" t="s">
        <v>28</v>
      </c>
      <c r="I104" s="37">
        <v>50</v>
      </c>
      <c r="J104" s="38"/>
      <c r="K104" s="39">
        <f t="shared" si="3"/>
        <v>0</v>
      </c>
    </row>
    <row r="105" spans="9:11">
      <c r="I105" s="37">
        <v>20</v>
      </c>
      <c r="J105" s="38"/>
      <c r="K105" s="39">
        <f t="shared" si="3"/>
        <v>0</v>
      </c>
    </row>
    <row r="106" spans="9:11">
      <c r="I106" s="37">
        <v>10</v>
      </c>
      <c r="J106" s="38"/>
      <c r="K106" s="39">
        <f t="shared" si="3"/>
        <v>0</v>
      </c>
    </row>
    <row r="107" spans="9:11">
      <c r="I107" s="37">
        <v>5</v>
      </c>
      <c r="J107" s="38"/>
      <c r="K107" s="39">
        <f t="shared" si="3"/>
        <v>0</v>
      </c>
    </row>
    <row r="108" spans="9:11">
      <c r="I108" s="37">
        <v>1</v>
      </c>
      <c r="J108" s="38"/>
      <c r="K108" s="39">
        <f t="shared" si="3"/>
        <v>0</v>
      </c>
    </row>
    <row r="109" spans="9:11">
      <c r="I109" s="37">
        <v>0.25</v>
      </c>
      <c r="J109" s="38"/>
      <c r="K109" s="39">
        <f t="shared" si="3"/>
        <v>0</v>
      </c>
    </row>
    <row r="110" spans="9:11">
      <c r="I110" s="40">
        <v>0.05</v>
      </c>
      <c r="J110" s="38"/>
      <c r="K110" s="39">
        <f t="shared" si="3"/>
        <v>0</v>
      </c>
    </row>
    <row r="111" spans="9:11">
      <c r="I111" s="2" t="s">
        <v>29</v>
      </c>
      <c r="K111" s="41">
        <f>SUM(K100:K110)</f>
        <v>0</v>
      </c>
    </row>
    <row r="112" spans="9:11">
      <c r="I112" s="2" t="s">
        <v>30</v>
      </c>
      <c r="K112" s="42">
        <f>J96</f>
        <v>10721.25</v>
      </c>
    </row>
    <row r="113" ht="9.75" spans="11:11">
      <c r="K113" s="43">
        <f>SUM(K111:K112)</f>
        <v>10721.25</v>
      </c>
    </row>
    <row r="114" ht="9.75"/>
  </sheetData>
  <mergeCells count="52">
    <mergeCell ref="G4:J4"/>
    <mergeCell ref="G36:J36"/>
    <mergeCell ref="G65:J65"/>
    <mergeCell ref="G91:J91"/>
    <mergeCell ref="A4:A6"/>
    <mergeCell ref="A36:A38"/>
    <mergeCell ref="A65:A67"/>
    <mergeCell ref="A91:A93"/>
    <mergeCell ref="B4:B6"/>
    <mergeCell ref="B36:B38"/>
    <mergeCell ref="B65:B67"/>
    <mergeCell ref="B91:B93"/>
    <mergeCell ref="C4:C6"/>
    <mergeCell ref="C36:C38"/>
    <mergeCell ref="C65:C67"/>
    <mergeCell ref="C91:C93"/>
    <mergeCell ref="D4:D6"/>
    <mergeCell ref="D36:D38"/>
    <mergeCell ref="D65:D67"/>
    <mergeCell ref="D91:D93"/>
    <mergeCell ref="E4:E6"/>
    <mergeCell ref="E36:E38"/>
    <mergeCell ref="E65:E67"/>
    <mergeCell ref="E91:E93"/>
    <mergeCell ref="F4:F6"/>
    <mergeCell ref="F36:F38"/>
    <mergeCell ref="F65:F67"/>
    <mergeCell ref="F91:F93"/>
    <mergeCell ref="G5:G6"/>
    <mergeCell ref="G37:G38"/>
    <mergeCell ref="G66:G67"/>
    <mergeCell ref="G92:G93"/>
    <mergeCell ref="H5:H6"/>
    <mergeCell ref="H37:H38"/>
    <mergeCell ref="H66:H67"/>
    <mergeCell ref="H92:H93"/>
    <mergeCell ref="I5:I6"/>
    <mergeCell ref="I37:I38"/>
    <mergeCell ref="I66:I67"/>
    <mergeCell ref="I92:I93"/>
    <mergeCell ref="J5:J6"/>
    <mergeCell ref="J37:J38"/>
    <mergeCell ref="J66:J67"/>
    <mergeCell ref="J92:J93"/>
    <mergeCell ref="K4:K6"/>
    <mergeCell ref="K36:K38"/>
    <mergeCell ref="K65:K67"/>
    <mergeCell ref="K91:K93"/>
    <mergeCell ref="L4:L6"/>
    <mergeCell ref="L36:L38"/>
    <mergeCell ref="L65:L67"/>
    <mergeCell ref="L91:L93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7"/>
  <sheetViews>
    <sheetView zoomScale="130" zoomScaleNormal="130" topLeftCell="A51" workbookViewId="0">
      <selection activeCell="E84" sqref="E84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8095238095238" style="1" customWidth="1"/>
    <col min="4" max="4" width="12.847619047619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45482</v>
      </c>
      <c r="B7" s="15">
        <v>19406</v>
      </c>
      <c r="C7" s="16" t="s">
        <v>72</v>
      </c>
      <c r="D7" s="17" t="s">
        <v>16</v>
      </c>
      <c r="E7" s="17">
        <v>58153</v>
      </c>
      <c r="F7" s="34"/>
      <c r="G7" s="19" t="s">
        <v>73</v>
      </c>
      <c r="H7" s="49" t="s">
        <v>74</v>
      </c>
      <c r="I7" s="14"/>
      <c r="J7" s="34">
        <v>21346.1</v>
      </c>
      <c r="K7" s="24">
        <f>J7+F7</f>
        <v>21346.1</v>
      </c>
      <c r="L7" s="14">
        <v>45482</v>
      </c>
      <c r="M7" s="2"/>
    </row>
    <row r="8" spans="1:12">
      <c r="A8" s="14"/>
      <c r="B8" s="15"/>
      <c r="C8" s="16"/>
      <c r="D8" s="17"/>
      <c r="E8" s="17"/>
      <c r="F8" s="34"/>
      <c r="G8" s="19"/>
      <c r="H8" s="19"/>
      <c r="I8" s="14"/>
      <c r="J8" s="34"/>
      <c r="K8" s="24"/>
      <c r="L8" s="14"/>
    </row>
    <row r="9" spans="6:11">
      <c r="F9" s="35">
        <f>SUM(F4:F8)</f>
        <v>0</v>
      </c>
      <c r="G9" s="2"/>
      <c r="H9" s="2"/>
      <c r="I9" s="2"/>
      <c r="J9" s="35">
        <f>SUM(J7:J8)</f>
        <v>21346.1</v>
      </c>
      <c r="K9" s="35">
        <f>SUM(K7:K8)</f>
        <v>21346.1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/>
      <c r="K13" s="39">
        <f t="shared" ref="K13:K23" si="0">J13*I13</f>
        <v>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/>
      <c r="K16" s="39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/>
      <c r="K17" s="39">
        <f t="shared" si="0"/>
        <v>0</v>
      </c>
    </row>
    <row r="18" spans="9:11">
      <c r="I18" s="37">
        <v>20</v>
      </c>
      <c r="J18" s="38"/>
      <c r="K18" s="39">
        <f t="shared" si="0"/>
        <v>0</v>
      </c>
    </row>
    <row r="19" spans="9:11">
      <c r="I19" s="37">
        <v>10</v>
      </c>
      <c r="J19" s="38"/>
      <c r="K19" s="39">
        <f t="shared" si="0"/>
        <v>0</v>
      </c>
    </row>
    <row r="20" spans="9:11">
      <c r="I20" s="37">
        <v>5</v>
      </c>
      <c r="J20" s="38"/>
      <c r="K20" s="39">
        <f t="shared" si="0"/>
        <v>0</v>
      </c>
    </row>
    <row r="21" spans="9:11">
      <c r="I21" s="37">
        <v>1</v>
      </c>
      <c r="J21" s="38"/>
      <c r="K21" s="39">
        <f t="shared" si="0"/>
        <v>0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/>
      <c r="K23" s="39">
        <f t="shared" si="0"/>
        <v>0</v>
      </c>
    </row>
    <row r="24" spans="9:11">
      <c r="I24" s="2" t="s">
        <v>29</v>
      </c>
      <c r="K24" s="41">
        <f>SUM(K13:K23)</f>
        <v>0</v>
      </c>
    </row>
    <row r="25" spans="9:11">
      <c r="I25" s="2" t="s">
        <v>30</v>
      </c>
      <c r="K25" s="42">
        <f>J9</f>
        <v>21346.1</v>
      </c>
    </row>
    <row r="26" ht="9.75" spans="11:11">
      <c r="K26" s="43">
        <f>SUM(K24:K25)</f>
        <v>21346.1</v>
      </c>
    </row>
    <row r="27" ht="9.75"/>
    <row r="34" spans="1:1">
      <c r="A34" s="2" t="s">
        <v>0</v>
      </c>
    </row>
    <row r="35" spans="1:1">
      <c r="A35" s="2" t="s">
        <v>1</v>
      </c>
    </row>
    <row r="37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>
      <c r="A40" s="14">
        <v>45482</v>
      </c>
      <c r="B40" s="15">
        <v>19275</v>
      </c>
      <c r="C40" s="16" t="s">
        <v>75</v>
      </c>
      <c r="D40" s="17" t="s">
        <v>16</v>
      </c>
      <c r="E40" s="17">
        <v>58231</v>
      </c>
      <c r="F40" s="34">
        <v>12700</v>
      </c>
      <c r="G40" s="19"/>
      <c r="H40" s="19"/>
      <c r="I40" s="14"/>
      <c r="J40" s="34"/>
      <c r="K40" s="24">
        <f>J40+F40</f>
        <v>12700</v>
      </c>
      <c r="L40" s="14">
        <v>45482</v>
      </c>
    </row>
    <row r="41" spans="1:12">
      <c r="A41" s="14">
        <v>45482</v>
      </c>
      <c r="B41" s="15">
        <v>19276</v>
      </c>
      <c r="C41" s="16" t="s">
        <v>76</v>
      </c>
      <c r="D41" s="17" t="s">
        <v>16</v>
      </c>
      <c r="E41" s="17">
        <v>58229</v>
      </c>
      <c r="F41" s="34">
        <v>7942.1</v>
      </c>
      <c r="G41" s="19"/>
      <c r="H41" s="19"/>
      <c r="I41" s="14"/>
      <c r="J41" s="34"/>
      <c r="K41" s="24">
        <f>J41+F41</f>
        <v>7942.1</v>
      </c>
      <c r="L41" s="14">
        <v>45482</v>
      </c>
    </row>
    <row r="42" spans="6:11">
      <c r="F42" s="35">
        <f>SUM(F37:F41)</f>
        <v>20642.1</v>
      </c>
      <c r="G42" s="2"/>
      <c r="H42" s="2"/>
      <c r="I42" s="2"/>
      <c r="J42" s="35">
        <f>SUM(J40:J41)</f>
        <v>0</v>
      </c>
      <c r="K42" s="35">
        <f>SUM(K40:K41)</f>
        <v>20642.1</v>
      </c>
    </row>
    <row r="43" spans="9:9">
      <c r="I43" s="1" t="s">
        <v>13</v>
      </c>
    </row>
    <row r="44" spans="8:11">
      <c r="H44" s="2" t="s">
        <v>17</v>
      </c>
      <c r="J44" s="36" t="s">
        <v>18</v>
      </c>
      <c r="K44" s="36" t="s">
        <v>19</v>
      </c>
    </row>
    <row r="45" spans="11:11">
      <c r="K45" s="2"/>
    </row>
    <row r="46" spans="1:11">
      <c r="A46" s="2" t="s">
        <v>20</v>
      </c>
      <c r="D46" s="2" t="s">
        <v>21</v>
      </c>
      <c r="G46" s="2" t="s">
        <v>22</v>
      </c>
      <c r="I46" s="37">
        <v>1000</v>
      </c>
      <c r="J46" s="38">
        <v>20</v>
      </c>
      <c r="K46" s="39">
        <f t="shared" ref="K46:K56" si="1">J46*I46</f>
        <v>20000</v>
      </c>
    </row>
    <row r="47" spans="1:11">
      <c r="A47" s="2"/>
      <c r="G47" s="2"/>
      <c r="I47" s="37">
        <v>500</v>
      </c>
      <c r="J47" s="38">
        <v>1</v>
      </c>
      <c r="K47" s="39">
        <f t="shared" si="1"/>
        <v>500</v>
      </c>
    </row>
    <row r="48" spans="1:11">
      <c r="A48" s="2"/>
      <c r="G48" s="2"/>
      <c r="I48" s="37">
        <v>200</v>
      </c>
      <c r="J48" s="38"/>
      <c r="K48" s="39">
        <f t="shared" si="1"/>
        <v>0</v>
      </c>
    </row>
    <row r="49" spans="1:11">
      <c r="A49" s="2" t="s">
        <v>23</v>
      </c>
      <c r="D49" s="2" t="s">
        <v>24</v>
      </c>
      <c r="G49" s="2" t="s">
        <v>25</v>
      </c>
      <c r="I49" s="37">
        <v>100</v>
      </c>
      <c r="J49" s="38">
        <v>1</v>
      </c>
      <c r="K49" s="39">
        <f t="shared" si="1"/>
        <v>100</v>
      </c>
    </row>
    <row r="50" spans="1:11">
      <c r="A50" s="1" t="s">
        <v>26</v>
      </c>
      <c r="D50" s="1" t="s">
        <v>27</v>
      </c>
      <c r="G50" s="1" t="s">
        <v>28</v>
      </c>
      <c r="I50" s="37">
        <v>50</v>
      </c>
      <c r="J50" s="38"/>
      <c r="K50" s="39">
        <f t="shared" si="1"/>
        <v>0</v>
      </c>
    </row>
    <row r="51" spans="9:11">
      <c r="I51" s="37">
        <v>20</v>
      </c>
      <c r="J51" s="38">
        <v>2</v>
      </c>
      <c r="K51" s="39">
        <f t="shared" si="1"/>
        <v>40</v>
      </c>
    </row>
    <row r="52" spans="9:11">
      <c r="I52" s="37">
        <v>10</v>
      </c>
      <c r="J52" s="38"/>
      <c r="K52" s="39">
        <f t="shared" si="1"/>
        <v>0</v>
      </c>
    </row>
    <row r="53" spans="9:11">
      <c r="I53" s="37">
        <v>5</v>
      </c>
      <c r="J53" s="38"/>
      <c r="K53" s="39">
        <f t="shared" si="1"/>
        <v>0</v>
      </c>
    </row>
    <row r="54" spans="9:11">
      <c r="I54" s="37">
        <v>1</v>
      </c>
      <c r="J54" s="38">
        <v>2</v>
      </c>
      <c r="K54" s="39">
        <f t="shared" si="1"/>
        <v>2</v>
      </c>
    </row>
    <row r="55" spans="9:11">
      <c r="I55" s="37">
        <v>0.25</v>
      </c>
      <c r="J55" s="38"/>
      <c r="K55" s="39">
        <f t="shared" si="1"/>
        <v>0</v>
      </c>
    </row>
    <row r="56" spans="9:11">
      <c r="I56" s="40">
        <v>0.05</v>
      </c>
      <c r="J56" s="38">
        <v>2</v>
      </c>
      <c r="K56" s="39">
        <f t="shared" si="1"/>
        <v>0.1</v>
      </c>
    </row>
    <row r="57" spans="9:11">
      <c r="I57" s="2" t="s">
        <v>29</v>
      </c>
      <c r="K57" s="41">
        <f>SUM(K46:K56)</f>
        <v>20642.1</v>
      </c>
    </row>
    <row r="58" spans="9:11">
      <c r="I58" s="2" t="s">
        <v>30</v>
      </c>
      <c r="K58" s="42">
        <f>J42</f>
        <v>0</v>
      </c>
    </row>
    <row r="59" ht="9.75" spans="11:11">
      <c r="K59" s="43">
        <f>SUM(K57:K58)</f>
        <v>20642.1</v>
      </c>
    </row>
    <row r="60" ht="9.75"/>
    <row r="64" s="1" customFormat="1" spans="1:1">
      <c r="A64" s="2" t="s">
        <v>0</v>
      </c>
    </row>
    <row r="65" s="1" customFormat="1" spans="1:1">
      <c r="A65" s="2" t="s">
        <v>1</v>
      </c>
    </row>
    <row r="67" s="1" customFormat="1" spans="1:12">
      <c r="A67" s="3" t="s">
        <v>2</v>
      </c>
      <c r="B67" s="3" t="s">
        <v>3</v>
      </c>
      <c r="C67" s="3" t="s">
        <v>4</v>
      </c>
      <c r="D67" s="3" t="s">
        <v>5</v>
      </c>
      <c r="E67" s="3" t="s">
        <v>6</v>
      </c>
      <c r="F67" s="3" t="s">
        <v>7</v>
      </c>
      <c r="G67" s="4" t="s">
        <v>8</v>
      </c>
      <c r="H67" s="5"/>
      <c r="I67" s="5"/>
      <c r="J67" s="22"/>
      <c r="K67" s="3" t="s">
        <v>9</v>
      </c>
      <c r="L67" s="3" t="s">
        <v>10</v>
      </c>
    </row>
    <row r="68" s="1" customFormat="1" spans="1:12">
      <c r="A68" s="6"/>
      <c r="B68" s="6"/>
      <c r="C68" s="6"/>
      <c r="D68" s="6"/>
      <c r="E68" s="6"/>
      <c r="F68" s="6"/>
      <c r="G68" s="3" t="s">
        <v>11</v>
      </c>
      <c r="H68" s="3" t="s">
        <v>12</v>
      </c>
      <c r="I68" s="3" t="s">
        <v>13</v>
      </c>
      <c r="J68" s="3" t="s">
        <v>14</v>
      </c>
      <c r="K68" s="6"/>
      <c r="L68" s="6"/>
    </row>
    <row r="69" s="1" customFormat="1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="1" customFormat="1" spans="1:12">
      <c r="A70" s="14">
        <v>45482</v>
      </c>
      <c r="B70" s="15">
        <v>19274</v>
      </c>
      <c r="C70" s="47" t="s">
        <v>77</v>
      </c>
      <c r="D70" s="17" t="s">
        <v>16</v>
      </c>
      <c r="E70" s="17" t="s">
        <v>78</v>
      </c>
      <c r="F70" s="45">
        <v>25493.8</v>
      </c>
      <c r="G70" s="46"/>
      <c r="H70" s="46"/>
      <c r="I70" s="26"/>
      <c r="J70" s="24">
        <f>I70</f>
        <v>0</v>
      </c>
      <c r="K70" s="24">
        <f t="shared" ref="K70:K75" si="2">J70+F70</f>
        <v>25493.8</v>
      </c>
      <c r="L70" s="14">
        <v>45469</v>
      </c>
    </row>
    <row r="71" s="1" customFormat="1" spans="1:12">
      <c r="A71" s="14">
        <v>45482</v>
      </c>
      <c r="B71" s="15">
        <v>19277</v>
      </c>
      <c r="C71" s="47" t="s">
        <v>42</v>
      </c>
      <c r="D71" s="17" t="s">
        <v>16</v>
      </c>
      <c r="E71" s="17">
        <v>58226</v>
      </c>
      <c r="F71" s="45">
        <v>92600</v>
      </c>
      <c r="G71" s="46"/>
      <c r="H71" s="46"/>
      <c r="I71" s="26"/>
      <c r="J71" s="24">
        <f>I71</f>
        <v>0</v>
      </c>
      <c r="K71" s="24">
        <f t="shared" si="2"/>
        <v>92600</v>
      </c>
      <c r="L71" s="14">
        <v>45481</v>
      </c>
    </row>
    <row r="72" s="1" customFormat="1" spans="1:12">
      <c r="A72" s="14">
        <v>45482</v>
      </c>
      <c r="B72" s="15">
        <v>19278</v>
      </c>
      <c r="C72" s="47" t="s">
        <v>79</v>
      </c>
      <c r="D72" s="17" t="s">
        <v>16</v>
      </c>
      <c r="E72" s="17">
        <v>58230</v>
      </c>
      <c r="F72" s="45"/>
      <c r="G72" s="46" t="s">
        <v>80</v>
      </c>
      <c r="H72" s="46">
        <v>1200009536</v>
      </c>
      <c r="I72" s="26"/>
      <c r="J72" s="24">
        <v>122888.89</v>
      </c>
      <c r="K72" s="24">
        <f t="shared" si="2"/>
        <v>122888.89</v>
      </c>
      <c r="L72" s="14">
        <v>45481</v>
      </c>
    </row>
    <row r="73" s="1" customFormat="1" spans="1:12">
      <c r="A73" s="14">
        <v>45482</v>
      </c>
      <c r="B73" s="15">
        <v>19279</v>
      </c>
      <c r="C73" s="47" t="s">
        <v>81</v>
      </c>
      <c r="D73" s="17" t="s">
        <v>16</v>
      </c>
      <c r="E73" s="17">
        <v>57953</v>
      </c>
      <c r="F73" s="45">
        <v>50000</v>
      </c>
      <c r="G73" s="46"/>
      <c r="H73" s="46"/>
      <c r="I73" s="26"/>
      <c r="J73" s="24">
        <f>I73</f>
        <v>0</v>
      </c>
      <c r="K73" s="24">
        <f t="shared" si="2"/>
        <v>50000</v>
      </c>
      <c r="L73" s="14">
        <v>45481</v>
      </c>
    </row>
    <row r="74" s="1" customFormat="1" spans="1:12">
      <c r="A74" s="14">
        <v>45482</v>
      </c>
      <c r="B74" s="15">
        <v>19280</v>
      </c>
      <c r="C74" s="47" t="s">
        <v>81</v>
      </c>
      <c r="D74" s="17" t="s">
        <v>16</v>
      </c>
      <c r="E74" s="17">
        <v>57996</v>
      </c>
      <c r="F74" s="45">
        <v>50000</v>
      </c>
      <c r="G74" s="46"/>
      <c r="H74" s="46"/>
      <c r="I74" s="26"/>
      <c r="J74" s="24">
        <f>I74</f>
        <v>0</v>
      </c>
      <c r="K74" s="24">
        <f t="shared" si="2"/>
        <v>50000</v>
      </c>
      <c r="L74" s="14">
        <v>45482</v>
      </c>
    </row>
    <row r="75" s="1" customFormat="1" spans="1:12">
      <c r="A75" s="14">
        <v>45482</v>
      </c>
      <c r="B75" s="15">
        <v>19281</v>
      </c>
      <c r="C75" s="16" t="s">
        <v>82</v>
      </c>
      <c r="D75" s="17" t="s">
        <v>16</v>
      </c>
      <c r="E75" s="17" t="s">
        <v>83</v>
      </c>
      <c r="F75" s="45">
        <v>33224.1</v>
      </c>
      <c r="G75" s="46"/>
      <c r="H75" s="46"/>
      <c r="I75" s="26"/>
      <c r="J75" s="24">
        <f>I75</f>
        <v>0</v>
      </c>
      <c r="K75" s="24">
        <f t="shared" si="2"/>
        <v>33224.1</v>
      </c>
      <c r="L75" s="14">
        <v>45481</v>
      </c>
    </row>
    <row r="76" s="1" customFormat="1" spans="6:11">
      <c r="F76" s="35">
        <f>SUM(F70:F75)</f>
        <v>251317.9</v>
      </c>
      <c r="G76" s="2"/>
      <c r="H76" s="2"/>
      <c r="I76" s="2"/>
      <c r="J76" s="35">
        <f>SUM(J70:J75)</f>
        <v>122888.89</v>
      </c>
      <c r="K76" s="35">
        <f>SUM(K70:K75)</f>
        <v>374206.79</v>
      </c>
    </row>
    <row r="78" s="1" customFormat="1" spans="1:4">
      <c r="A78" s="2" t="s">
        <v>20</v>
      </c>
      <c r="D78" s="2" t="s">
        <v>21</v>
      </c>
    </row>
    <row r="79" s="1" customFormat="1" spans="1:1">
      <c r="A79" s="2"/>
    </row>
    <row r="80" s="1" customFormat="1" spans="1:1">
      <c r="A80" s="2"/>
    </row>
    <row r="81" s="1" customFormat="1" spans="1:4">
      <c r="A81" s="2" t="s">
        <v>23</v>
      </c>
      <c r="D81" s="2" t="s">
        <v>24</v>
      </c>
    </row>
    <row r="82" s="1" customFormat="1" spans="1:4">
      <c r="A82" s="1" t="s">
        <v>26</v>
      </c>
      <c r="D82" s="1" t="s">
        <v>27</v>
      </c>
    </row>
    <row r="91" spans="1:1">
      <c r="A91" s="2" t="s">
        <v>0</v>
      </c>
    </row>
    <row r="92" spans="1:1">
      <c r="A92" s="2" t="s">
        <v>1</v>
      </c>
    </row>
    <row r="94" spans="1:12">
      <c r="A94" s="3" t="s">
        <v>2</v>
      </c>
      <c r="B94" s="3" t="s">
        <v>3</v>
      </c>
      <c r="C94" s="3" t="s">
        <v>4</v>
      </c>
      <c r="D94" s="3" t="s">
        <v>5</v>
      </c>
      <c r="E94" s="3" t="s">
        <v>6</v>
      </c>
      <c r="F94" s="3" t="s">
        <v>7</v>
      </c>
      <c r="G94" s="4" t="s">
        <v>8</v>
      </c>
      <c r="H94" s="5"/>
      <c r="I94" s="5"/>
      <c r="J94" s="22"/>
      <c r="K94" s="3" t="s">
        <v>9</v>
      </c>
      <c r="L94" s="3" t="s">
        <v>10</v>
      </c>
    </row>
    <row r="95" spans="1:12">
      <c r="A95" s="6"/>
      <c r="B95" s="6"/>
      <c r="C95" s="6"/>
      <c r="D95" s="6"/>
      <c r="E95" s="6"/>
      <c r="F95" s="6"/>
      <c r="G95" s="3" t="s">
        <v>11</v>
      </c>
      <c r="H95" s="3" t="s">
        <v>12</v>
      </c>
      <c r="I95" s="3" t="s">
        <v>13</v>
      </c>
      <c r="J95" s="3" t="s">
        <v>14</v>
      </c>
      <c r="K95" s="6"/>
      <c r="L95" s="6"/>
    </row>
    <row r="96" spans="1:1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2">
      <c r="A97" s="14">
        <v>45482</v>
      </c>
      <c r="B97" s="15">
        <v>19282</v>
      </c>
      <c r="C97" s="16" t="s">
        <v>84</v>
      </c>
      <c r="D97" s="17" t="s">
        <v>16</v>
      </c>
      <c r="E97" s="17">
        <v>58204</v>
      </c>
      <c r="F97" s="34">
        <v>21316.1</v>
      </c>
      <c r="G97" s="19"/>
      <c r="H97" s="19"/>
      <c r="I97" s="14"/>
      <c r="J97" s="34"/>
      <c r="K97" s="24">
        <f>J97+F97</f>
        <v>21316.1</v>
      </c>
      <c r="L97" s="14">
        <v>45483</v>
      </c>
    </row>
    <row r="98" spans="1:12">
      <c r="A98" s="14">
        <v>45482</v>
      </c>
      <c r="B98" s="15">
        <v>19283</v>
      </c>
      <c r="C98" s="16" t="s">
        <v>85</v>
      </c>
      <c r="D98" s="17" t="s">
        <v>16</v>
      </c>
      <c r="E98" s="17">
        <v>58239</v>
      </c>
      <c r="F98" s="34"/>
      <c r="G98" s="19" t="s">
        <v>86</v>
      </c>
      <c r="H98" s="19">
        <v>2000001973</v>
      </c>
      <c r="I98" s="14">
        <v>45478</v>
      </c>
      <c r="J98" s="34">
        <v>65008.2</v>
      </c>
      <c r="K98" s="24">
        <f>J98+F98</f>
        <v>65008.2</v>
      </c>
      <c r="L98" s="14">
        <v>45483</v>
      </c>
    </row>
    <row r="99" spans="6:11">
      <c r="F99" s="35">
        <f>SUM(F94:F98)</f>
        <v>21316.1</v>
      </c>
      <c r="G99" s="2"/>
      <c r="H99" s="2"/>
      <c r="I99" s="2"/>
      <c r="J99" s="35">
        <f>SUM(J97:J98)</f>
        <v>65008.2</v>
      </c>
      <c r="K99" s="35">
        <f>SUM(K97:K98)</f>
        <v>86324.3</v>
      </c>
    </row>
    <row r="100" spans="9:9">
      <c r="I100" s="1" t="s">
        <v>13</v>
      </c>
    </row>
    <row r="101" spans="8:11">
      <c r="H101" s="2" t="s">
        <v>17</v>
      </c>
      <c r="J101" s="36" t="s">
        <v>18</v>
      </c>
      <c r="K101" s="36" t="s">
        <v>19</v>
      </c>
    </row>
    <row r="102" spans="11:11">
      <c r="K102" s="2"/>
    </row>
    <row r="103" spans="1:11">
      <c r="A103" s="2" t="s">
        <v>20</v>
      </c>
      <c r="D103" s="2" t="s">
        <v>21</v>
      </c>
      <c r="G103" s="2" t="s">
        <v>22</v>
      </c>
      <c r="I103" s="37">
        <v>1000</v>
      </c>
      <c r="J103" s="38">
        <v>21</v>
      </c>
      <c r="K103" s="39">
        <f t="shared" ref="K103:K113" si="3">J103*I103</f>
        <v>21000</v>
      </c>
    </row>
    <row r="104" spans="1:11">
      <c r="A104" s="2"/>
      <c r="G104" s="2"/>
      <c r="I104" s="37">
        <v>500</v>
      </c>
      <c r="J104" s="38"/>
      <c r="K104" s="39">
        <f t="shared" si="3"/>
        <v>0</v>
      </c>
    </row>
    <row r="105" spans="1:11">
      <c r="A105" s="2"/>
      <c r="G105" s="2"/>
      <c r="I105" s="37">
        <v>200</v>
      </c>
      <c r="J105" s="38"/>
      <c r="K105" s="39">
        <f t="shared" si="3"/>
        <v>0</v>
      </c>
    </row>
    <row r="106" spans="1:11">
      <c r="A106" s="2" t="s">
        <v>23</v>
      </c>
      <c r="D106" s="2" t="s">
        <v>24</v>
      </c>
      <c r="G106" s="2" t="s">
        <v>25</v>
      </c>
      <c r="I106" s="37">
        <v>100</v>
      </c>
      <c r="J106" s="38">
        <v>3</v>
      </c>
      <c r="K106" s="39">
        <f t="shared" si="3"/>
        <v>300</v>
      </c>
    </row>
    <row r="107" spans="1:11">
      <c r="A107" s="1" t="s">
        <v>26</v>
      </c>
      <c r="D107" s="1" t="s">
        <v>27</v>
      </c>
      <c r="G107" s="1" t="s">
        <v>28</v>
      </c>
      <c r="I107" s="37">
        <v>50</v>
      </c>
      <c r="J107" s="38"/>
      <c r="K107" s="39">
        <f t="shared" si="3"/>
        <v>0</v>
      </c>
    </row>
    <row r="108" spans="9:11">
      <c r="I108" s="37">
        <v>20</v>
      </c>
      <c r="J108" s="38"/>
      <c r="K108" s="39">
        <f t="shared" si="3"/>
        <v>0</v>
      </c>
    </row>
    <row r="109" spans="9:11">
      <c r="I109" s="37">
        <v>10</v>
      </c>
      <c r="J109" s="38">
        <v>1</v>
      </c>
      <c r="K109" s="39">
        <f t="shared" si="3"/>
        <v>10</v>
      </c>
    </row>
    <row r="110" spans="9:11">
      <c r="I110" s="37">
        <v>5</v>
      </c>
      <c r="J110" s="38">
        <v>1</v>
      </c>
      <c r="K110" s="39">
        <f t="shared" si="3"/>
        <v>5</v>
      </c>
    </row>
    <row r="111" spans="9:11">
      <c r="I111" s="37">
        <v>1</v>
      </c>
      <c r="J111" s="38">
        <v>1</v>
      </c>
      <c r="K111" s="39">
        <f t="shared" si="3"/>
        <v>1</v>
      </c>
    </row>
    <row r="112" spans="9:11">
      <c r="I112" s="37">
        <v>0.25</v>
      </c>
      <c r="J112" s="38"/>
      <c r="K112" s="39">
        <f t="shared" si="3"/>
        <v>0</v>
      </c>
    </row>
    <row r="113" spans="9:11">
      <c r="I113" s="40">
        <v>0.05</v>
      </c>
      <c r="J113" s="38">
        <v>2</v>
      </c>
      <c r="K113" s="39">
        <f t="shared" si="3"/>
        <v>0.1</v>
      </c>
    </row>
    <row r="114" spans="9:11">
      <c r="I114" s="2" t="s">
        <v>29</v>
      </c>
      <c r="K114" s="41">
        <f>SUM(K103:K113)</f>
        <v>21316.1</v>
      </c>
    </row>
    <row r="115" spans="9:11">
      <c r="I115" s="2" t="s">
        <v>30</v>
      </c>
      <c r="K115" s="42">
        <f>J99</f>
        <v>65008.2</v>
      </c>
    </row>
    <row r="116" ht="9.75" spans="11:11">
      <c r="K116" s="43">
        <f>SUM(K114:K115)</f>
        <v>86324.3</v>
      </c>
    </row>
    <row r="117" ht="9.75"/>
  </sheetData>
  <mergeCells count="52">
    <mergeCell ref="G4:J4"/>
    <mergeCell ref="G37:J37"/>
    <mergeCell ref="G67:J67"/>
    <mergeCell ref="G94:J94"/>
    <mergeCell ref="A4:A6"/>
    <mergeCell ref="A37:A39"/>
    <mergeCell ref="A67:A69"/>
    <mergeCell ref="A94:A96"/>
    <mergeCell ref="B4:B6"/>
    <mergeCell ref="B37:B39"/>
    <mergeCell ref="B67:B69"/>
    <mergeCell ref="B94:B96"/>
    <mergeCell ref="C4:C6"/>
    <mergeCell ref="C37:C39"/>
    <mergeCell ref="C67:C69"/>
    <mergeCell ref="C94:C96"/>
    <mergeCell ref="D4:D6"/>
    <mergeCell ref="D37:D39"/>
    <mergeCell ref="D67:D69"/>
    <mergeCell ref="D94:D96"/>
    <mergeCell ref="E4:E6"/>
    <mergeCell ref="E37:E39"/>
    <mergeCell ref="E67:E69"/>
    <mergeCell ref="E94:E96"/>
    <mergeCell ref="F4:F6"/>
    <mergeCell ref="F37:F39"/>
    <mergeCell ref="F67:F69"/>
    <mergeCell ref="F94:F96"/>
    <mergeCell ref="G5:G6"/>
    <mergeCell ref="G38:G39"/>
    <mergeCell ref="G68:G69"/>
    <mergeCell ref="G95:G96"/>
    <mergeCell ref="H5:H6"/>
    <mergeCell ref="H38:H39"/>
    <mergeCell ref="H68:H69"/>
    <mergeCell ref="H95:H96"/>
    <mergeCell ref="I5:I6"/>
    <mergeCell ref="I38:I39"/>
    <mergeCell ref="I68:I69"/>
    <mergeCell ref="I95:I96"/>
    <mergeCell ref="J5:J6"/>
    <mergeCell ref="J38:J39"/>
    <mergeCell ref="J68:J69"/>
    <mergeCell ref="J95:J96"/>
    <mergeCell ref="K4:K6"/>
    <mergeCell ref="K37:K39"/>
    <mergeCell ref="K67:K69"/>
    <mergeCell ref="K94:K96"/>
    <mergeCell ref="L4:L6"/>
    <mergeCell ref="L37:L39"/>
    <mergeCell ref="L67:L69"/>
    <mergeCell ref="L94:L9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zoomScale="130" zoomScaleNormal="130" topLeftCell="A24" workbookViewId="0">
      <selection activeCell="C38" sqref="C38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2571428571429" style="1" customWidth="1"/>
    <col min="4" max="4" width="13.3047619047619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45483</v>
      </c>
      <c r="B7" s="15">
        <v>19407</v>
      </c>
      <c r="C7" s="16" t="s">
        <v>87</v>
      </c>
      <c r="D7" s="17" t="s">
        <v>16</v>
      </c>
      <c r="E7" s="17">
        <v>58203</v>
      </c>
      <c r="F7" s="34"/>
      <c r="G7" s="19" t="s">
        <v>58</v>
      </c>
      <c r="H7" s="19">
        <v>2246350</v>
      </c>
      <c r="I7" s="14">
        <v>45477</v>
      </c>
      <c r="J7" s="34">
        <v>20507.35</v>
      </c>
      <c r="K7" s="24">
        <f>J7+F7</f>
        <v>20507.35</v>
      </c>
      <c r="L7" s="14">
        <v>45483</v>
      </c>
      <c r="M7" s="2" t="s">
        <v>88</v>
      </c>
    </row>
    <row r="8" spans="1:12">
      <c r="A8" s="14"/>
      <c r="B8" s="15"/>
      <c r="C8" s="16"/>
      <c r="D8" s="17"/>
      <c r="E8" s="17"/>
      <c r="F8" s="34"/>
      <c r="G8" s="19"/>
      <c r="H8" s="19"/>
      <c r="I8" s="14"/>
      <c r="J8" s="34"/>
      <c r="K8" s="24"/>
      <c r="L8" s="14"/>
    </row>
    <row r="9" spans="6:11">
      <c r="F9" s="35">
        <f>SUM(F4:F8)</f>
        <v>0</v>
      </c>
      <c r="G9" s="2"/>
      <c r="H9" s="2"/>
      <c r="I9" s="2"/>
      <c r="J9" s="35">
        <f>SUM(J7:J8)</f>
        <v>20507.35</v>
      </c>
      <c r="K9" s="35">
        <f>SUM(K7:K8)</f>
        <v>20507.35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/>
      <c r="K13" s="39">
        <f t="shared" ref="K13:K23" si="0">J13*I13</f>
        <v>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/>
      <c r="K16" s="39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/>
      <c r="K17" s="39">
        <f t="shared" si="0"/>
        <v>0</v>
      </c>
    </row>
    <row r="18" spans="9:11">
      <c r="I18" s="37">
        <v>20</v>
      </c>
      <c r="J18" s="38"/>
      <c r="K18" s="39">
        <f t="shared" si="0"/>
        <v>0</v>
      </c>
    </row>
    <row r="19" spans="9:11">
      <c r="I19" s="37">
        <v>10</v>
      </c>
      <c r="J19" s="38"/>
      <c r="K19" s="39">
        <f t="shared" si="0"/>
        <v>0</v>
      </c>
    </row>
    <row r="20" spans="9:11">
      <c r="I20" s="37">
        <v>5</v>
      </c>
      <c r="J20" s="38"/>
      <c r="K20" s="39">
        <f t="shared" si="0"/>
        <v>0</v>
      </c>
    </row>
    <row r="21" spans="9:11">
      <c r="I21" s="37">
        <v>1</v>
      </c>
      <c r="J21" s="38"/>
      <c r="K21" s="39">
        <f t="shared" si="0"/>
        <v>0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/>
      <c r="K23" s="39">
        <f t="shared" si="0"/>
        <v>0</v>
      </c>
    </row>
    <row r="24" spans="9:11">
      <c r="I24" s="2" t="s">
        <v>29</v>
      </c>
      <c r="K24" s="41">
        <f>SUM(K13:K23)</f>
        <v>0</v>
      </c>
    </row>
    <row r="25" spans="9:11">
      <c r="I25" s="2" t="s">
        <v>30</v>
      </c>
      <c r="K25" s="42">
        <f>J9</f>
        <v>20507.35</v>
      </c>
    </row>
    <row r="26" ht="9.75" spans="11:11">
      <c r="K26" s="43">
        <f>SUM(K24:K25)</f>
        <v>20507.35</v>
      </c>
    </row>
    <row r="27" ht="9.75"/>
    <row r="31" s="1" customFormat="1" spans="1:1">
      <c r="A31" s="2" t="s">
        <v>0</v>
      </c>
    </row>
    <row r="32" s="1" customFormat="1" spans="1:1">
      <c r="A32" s="2" t="s">
        <v>1</v>
      </c>
    </row>
    <row r="34" s="1" customFormat="1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2"/>
      <c r="K34" s="3" t="s">
        <v>9</v>
      </c>
      <c r="L34" s="3" t="s">
        <v>10</v>
      </c>
    </row>
    <row r="35" s="1" customFormat="1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="1" customFormat="1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="1" customFormat="1" spans="1:12">
      <c r="A37" s="14">
        <v>45483</v>
      </c>
      <c r="B37" s="15">
        <v>19284</v>
      </c>
      <c r="C37" s="47" t="s">
        <v>89</v>
      </c>
      <c r="D37" s="17" t="s">
        <v>16</v>
      </c>
      <c r="E37" s="17">
        <v>58210</v>
      </c>
      <c r="F37" s="45">
        <v>2650</v>
      </c>
      <c r="G37" s="46"/>
      <c r="H37" s="46"/>
      <c r="I37" s="26"/>
      <c r="J37" s="24">
        <f>I37</f>
        <v>0</v>
      </c>
      <c r="K37" s="24">
        <f t="shared" ref="K37:K42" si="1">J37+F37</f>
        <v>2650</v>
      </c>
      <c r="L37" s="14">
        <v>45482</v>
      </c>
    </row>
    <row r="38" s="1" customFormat="1" spans="1:12">
      <c r="A38" s="14">
        <v>45483</v>
      </c>
      <c r="B38" s="15">
        <v>19285</v>
      </c>
      <c r="C38" s="47" t="s">
        <v>90</v>
      </c>
      <c r="D38" s="17" t="s">
        <v>16</v>
      </c>
      <c r="E38" s="17">
        <v>58234</v>
      </c>
      <c r="F38" s="45">
        <v>52944.4</v>
      </c>
      <c r="G38" s="46"/>
      <c r="H38" s="46"/>
      <c r="I38" s="26"/>
      <c r="J38" s="24">
        <f>I38</f>
        <v>0</v>
      </c>
      <c r="K38" s="24">
        <f t="shared" si="1"/>
        <v>52944.4</v>
      </c>
      <c r="L38" s="14">
        <v>45481</v>
      </c>
    </row>
    <row r="39" s="1" customFormat="1" spans="1:12">
      <c r="A39" s="14">
        <v>45483</v>
      </c>
      <c r="B39" s="15">
        <v>19286</v>
      </c>
      <c r="C39" s="47" t="s">
        <v>91</v>
      </c>
      <c r="D39" s="17" t="s">
        <v>16</v>
      </c>
      <c r="E39" s="17">
        <v>58240</v>
      </c>
      <c r="F39" s="45">
        <v>75600</v>
      </c>
      <c r="G39" s="46"/>
      <c r="H39" s="46"/>
      <c r="I39" s="26"/>
      <c r="J39" s="24">
        <f>I39</f>
        <v>0</v>
      </c>
      <c r="K39" s="24">
        <f t="shared" si="1"/>
        <v>75600</v>
      </c>
      <c r="L39" s="14">
        <v>45482</v>
      </c>
    </row>
    <row r="40" s="1" customFormat="1" spans="1:12">
      <c r="A40" s="14">
        <v>45483</v>
      </c>
      <c r="B40" s="15">
        <v>19287</v>
      </c>
      <c r="C40" s="47" t="s">
        <v>92</v>
      </c>
      <c r="D40" s="17" t="s">
        <v>16</v>
      </c>
      <c r="E40" s="17">
        <v>58232</v>
      </c>
      <c r="F40" s="45"/>
      <c r="G40" s="46" t="s">
        <v>93</v>
      </c>
      <c r="H40" s="46">
        <v>1435232</v>
      </c>
      <c r="I40" s="26"/>
      <c r="J40" s="24">
        <v>32944.1</v>
      </c>
      <c r="K40" s="24">
        <f t="shared" si="1"/>
        <v>32944.1</v>
      </c>
      <c r="L40" s="14">
        <v>45482</v>
      </c>
    </row>
    <row r="41" s="1" customFormat="1" spans="1:12">
      <c r="A41" s="14">
        <v>45483</v>
      </c>
      <c r="B41" s="15">
        <v>19288</v>
      </c>
      <c r="C41" s="16" t="s">
        <v>94</v>
      </c>
      <c r="D41" s="17" t="s">
        <v>16</v>
      </c>
      <c r="E41" s="17">
        <v>58174</v>
      </c>
      <c r="F41" s="45"/>
      <c r="G41" s="46"/>
      <c r="H41" s="46"/>
      <c r="I41" s="26"/>
      <c r="J41" s="24">
        <v>69072.3</v>
      </c>
      <c r="K41" s="24">
        <f t="shared" si="1"/>
        <v>69072.3</v>
      </c>
      <c r="L41" s="14">
        <v>45478</v>
      </c>
    </row>
    <row r="42" s="1" customFormat="1" spans="1:12">
      <c r="A42" s="14">
        <v>45483</v>
      </c>
      <c r="B42" s="15">
        <v>19289</v>
      </c>
      <c r="C42" s="16" t="s">
        <v>95</v>
      </c>
      <c r="D42" s="44" t="s">
        <v>96</v>
      </c>
      <c r="E42" s="17"/>
      <c r="F42" s="45">
        <v>10000</v>
      </c>
      <c r="G42" s="46"/>
      <c r="H42" s="46"/>
      <c r="I42" s="26"/>
      <c r="J42" s="24">
        <f>I42</f>
        <v>0</v>
      </c>
      <c r="K42" s="24">
        <f t="shared" si="1"/>
        <v>10000</v>
      </c>
      <c r="L42" s="14">
        <v>45483</v>
      </c>
    </row>
    <row r="43" s="1" customFormat="1" spans="6:11">
      <c r="F43" s="35">
        <f>SUM(F37:F42)</f>
        <v>141194.4</v>
      </c>
      <c r="G43" s="2"/>
      <c r="H43" s="2"/>
      <c r="I43" s="2"/>
      <c r="J43" s="35">
        <f>SUM(J37:J42)</f>
        <v>102016.4</v>
      </c>
      <c r="K43" s="35">
        <f>SUM(K37:K42)</f>
        <v>243210.8</v>
      </c>
    </row>
    <row r="45" s="1" customFormat="1" spans="1:4">
      <c r="A45" s="2" t="s">
        <v>20</v>
      </c>
      <c r="D45" s="2" t="s">
        <v>21</v>
      </c>
    </row>
    <row r="46" s="1" customFormat="1" spans="1:1">
      <c r="A46" s="2"/>
    </row>
    <row r="47" s="1" customFormat="1" spans="1:1">
      <c r="A47" s="2"/>
    </row>
    <row r="48" s="1" customFormat="1" spans="1:4">
      <c r="A48" s="2" t="s">
        <v>23</v>
      </c>
      <c r="D48" s="2" t="s">
        <v>24</v>
      </c>
    </row>
    <row r="49" s="1" customFormat="1" spans="1:4">
      <c r="A49" s="1" t="s">
        <v>26</v>
      </c>
      <c r="D49" s="1" t="s">
        <v>27</v>
      </c>
    </row>
  </sheetData>
  <mergeCells count="26">
    <mergeCell ref="G4:J4"/>
    <mergeCell ref="G34:J34"/>
    <mergeCell ref="A4:A6"/>
    <mergeCell ref="A34:A36"/>
    <mergeCell ref="B4:B6"/>
    <mergeCell ref="B34:B36"/>
    <mergeCell ref="C4:C6"/>
    <mergeCell ref="C34:C36"/>
    <mergeCell ref="D4:D6"/>
    <mergeCell ref="D34:D36"/>
    <mergeCell ref="E4:E6"/>
    <mergeCell ref="E34:E36"/>
    <mergeCell ref="F4:F6"/>
    <mergeCell ref="F34:F36"/>
    <mergeCell ref="G5:G6"/>
    <mergeCell ref="G35:G36"/>
    <mergeCell ref="H5:H6"/>
    <mergeCell ref="H35:H36"/>
    <mergeCell ref="I5:I6"/>
    <mergeCell ref="I35:I36"/>
    <mergeCell ref="J5:J6"/>
    <mergeCell ref="J35:J36"/>
    <mergeCell ref="K4:K6"/>
    <mergeCell ref="K34:K36"/>
    <mergeCell ref="L4:L6"/>
    <mergeCell ref="L34:L36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zoomScale="130" zoomScaleNormal="130" workbookViewId="0">
      <selection activeCell="E17" sqref="E17"/>
    </sheetView>
  </sheetViews>
  <sheetFormatPr defaultColWidth="8.55238095238095" defaultRowHeight="9"/>
  <cols>
    <col min="1" max="1" width="9.33333333333333" style="1" customWidth="1"/>
    <col min="2" max="2" width="5.33333333333333" style="1" customWidth="1"/>
    <col min="3" max="3" width="26.5809523809524" style="1" customWidth="1"/>
    <col min="4" max="4" width="13.3047619047619" style="1" customWidth="1"/>
    <col min="5" max="5" width="10.3238095238095" style="1" customWidth="1"/>
    <col min="6" max="6" width="13.4095238095238" style="1" customWidth="1"/>
    <col min="7" max="11" width="12.8857142857143" style="1" customWidth="1"/>
    <col min="12" max="12" width="11.4380952380952" style="1" customWidth="1"/>
    <col min="13" max="13" width="11.5333333333333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45484</v>
      </c>
      <c r="B7" s="15">
        <v>19408</v>
      </c>
      <c r="C7" s="16" t="s">
        <v>97</v>
      </c>
      <c r="D7" s="17" t="s">
        <v>16</v>
      </c>
      <c r="E7" s="17">
        <v>58227</v>
      </c>
      <c r="F7" s="34"/>
      <c r="G7" s="19" t="s">
        <v>98</v>
      </c>
      <c r="H7" s="19">
        <v>19236994</v>
      </c>
      <c r="I7" s="14">
        <v>45479</v>
      </c>
      <c r="J7" s="34">
        <v>35680.65</v>
      </c>
      <c r="K7" s="24">
        <f>J7+F7</f>
        <v>35680.65</v>
      </c>
      <c r="L7" s="14">
        <v>45484</v>
      </c>
      <c r="M7" s="2" t="s">
        <v>53</v>
      </c>
    </row>
    <row r="8" spans="1:12">
      <c r="A8" s="14">
        <v>45484</v>
      </c>
      <c r="B8" s="15">
        <v>19409</v>
      </c>
      <c r="C8" s="16" t="s">
        <v>99</v>
      </c>
      <c r="D8" s="17" t="s">
        <v>16</v>
      </c>
      <c r="E8" s="17">
        <v>58217</v>
      </c>
      <c r="F8" s="34"/>
      <c r="G8" s="19" t="s">
        <v>35</v>
      </c>
      <c r="H8" s="19">
        <v>1526036</v>
      </c>
      <c r="I8" s="14">
        <v>45481</v>
      </c>
      <c r="J8" s="34">
        <v>35402.1</v>
      </c>
      <c r="K8" s="24">
        <f>J8+F8</f>
        <v>35402.1</v>
      </c>
      <c r="L8" s="14">
        <v>45484</v>
      </c>
    </row>
    <row r="9" spans="6:11">
      <c r="F9" s="35">
        <f>SUM(F4:F8)</f>
        <v>0</v>
      </c>
      <c r="G9" s="2"/>
      <c r="H9" s="2"/>
      <c r="I9" s="2"/>
      <c r="J9" s="35">
        <f>SUM(J7:J8)</f>
        <v>71082.75</v>
      </c>
      <c r="K9" s="35">
        <f>SUM(K7:K8)</f>
        <v>71082.75</v>
      </c>
    </row>
    <row r="10" spans="9:9">
      <c r="I10" s="1" t="s">
        <v>13</v>
      </c>
    </row>
    <row r="11" spans="8:11">
      <c r="H11" s="2" t="s">
        <v>17</v>
      </c>
      <c r="J11" s="36" t="s">
        <v>18</v>
      </c>
      <c r="K11" s="36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37">
        <v>1000</v>
      </c>
      <c r="J13" s="38"/>
      <c r="K13" s="39">
        <f t="shared" ref="K13:K23" si="0">J13*I13</f>
        <v>0</v>
      </c>
    </row>
    <row r="14" spans="1:11">
      <c r="A14" s="2"/>
      <c r="G14" s="2"/>
      <c r="I14" s="37">
        <v>500</v>
      </c>
      <c r="J14" s="38"/>
      <c r="K14" s="39">
        <f t="shared" si="0"/>
        <v>0</v>
      </c>
    </row>
    <row r="15" spans="1:11">
      <c r="A15" s="2"/>
      <c r="G15" s="2"/>
      <c r="I15" s="37">
        <v>200</v>
      </c>
      <c r="J15" s="38"/>
      <c r="K15" s="39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37">
        <v>100</v>
      </c>
      <c r="J16" s="38"/>
      <c r="K16" s="39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37">
        <v>50</v>
      </c>
      <c r="J17" s="38"/>
      <c r="K17" s="39">
        <f t="shared" si="0"/>
        <v>0</v>
      </c>
    </row>
    <row r="18" spans="9:11">
      <c r="I18" s="37">
        <v>20</v>
      </c>
      <c r="J18" s="38"/>
      <c r="K18" s="39">
        <f t="shared" si="0"/>
        <v>0</v>
      </c>
    </row>
    <row r="19" spans="9:11">
      <c r="I19" s="37">
        <v>10</v>
      </c>
      <c r="J19" s="38"/>
      <c r="K19" s="39">
        <f t="shared" si="0"/>
        <v>0</v>
      </c>
    </row>
    <row r="20" spans="9:11">
      <c r="I20" s="37">
        <v>5</v>
      </c>
      <c r="J20" s="38"/>
      <c r="K20" s="39">
        <f t="shared" si="0"/>
        <v>0</v>
      </c>
    </row>
    <row r="21" spans="9:11">
      <c r="I21" s="37">
        <v>1</v>
      </c>
      <c r="J21" s="38"/>
      <c r="K21" s="39">
        <f t="shared" si="0"/>
        <v>0</v>
      </c>
    </row>
    <row r="22" spans="9:11">
      <c r="I22" s="37">
        <v>0.25</v>
      </c>
      <c r="J22" s="38"/>
      <c r="K22" s="39">
        <f t="shared" si="0"/>
        <v>0</v>
      </c>
    </row>
    <row r="23" spans="9:11">
      <c r="I23" s="40">
        <v>0.05</v>
      </c>
      <c r="J23" s="38"/>
      <c r="K23" s="39">
        <f t="shared" si="0"/>
        <v>0</v>
      </c>
    </row>
    <row r="24" spans="9:11">
      <c r="I24" s="2" t="s">
        <v>29</v>
      </c>
      <c r="K24" s="41">
        <f>SUM(K13:K23)</f>
        <v>0</v>
      </c>
    </row>
    <row r="25" spans="9:11">
      <c r="I25" s="2" t="s">
        <v>30</v>
      </c>
      <c r="K25" s="42">
        <f>J9</f>
        <v>71082.75</v>
      </c>
    </row>
    <row r="26" ht="9.75" spans="11:11">
      <c r="K26" s="43">
        <f>SUM(K24:K25)</f>
        <v>71082.75</v>
      </c>
    </row>
    <row r="27" ht="9.75"/>
    <row r="34" s="1" customFormat="1" spans="1:1">
      <c r="A34" s="2" t="s">
        <v>0</v>
      </c>
    </row>
    <row r="35" s="1" customFormat="1" spans="1:1">
      <c r="A35" s="2" t="s">
        <v>1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2">
      <c r="A40" s="14">
        <v>45484</v>
      </c>
      <c r="B40" s="15">
        <v>19294</v>
      </c>
      <c r="C40" s="47" t="s">
        <v>100</v>
      </c>
      <c r="D40" s="17" t="s">
        <v>16</v>
      </c>
      <c r="E40" s="17">
        <v>57783</v>
      </c>
      <c r="F40" s="45">
        <v>54496.1</v>
      </c>
      <c r="G40" s="46"/>
      <c r="H40" s="46"/>
      <c r="I40" s="26"/>
      <c r="J40" s="24">
        <f t="shared" ref="J40:J45" si="1">I40</f>
        <v>0</v>
      </c>
      <c r="K40" s="24">
        <f t="shared" ref="K40:K45" si="2">J40+F40</f>
        <v>54496.1</v>
      </c>
      <c r="L40" s="14">
        <v>45483</v>
      </c>
    </row>
    <row r="41" s="1" customFormat="1" spans="1:12">
      <c r="A41" s="14">
        <v>45484</v>
      </c>
      <c r="B41" s="15">
        <v>19294</v>
      </c>
      <c r="C41" s="47" t="s">
        <v>100</v>
      </c>
      <c r="D41" s="17" t="s">
        <v>48</v>
      </c>
      <c r="E41" s="17"/>
      <c r="F41" s="45">
        <v>5580</v>
      </c>
      <c r="G41" s="46"/>
      <c r="H41" s="46"/>
      <c r="I41" s="26"/>
      <c r="J41" s="24">
        <f t="shared" si="1"/>
        <v>0</v>
      </c>
      <c r="K41" s="24">
        <f t="shared" si="2"/>
        <v>5580</v>
      </c>
      <c r="L41" s="14">
        <v>45483</v>
      </c>
    </row>
    <row r="42" s="1" customFormat="1" spans="1:12">
      <c r="A42" s="14">
        <v>45484</v>
      </c>
      <c r="B42" s="15">
        <v>19295</v>
      </c>
      <c r="C42" s="47" t="s">
        <v>101</v>
      </c>
      <c r="D42" s="17" t="s">
        <v>102</v>
      </c>
      <c r="E42" s="17">
        <v>58241</v>
      </c>
      <c r="F42" s="45"/>
      <c r="G42" s="46" t="s">
        <v>35</v>
      </c>
      <c r="H42" s="46">
        <v>1097009</v>
      </c>
      <c r="I42" s="26"/>
      <c r="J42" s="24">
        <v>42104.78</v>
      </c>
      <c r="K42" s="24">
        <f t="shared" si="2"/>
        <v>42104.78</v>
      </c>
      <c r="L42" s="14">
        <v>45475</v>
      </c>
    </row>
    <row r="43" s="1" customFormat="1" spans="1:12">
      <c r="A43" s="14">
        <v>45484</v>
      </c>
      <c r="B43" s="15">
        <v>19296</v>
      </c>
      <c r="C43" s="47" t="s">
        <v>103</v>
      </c>
      <c r="D43" s="17" t="s">
        <v>47</v>
      </c>
      <c r="E43" s="17">
        <v>58242</v>
      </c>
      <c r="F43" s="45">
        <v>19500</v>
      </c>
      <c r="G43" s="46"/>
      <c r="H43" s="46"/>
      <c r="I43" s="26"/>
      <c r="J43" s="24">
        <f t="shared" si="1"/>
        <v>0</v>
      </c>
      <c r="K43" s="24">
        <f t="shared" si="2"/>
        <v>19500</v>
      </c>
      <c r="L43" s="14">
        <v>45482</v>
      </c>
    </row>
    <row r="44" s="1" customFormat="1" spans="1:12">
      <c r="A44" s="14">
        <v>45484</v>
      </c>
      <c r="B44" s="15">
        <v>19297</v>
      </c>
      <c r="C44" s="47" t="s">
        <v>104</v>
      </c>
      <c r="D44" s="17" t="s">
        <v>16</v>
      </c>
      <c r="E44" s="17">
        <v>58243</v>
      </c>
      <c r="F44" s="45"/>
      <c r="G44" s="46"/>
      <c r="H44" s="46"/>
      <c r="I44" s="26"/>
      <c r="J44" s="24">
        <v>69992.2</v>
      </c>
      <c r="K44" s="24">
        <f t="shared" si="2"/>
        <v>69992.2</v>
      </c>
      <c r="L44" s="14">
        <v>45482</v>
      </c>
    </row>
    <row r="45" s="1" customFormat="1" spans="1:12">
      <c r="A45" s="14">
        <v>45484</v>
      </c>
      <c r="B45" s="15">
        <v>19299</v>
      </c>
      <c r="C45" s="47" t="s">
        <v>104</v>
      </c>
      <c r="D45" s="17" t="s">
        <v>16</v>
      </c>
      <c r="E45" s="17">
        <v>58244</v>
      </c>
      <c r="F45" s="45"/>
      <c r="G45" s="46"/>
      <c r="H45" s="46"/>
      <c r="I45" s="26"/>
      <c r="J45" s="24">
        <v>28756.1</v>
      </c>
      <c r="K45" s="24">
        <f t="shared" si="2"/>
        <v>28756.1</v>
      </c>
      <c r="L45" s="14">
        <v>45482</v>
      </c>
    </row>
    <row r="46" s="1" customFormat="1" spans="1:12">
      <c r="A46" s="14">
        <v>45484</v>
      </c>
      <c r="B46" s="15">
        <v>19299</v>
      </c>
      <c r="C46" s="47" t="s">
        <v>104</v>
      </c>
      <c r="D46" s="17" t="s">
        <v>45</v>
      </c>
      <c r="E46" s="17">
        <v>58244</v>
      </c>
      <c r="F46" s="45"/>
      <c r="G46" s="46"/>
      <c r="H46" s="46"/>
      <c r="I46" s="26"/>
      <c r="J46" s="24">
        <v>1810</v>
      </c>
      <c r="K46" s="24">
        <f t="shared" ref="K46:K54" si="3">J46+F46</f>
        <v>1810</v>
      </c>
      <c r="L46" s="14">
        <v>45482</v>
      </c>
    </row>
    <row r="47" s="1" customFormat="1" spans="1:12">
      <c r="A47" s="14">
        <v>45484</v>
      </c>
      <c r="B47" s="15">
        <v>19300</v>
      </c>
      <c r="C47" s="47" t="s">
        <v>105</v>
      </c>
      <c r="D47" s="17" t="s">
        <v>47</v>
      </c>
      <c r="E47" s="17">
        <v>58246</v>
      </c>
      <c r="F47" s="45">
        <v>251976.2</v>
      </c>
      <c r="G47" s="46"/>
      <c r="H47" s="46"/>
      <c r="I47" s="26"/>
      <c r="J47" s="24">
        <f t="shared" ref="J47:J55" si="4">I47</f>
        <v>0</v>
      </c>
      <c r="K47" s="24">
        <f t="shared" si="3"/>
        <v>251976.2</v>
      </c>
      <c r="L47" s="14">
        <v>45483</v>
      </c>
    </row>
    <row r="48" s="1" customFormat="1" spans="1:12">
      <c r="A48" s="14">
        <v>45484</v>
      </c>
      <c r="B48" s="15">
        <v>19300</v>
      </c>
      <c r="C48" s="47" t="s">
        <v>105</v>
      </c>
      <c r="D48" s="17" t="s">
        <v>45</v>
      </c>
      <c r="E48" s="17">
        <v>58246</v>
      </c>
      <c r="F48" s="45">
        <v>23.8</v>
      </c>
      <c r="G48" s="46"/>
      <c r="H48" s="46"/>
      <c r="I48" s="26"/>
      <c r="J48" s="24">
        <f t="shared" si="4"/>
        <v>0</v>
      </c>
      <c r="K48" s="24">
        <f t="shared" si="3"/>
        <v>23.8</v>
      </c>
      <c r="L48" s="14">
        <v>45483</v>
      </c>
    </row>
    <row r="49" s="1" customFormat="1" spans="1:12">
      <c r="A49" s="14">
        <v>45484</v>
      </c>
      <c r="B49" s="15">
        <v>19301</v>
      </c>
      <c r="C49" s="47" t="s">
        <v>106</v>
      </c>
      <c r="D49" s="17" t="s">
        <v>16</v>
      </c>
      <c r="E49" s="17">
        <v>58250</v>
      </c>
      <c r="F49" s="45">
        <v>42632.2</v>
      </c>
      <c r="G49" s="46"/>
      <c r="H49" s="46"/>
      <c r="I49" s="26"/>
      <c r="J49" s="24">
        <f t="shared" si="4"/>
        <v>0</v>
      </c>
      <c r="K49" s="24">
        <f t="shared" si="3"/>
        <v>42632.2</v>
      </c>
      <c r="L49" s="14">
        <v>45483</v>
      </c>
    </row>
    <row r="50" s="1" customFormat="1" spans="1:12">
      <c r="A50" s="14">
        <v>45484</v>
      </c>
      <c r="B50" s="15">
        <v>19301</v>
      </c>
      <c r="C50" s="47" t="s">
        <v>106</v>
      </c>
      <c r="D50" s="17" t="s">
        <v>45</v>
      </c>
      <c r="E50" s="17">
        <v>58250</v>
      </c>
      <c r="F50" s="45">
        <v>2700</v>
      </c>
      <c r="G50" s="46"/>
      <c r="H50" s="46"/>
      <c r="I50" s="26"/>
      <c r="J50" s="24">
        <f t="shared" si="4"/>
        <v>0</v>
      </c>
      <c r="K50" s="24">
        <f t="shared" si="3"/>
        <v>2700</v>
      </c>
      <c r="L50" s="14">
        <v>45483</v>
      </c>
    </row>
    <row r="51" s="1" customFormat="1" spans="1:12">
      <c r="A51" s="14">
        <v>45484</v>
      </c>
      <c r="B51" s="15">
        <v>19302</v>
      </c>
      <c r="C51" s="47" t="s">
        <v>107</v>
      </c>
      <c r="D51" s="17" t="s">
        <v>16</v>
      </c>
      <c r="E51" s="17">
        <v>58238</v>
      </c>
      <c r="F51" s="45">
        <v>5300</v>
      </c>
      <c r="G51" s="46"/>
      <c r="H51" s="46"/>
      <c r="I51" s="26"/>
      <c r="J51" s="24">
        <f t="shared" si="4"/>
        <v>0</v>
      </c>
      <c r="K51" s="24">
        <f t="shared" si="3"/>
        <v>5300</v>
      </c>
      <c r="L51" s="14">
        <v>45484</v>
      </c>
    </row>
    <row r="52" s="1" customFormat="1" spans="1:12">
      <c r="A52" s="14">
        <v>45484</v>
      </c>
      <c r="B52" s="15">
        <v>19303</v>
      </c>
      <c r="C52" s="47" t="s">
        <v>108</v>
      </c>
      <c r="D52" s="17" t="s">
        <v>109</v>
      </c>
      <c r="E52" s="17">
        <v>58031</v>
      </c>
      <c r="F52" s="45">
        <v>40000</v>
      </c>
      <c r="G52" s="46"/>
      <c r="H52" s="46"/>
      <c r="I52" s="26"/>
      <c r="J52" s="24">
        <f t="shared" si="4"/>
        <v>0</v>
      </c>
      <c r="K52" s="24">
        <f t="shared" si="3"/>
        <v>40000</v>
      </c>
      <c r="L52" s="14">
        <v>45484</v>
      </c>
    </row>
    <row r="53" s="1" customFormat="1" spans="1:12">
      <c r="A53" s="14">
        <v>45484</v>
      </c>
      <c r="B53" s="15">
        <v>19304</v>
      </c>
      <c r="C53" s="47" t="s">
        <v>110</v>
      </c>
      <c r="D53" s="17" t="s">
        <v>16</v>
      </c>
      <c r="E53" s="17">
        <v>58253</v>
      </c>
      <c r="F53" s="45">
        <v>54731.25</v>
      </c>
      <c r="G53" s="46"/>
      <c r="H53" s="46"/>
      <c r="I53" s="26"/>
      <c r="J53" s="24">
        <f t="shared" si="4"/>
        <v>0</v>
      </c>
      <c r="K53" s="24">
        <f t="shared" si="3"/>
        <v>54731.25</v>
      </c>
      <c r="L53" s="14">
        <v>45483</v>
      </c>
    </row>
    <row r="54" s="1" customFormat="1" spans="1:12">
      <c r="A54" s="14">
        <v>45484</v>
      </c>
      <c r="B54" s="15">
        <v>19304</v>
      </c>
      <c r="C54" s="47" t="s">
        <v>110</v>
      </c>
      <c r="D54" s="17" t="s">
        <v>45</v>
      </c>
      <c r="E54" s="17">
        <v>58253</v>
      </c>
      <c r="F54" s="45">
        <v>268.75</v>
      </c>
      <c r="G54" s="46"/>
      <c r="H54" s="46"/>
      <c r="I54" s="26"/>
      <c r="J54" s="24">
        <f t="shared" si="4"/>
        <v>0</v>
      </c>
      <c r="K54" s="24">
        <f t="shared" si="3"/>
        <v>268.75</v>
      </c>
      <c r="L54" s="14">
        <v>45483</v>
      </c>
    </row>
    <row r="55" s="1" customFormat="1" spans="1:12">
      <c r="A55" s="14">
        <v>45484</v>
      </c>
      <c r="B55" s="15">
        <v>19305</v>
      </c>
      <c r="C55" s="16" t="s">
        <v>111</v>
      </c>
      <c r="D55" s="44" t="s">
        <v>16</v>
      </c>
      <c r="E55" s="17">
        <v>58255</v>
      </c>
      <c r="F55" s="45"/>
      <c r="G55" s="46"/>
      <c r="H55" s="46">
        <v>4631444</v>
      </c>
      <c r="I55" s="26"/>
      <c r="J55" s="24">
        <f t="shared" si="4"/>
        <v>0</v>
      </c>
      <c r="K55" s="24">
        <v>109640.3</v>
      </c>
      <c r="L55" s="14">
        <v>45484</v>
      </c>
    </row>
    <row r="56" s="1" customFormat="1" spans="6:11">
      <c r="F56" s="35">
        <f>SUM(F40:F55)</f>
        <v>477208.3</v>
      </c>
      <c r="G56" s="2"/>
      <c r="H56" s="2"/>
      <c r="I56" s="2"/>
      <c r="J56" s="35">
        <f>SUM(J40:J55)</f>
        <v>142663.08</v>
      </c>
      <c r="K56" s="35">
        <f>SUM(K40:K55)</f>
        <v>729511.68</v>
      </c>
    </row>
    <row r="58" s="1" customFormat="1" spans="1:4">
      <c r="A58" s="2" t="s">
        <v>20</v>
      </c>
      <c r="D58" s="2" t="s">
        <v>21</v>
      </c>
    </row>
    <row r="59" s="1" customFormat="1" spans="1:1">
      <c r="A59" s="2"/>
    </row>
    <row r="60" s="1" customFormat="1" spans="1:1">
      <c r="A60" s="2"/>
    </row>
    <row r="61" s="1" customFormat="1" spans="1:4">
      <c r="A61" s="2" t="s">
        <v>23</v>
      </c>
      <c r="D61" s="2" t="s">
        <v>24</v>
      </c>
    </row>
    <row r="62" s="1" customFormat="1" spans="1:4">
      <c r="A62" s="1" t="s">
        <v>26</v>
      </c>
      <c r="D62" s="1" t="s">
        <v>27</v>
      </c>
    </row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7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JULY 1</vt:lpstr>
      <vt:lpstr>JULY 2</vt:lpstr>
      <vt:lpstr>JULY 3</vt:lpstr>
      <vt:lpstr>JULY 4</vt:lpstr>
      <vt:lpstr>JULY 5</vt:lpstr>
      <vt:lpstr>JULY 8</vt:lpstr>
      <vt:lpstr>JULY 9</vt:lpstr>
      <vt:lpstr>JULY 10</vt:lpstr>
      <vt:lpstr>JULY 11</vt:lpstr>
      <vt:lpstr>JULY 12</vt:lpstr>
      <vt:lpstr>JULY 15</vt:lpstr>
      <vt:lpstr>JULY 16</vt:lpstr>
      <vt:lpstr>JULY 17</vt:lpstr>
      <vt:lpstr>JULY 22</vt:lpstr>
      <vt:lpstr>JULY 23</vt:lpstr>
      <vt:lpstr>JULY 25</vt:lpstr>
      <vt:lpstr>JULY 26</vt:lpstr>
      <vt:lpstr>JULY 29</vt:lpstr>
      <vt:lpstr>JULY 30</vt:lpstr>
      <vt:lpstr>JULY 31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2024-06-30T23:43:00Z</dcterms:created>
  <dcterms:modified xsi:type="dcterms:W3CDTF">2024-09-21T10:19:50Z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0BE4E7EEF503426B96B50675A10BA990</vt:lpwstr>
  </property>
  <property fmtid="{D5CDD505-2E9C-101B-9397-08002B2CF9AE}" pid="3" name="KSOProductBuildVer">
    <vt:lpwstr>1033-11.2.0.11537</vt:lpwstr>
  </property>
</Properties>
</file>