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18" firstSheet="3" activeTab="15"/>
  </bookViews>
  <sheets>
    <sheet name="AUG 1" sheetId="1" r:id="rId1"/>
    <sheet name="AUG 2" sheetId="2" r:id="rId2"/>
    <sheet name="AUG 5" sheetId="3" r:id="rId3"/>
    <sheet name="AUG 6" sheetId="4" r:id="rId4"/>
    <sheet name="AUG 7" sheetId="5" r:id="rId5"/>
    <sheet name="AUG 9" sheetId="6" r:id="rId6"/>
    <sheet name="AUG 13" sheetId="8" r:id="rId7"/>
    <sheet name="AUG 14" sheetId="9" r:id="rId8"/>
    <sheet name="AUG 15" sheetId="10" r:id="rId9"/>
    <sheet name="AUG 16" sheetId="11" r:id="rId10"/>
    <sheet name="AUG 19" sheetId="12" r:id="rId11"/>
    <sheet name="AUG 20" sheetId="13" r:id="rId12"/>
    <sheet name="AUG 27" sheetId="14" r:id="rId13"/>
    <sheet name="AUG 28" sheetId="15" r:id="rId14"/>
    <sheet name="AUG 30" sheetId="16" r:id="rId15"/>
    <sheet name="LAZADA" sheetId="7" r:id="rId16"/>
  </sheets>
  <definedNames>
    <definedName name="_1_JAN_2024">#REF!</definedName>
    <definedName name="_2_JAN_2024">#REF!</definedName>
    <definedName name="_6_Jan_2020">#REF!</definedName>
    <definedName name="_xlnm.Print_Area" localSheetId="4">'AUG 7'!#REF!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LAZADA!$A$466:$L$509</definedName>
  </definedNames>
  <calcPr calcId="144525"/>
</workbook>
</file>

<file path=xl/sharedStrings.xml><?xml version="1.0" encoding="utf-8"?>
<sst xmlns="http://schemas.openxmlformats.org/spreadsheetml/2006/main" count="2130" uniqueCount="313">
  <si>
    <t>SUMMARY DAILY COLLECTION REPORT</t>
  </si>
  <si>
    <t>KMI H.O. SERIES (ALFREDO)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</si>
  <si>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</si>
  <si>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</si>
  <si>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</si>
  <si>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</si>
  <si>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</si>
  <si>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</si>
  <si>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</si>
  <si>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</si>
  <si>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</si>
  <si>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</si>
  <si>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</si>
  <si>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</si>
  <si>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</si>
  <si>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TORRES TECHNOLOGY CENTER CORP</t>
  </si>
  <si>
    <t>UNIT</t>
  </si>
  <si>
    <t>MBTC</t>
  </si>
  <si>
    <t>EWT 931.15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</si>
  <si>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</si>
  <si>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</si>
  <si>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</si>
  <si>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</si>
  <si>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</si>
  <si>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</si>
  <si>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</si>
  <si>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</si>
  <si>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</si>
  <si>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Assistant</t>
  </si>
  <si>
    <t>KMI- Supervisor</t>
  </si>
  <si>
    <t>Accounting Clerk</t>
  </si>
  <si>
    <t>Total Coins &amp; Bills</t>
  </si>
  <si>
    <t>Total Checks</t>
  </si>
  <si>
    <t>KMI H.O. SERIES (MART)</t>
  </si>
  <si>
    <t>MARY RUTH CONSOLCION</t>
  </si>
  <si>
    <t>GERALD GARCIA</t>
  </si>
  <si>
    <t>YUMEX PHILIPPINES CORPORATION</t>
  </si>
  <si>
    <t>EWT 1486.00</t>
  </si>
  <si>
    <t>WILSON VINOYA</t>
  </si>
  <si>
    <t>CARLO CANICOLA</t>
  </si>
  <si>
    <t>CHIELO BRACAMONTE</t>
  </si>
  <si>
    <t>INAVEIT SYSTEMS TECHNOLOGIES INC</t>
  </si>
  <si>
    <t>UNIT &amp; DC</t>
  </si>
  <si>
    <t>INSTALLATION</t>
  </si>
  <si>
    <t>VALERO 156 VILLAR PROPERTY MGT CORP</t>
  </si>
  <si>
    <t>EWT 2368.31</t>
  </si>
  <si>
    <t>ALEX MIGALLOS</t>
  </si>
  <si>
    <t>KMI H.O. SERIES (ROLAND)</t>
  </si>
  <si>
    <t>RAFAEL/RAFFY ABELLO</t>
  </si>
  <si>
    <t>BPI</t>
  </si>
  <si>
    <t>EWT 215.23</t>
  </si>
  <si>
    <t>LEONARDO B. REYES</t>
  </si>
  <si>
    <t>JCC21 AIRCONDITIONING</t>
  </si>
  <si>
    <t>MARITES LAMPARERO</t>
  </si>
  <si>
    <t>ROBERTO AGUILAR</t>
  </si>
  <si>
    <t>WILMA ONGZON</t>
  </si>
  <si>
    <t>ANA GAN</t>
  </si>
  <si>
    <t>PHILTRUST</t>
  </si>
  <si>
    <t>FULL PAYMENT</t>
  </si>
  <si>
    <t>DAVID LUCENARIO</t>
  </si>
  <si>
    <t>ARTHUR SARTE</t>
  </si>
  <si>
    <t>MARICKSON ASC</t>
  </si>
  <si>
    <t>UNIT DP</t>
  </si>
  <si>
    <t>CHRISTIAN CHING</t>
  </si>
  <si>
    <t>MARIA AGNES DELOS SANTOS</t>
  </si>
  <si>
    <t>ARIEL BANDONG</t>
  </si>
  <si>
    <t>RAYMUND BENEDICT ZALAMEA</t>
  </si>
  <si>
    <t>LOURDES RAMOS</t>
  </si>
  <si>
    <t>EDWIN ALEX SALANGSANG</t>
  </si>
  <si>
    <t>AURELIO S. PALIZA JR.</t>
  </si>
  <si>
    <t>JENALOU DIMAYUGA</t>
  </si>
  <si>
    <t>EVELYN CHEN</t>
  </si>
  <si>
    <t>LACELLI INTERNATIONAL CORP</t>
  </si>
  <si>
    <t>RURAL TRANSIT MIN. INC</t>
  </si>
  <si>
    <t>KPII</t>
  </si>
  <si>
    <t>OVERPAYMENT</t>
  </si>
  <si>
    <t>EDWIN SARMENTA</t>
  </si>
  <si>
    <t>EFREN P. MORGA</t>
  </si>
  <si>
    <t>RM2 CONSUMER GOODS WHOLESALING</t>
  </si>
  <si>
    <t>MANDY IGNACIO</t>
  </si>
  <si>
    <t>JIMMY MIRANDA</t>
  </si>
  <si>
    <t>DP INSTALLATION</t>
  </si>
  <si>
    <t>BIDA GRACEMA TOLENTINO</t>
  </si>
  <si>
    <t>MARJORIE SANTOS</t>
  </si>
  <si>
    <t>KARIN CARMONA</t>
  </si>
  <si>
    <t>JANNA CASES CEBALLOS</t>
  </si>
  <si>
    <t>EVANGELINE LAO</t>
  </si>
  <si>
    <t>ANGELIE LU</t>
  </si>
  <si>
    <t>THERE INC</t>
  </si>
  <si>
    <t>BOC</t>
  </si>
  <si>
    <t>RYAN GARCIA</t>
  </si>
  <si>
    <t>RONNIE TIGLAO</t>
  </si>
  <si>
    <t>CY WEI</t>
  </si>
  <si>
    <t>STONEWORKS SPECIALIST INT'L CORP.</t>
  </si>
  <si>
    <t>ALAIN ARCILLA</t>
  </si>
  <si>
    <t>CARMELIT ABELLO</t>
  </si>
  <si>
    <t>CARLOS SANGCO</t>
  </si>
  <si>
    <t>VINSON TING</t>
  </si>
  <si>
    <t>PHILSTAR HOSIERY INC.</t>
  </si>
  <si>
    <t>EWT 451.33</t>
  </si>
  <si>
    <t>MIKURIYA FOODS CORPORATION</t>
  </si>
  <si>
    <t>NORTHERN RIZAL YORKLIN SCHOOL</t>
  </si>
  <si>
    <t>FRANCIS SANTOS</t>
  </si>
  <si>
    <t>UPTURN CORPORATION</t>
  </si>
  <si>
    <t>EWT 312.47</t>
  </si>
  <si>
    <t>CHINESE INTERNATIONAL SCHOOL MANILA</t>
  </si>
  <si>
    <t>BDO</t>
  </si>
  <si>
    <t>EWT 1346.15</t>
  </si>
  <si>
    <t>ANABEL ILAGAN</t>
  </si>
  <si>
    <t>NORA ICHON</t>
  </si>
  <si>
    <t>QUALITECH CHEM CORP / MARK SULTAN</t>
  </si>
  <si>
    <t>CBC</t>
  </si>
  <si>
    <t>GKG REALTY / LEO CHENG</t>
  </si>
  <si>
    <t>PTB</t>
  </si>
  <si>
    <t>A.S BUILDING MANAGEMENT CORP</t>
  </si>
  <si>
    <t>PBB</t>
  </si>
  <si>
    <t>EWT 386.00</t>
  </si>
  <si>
    <t>FIRST METRO BUS EXPRESS TRANSPORT</t>
  </si>
  <si>
    <t>EWB</t>
  </si>
  <si>
    <t>AZIA SUITES AND RESIDENCES INC</t>
  </si>
  <si>
    <t>BUAN-O CORPORATION</t>
  </si>
  <si>
    <t>BIENVENIDO CORTEZ JR.</t>
  </si>
  <si>
    <t>MIKE PROXIMO</t>
  </si>
  <si>
    <t>MICHAEL DALUMPINES</t>
  </si>
  <si>
    <t>BRIDGES DIALYIS CENTER OF ASIA</t>
  </si>
  <si>
    <t>CYRUS CESAR PASICOLAN</t>
  </si>
  <si>
    <t>KEREN JEYCE GAW</t>
  </si>
  <si>
    <t>METROCOCO EXPORT CORP</t>
  </si>
  <si>
    <t>CECILLE SORIANO</t>
  </si>
  <si>
    <t>MARY ELAINE ANNE CALA</t>
  </si>
  <si>
    <t>PEACHES N CREAM TRAVEL LODGE</t>
  </si>
  <si>
    <t>JELEN PRONSTROLLER</t>
  </si>
  <si>
    <t>KMI 04</t>
  </si>
  <si>
    <t>PAYMENT OLD ACC</t>
  </si>
  <si>
    <t>COMMONWEALTH FOODS INC</t>
  </si>
  <si>
    <t>EWT 228.89</t>
  </si>
  <si>
    <t>MELINDA ZUNIGA</t>
  </si>
  <si>
    <t>AMB. ALC HOLDINGS &amp; MGT CORP</t>
  </si>
  <si>
    <r>
      <rPr>
        <sz val="7"/>
        <rFont val="Tahoma"/>
        <charset val="134"/>
      </rPr>
      <t>UNIT &amp; DC</t>
    </r>
    <r>
      <rPr>
        <b/>
        <sz val="7"/>
        <rFont val="Tahoma"/>
        <charset val="134"/>
      </rPr>
      <t xml:space="preserve"> (KPII)</t>
    </r>
  </si>
  <si>
    <t>CSB</t>
  </si>
  <si>
    <t>EWT 611.11</t>
  </si>
  <si>
    <t>DANILO RUBICA</t>
  </si>
  <si>
    <t>PARISH PASTORAL OUR LADY OF LOURDES</t>
  </si>
  <si>
    <t>RCBC</t>
  </si>
  <si>
    <t>S &amp; H ELECTRICAL CONS CORP</t>
  </si>
  <si>
    <t>PNB</t>
  </si>
  <si>
    <t>EDGAR MAGTOTO</t>
  </si>
  <si>
    <t>DAVID D. CHUA</t>
  </si>
  <si>
    <t>ERWIN QUIATCHON</t>
  </si>
  <si>
    <t>NOCOS HAULING SERVICE INC</t>
  </si>
  <si>
    <t>YLAYA PANCITERIA</t>
  </si>
  <si>
    <t>FIRST METRO BUS EXPRESS TRANSPORT INC</t>
  </si>
  <si>
    <t>ALVIN ADRADA</t>
  </si>
  <si>
    <t>ERVIN DELFIN</t>
  </si>
  <si>
    <t>AR5345</t>
  </si>
  <si>
    <t>BS9659</t>
  </si>
  <si>
    <t>BS9661</t>
  </si>
  <si>
    <t>BS9664</t>
  </si>
  <si>
    <t>BS9666</t>
  </si>
  <si>
    <t>BS9680</t>
  </si>
  <si>
    <t>SJR#</t>
  </si>
  <si>
    <t>RAPHAEL PACHECO</t>
  </si>
  <si>
    <t>SOP</t>
  </si>
  <si>
    <t>LAZADA FEE</t>
  </si>
  <si>
    <t xml:space="preserve">TOTAL AMOUNT: </t>
  </si>
  <si>
    <t>MARK JEFFREY ESPINOLA</t>
  </si>
  <si>
    <t>JOVELYN ALCANTARA</t>
  </si>
  <si>
    <t>CLAREN CASES</t>
  </si>
  <si>
    <t>ELISHA HIDALGO</t>
  </si>
  <si>
    <t>PATRICIA ANN ISLA</t>
  </si>
  <si>
    <t>VAN</t>
  </si>
  <si>
    <t>VIVIAN MARIE LAGMAY</t>
  </si>
  <si>
    <t>DENISE EMILY M PARRENO</t>
  </si>
  <si>
    <t>MICHELLE YLAYA</t>
  </si>
  <si>
    <t>VANEZA DIASANTA</t>
  </si>
  <si>
    <t>LORNA BORIDAS CAMU</t>
  </si>
  <si>
    <t>ANGIE SEP</t>
  </si>
  <si>
    <t>JAMAICA ALCAMPADO</t>
  </si>
  <si>
    <t>JAYZREE NICOLE PAHIMNAYAN</t>
  </si>
  <si>
    <t>HELEN MAGDIRILA</t>
  </si>
  <si>
    <t>WINA TAN</t>
  </si>
  <si>
    <t>ADRIAN ESTRELLA</t>
  </si>
  <si>
    <t>MARY KENN BRONDO</t>
  </si>
  <si>
    <t>TRISTAN ALECXIS MALVAR</t>
  </si>
  <si>
    <t>VAN LAURENCE I. MIRANDA</t>
  </si>
  <si>
    <t>ALFONSO AGUJA</t>
  </si>
  <si>
    <t>ROBERT R. SEGUNDO</t>
  </si>
  <si>
    <t>MICHAEL TICA</t>
  </si>
  <si>
    <t>MARK CABIE</t>
  </si>
  <si>
    <t>WROY JOVELLANO</t>
  </si>
  <si>
    <t>CESAR IAN ALDANA</t>
  </si>
  <si>
    <t>ALMA ALCANTARA</t>
  </si>
  <si>
    <t>EZIKHIL DELA CRUZ</t>
  </si>
  <si>
    <t>MEL O DEE</t>
  </si>
  <si>
    <t>KATHLYN SY</t>
  </si>
  <si>
    <t>FLORENCE ORTIZ LUIS</t>
  </si>
  <si>
    <t>LEO D. MACTAL</t>
  </si>
  <si>
    <t>ANGELICO VIQUIERA</t>
  </si>
  <si>
    <t>JOSEFINO PERALTA</t>
  </si>
  <si>
    <t>LADY LYN FLAUTA</t>
  </si>
  <si>
    <t>LAINE GOTIANGCO</t>
  </si>
  <si>
    <t>ERICA TEAÑO</t>
  </si>
  <si>
    <t>CEDRIC ONG</t>
  </si>
  <si>
    <t>CHRISTINE BEVANS</t>
  </si>
  <si>
    <t>RAUL JR</t>
  </si>
  <si>
    <t>ELAINE LANDERO</t>
  </si>
  <si>
    <t>JENNIFER SANTIAGO</t>
  </si>
  <si>
    <t>ROCKY NELSON</t>
  </si>
  <si>
    <t>SERAFIN ALLEJE</t>
  </si>
  <si>
    <t>MARIA WICHSTROM</t>
  </si>
  <si>
    <t>JOSE MARIA ROMANO LARA</t>
  </si>
  <si>
    <t>TAN TAN</t>
  </si>
  <si>
    <t>MARICAR AVENDAÑO</t>
  </si>
  <si>
    <t>JONA JUSAYAN</t>
  </si>
  <si>
    <t>TOTAL:</t>
  </si>
  <si>
    <t>JOHN ERWIN DELA CRUZ</t>
  </si>
  <si>
    <t>LYRA DE MESA</t>
  </si>
  <si>
    <t>ARNOLD M. CORPORAL</t>
  </si>
  <si>
    <t>MELANIE CONCEPCION</t>
  </si>
  <si>
    <t>KARLYN JOY PONCE MOLINA</t>
  </si>
  <si>
    <t>CARMELA MENDOZA</t>
  </si>
  <si>
    <t>JOSE MARI GERALD O. ARPILLEDA</t>
  </si>
  <si>
    <t>WILSON SY</t>
  </si>
  <si>
    <t>JOY SIY</t>
  </si>
  <si>
    <t>RAY URBANO</t>
  </si>
  <si>
    <t>KIMBERLY MALLARI</t>
  </si>
  <si>
    <t>ERIC GLEN CAYAPAN</t>
  </si>
  <si>
    <t>LEANN BERNADETTE PADILLA</t>
  </si>
  <si>
    <t>MARK T</t>
  </si>
  <si>
    <t>CHARISSE JANINA CAMUA</t>
  </si>
  <si>
    <t>THADDEUS DE LEON</t>
  </si>
  <si>
    <t>CELESTE VOLGANGO</t>
  </si>
  <si>
    <t>FELY JAMISOLA</t>
  </si>
  <si>
    <t>JEAN SUAREZ</t>
  </si>
  <si>
    <t>CHARLENE ANGELICA BUENVENIDA</t>
  </si>
  <si>
    <t>LIZETTE LYNDA L. ANG</t>
  </si>
  <si>
    <t>JOEBEN BOTON</t>
  </si>
  <si>
    <t>SAMSON GAMBOA</t>
  </si>
  <si>
    <t>ROLANDO FELICIANO</t>
  </si>
  <si>
    <t>EDWIN M. BAUTISTA</t>
  </si>
  <si>
    <t>RANDY DE ROXAS</t>
  </si>
  <si>
    <t>RODNEY PAYUMO</t>
  </si>
  <si>
    <t>DARYL HERMOND TAN</t>
  </si>
  <si>
    <t>JENILYN MATEO</t>
  </si>
  <si>
    <t>REGINALD CO CHUA</t>
  </si>
  <si>
    <t>NICKA RAZALAN</t>
  </si>
  <si>
    <t>DENNIS DESMARAIS</t>
  </si>
  <si>
    <t>NORITA SANTOS GALINATO</t>
  </si>
  <si>
    <t>JONATAHAN MAGAY</t>
  </si>
  <si>
    <t>JOEL S. PUDADERA</t>
  </si>
  <si>
    <t>JISELLE GUARDINO</t>
  </si>
  <si>
    <t>VINCENT KARLO FOZ</t>
  </si>
  <si>
    <t>EDMUND ANG</t>
  </si>
  <si>
    <t>INTET VICTORIANO</t>
  </si>
  <si>
    <t>ANGELICA CAMACHO</t>
  </si>
  <si>
    <t>JERAMAY SERVINO</t>
  </si>
  <si>
    <t>MAILEEN ESPINO</t>
  </si>
  <si>
    <t>QUIRINIUS PEREZ</t>
  </si>
  <si>
    <t>RINA TENORIO</t>
  </si>
  <si>
    <t>CARLOS MARTIN C. SANTIAGO</t>
  </si>
  <si>
    <t>CHRISTIAN VITUG</t>
  </si>
  <si>
    <t>JERICO BATA</t>
  </si>
  <si>
    <t>LUCILLE YGOT</t>
  </si>
  <si>
    <t>RITCHE JOSEPH FORTUS</t>
  </si>
  <si>
    <t>CHERRY ANN VILLA</t>
  </si>
  <si>
    <t>PRINCESS SAMSON</t>
  </si>
  <si>
    <t>STEPHEN M</t>
  </si>
  <si>
    <t>ROSALIA PERALTA</t>
  </si>
  <si>
    <t>JOHN NORBERT SALMITI</t>
  </si>
  <si>
    <t>NIKKI DALAY</t>
  </si>
  <si>
    <t>CELESTINE VILLARAMA</t>
  </si>
  <si>
    <t>MARTIN RAFAEL ARANDIA</t>
  </si>
  <si>
    <t>MIRABEL PACLIBARE</t>
  </si>
  <si>
    <t>HAZEL LEE</t>
  </si>
  <si>
    <t>ELLE LIN</t>
  </si>
  <si>
    <t>MELVIN SISON</t>
  </si>
  <si>
    <t>JOY GALERO</t>
  </si>
  <si>
    <t>FRANCIS MABAGOS</t>
  </si>
  <si>
    <t>RACHELLE CARPIO</t>
  </si>
  <si>
    <t>TRICIA ARCILO</t>
  </si>
  <si>
    <t>ARCHIE ATIBAGOS</t>
  </si>
  <si>
    <t>JHUN SANCHEZ III</t>
  </si>
  <si>
    <t>GINA PATCHI LAURETA</t>
  </si>
  <si>
    <t>LATRELL SANCHEZ</t>
  </si>
  <si>
    <t>LAWRENCE JUSTINE BARRION</t>
  </si>
  <si>
    <t>ROY VILLARUEL</t>
  </si>
  <si>
    <t>CLARIZ ANDEO</t>
  </si>
  <si>
    <t>THEODORE CAGAMPANG</t>
  </si>
  <si>
    <t>SAM BARLAAN</t>
  </si>
  <si>
    <t>ARTHEA SANTINA ESQUILLO</t>
  </si>
  <si>
    <t>KIMBERLY WONG</t>
  </si>
  <si>
    <t>JOSEPH RONALD CRUZ CAMINA</t>
  </si>
  <si>
    <t>JOANN T</t>
  </si>
  <si>
    <t>EMY BONIFACIO</t>
  </si>
  <si>
    <t>TARA SCHAMP</t>
  </si>
  <si>
    <t>EP GALANIDO</t>
  </si>
  <si>
    <t>NICOLE NEPOMUCENO</t>
  </si>
  <si>
    <t>ELIZA PEPITO</t>
  </si>
  <si>
    <t>ANJ MENDOZA</t>
  </si>
  <si>
    <t>JUSTINE CABUNOC</t>
  </si>
  <si>
    <t>WITHHOLIDING TAX</t>
  </si>
  <si>
    <t>AI GERVACIO</t>
  </si>
  <si>
    <t>JENETTE O. REYES</t>
  </si>
  <si>
    <t>LARRY JONES SERVANO</t>
  </si>
  <si>
    <t>CLARIZA RAQUIÑO</t>
  </si>
  <si>
    <t>REBATES</t>
  </si>
  <si>
    <t>LRYSTELLA MARIZ GARCIA</t>
  </si>
  <si>
    <t>CHERISSE ALTAR</t>
  </si>
  <si>
    <t>EMILEN DUMPIT</t>
  </si>
  <si>
    <t>MAYBELLINE GALANG</t>
  </si>
  <si>
    <t>RAMIR P BAUTISTA</t>
  </si>
  <si>
    <t>ANTHONY SANCHEZ</t>
  </si>
  <si>
    <r>
      <t>(RR)</t>
    </r>
    <r>
      <rPr>
        <b/>
        <sz val="7"/>
        <rFont val="Tahoma"/>
        <charset val="134"/>
      </rPr>
      <t xml:space="preserve"> TOTAL AMOUNT: </t>
    </r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</si>
</sst>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41" formatCode="_-* #,##0_-;\-* #,##0_-;_-* &quot;-&quot;_-;_-@_-"/>
    <numFmt numFmtId="42" formatCode="_-&quot;₱&quot;* #,##0_-;\-&quot;₱&quot;* #,##0_-;_-&quot;₱&quot;* &quot;-&quot;_-;_-@_-"/>
    <numFmt numFmtId="177" formatCode="[$-409]d\-mmm\-yyyy;@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8"/>
      <name val="Tahoma"/>
      <charset val="134"/>
    </font>
    <font>
      <sz val="7"/>
      <color theme="1"/>
      <name val="Tahoma"/>
      <charset val="134"/>
    </font>
    <font>
      <b/>
      <sz val="7"/>
      <color rgb="FFFF0000"/>
      <name val="Tahoma"/>
      <charset val="134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6" borderId="13" applyNumberForma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33" borderId="1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6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6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6" fontId="1" fillId="0" borderId="6" xfId="2" applyNumberFormat="1" applyFont="1" applyFill="1" applyBorder="1" applyAlignment="1"/>
    <xf numFmtId="176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6" fontId="2" fillId="2" borderId="6" xfId="2" applyNumberFormat="1" applyFont="1" applyFill="1" applyBorder="1" applyAlignment="1"/>
    <xf numFmtId="0" fontId="3" fillId="0" borderId="0" xfId="0" applyFont="1" applyFill="1" applyAlignment="1">
      <alignment horizontal="left"/>
    </xf>
    <xf numFmtId="176" fontId="3" fillId="0" borderId="0" xfId="0" applyNumberFormat="1" applyFont="1" applyFill="1" applyAlignment="1"/>
    <xf numFmtId="0" fontId="3" fillId="0" borderId="0" xfId="0" applyFont="1" applyFill="1" applyAlignment="1"/>
    <xf numFmtId="176" fontId="2" fillId="2" borderId="6" xfId="2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176" fontId="1" fillId="0" borderId="5" xfId="2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176" fontId="1" fillId="0" borderId="0" xfId="2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6" fontId="2" fillId="0" borderId="0" xfId="2" applyNumberFormat="1" applyFont="1" applyAlignment="1">
      <alignment horizontal="center"/>
    </xf>
    <xf numFmtId="4" fontId="2" fillId="0" borderId="8" xfId="0" applyNumberFormat="1" applyFont="1" applyFill="1" applyBorder="1" applyAlignment="1"/>
    <xf numFmtId="176" fontId="2" fillId="0" borderId="0" xfId="2" applyNumberFormat="1" applyFont="1" applyAlignment="1"/>
    <xf numFmtId="176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6" fontId="1" fillId="0" borderId="5" xfId="2" applyNumberFormat="1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zoomScale="130" zoomScaleNormal="130" workbookViewId="0">
      <selection activeCell="H29" sqref="H29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9.1142857142857" style="1" customWidth="1"/>
    <col min="4" max="4" width="13.1809523809524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45505</v>
      </c>
      <c r="B7" s="15">
        <v>19422</v>
      </c>
      <c r="C7" s="16" t="s">
        <v>15</v>
      </c>
      <c r="D7" s="17" t="s">
        <v>16</v>
      </c>
      <c r="E7" s="17"/>
      <c r="F7" s="50"/>
      <c r="G7" s="19" t="s">
        <v>17</v>
      </c>
      <c r="H7" s="19">
        <v>5670915736</v>
      </c>
      <c r="I7" s="14">
        <v>45475</v>
      </c>
      <c r="J7" s="50">
        <v>103357.45</v>
      </c>
      <c r="K7" s="24">
        <f>J7+F7</f>
        <v>103357.45</v>
      </c>
      <c r="L7" s="14">
        <v>45505</v>
      </c>
      <c r="M7" s="2" t="s">
        <v>18</v>
      </c>
    </row>
    <row r="8" spans="1:13">
      <c r="A8" s="14"/>
      <c r="B8" s="15"/>
      <c r="C8" s="16"/>
      <c r="D8" s="17"/>
      <c r="E8" s="17"/>
      <c r="F8" s="50"/>
      <c r="G8" s="19"/>
      <c r="H8" s="19"/>
      <c r="I8" s="14"/>
      <c r="J8" s="50"/>
      <c r="K8" s="24"/>
      <c r="L8" s="14"/>
      <c r="M8" s="2"/>
    </row>
    <row r="9" spans="6:11">
      <c r="F9" s="40">
        <f>SUM(F4:F8)</f>
        <v>0</v>
      </c>
      <c r="G9" s="2"/>
      <c r="H9" s="2"/>
      <c r="I9" s="2"/>
      <c r="J9" s="40">
        <f>SUM(J7:J8)</f>
        <v>103357.45</v>
      </c>
      <c r="K9" s="40">
        <f>SUM(K7:K8)</f>
        <v>103357.45</v>
      </c>
    </row>
    <row r="10" spans="9:9">
      <c r="I10" s="1" t="s">
        <v>13</v>
      </c>
    </row>
    <row r="11" spans="8:11">
      <c r="H11" s="2" t="s">
        <v>19</v>
      </c>
      <c r="J11" s="42" t="s">
        <v>20</v>
      </c>
      <c r="K11" s="42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3">
        <v>1000</v>
      </c>
      <c r="J13" s="44"/>
      <c r="K13" s="45">
        <f t="shared" ref="K13:K23" si="0">J13*I13</f>
        <v>0</v>
      </c>
    </row>
    <row r="14" spans="1:11">
      <c r="A14" s="2"/>
      <c r="G14" s="2"/>
      <c r="I14" s="43">
        <v>500</v>
      </c>
      <c r="J14" s="44"/>
      <c r="K14" s="45">
        <f t="shared" si="0"/>
        <v>0</v>
      </c>
    </row>
    <row r="15" spans="1:11">
      <c r="A15" s="2"/>
      <c r="G15" s="2"/>
      <c r="I15" s="43">
        <v>200</v>
      </c>
      <c r="J15" s="44"/>
      <c r="K15" s="45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3">
        <v>100</v>
      </c>
      <c r="J16" s="44"/>
      <c r="K16" s="45">
        <f t="shared" si="0"/>
        <v>0</v>
      </c>
    </row>
    <row r="17" spans="1:11">
      <c r="A17" s="1" t="s">
        <v>28</v>
      </c>
      <c r="D17" s="1" t="s">
        <v>29</v>
      </c>
      <c r="G17" s="1" t="s">
        <v>30</v>
      </c>
      <c r="I17" s="43">
        <v>50</v>
      </c>
      <c r="J17" s="44"/>
      <c r="K17" s="45">
        <f t="shared" si="0"/>
        <v>0</v>
      </c>
    </row>
    <row r="18" spans="9:11">
      <c r="I18" s="43">
        <v>20</v>
      </c>
      <c r="J18" s="44"/>
      <c r="K18" s="45">
        <f t="shared" si="0"/>
        <v>0</v>
      </c>
    </row>
    <row r="19" spans="9:11">
      <c r="I19" s="43">
        <v>10</v>
      </c>
      <c r="J19" s="44"/>
      <c r="K19" s="45">
        <f t="shared" si="0"/>
        <v>0</v>
      </c>
    </row>
    <row r="20" spans="9:11">
      <c r="I20" s="43">
        <v>5</v>
      </c>
      <c r="J20" s="44"/>
      <c r="K20" s="45">
        <f t="shared" si="0"/>
        <v>0</v>
      </c>
    </row>
    <row r="21" spans="9:11">
      <c r="I21" s="43">
        <v>1</v>
      </c>
      <c r="J21" s="44"/>
      <c r="K21" s="45">
        <f t="shared" si="0"/>
        <v>0</v>
      </c>
    </row>
    <row r="22" spans="9:11">
      <c r="I22" s="43">
        <v>0.25</v>
      </c>
      <c r="J22" s="44"/>
      <c r="K22" s="45">
        <f t="shared" si="0"/>
        <v>0</v>
      </c>
    </row>
    <row r="23" spans="9:11">
      <c r="I23" s="46">
        <v>0.05</v>
      </c>
      <c r="J23" s="44"/>
      <c r="K23" s="45">
        <f t="shared" si="0"/>
        <v>0</v>
      </c>
    </row>
    <row r="24" spans="9:11">
      <c r="I24" s="2" t="s">
        <v>31</v>
      </c>
      <c r="K24" s="47">
        <f>SUM(K13:K23)</f>
        <v>0</v>
      </c>
    </row>
    <row r="25" spans="9:11">
      <c r="I25" s="2" t="s">
        <v>32</v>
      </c>
      <c r="K25" s="48">
        <f>J9</f>
        <v>103357.45</v>
      </c>
    </row>
    <row r="26" ht="9.75" spans="11:11">
      <c r="K26" s="49">
        <f>SUM(K24:K25)</f>
        <v>103357.45</v>
      </c>
    </row>
    <row r="27" ht="9.75"/>
    <row r="32" spans="1:1">
      <c r="A32" s="2" t="s">
        <v>0</v>
      </c>
    </row>
    <row r="33" spans="1:1">
      <c r="A33" s="2" t="s">
        <v>33</v>
      </c>
    </row>
    <row r="35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14">
        <v>45505</v>
      </c>
      <c r="B38" s="15">
        <v>19391</v>
      </c>
      <c r="C38" s="16" t="s">
        <v>34</v>
      </c>
      <c r="D38" s="17" t="s">
        <v>16</v>
      </c>
      <c r="E38" s="36">
        <v>58188</v>
      </c>
      <c r="F38" s="37">
        <v>20692.1</v>
      </c>
      <c r="G38" s="38"/>
      <c r="H38" s="38"/>
      <c r="I38" s="26"/>
      <c r="J38" s="24">
        <f t="shared" ref="J38:J43" si="1">I38</f>
        <v>0</v>
      </c>
      <c r="K38" s="24">
        <f t="shared" ref="K38:K45" si="2">J38+F38</f>
        <v>20692.1</v>
      </c>
      <c r="L38" s="14">
        <v>45505</v>
      </c>
      <c r="M38" s="2"/>
    </row>
    <row r="39" spans="1:13">
      <c r="A39" s="14">
        <v>45505</v>
      </c>
      <c r="B39" s="15">
        <v>19392</v>
      </c>
      <c r="C39" s="16" t="s">
        <v>35</v>
      </c>
      <c r="D39" s="17" t="s">
        <v>16</v>
      </c>
      <c r="E39" s="17">
        <v>58349</v>
      </c>
      <c r="F39" s="37">
        <v>147746.1</v>
      </c>
      <c r="G39" s="38"/>
      <c r="H39" s="38"/>
      <c r="I39" s="26"/>
      <c r="J39" s="24">
        <f t="shared" si="1"/>
        <v>0</v>
      </c>
      <c r="K39" s="24">
        <f t="shared" si="2"/>
        <v>147746.1</v>
      </c>
      <c r="L39" s="14">
        <v>45504</v>
      </c>
      <c r="M39" s="2"/>
    </row>
    <row r="40" spans="1:13">
      <c r="A40" s="14">
        <v>45505</v>
      </c>
      <c r="B40" s="15">
        <v>19393</v>
      </c>
      <c r="C40" s="16" t="s">
        <v>36</v>
      </c>
      <c r="D40" s="17" t="s">
        <v>16</v>
      </c>
      <c r="E40" s="17">
        <v>58348</v>
      </c>
      <c r="F40" s="37"/>
      <c r="G40" s="38"/>
      <c r="H40" s="38"/>
      <c r="I40" s="26"/>
      <c r="J40" s="24">
        <f t="shared" si="1"/>
        <v>0</v>
      </c>
      <c r="K40" s="24">
        <v>147114.18</v>
      </c>
      <c r="L40" s="14">
        <v>45504</v>
      </c>
      <c r="M40" s="2" t="s">
        <v>37</v>
      </c>
    </row>
    <row r="41" spans="1:13">
      <c r="A41" s="14">
        <v>45505</v>
      </c>
      <c r="B41" s="15">
        <v>19394</v>
      </c>
      <c r="C41" s="16" t="s">
        <v>38</v>
      </c>
      <c r="D41" s="17" t="s">
        <v>16</v>
      </c>
      <c r="E41" s="17">
        <v>58351</v>
      </c>
      <c r="F41" s="37">
        <v>61506.3</v>
      </c>
      <c r="G41" s="38"/>
      <c r="H41" s="38"/>
      <c r="I41" s="26"/>
      <c r="J41" s="24">
        <f t="shared" si="1"/>
        <v>0</v>
      </c>
      <c r="K41" s="24">
        <f t="shared" si="2"/>
        <v>61506.3</v>
      </c>
      <c r="L41" s="14">
        <v>45504</v>
      </c>
      <c r="M41" s="2"/>
    </row>
    <row r="42" spans="1:13">
      <c r="A42" s="14">
        <v>45505</v>
      </c>
      <c r="B42" s="15">
        <v>19395</v>
      </c>
      <c r="C42" s="16" t="s">
        <v>39</v>
      </c>
      <c r="D42" s="17" t="s">
        <v>16</v>
      </c>
      <c r="E42" s="17">
        <v>58359</v>
      </c>
      <c r="F42" s="37">
        <v>650</v>
      </c>
      <c r="G42" s="38"/>
      <c r="H42" s="38"/>
      <c r="I42" s="26"/>
      <c r="J42" s="24">
        <f t="shared" si="1"/>
        <v>0</v>
      </c>
      <c r="K42" s="24">
        <f t="shared" si="2"/>
        <v>650</v>
      </c>
      <c r="L42" s="14">
        <v>45505</v>
      </c>
      <c r="M42" s="2"/>
    </row>
    <row r="43" spans="1:12">
      <c r="A43" s="14">
        <v>45505</v>
      </c>
      <c r="B43" s="15">
        <v>19396</v>
      </c>
      <c r="C43" s="39" t="s">
        <v>40</v>
      </c>
      <c r="D43" s="17" t="s">
        <v>16</v>
      </c>
      <c r="E43" s="17">
        <v>58339</v>
      </c>
      <c r="F43" s="37">
        <v>25800</v>
      </c>
      <c r="G43" s="38"/>
      <c r="H43" s="38"/>
      <c r="I43" s="26"/>
      <c r="J43" s="24">
        <f t="shared" si="1"/>
        <v>0</v>
      </c>
      <c r="K43" s="24">
        <f t="shared" si="2"/>
        <v>25800</v>
      </c>
      <c r="L43" s="14">
        <v>45505</v>
      </c>
    </row>
    <row r="44" spans="1:12">
      <c r="A44" s="14">
        <v>45505</v>
      </c>
      <c r="B44" s="15">
        <v>19397</v>
      </c>
      <c r="C44" s="39" t="s">
        <v>41</v>
      </c>
      <c r="D44" s="17" t="s">
        <v>42</v>
      </c>
      <c r="E44" s="17">
        <v>58337</v>
      </c>
      <c r="F44" s="37"/>
      <c r="G44" s="38"/>
      <c r="H44" s="38"/>
      <c r="I44" s="26"/>
      <c r="J44" s="24">
        <v>36782.1</v>
      </c>
      <c r="K44" s="24">
        <f t="shared" si="2"/>
        <v>36782.1</v>
      </c>
      <c r="L44" s="14">
        <v>45506</v>
      </c>
    </row>
    <row r="45" spans="1:12">
      <c r="A45" s="14">
        <v>45505</v>
      </c>
      <c r="B45" s="15">
        <v>19397</v>
      </c>
      <c r="C45" s="39" t="s">
        <v>41</v>
      </c>
      <c r="D45" s="17" t="s">
        <v>43</v>
      </c>
      <c r="E45" s="17">
        <v>58337</v>
      </c>
      <c r="F45" s="37"/>
      <c r="G45" s="38"/>
      <c r="H45" s="38"/>
      <c r="I45" s="26"/>
      <c r="J45" s="24">
        <v>1200</v>
      </c>
      <c r="K45" s="24">
        <f t="shared" si="2"/>
        <v>1200</v>
      </c>
      <c r="L45" s="14">
        <v>45506</v>
      </c>
    </row>
    <row r="46" spans="6:11">
      <c r="F46" s="40">
        <f>SUM(F38:F45)</f>
        <v>256394.5</v>
      </c>
      <c r="G46" s="2"/>
      <c r="H46" s="2"/>
      <c r="I46" s="2"/>
      <c r="J46" s="40">
        <f>SUM(J38:J45)</f>
        <v>37982.1</v>
      </c>
      <c r="K46" s="40">
        <f>SUM(K38:K45)</f>
        <v>441490.78</v>
      </c>
    </row>
    <row r="48" spans="1:4">
      <c r="A48" s="2" t="s">
        <v>22</v>
      </c>
      <c r="D48" s="2" t="s">
        <v>23</v>
      </c>
    </row>
    <row r="49" spans="1:1">
      <c r="A49" s="2"/>
    </row>
    <row r="50" spans="1:1">
      <c r="A50" s="2"/>
    </row>
    <row r="51" spans="1:4">
      <c r="A51" s="2" t="s">
        <v>25</v>
      </c>
      <c r="D51" s="2" t="s">
        <v>26</v>
      </c>
    </row>
    <row r="52" spans="1:4">
      <c r="A52" s="1" t="s">
        <v>28</v>
      </c>
      <c r="D52" s="1" t="s">
        <v>29</v>
      </c>
    </row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zoomScale="130" zoomScaleNormal="130" topLeftCell="A29" workbookViewId="0">
      <selection activeCell="E26" sqref="E26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0857142857143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45520</v>
      </c>
      <c r="B7" s="15">
        <v>19497</v>
      </c>
      <c r="C7" s="16" t="s">
        <v>103</v>
      </c>
      <c r="D7" s="17" t="s">
        <v>16</v>
      </c>
      <c r="E7" s="15">
        <v>58430</v>
      </c>
      <c r="F7" s="50"/>
      <c r="G7" s="19" t="s">
        <v>17</v>
      </c>
      <c r="H7" s="19">
        <v>3122395834</v>
      </c>
      <c r="I7" s="14">
        <v>45502</v>
      </c>
      <c r="J7" s="50">
        <v>35283.63</v>
      </c>
      <c r="K7" s="24">
        <f>F7+J7</f>
        <v>35283.63</v>
      </c>
      <c r="L7" s="14">
        <v>45520</v>
      </c>
      <c r="M7" s="2" t="s">
        <v>104</v>
      </c>
    </row>
    <row r="8" spans="1:13">
      <c r="A8" s="14">
        <v>45520</v>
      </c>
      <c r="B8" s="15">
        <v>19498</v>
      </c>
      <c r="C8" s="16" t="s">
        <v>105</v>
      </c>
      <c r="D8" s="17" t="s">
        <v>16</v>
      </c>
      <c r="E8" s="17">
        <v>58262</v>
      </c>
      <c r="F8" s="50"/>
      <c r="G8" s="19" t="s">
        <v>106</v>
      </c>
      <c r="H8" s="19">
        <v>373674</v>
      </c>
      <c r="I8" s="14">
        <v>45519</v>
      </c>
      <c r="J8" s="50">
        <v>149422.15</v>
      </c>
      <c r="K8" s="24">
        <f>F8+J8</f>
        <v>149422.15</v>
      </c>
      <c r="L8" s="14">
        <v>45520</v>
      </c>
      <c r="M8" s="2" t="s">
        <v>107</v>
      </c>
    </row>
    <row r="9" spans="6:11">
      <c r="F9" s="40">
        <f>SUM(F4:F8)</f>
        <v>0</v>
      </c>
      <c r="G9" s="2"/>
      <c r="H9" s="2"/>
      <c r="I9" s="2"/>
      <c r="J9" s="40">
        <f>SUM(J7:J8)</f>
        <v>184705.78</v>
      </c>
      <c r="K9" s="40">
        <f>SUM(K7:K8)</f>
        <v>184705.78</v>
      </c>
    </row>
    <row r="10" spans="9:9">
      <c r="I10" s="1" t="s">
        <v>13</v>
      </c>
    </row>
    <row r="11" spans="8:11">
      <c r="H11" s="2" t="s">
        <v>19</v>
      </c>
      <c r="J11" s="42" t="s">
        <v>20</v>
      </c>
      <c r="K11" s="42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3">
        <v>1000</v>
      </c>
      <c r="J13" s="44"/>
      <c r="K13" s="45">
        <f t="shared" ref="K13:K23" si="0">J13*I13</f>
        <v>0</v>
      </c>
    </row>
    <row r="14" spans="1:11">
      <c r="A14" s="2"/>
      <c r="G14" s="2"/>
      <c r="I14" s="43">
        <v>500</v>
      </c>
      <c r="J14" s="44"/>
      <c r="K14" s="45">
        <f t="shared" si="0"/>
        <v>0</v>
      </c>
    </row>
    <row r="15" spans="1:11">
      <c r="A15" s="2"/>
      <c r="G15" s="2"/>
      <c r="I15" s="43">
        <v>200</v>
      </c>
      <c r="J15" s="44"/>
      <c r="K15" s="45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3">
        <v>100</v>
      </c>
      <c r="J16" s="44"/>
      <c r="K16" s="45">
        <f t="shared" si="0"/>
        <v>0</v>
      </c>
    </row>
    <row r="17" spans="1:11">
      <c r="A17" s="1" t="s">
        <v>28</v>
      </c>
      <c r="D17" s="1" t="s">
        <v>29</v>
      </c>
      <c r="G17" s="1" t="s">
        <v>30</v>
      </c>
      <c r="I17" s="43">
        <v>50</v>
      </c>
      <c r="J17" s="44"/>
      <c r="K17" s="45">
        <f t="shared" si="0"/>
        <v>0</v>
      </c>
    </row>
    <row r="18" spans="9:11">
      <c r="I18" s="43">
        <v>20</v>
      </c>
      <c r="J18" s="44"/>
      <c r="K18" s="45">
        <f t="shared" si="0"/>
        <v>0</v>
      </c>
    </row>
    <row r="19" spans="9:11">
      <c r="I19" s="43">
        <v>10</v>
      </c>
      <c r="J19" s="44"/>
      <c r="K19" s="45">
        <f t="shared" si="0"/>
        <v>0</v>
      </c>
    </row>
    <row r="20" spans="9:11">
      <c r="I20" s="43">
        <v>5</v>
      </c>
      <c r="J20" s="44"/>
      <c r="K20" s="45">
        <f t="shared" si="0"/>
        <v>0</v>
      </c>
    </row>
    <row r="21" spans="9:11">
      <c r="I21" s="43">
        <v>1</v>
      </c>
      <c r="J21" s="44"/>
      <c r="K21" s="45">
        <f t="shared" si="0"/>
        <v>0</v>
      </c>
    </row>
    <row r="22" spans="9:11">
      <c r="I22" s="43">
        <v>0.25</v>
      </c>
      <c r="J22" s="44"/>
      <c r="K22" s="45">
        <f t="shared" si="0"/>
        <v>0</v>
      </c>
    </row>
    <row r="23" spans="9:11">
      <c r="I23" s="46">
        <v>0.05</v>
      </c>
      <c r="J23" s="44"/>
      <c r="K23" s="45">
        <f t="shared" si="0"/>
        <v>0</v>
      </c>
    </row>
    <row r="24" spans="9:11">
      <c r="I24" s="2" t="s">
        <v>31</v>
      </c>
      <c r="K24" s="47">
        <f>SUM(K13:K23)</f>
        <v>0</v>
      </c>
    </row>
    <row r="25" spans="9:11">
      <c r="I25" s="2" t="s">
        <v>32</v>
      </c>
      <c r="K25" s="48">
        <f>J9</f>
        <v>184705.78</v>
      </c>
    </row>
    <row r="26" ht="9.75" spans="11:11">
      <c r="K26" s="49">
        <f>SUM(K24:K25)</f>
        <v>184705.78</v>
      </c>
    </row>
    <row r="27" ht="9.75"/>
    <row r="33" spans="1:1">
      <c r="A33" s="2" t="s">
        <v>0</v>
      </c>
    </row>
    <row r="34" spans="1:1">
      <c r="A34" s="2" t="s">
        <v>33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ht="10" customHeigh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45520</v>
      </c>
      <c r="B39" s="15">
        <v>18840</v>
      </c>
      <c r="C39" s="16" t="s">
        <v>108</v>
      </c>
      <c r="D39" s="17" t="s">
        <v>16</v>
      </c>
      <c r="E39" s="15">
        <v>58388</v>
      </c>
      <c r="F39" s="50">
        <v>1300</v>
      </c>
      <c r="G39" s="19"/>
      <c r="H39" s="19"/>
      <c r="I39" s="14"/>
      <c r="J39" s="50"/>
      <c r="K39" s="24">
        <f>F39+J39</f>
        <v>1300</v>
      </c>
      <c r="L39" s="14">
        <v>45520</v>
      </c>
      <c r="M39" s="2"/>
    </row>
    <row r="40" spans="1:13">
      <c r="A40" s="14">
        <v>45520</v>
      </c>
      <c r="B40" s="15">
        <v>18841</v>
      </c>
      <c r="C40" s="16" t="s">
        <v>109</v>
      </c>
      <c r="D40" s="17" t="s">
        <v>16</v>
      </c>
      <c r="E40" s="17">
        <v>58400</v>
      </c>
      <c r="F40" s="50">
        <v>1100</v>
      </c>
      <c r="G40" s="19"/>
      <c r="H40" s="19"/>
      <c r="I40" s="14"/>
      <c r="J40" s="50"/>
      <c r="K40" s="24">
        <f>F40+J40</f>
        <v>1100</v>
      </c>
      <c r="L40" s="14">
        <v>45520</v>
      </c>
      <c r="M40" s="2"/>
    </row>
    <row r="41" spans="6:11">
      <c r="F41" s="40">
        <f>SUM(F36:F40)</f>
        <v>2400</v>
      </c>
      <c r="G41" s="2"/>
      <c r="H41" s="2"/>
      <c r="I41" s="2"/>
      <c r="J41" s="40">
        <f>SUM(J39:J40)</f>
        <v>0</v>
      </c>
      <c r="K41" s="40">
        <f>SUM(K39:K40)</f>
        <v>2400</v>
      </c>
    </row>
    <row r="42" spans="9:9">
      <c r="I42" s="1" t="s">
        <v>13</v>
      </c>
    </row>
    <row r="43" spans="8:11">
      <c r="H43" s="2" t="s">
        <v>19</v>
      </c>
      <c r="J43" s="42" t="s">
        <v>20</v>
      </c>
      <c r="K43" s="42" t="s">
        <v>21</v>
      </c>
    </row>
    <row r="44" spans="11:11">
      <c r="K44" s="2"/>
    </row>
    <row r="45" spans="1:11">
      <c r="A45" s="2" t="s">
        <v>22</v>
      </c>
      <c r="D45" s="2" t="s">
        <v>23</v>
      </c>
      <c r="G45" s="2" t="s">
        <v>24</v>
      </c>
      <c r="I45" s="43">
        <v>1000</v>
      </c>
      <c r="J45" s="44">
        <v>2</v>
      </c>
      <c r="K45" s="45">
        <f t="shared" ref="K45:K55" si="1">J45*I45</f>
        <v>2000</v>
      </c>
    </row>
    <row r="46" spans="1:11">
      <c r="A46" s="2"/>
      <c r="G46" s="2"/>
      <c r="I46" s="43">
        <v>500</v>
      </c>
      <c r="J46" s="44"/>
      <c r="K46" s="45">
        <f t="shared" si="1"/>
        <v>0</v>
      </c>
    </row>
    <row r="47" spans="1:11">
      <c r="A47" s="2"/>
      <c r="G47" s="2"/>
      <c r="I47" s="43">
        <v>200</v>
      </c>
      <c r="J47" s="44"/>
      <c r="K47" s="45">
        <f t="shared" si="1"/>
        <v>0</v>
      </c>
    </row>
    <row r="48" spans="1:11">
      <c r="A48" s="2" t="s">
        <v>25</v>
      </c>
      <c r="D48" s="2" t="s">
        <v>26</v>
      </c>
      <c r="G48" s="2" t="s">
        <v>27</v>
      </c>
      <c r="I48" s="43">
        <v>100</v>
      </c>
      <c r="J48" s="44">
        <v>4</v>
      </c>
      <c r="K48" s="45">
        <f t="shared" si="1"/>
        <v>400</v>
      </c>
    </row>
    <row r="49" spans="1:11">
      <c r="A49" s="1" t="s">
        <v>28</v>
      </c>
      <c r="D49" s="1" t="s">
        <v>29</v>
      </c>
      <c r="G49" s="1" t="s">
        <v>30</v>
      </c>
      <c r="I49" s="43">
        <v>50</v>
      </c>
      <c r="J49" s="44"/>
      <c r="K49" s="45">
        <f t="shared" si="1"/>
        <v>0</v>
      </c>
    </row>
    <row r="50" spans="9:11">
      <c r="I50" s="43">
        <v>20</v>
      </c>
      <c r="J50" s="44"/>
      <c r="K50" s="45">
        <f t="shared" si="1"/>
        <v>0</v>
      </c>
    </row>
    <row r="51" spans="9:11">
      <c r="I51" s="43">
        <v>10</v>
      </c>
      <c r="J51" s="44"/>
      <c r="K51" s="45">
        <f t="shared" si="1"/>
        <v>0</v>
      </c>
    </row>
    <row r="52" spans="9:11">
      <c r="I52" s="43">
        <v>5</v>
      </c>
      <c r="J52" s="44"/>
      <c r="K52" s="45">
        <f t="shared" si="1"/>
        <v>0</v>
      </c>
    </row>
    <row r="53" spans="9:11">
      <c r="I53" s="43">
        <v>1</v>
      </c>
      <c r="J53" s="44"/>
      <c r="K53" s="45">
        <f t="shared" si="1"/>
        <v>0</v>
      </c>
    </row>
    <row r="54" spans="9:11">
      <c r="I54" s="43">
        <v>0.25</v>
      </c>
      <c r="J54" s="44"/>
      <c r="K54" s="45">
        <f t="shared" si="1"/>
        <v>0</v>
      </c>
    </row>
    <row r="55" spans="9:11">
      <c r="I55" s="46">
        <v>0.05</v>
      </c>
      <c r="J55" s="44"/>
      <c r="K55" s="45">
        <f t="shared" si="1"/>
        <v>0</v>
      </c>
    </row>
    <row r="56" spans="9:11">
      <c r="I56" s="2" t="s">
        <v>31</v>
      </c>
      <c r="K56" s="47">
        <f>SUM(K45:K55)</f>
        <v>2400</v>
      </c>
    </row>
    <row r="57" spans="9:11">
      <c r="I57" s="2" t="s">
        <v>32</v>
      </c>
      <c r="K57" s="48">
        <f>J41</f>
        <v>0</v>
      </c>
    </row>
    <row r="58" ht="9.75" spans="11:11">
      <c r="K58" s="49">
        <f>SUM(K56:K57)</f>
        <v>2400</v>
      </c>
    </row>
    <row r="59" ht="9.75"/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zoomScale="130" zoomScaleNormal="130" workbookViewId="0">
      <selection activeCell="C12" sqref="C12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0857142857143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45523</v>
      </c>
      <c r="B7" s="15">
        <v>19424</v>
      </c>
      <c r="C7" s="16" t="s">
        <v>110</v>
      </c>
      <c r="D7" s="17" t="s">
        <v>42</v>
      </c>
      <c r="E7" s="15">
        <v>58254</v>
      </c>
      <c r="F7" s="50"/>
      <c r="G7" s="19" t="s">
        <v>111</v>
      </c>
      <c r="H7" s="19">
        <v>44604</v>
      </c>
      <c r="I7" s="14">
        <v>45518</v>
      </c>
      <c r="J7" s="50">
        <v>106160.2</v>
      </c>
      <c r="K7" s="24">
        <f>F7+J7</f>
        <v>106160.2</v>
      </c>
      <c r="L7" s="14">
        <v>45523</v>
      </c>
      <c r="M7" s="2"/>
    </row>
    <row r="8" spans="1:13">
      <c r="A8" s="14">
        <v>45523</v>
      </c>
      <c r="B8" s="15">
        <v>19424</v>
      </c>
      <c r="C8" s="16" t="s">
        <v>110</v>
      </c>
      <c r="D8" s="17" t="s">
        <v>43</v>
      </c>
      <c r="E8" s="15">
        <v>58254</v>
      </c>
      <c r="F8" s="50"/>
      <c r="G8" s="19" t="s">
        <v>111</v>
      </c>
      <c r="H8" s="19">
        <v>44604</v>
      </c>
      <c r="I8" s="14">
        <v>45518</v>
      </c>
      <c r="J8" s="50">
        <v>13000</v>
      </c>
      <c r="K8" s="24">
        <f>F8+J8</f>
        <v>13000</v>
      </c>
      <c r="L8" s="14">
        <v>45523</v>
      </c>
      <c r="M8" s="2"/>
    </row>
    <row r="9" spans="1:13">
      <c r="A9" s="14">
        <v>45523</v>
      </c>
      <c r="B9" s="15">
        <v>19425</v>
      </c>
      <c r="C9" s="16" t="s">
        <v>112</v>
      </c>
      <c r="D9" s="17" t="s">
        <v>16</v>
      </c>
      <c r="E9" s="17">
        <v>57226</v>
      </c>
      <c r="F9" s="50"/>
      <c r="G9" s="19" t="s">
        <v>106</v>
      </c>
      <c r="H9" s="19">
        <v>63413</v>
      </c>
      <c r="I9" s="14">
        <v>45471</v>
      </c>
      <c r="J9" s="50">
        <v>118059.1</v>
      </c>
      <c r="K9" s="24">
        <f>F9+J9</f>
        <v>118059.1</v>
      </c>
      <c r="L9" s="14">
        <v>45523</v>
      </c>
      <c r="M9" s="2"/>
    </row>
    <row r="10" spans="6:11">
      <c r="F10" s="40">
        <f>SUM(F4:F9)</f>
        <v>0</v>
      </c>
      <c r="G10" s="2"/>
      <c r="H10" s="2"/>
      <c r="I10" s="2"/>
      <c r="J10" s="40">
        <f>SUM(J7:J9)</f>
        <v>237219.3</v>
      </c>
      <c r="K10" s="40">
        <f>SUM(K7:K9)</f>
        <v>237219.3</v>
      </c>
    </row>
    <row r="11" spans="9:9">
      <c r="I11" s="1" t="s">
        <v>13</v>
      </c>
    </row>
    <row r="12" spans="8:11">
      <c r="H12" s="2" t="s">
        <v>19</v>
      </c>
      <c r="J12" s="42" t="s">
        <v>20</v>
      </c>
      <c r="K12" s="42" t="s">
        <v>21</v>
      </c>
    </row>
    <row r="13" spans="11:11">
      <c r="K13" s="2"/>
    </row>
    <row r="14" spans="1:11">
      <c r="A14" s="2" t="s">
        <v>22</v>
      </c>
      <c r="D14" s="2" t="s">
        <v>23</v>
      </c>
      <c r="G14" s="2" t="s">
        <v>24</v>
      </c>
      <c r="I14" s="43">
        <v>1000</v>
      </c>
      <c r="J14" s="44"/>
      <c r="K14" s="45">
        <f t="shared" ref="K14:K24" si="0">J14*I14</f>
        <v>0</v>
      </c>
    </row>
    <row r="15" spans="1:11">
      <c r="A15" s="2"/>
      <c r="G15" s="2"/>
      <c r="I15" s="43">
        <v>500</v>
      </c>
      <c r="J15" s="44"/>
      <c r="K15" s="45">
        <f t="shared" si="0"/>
        <v>0</v>
      </c>
    </row>
    <row r="16" spans="1:11">
      <c r="A16" s="2"/>
      <c r="G16" s="2"/>
      <c r="I16" s="43">
        <v>200</v>
      </c>
      <c r="J16" s="44"/>
      <c r="K16" s="45">
        <f t="shared" si="0"/>
        <v>0</v>
      </c>
    </row>
    <row r="17" spans="1:11">
      <c r="A17" s="2" t="s">
        <v>25</v>
      </c>
      <c r="D17" s="2" t="s">
        <v>26</v>
      </c>
      <c r="G17" s="2" t="s">
        <v>27</v>
      </c>
      <c r="I17" s="43">
        <v>100</v>
      </c>
      <c r="J17" s="44"/>
      <c r="K17" s="45">
        <f t="shared" si="0"/>
        <v>0</v>
      </c>
    </row>
    <row r="18" spans="1:11">
      <c r="A18" s="1" t="s">
        <v>28</v>
      </c>
      <c r="D18" s="1" t="s">
        <v>29</v>
      </c>
      <c r="G18" s="1" t="s">
        <v>30</v>
      </c>
      <c r="I18" s="43">
        <v>50</v>
      </c>
      <c r="J18" s="44"/>
      <c r="K18" s="45">
        <f t="shared" si="0"/>
        <v>0</v>
      </c>
    </row>
    <row r="19" spans="9:11">
      <c r="I19" s="43">
        <v>20</v>
      </c>
      <c r="J19" s="44"/>
      <c r="K19" s="45">
        <f t="shared" si="0"/>
        <v>0</v>
      </c>
    </row>
    <row r="20" spans="9:11">
      <c r="I20" s="43">
        <v>10</v>
      </c>
      <c r="J20" s="44"/>
      <c r="K20" s="45">
        <f t="shared" si="0"/>
        <v>0</v>
      </c>
    </row>
    <row r="21" spans="9:11">
      <c r="I21" s="43">
        <v>5</v>
      </c>
      <c r="J21" s="44"/>
      <c r="K21" s="45">
        <f t="shared" si="0"/>
        <v>0</v>
      </c>
    </row>
    <row r="22" spans="9:11">
      <c r="I22" s="43">
        <v>1</v>
      </c>
      <c r="J22" s="44"/>
      <c r="K22" s="45">
        <f t="shared" si="0"/>
        <v>0</v>
      </c>
    </row>
    <row r="23" spans="9:11">
      <c r="I23" s="43">
        <v>0.25</v>
      </c>
      <c r="J23" s="44"/>
      <c r="K23" s="45">
        <f t="shared" si="0"/>
        <v>0</v>
      </c>
    </row>
    <row r="24" spans="9:11">
      <c r="I24" s="46">
        <v>0.05</v>
      </c>
      <c r="J24" s="44"/>
      <c r="K24" s="45">
        <f t="shared" si="0"/>
        <v>0</v>
      </c>
    </row>
    <row r="25" spans="9:11">
      <c r="I25" s="2" t="s">
        <v>31</v>
      </c>
      <c r="K25" s="47">
        <f>SUM(K14:K24)</f>
        <v>0</v>
      </c>
    </row>
    <row r="26" spans="9:11">
      <c r="I26" s="2" t="s">
        <v>32</v>
      </c>
      <c r="K26" s="48">
        <f>J10</f>
        <v>237219.3</v>
      </c>
    </row>
    <row r="27" ht="9.75" spans="11:11">
      <c r="K27" s="49">
        <f>SUM(K25:K26)</f>
        <v>237219.3</v>
      </c>
    </row>
    <row r="28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3"/>
  <sheetViews>
    <sheetView zoomScale="130" zoomScaleNormal="130" topLeftCell="A62" workbookViewId="0">
      <selection activeCell="A64" sqref="$A64:$XFD84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0857142857143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45524</v>
      </c>
      <c r="B7" s="15">
        <v>19508</v>
      </c>
      <c r="C7" s="16" t="s">
        <v>56</v>
      </c>
      <c r="D7" s="17" t="s">
        <v>16</v>
      </c>
      <c r="E7" s="15">
        <v>58370</v>
      </c>
      <c r="F7" s="50"/>
      <c r="G7" s="19" t="s">
        <v>113</v>
      </c>
      <c r="H7" s="19">
        <v>5160919</v>
      </c>
      <c r="I7" s="14">
        <v>45523</v>
      </c>
      <c r="J7" s="50">
        <v>10310</v>
      </c>
      <c r="K7" s="24">
        <f>F7+J7</f>
        <v>10310</v>
      </c>
      <c r="L7" s="14">
        <v>45524</v>
      </c>
      <c r="M7" s="2"/>
    </row>
    <row r="8" spans="1:13">
      <c r="A8" s="14"/>
      <c r="B8" s="15"/>
      <c r="C8" s="16"/>
      <c r="D8" s="17"/>
      <c r="E8" s="17"/>
      <c r="F8" s="50"/>
      <c r="G8" s="19"/>
      <c r="H8" s="19"/>
      <c r="I8" s="14"/>
      <c r="J8" s="50"/>
      <c r="K8" s="24"/>
      <c r="L8" s="14"/>
      <c r="M8" s="2"/>
    </row>
    <row r="9" spans="6:11">
      <c r="F9" s="40">
        <f>SUM(F4:F8)</f>
        <v>0</v>
      </c>
      <c r="G9" s="2"/>
      <c r="H9" s="2"/>
      <c r="I9" s="2"/>
      <c r="J9" s="40">
        <f>SUM(J7:J8)</f>
        <v>10310</v>
      </c>
      <c r="K9" s="40">
        <f>SUM(K7:K8)</f>
        <v>10310</v>
      </c>
    </row>
    <row r="10" spans="9:9">
      <c r="I10" s="1" t="s">
        <v>13</v>
      </c>
    </row>
    <row r="11" spans="8:11">
      <c r="H11" s="2" t="s">
        <v>19</v>
      </c>
      <c r="J11" s="42" t="s">
        <v>20</v>
      </c>
      <c r="K11" s="42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3">
        <v>1000</v>
      </c>
      <c r="J13" s="44"/>
      <c r="K13" s="45">
        <f t="shared" ref="K13:K23" si="0">J13*I13</f>
        <v>0</v>
      </c>
    </row>
    <row r="14" spans="1:11">
      <c r="A14" s="2"/>
      <c r="G14" s="2"/>
      <c r="I14" s="43">
        <v>500</v>
      </c>
      <c r="J14" s="44"/>
      <c r="K14" s="45">
        <f t="shared" si="0"/>
        <v>0</v>
      </c>
    </row>
    <row r="15" spans="1:11">
      <c r="A15" s="2"/>
      <c r="G15" s="2"/>
      <c r="I15" s="43">
        <v>200</v>
      </c>
      <c r="J15" s="44"/>
      <c r="K15" s="45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3">
        <v>100</v>
      </c>
      <c r="J16" s="44"/>
      <c r="K16" s="45">
        <f t="shared" si="0"/>
        <v>0</v>
      </c>
    </row>
    <row r="17" spans="1:11">
      <c r="A17" s="1" t="s">
        <v>28</v>
      </c>
      <c r="D17" s="1" t="s">
        <v>29</v>
      </c>
      <c r="G17" s="1" t="s">
        <v>30</v>
      </c>
      <c r="I17" s="43">
        <v>50</v>
      </c>
      <c r="J17" s="44"/>
      <c r="K17" s="45">
        <f t="shared" si="0"/>
        <v>0</v>
      </c>
    </row>
    <row r="18" spans="9:11">
      <c r="I18" s="43">
        <v>20</v>
      </c>
      <c r="J18" s="44"/>
      <c r="K18" s="45">
        <f t="shared" si="0"/>
        <v>0</v>
      </c>
    </row>
    <row r="19" spans="9:11">
      <c r="I19" s="43">
        <v>10</v>
      </c>
      <c r="J19" s="44"/>
      <c r="K19" s="45">
        <f t="shared" si="0"/>
        <v>0</v>
      </c>
    </row>
    <row r="20" spans="9:11">
      <c r="I20" s="43">
        <v>5</v>
      </c>
      <c r="J20" s="44"/>
      <c r="K20" s="45">
        <f t="shared" si="0"/>
        <v>0</v>
      </c>
    </row>
    <row r="21" spans="9:11">
      <c r="I21" s="43">
        <v>1</v>
      </c>
      <c r="J21" s="44"/>
      <c r="K21" s="45">
        <f t="shared" si="0"/>
        <v>0</v>
      </c>
    </row>
    <row r="22" spans="9:11">
      <c r="I22" s="43">
        <v>0.25</v>
      </c>
      <c r="J22" s="44"/>
      <c r="K22" s="45">
        <f t="shared" si="0"/>
        <v>0</v>
      </c>
    </row>
    <row r="23" spans="9:11">
      <c r="I23" s="46">
        <v>0.05</v>
      </c>
      <c r="J23" s="44"/>
      <c r="K23" s="45">
        <f t="shared" si="0"/>
        <v>0</v>
      </c>
    </row>
    <row r="24" spans="9:11">
      <c r="I24" s="2" t="s">
        <v>31</v>
      </c>
      <c r="K24" s="47">
        <f>SUM(K13:K23)</f>
        <v>0</v>
      </c>
    </row>
    <row r="25" spans="9:11">
      <c r="I25" s="2" t="s">
        <v>32</v>
      </c>
      <c r="K25" s="48">
        <f>J9</f>
        <v>10310</v>
      </c>
    </row>
    <row r="26" ht="9.75" spans="11:11">
      <c r="K26" s="49">
        <f>SUM(K24:K25)</f>
        <v>10310</v>
      </c>
    </row>
    <row r="27" ht="9.75"/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45524</v>
      </c>
      <c r="B37" s="15">
        <v>19426</v>
      </c>
      <c r="C37" s="16" t="s">
        <v>114</v>
      </c>
      <c r="D37" s="17" t="s">
        <v>16</v>
      </c>
      <c r="E37" s="15">
        <v>58444</v>
      </c>
      <c r="F37" s="50"/>
      <c r="G37" s="19" t="s">
        <v>115</v>
      </c>
      <c r="H37" s="19">
        <v>1312044</v>
      </c>
      <c r="I37" s="14">
        <v>45520</v>
      </c>
      <c r="J37" s="50">
        <v>42846.2</v>
      </c>
      <c r="K37" s="24">
        <f>F37+J37</f>
        <v>42846.2</v>
      </c>
      <c r="L37" s="14">
        <v>45524</v>
      </c>
      <c r="M37" s="2" t="s">
        <v>116</v>
      </c>
    </row>
    <row r="38" spans="1:12">
      <c r="A38" s="14"/>
      <c r="B38" s="15"/>
      <c r="C38" s="16"/>
      <c r="D38" s="17"/>
      <c r="E38" s="17"/>
      <c r="F38" s="50"/>
      <c r="G38" s="19"/>
      <c r="H38" s="19"/>
      <c r="I38" s="14"/>
      <c r="J38" s="50"/>
      <c r="K38" s="24"/>
      <c r="L38" s="14"/>
    </row>
    <row r="39" spans="6:11">
      <c r="F39" s="40">
        <f>SUM(F34:F38)</f>
        <v>0</v>
      </c>
      <c r="G39" s="2"/>
      <c r="H39" s="2"/>
      <c r="I39" s="2"/>
      <c r="J39" s="40">
        <f>SUM(J37:J38)</f>
        <v>42846.2</v>
      </c>
      <c r="K39" s="40">
        <f>SUM(K37:K38)</f>
        <v>42846.2</v>
      </c>
    </row>
    <row r="40" spans="9:9">
      <c r="I40" s="1" t="s">
        <v>13</v>
      </c>
    </row>
    <row r="41" spans="8:11">
      <c r="H41" s="2" t="s">
        <v>19</v>
      </c>
      <c r="J41" s="42" t="s">
        <v>20</v>
      </c>
      <c r="K41" s="42" t="s">
        <v>21</v>
      </c>
    </row>
    <row r="42" spans="11:11">
      <c r="K42" s="2"/>
    </row>
    <row r="43" spans="1:11">
      <c r="A43" s="2" t="s">
        <v>22</v>
      </c>
      <c r="D43" s="2" t="s">
        <v>23</v>
      </c>
      <c r="G43" s="2" t="s">
        <v>24</v>
      </c>
      <c r="I43" s="43">
        <v>1000</v>
      </c>
      <c r="J43" s="44"/>
      <c r="K43" s="45">
        <f t="shared" ref="K43:K53" si="1">J43*I43</f>
        <v>0</v>
      </c>
    </row>
    <row r="44" spans="1:11">
      <c r="A44" s="2"/>
      <c r="G44" s="2"/>
      <c r="I44" s="43">
        <v>500</v>
      </c>
      <c r="J44" s="44"/>
      <c r="K44" s="45">
        <f t="shared" si="1"/>
        <v>0</v>
      </c>
    </row>
    <row r="45" spans="1:11">
      <c r="A45" s="2"/>
      <c r="G45" s="2"/>
      <c r="I45" s="43">
        <v>200</v>
      </c>
      <c r="J45" s="44"/>
      <c r="K45" s="45">
        <f t="shared" si="1"/>
        <v>0</v>
      </c>
    </row>
    <row r="46" spans="1:11">
      <c r="A46" s="2" t="s">
        <v>25</v>
      </c>
      <c r="D46" s="2" t="s">
        <v>26</v>
      </c>
      <c r="G46" s="2" t="s">
        <v>27</v>
      </c>
      <c r="I46" s="43">
        <v>100</v>
      </c>
      <c r="J46" s="44"/>
      <c r="K46" s="45">
        <f t="shared" si="1"/>
        <v>0</v>
      </c>
    </row>
    <row r="47" spans="1:11">
      <c r="A47" s="1" t="s">
        <v>28</v>
      </c>
      <c r="D47" s="1" t="s">
        <v>29</v>
      </c>
      <c r="G47" s="1" t="s">
        <v>30</v>
      </c>
      <c r="I47" s="43">
        <v>50</v>
      </c>
      <c r="J47" s="44"/>
      <c r="K47" s="45">
        <f t="shared" si="1"/>
        <v>0</v>
      </c>
    </row>
    <row r="48" spans="9:11">
      <c r="I48" s="43">
        <v>20</v>
      </c>
      <c r="J48" s="44"/>
      <c r="K48" s="45">
        <f t="shared" si="1"/>
        <v>0</v>
      </c>
    </row>
    <row r="49" spans="9:11">
      <c r="I49" s="43">
        <v>10</v>
      </c>
      <c r="J49" s="44"/>
      <c r="K49" s="45">
        <f t="shared" si="1"/>
        <v>0</v>
      </c>
    </row>
    <row r="50" spans="9:11">
      <c r="I50" s="43">
        <v>5</v>
      </c>
      <c r="J50" s="44"/>
      <c r="K50" s="45">
        <f t="shared" si="1"/>
        <v>0</v>
      </c>
    </row>
    <row r="51" spans="9:11">
      <c r="I51" s="43">
        <v>1</v>
      </c>
      <c r="J51" s="44"/>
      <c r="K51" s="45">
        <f t="shared" si="1"/>
        <v>0</v>
      </c>
    </row>
    <row r="52" spans="9:11">
      <c r="I52" s="43">
        <v>0.25</v>
      </c>
      <c r="J52" s="44"/>
      <c r="K52" s="45">
        <f t="shared" si="1"/>
        <v>0</v>
      </c>
    </row>
    <row r="53" spans="9:11">
      <c r="I53" s="46">
        <v>0.05</v>
      </c>
      <c r="J53" s="44"/>
      <c r="K53" s="45">
        <f t="shared" si="1"/>
        <v>0</v>
      </c>
    </row>
    <row r="54" spans="9:11">
      <c r="I54" s="2" t="s">
        <v>31</v>
      </c>
      <c r="K54" s="47">
        <f>SUM(K43:K53)</f>
        <v>0</v>
      </c>
    </row>
    <row r="55" spans="9:11">
      <c r="I55" s="2" t="s">
        <v>32</v>
      </c>
      <c r="K55" s="48">
        <f>J39</f>
        <v>42846.2</v>
      </c>
    </row>
    <row r="56" ht="9.75" spans="11:11">
      <c r="K56" s="49">
        <f>SUM(K54:K55)</f>
        <v>42846.2</v>
      </c>
    </row>
    <row r="57" ht="9.75"/>
    <row r="64" spans="1:1">
      <c r="A64" s="2" t="s">
        <v>0</v>
      </c>
    </row>
    <row r="65" spans="1:1">
      <c r="A65" s="2" t="s">
        <v>33</v>
      </c>
    </row>
    <row r="67" spans="1:12">
      <c r="A67" s="3" t="s">
        <v>2</v>
      </c>
      <c r="B67" s="3" t="s">
        <v>3</v>
      </c>
      <c r="C67" s="3" t="s">
        <v>4</v>
      </c>
      <c r="D67" s="3" t="s">
        <v>5</v>
      </c>
      <c r="E67" s="3" t="s">
        <v>6</v>
      </c>
      <c r="F67" s="3" t="s">
        <v>7</v>
      </c>
      <c r="G67" s="4" t="s">
        <v>8</v>
      </c>
      <c r="H67" s="5"/>
      <c r="I67" s="5"/>
      <c r="J67" s="22"/>
      <c r="K67" s="3" t="s">
        <v>9</v>
      </c>
      <c r="L67" s="3" t="s">
        <v>10</v>
      </c>
    </row>
    <row r="68" spans="1:12">
      <c r="A68" s="6"/>
      <c r="B68" s="6"/>
      <c r="C68" s="6"/>
      <c r="D68" s="6"/>
      <c r="E68" s="6"/>
      <c r="F68" s="6"/>
      <c r="G68" s="3" t="s">
        <v>11</v>
      </c>
      <c r="H68" s="3" t="s">
        <v>12</v>
      </c>
      <c r="I68" s="3" t="s">
        <v>13</v>
      </c>
      <c r="J68" s="3" t="s">
        <v>14</v>
      </c>
      <c r="K68" s="6"/>
      <c r="L68" s="6"/>
    </row>
    <row r="69" ht="12" customHeigh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3">
      <c r="A70" s="14">
        <v>45524</v>
      </c>
      <c r="B70" s="15">
        <v>19509</v>
      </c>
      <c r="C70" s="16" t="s">
        <v>117</v>
      </c>
      <c r="D70" s="17" t="s">
        <v>42</v>
      </c>
      <c r="E70" s="36">
        <v>58445</v>
      </c>
      <c r="F70" s="37"/>
      <c r="G70" s="38" t="s">
        <v>118</v>
      </c>
      <c r="H70" s="38">
        <v>1041169</v>
      </c>
      <c r="I70" s="26"/>
      <c r="J70" s="24">
        <v>387155</v>
      </c>
      <c r="K70" s="24">
        <f t="shared" ref="K70:K77" si="2">J70+F70</f>
        <v>387155</v>
      </c>
      <c r="L70" s="14">
        <v>45523</v>
      </c>
      <c r="M70" s="2"/>
    </row>
    <row r="71" spans="1:13">
      <c r="A71" s="14">
        <v>45524</v>
      </c>
      <c r="B71" s="15">
        <v>19510</v>
      </c>
      <c r="C71" s="16" t="s">
        <v>119</v>
      </c>
      <c r="D71" s="17" t="s">
        <v>16</v>
      </c>
      <c r="E71" s="17">
        <v>58446</v>
      </c>
      <c r="F71" s="37">
        <v>156649.25</v>
      </c>
      <c r="G71" s="38"/>
      <c r="H71" s="38"/>
      <c r="I71" s="26"/>
      <c r="J71" s="24">
        <f>I71</f>
        <v>0</v>
      </c>
      <c r="K71" s="24">
        <f t="shared" si="2"/>
        <v>156649.25</v>
      </c>
      <c r="L71" s="14">
        <v>45523</v>
      </c>
      <c r="M71" s="2"/>
    </row>
    <row r="72" spans="1:12">
      <c r="A72" s="14">
        <v>45524</v>
      </c>
      <c r="B72" s="15">
        <v>19511</v>
      </c>
      <c r="C72" s="16" t="s">
        <v>120</v>
      </c>
      <c r="D72" s="17" t="s">
        <v>42</v>
      </c>
      <c r="E72" s="17">
        <v>58448</v>
      </c>
      <c r="F72" s="37"/>
      <c r="G72" s="38"/>
      <c r="H72" s="38"/>
      <c r="I72" s="26"/>
      <c r="J72" s="24">
        <v>29471.25</v>
      </c>
      <c r="K72" s="24">
        <f t="shared" si="2"/>
        <v>29471.25</v>
      </c>
      <c r="L72" s="14">
        <v>45523</v>
      </c>
    </row>
    <row r="73" spans="1:13">
      <c r="A73" s="14">
        <v>45524</v>
      </c>
      <c r="B73" s="15">
        <v>19512</v>
      </c>
      <c r="C73" s="39" t="s">
        <v>121</v>
      </c>
      <c r="D73" s="17" t="s">
        <v>16</v>
      </c>
      <c r="E73" s="17">
        <v>58449</v>
      </c>
      <c r="F73" s="37">
        <v>56700</v>
      </c>
      <c r="G73" s="38"/>
      <c r="H73" s="38"/>
      <c r="I73" s="26"/>
      <c r="J73" s="24">
        <f>I73</f>
        <v>0</v>
      </c>
      <c r="K73" s="24">
        <f t="shared" si="2"/>
        <v>56700</v>
      </c>
      <c r="L73" s="14">
        <v>45524</v>
      </c>
      <c r="M73" s="41"/>
    </row>
    <row r="74" spans="1:13">
      <c r="A74" s="14">
        <v>45524</v>
      </c>
      <c r="B74" s="15">
        <v>19513</v>
      </c>
      <c r="C74" s="39" t="s">
        <v>121</v>
      </c>
      <c r="D74" s="17" t="s">
        <v>16</v>
      </c>
      <c r="E74" s="17">
        <v>58454</v>
      </c>
      <c r="F74" s="37">
        <v>19350</v>
      </c>
      <c r="G74" s="38"/>
      <c r="H74" s="38"/>
      <c r="I74" s="26"/>
      <c r="J74" s="24">
        <f>I74</f>
        <v>0</v>
      </c>
      <c r="K74" s="24">
        <f t="shared" si="2"/>
        <v>19350</v>
      </c>
      <c r="L74" s="14">
        <v>45524</v>
      </c>
      <c r="M74" s="41"/>
    </row>
    <row r="75" spans="1:12">
      <c r="A75" s="14">
        <v>45524</v>
      </c>
      <c r="B75" s="15">
        <v>19514</v>
      </c>
      <c r="C75" s="39" t="s">
        <v>35</v>
      </c>
      <c r="D75" s="17" t="s">
        <v>16</v>
      </c>
      <c r="E75" s="17">
        <v>58456</v>
      </c>
      <c r="F75" s="37">
        <v>15500</v>
      </c>
      <c r="G75" s="38"/>
      <c r="H75" s="38"/>
      <c r="I75" s="26"/>
      <c r="J75" s="24">
        <f>I75</f>
        <v>0</v>
      </c>
      <c r="K75" s="24">
        <f t="shared" si="2"/>
        <v>15500</v>
      </c>
      <c r="L75" s="14">
        <v>45524</v>
      </c>
    </row>
    <row r="76" spans="1:12">
      <c r="A76" s="14">
        <v>45524</v>
      </c>
      <c r="B76" s="15">
        <v>19515</v>
      </c>
      <c r="C76" s="39" t="s">
        <v>122</v>
      </c>
      <c r="D76" s="17" t="s">
        <v>42</v>
      </c>
      <c r="E76" s="17">
        <v>58458</v>
      </c>
      <c r="F76" s="37"/>
      <c r="G76" s="38"/>
      <c r="H76" s="38"/>
      <c r="I76" s="26"/>
      <c r="J76" s="24">
        <v>29356.1</v>
      </c>
      <c r="K76" s="24">
        <f t="shared" si="2"/>
        <v>29356.1</v>
      </c>
      <c r="L76" s="14">
        <v>45524</v>
      </c>
    </row>
    <row r="77" spans="6:11">
      <c r="F77" s="40">
        <f>SUM(F70:F76)</f>
        <v>248199.25</v>
      </c>
      <c r="G77" s="2"/>
      <c r="H77" s="2"/>
      <c r="I77" s="2"/>
      <c r="J77" s="40">
        <f>SUM(J70:J76)</f>
        <v>445982.35</v>
      </c>
      <c r="K77" s="40">
        <f>SUM(K70:K76)</f>
        <v>694181.6</v>
      </c>
    </row>
    <row r="79" spans="1:4">
      <c r="A79" s="2" t="s">
        <v>22</v>
      </c>
      <c r="D79" s="2" t="s">
        <v>23</v>
      </c>
    </row>
    <row r="80" spans="1:1">
      <c r="A80" s="2"/>
    </row>
    <row r="81" spans="1:1">
      <c r="A81" s="2"/>
    </row>
    <row r="82" spans="1:4">
      <c r="A82" s="2" t="s">
        <v>25</v>
      </c>
      <c r="D82" s="2" t="s">
        <v>26</v>
      </c>
    </row>
    <row r="83" spans="1:4">
      <c r="A83" s="1" t="s">
        <v>28</v>
      </c>
      <c r="D83" s="1" t="s">
        <v>29</v>
      </c>
    </row>
  </sheetData>
  <mergeCells count="40">
    <mergeCell ref="G4:J4"/>
    <mergeCell ref="G34:J34"/>
    <mergeCell ref="G67:J67"/>
    <mergeCell ref="A4:A6"/>
    <mergeCell ref="A34:A36"/>
    <mergeCell ref="A67:A69"/>
    <mergeCell ref="B4:B6"/>
    <mergeCell ref="B34:B36"/>
    <mergeCell ref="B67:B69"/>
    <mergeCell ref="C4:C6"/>
    <mergeCell ref="C34:C36"/>
    <mergeCell ref="C67:C69"/>
    <mergeCell ref="D4:D6"/>
    <mergeCell ref="D34:D36"/>
    <mergeCell ref="D67:D69"/>
    <mergeCell ref="E4:E6"/>
    <mergeCell ref="E34:E36"/>
    <mergeCell ref="E67:E69"/>
    <mergeCell ref="F4:F6"/>
    <mergeCell ref="F34:F36"/>
    <mergeCell ref="F67:F69"/>
    <mergeCell ref="G5:G6"/>
    <mergeCell ref="G35:G36"/>
    <mergeCell ref="G68:G69"/>
    <mergeCell ref="H5:H6"/>
    <mergeCell ref="H35:H36"/>
    <mergeCell ref="H68:H69"/>
    <mergeCell ref="I5:I6"/>
    <mergeCell ref="I35:I36"/>
    <mergeCell ref="I68:I69"/>
    <mergeCell ref="J5:J6"/>
    <mergeCell ref="J35:J36"/>
    <mergeCell ref="J68:J69"/>
    <mergeCell ref="K4:K6"/>
    <mergeCell ref="K34:K36"/>
    <mergeCell ref="K67:K69"/>
    <mergeCell ref="L4:L6"/>
    <mergeCell ref="L34:L36"/>
    <mergeCell ref="L67:L69"/>
    <mergeCell ref="M73:M74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workbookViewId="0">
      <selection activeCell="F29" sqref="F29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0857142857143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47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45531</v>
      </c>
      <c r="B7" s="15">
        <v>18842</v>
      </c>
      <c r="C7" s="16" t="s">
        <v>123</v>
      </c>
      <c r="D7" s="17" t="s">
        <v>16</v>
      </c>
      <c r="E7" s="15">
        <v>58450</v>
      </c>
      <c r="F7" s="50"/>
      <c r="G7" s="19" t="s">
        <v>49</v>
      </c>
      <c r="H7" s="19">
        <v>6000085670</v>
      </c>
      <c r="I7" s="14">
        <v>45525</v>
      </c>
      <c r="J7" s="50">
        <v>21916.1</v>
      </c>
      <c r="K7" s="24">
        <f>F7+J7</f>
        <v>21916.1</v>
      </c>
      <c r="L7" s="14">
        <v>45531</v>
      </c>
      <c r="M7" s="2"/>
    </row>
    <row r="8" spans="1:12">
      <c r="A8" s="14"/>
      <c r="B8" s="15"/>
      <c r="C8" s="16"/>
      <c r="D8" s="17"/>
      <c r="E8" s="17"/>
      <c r="F8" s="50"/>
      <c r="G8" s="19"/>
      <c r="H8" s="19"/>
      <c r="I8" s="14"/>
      <c r="J8" s="50"/>
      <c r="K8" s="24"/>
      <c r="L8" s="14"/>
    </row>
    <row r="9" spans="6:11">
      <c r="F9" s="40">
        <f>SUM(F4:F8)</f>
        <v>0</v>
      </c>
      <c r="G9" s="2"/>
      <c r="H9" s="2"/>
      <c r="I9" s="2"/>
      <c r="J9" s="40">
        <f>SUM(J7:J8)</f>
        <v>21916.1</v>
      </c>
      <c r="K9" s="40">
        <f>SUM(K7:K8)</f>
        <v>21916.1</v>
      </c>
    </row>
    <row r="10" spans="9:9">
      <c r="I10" s="1" t="s">
        <v>13</v>
      </c>
    </row>
    <row r="11" spans="8:11">
      <c r="H11" s="2" t="s">
        <v>19</v>
      </c>
      <c r="J11" s="42" t="s">
        <v>20</v>
      </c>
      <c r="K11" s="42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3">
        <v>1000</v>
      </c>
      <c r="J13" s="44"/>
      <c r="K13" s="45">
        <f t="shared" ref="K13:K23" si="0">J13*I13</f>
        <v>0</v>
      </c>
    </row>
    <row r="14" spans="1:11">
      <c r="A14" s="2"/>
      <c r="G14" s="2"/>
      <c r="I14" s="43">
        <v>500</v>
      </c>
      <c r="J14" s="44"/>
      <c r="K14" s="45">
        <f t="shared" si="0"/>
        <v>0</v>
      </c>
    </row>
    <row r="15" spans="1:11">
      <c r="A15" s="2"/>
      <c r="G15" s="2"/>
      <c r="I15" s="43">
        <v>200</v>
      </c>
      <c r="J15" s="44"/>
      <c r="K15" s="45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3">
        <v>100</v>
      </c>
      <c r="J16" s="44"/>
      <c r="K16" s="45">
        <f t="shared" si="0"/>
        <v>0</v>
      </c>
    </row>
    <row r="17" spans="1:11">
      <c r="A17" s="1" t="s">
        <v>28</v>
      </c>
      <c r="D17" s="1" t="s">
        <v>29</v>
      </c>
      <c r="G17" s="1" t="s">
        <v>30</v>
      </c>
      <c r="I17" s="43">
        <v>50</v>
      </c>
      <c r="J17" s="44"/>
      <c r="K17" s="45">
        <f t="shared" si="0"/>
        <v>0</v>
      </c>
    </row>
    <row r="18" spans="9:11">
      <c r="I18" s="43">
        <v>20</v>
      </c>
      <c r="J18" s="44"/>
      <c r="K18" s="45">
        <f t="shared" si="0"/>
        <v>0</v>
      </c>
    </row>
    <row r="19" spans="9:11">
      <c r="I19" s="43">
        <v>10</v>
      </c>
      <c r="J19" s="44"/>
      <c r="K19" s="45">
        <f t="shared" si="0"/>
        <v>0</v>
      </c>
    </row>
    <row r="20" spans="9:11">
      <c r="I20" s="43">
        <v>5</v>
      </c>
      <c r="J20" s="44"/>
      <c r="K20" s="45">
        <f t="shared" si="0"/>
        <v>0</v>
      </c>
    </row>
    <row r="21" spans="9:11">
      <c r="I21" s="43">
        <v>1</v>
      </c>
      <c r="J21" s="44"/>
      <c r="K21" s="45">
        <f t="shared" si="0"/>
        <v>0</v>
      </c>
    </row>
    <row r="22" spans="9:11">
      <c r="I22" s="43">
        <v>0.25</v>
      </c>
      <c r="J22" s="44"/>
      <c r="K22" s="45">
        <f t="shared" si="0"/>
        <v>0</v>
      </c>
    </row>
    <row r="23" spans="9:11">
      <c r="I23" s="46">
        <v>0.05</v>
      </c>
      <c r="J23" s="44"/>
      <c r="K23" s="45">
        <f t="shared" si="0"/>
        <v>0</v>
      </c>
    </row>
    <row r="24" spans="9:11">
      <c r="I24" s="2" t="s">
        <v>31</v>
      </c>
      <c r="K24" s="47">
        <f>SUM(K13:K23)</f>
        <v>0</v>
      </c>
    </row>
    <row r="25" spans="9:11">
      <c r="I25" s="2" t="s">
        <v>32</v>
      </c>
      <c r="K25" s="48">
        <f>J9</f>
        <v>21916.1</v>
      </c>
    </row>
    <row r="26" ht="9.75" spans="11:11">
      <c r="K26" s="49">
        <f>SUM(K24:K25)</f>
        <v>21916.1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30" zoomScaleNormal="130" workbookViewId="0">
      <selection activeCell="G26" sqref="G26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6.3714285714286" style="1" customWidth="1"/>
    <col min="4" max="4" width="14.0666666666667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45525</v>
      </c>
      <c r="B7" s="15">
        <v>19517</v>
      </c>
      <c r="C7" s="16" t="s">
        <v>124</v>
      </c>
      <c r="D7" s="17" t="s">
        <v>42</v>
      </c>
      <c r="E7" s="36">
        <v>58453</v>
      </c>
      <c r="F7" s="37"/>
      <c r="G7" s="38"/>
      <c r="H7" s="38"/>
      <c r="I7" s="26"/>
      <c r="J7" s="24">
        <v>109146.3</v>
      </c>
      <c r="K7" s="24">
        <f t="shared" ref="K7:K18" si="0">J7+F7</f>
        <v>109146.3</v>
      </c>
      <c r="L7" s="14">
        <v>45524</v>
      </c>
      <c r="M7" s="2"/>
    </row>
    <row r="8" spans="1:13">
      <c r="A8" s="14">
        <v>45532</v>
      </c>
      <c r="B8" s="15">
        <v>19518</v>
      </c>
      <c r="C8" s="16" t="s">
        <v>125</v>
      </c>
      <c r="D8" s="17" t="s">
        <v>16</v>
      </c>
      <c r="E8" s="17">
        <v>58461</v>
      </c>
      <c r="F8" s="37">
        <v>25737</v>
      </c>
      <c r="G8" s="38"/>
      <c r="H8" s="38"/>
      <c r="I8" s="26"/>
      <c r="J8" s="24">
        <f t="shared" ref="J7:J18" si="1">I8</f>
        <v>0</v>
      </c>
      <c r="K8" s="24">
        <f t="shared" si="0"/>
        <v>25737</v>
      </c>
      <c r="L8" s="14">
        <v>45526</v>
      </c>
      <c r="M8" s="2"/>
    </row>
    <row r="9" spans="1:13">
      <c r="A9" s="14">
        <v>45532</v>
      </c>
      <c r="B9" s="15">
        <v>19518</v>
      </c>
      <c r="C9" s="16" t="s">
        <v>125</v>
      </c>
      <c r="D9" s="17" t="s">
        <v>75</v>
      </c>
      <c r="E9" s="17">
        <v>58461</v>
      </c>
      <c r="F9" s="37">
        <v>0.9</v>
      </c>
      <c r="G9" s="38"/>
      <c r="H9" s="38"/>
      <c r="I9" s="26"/>
      <c r="J9" s="24">
        <f t="shared" si="1"/>
        <v>0</v>
      </c>
      <c r="K9" s="24">
        <f t="shared" si="0"/>
        <v>0.9</v>
      </c>
      <c r="L9" s="14">
        <v>45526</v>
      </c>
      <c r="M9" s="2"/>
    </row>
    <row r="10" spans="1:13">
      <c r="A10" s="14">
        <v>45532</v>
      </c>
      <c r="B10" s="15">
        <v>19519</v>
      </c>
      <c r="C10" s="16" t="s">
        <v>126</v>
      </c>
      <c r="D10" s="17" t="s">
        <v>16</v>
      </c>
      <c r="E10" s="17">
        <v>58451</v>
      </c>
      <c r="F10" s="37">
        <v>2650</v>
      </c>
      <c r="G10" s="38"/>
      <c r="H10" s="38"/>
      <c r="I10" s="26"/>
      <c r="J10" s="24">
        <f t="shared" si="1"/>
        <v>0</v>
      </c>
      <c r="K10" s="24">
        <f t="shared" si="0"/>
        <v>2650</v>
      </c>
      <c r="L10" s="14">
        <v>45528</v>
      </c>
      <c r="M10" s="2"/>
    </row>
    <row r="11" spans="1:13">
      <c r="A11" s="14">
        <v>45532</v>
      </c>
      <c r="B11" s="15">
        <v>19520</v>
      </c>
      <c r="C11" s="16" t="s">
        <v>127</v>
      </c>
      <c r="D11" s="17" t="s">
        <v>42</v>
      </c>
      <c r="E11" s="17">
        <v>58443</v>
      </c>
      <c r="F11" s="37"/>
      <c r="G11" s="38"/>
      <c r="H11" s="38"/>
      <c r="I11" s="26"/>
      <c r="J11" s="24">
        <f t="shared" si="1"/>
        <v>0</v>
      </c>
      <c r="K11" s="24">
        <v>151129.02</v>
      </c>
      <c r="L11" s="14">
        <v>45526</v>
      </c>
      <c r="M11" s="2"/>
    </row>
    <row r="12" spans="1:13">
      <c r="A12" s="14">
        <v>45532</v>
      </c>
      <c r="B12" s="15">
        <v>19521</v>
      </c>
      <c r="C12" s="16" t="s">
        <v>128</v>
      </c>
      <c r="D12" s="17" t="s">
        <v>16</v>
      </c>
      <c r="E12" s="17">
        <v>58465</v>
      </c>
      <c r="F12" s="37">
        <v>13236.1</v>
      </c>
      <c r="G12" s="38"/>
      <c r="H12" s="38"/>
      <c r="I12" s="26"/>
      <c r="J12" s="24">
        <f t="shared" si="1"/>
        <v>0</v>
      </c>
      <c r="K12" s="24">
        <f t="shared" si="0"/>
        <v>13236.1</v>
      </c>
      <c r="L12" s="14">
        <v>45531</v>
      </c>
      <c r="M12" s="2"/>
    </row>
    <row r="13" spans="1:13">
      <c r="A13" s="14">
        <v>45532</v>
      </c>
      <c r="B13" s="15">
        <v>19522</v>
      </c>
      <c r="C13" s="16" t="s">
        <v>129</v>
      </c>
      <c r="D13" s="17" t="s">
        <v>16</v>
      </c>
      <c r="E13" s="17">
        <v>58463</v>
      </c>
      <c r="F13" s="37">
        <v>24436.1</v>
      </c>
      <c r="G13" s="38"/>
      <c r="H13" s="38"/>
      <c r="I13" s="26"/>
      <c r="J13" s="24">
        <f t="shared" si="1"/>
        <v>0</v>
      </c>
      <c r="K13" s="24">
        <f t="shared" si="0"/>
        <v>24436.1</v>
      </c>
      <c r="L13" s="14">
        <v>45531</v>
      </c>
      <c r="M13" s="2"/>
    </row>
    <row r="14" spans="1:13">
      <c r="A14" s="14">
        <v>45532</v>
      </c>
      <c r="B14" s="15">
        <v>19523</v>
      </c>
      <c r="C14" s="16" t="s">
        <v>35</v>
      </c>
      <c r="D14" s="17" t="s">
        <v>16</v>
      </c>
      <c r="E14" s="17">
        <v>58467</v>
      </c>
      <c r="F14" s="37">
        <v>45820.1</v>
      </c>
      <c r="G14" s="38"/>
      <c r="H14" s="38"/>
      <c r="I14" s="26"/>
      <c r="J14" s="24">
        <f t="shared" si="1"/>
        <v>0</v>
      </c>
      <c r="K14" s="24">
        <f t="shared" si="0"/>
        <v>45820.1</v>
      </c>
      <c r="L14" s="14">
        <v>45531</v>
      </c>
      <c r="M14" s="2"/>
    </row>
    <row r="15" spans="1:13">
      <c r="A15" s="14">
        <v>45532</v>
      </c>
      <c r="B15" s="15">
        <v>19523</v>
      </c>
      <c r="C15" s="16" t="s">
        <v>35</v>
      </c>
      <c r="D15" s="17" t="s">
        <v>75</v>
      </c>
      <c r="E15" s="17">
        <v>58467</v>
      </c>
      <c r="F15" s="37">
        <v>0.1</v>
      </c>
      <c r="G15" s="38"/>
      <c r="H15" s="38"/>
      <c r="I15" s="26"/>
      <c r="J15" s="24">
        <f t="shared" si="1"/>
        <v>0</v>
      </c>
      <c r="K15" s="24">
        <f t="shared" si="0"/>
        <v>0.1</v>
      </c>
      <c r="L15" s="14">
        <v>45531</v>
      </c>
      <c r="M15" s="2"/>
    </row>
    <row r="16" spans="1:13">
      <c r="A16" s="14">
        <v>45532</v>
      </c>
      <c r="B16" s="15">
        <v>19524</v>
      </c>
      <c r="C16" s="39" t="s">
        <v>130</v>
      </c>
      <c r="D16" s="17" t="s">
        <v>16</v>
      </c>
      <c r="E16" s="17">
        <v>58471</v>
      </c>
      <c r="F16" s="37">
        <v>116250</v>
      </c>
      <c r="G16" s="38"/>
      <c r="H16" s="38"/>
      <c r="I16" s="26"/>
      <c r="J16" s="24">
        <f t="shared" si="1"/>
        <v>0</v>
      </c>
      <c r="K16" s="24">
        <f t="shared" si="0"/>
        <v>116250</v>
      </c>
      <c r="L16" s="14">
        <v>45532</v>
      </c>
      <c r="M16" s="41"/>
    </row>
    <row r="17" spans="1:13">
      <c r="A17" s="14">
        <v>45532</v>
      </c>
      <c r="B17" s="15">
        <v>19525</v>
      </c>
      <c r="C17" s="39" t="s">
        <v>131</v>
      </c>
      <c r="D17" s="17" t="s">
        <v>16</v>
      </c>
      <c r="E17" s="17">
        <v>58475</v>
      </c>
      <c r="F17" s="37">
        <v>23700</v>
      </c>
      <c r="G17" s="38"/>
      <c r="H17" s="38"/>
      <c r="I17" s="26"/>
      <c r="J17" s="24">
        <f t="shared" si="1"/>
        <v>0</v>
      </c>
      <c r="K17" s="24">
        <f t="shared" si="0"/>
        <v>23700</v>
      </c>
      <c r="L17" s="14">
        <v>45532</v>
      </c>
      <c r="M17" s="41"/>
    </row>
    <row r="18" spans="1:12">
      <c r="A18" s="14">
        <v>45532</v>
      </c>
      <c r="B18" s="15">
        <v>19526</v>
      </c>
      <c r="C18" s="39" t="s">
        <v>132</v>
      </c>
      <c r="D18" s="36" t="s">
        <v>133</v>
      </c>
      <c r="E18" s="17"/>
      <c r="F18" s="37">
        <v>10000</v>
      </c>
      <c r="G18" s="38"/>
      <c r="H18" s="38"/>
      <c r="I18" s="26"/>
      <c r="J18" s="24">
        <f t="shared" si="1"/>
        <v>0</v>
      </c>
      <c r="K18" s="24">
        <f t="shared" si="0"/>
        <v>10000</v>
      </c>
      <c r="L18" s="14">
        <v>45512</v>
      </c>
    </row>
    <row r="19" spans="6:11">
      <c r="F19" s="40">
        <f>SUM(F7:F18)</f>
        <v>261830.3</v>
      </c>
      <c r="G19" s="2"/>
      <c r="H19" s="2"/>
      <c r="I19" s="2"/>
      <c r="J19" s="40">
        <f>SUM(J7:J18)</f>
        <v>109146.3</v>
      </c>
      <c r="K19" s="40">
        <f>SUM(K7:K18)</f>
        <v>522105.62</v>
      </c>
    </row>
    <row r="21" spans="1:4">
      <c r="A21" s="2" t="s">
        <v>22</v>
      </c>
      <c r="D21" s="2" t="s">
        <v>23</v>
      </c>
    </row>
    <row r="22" spans="1:1">
      <c r="A22" s="2"/>
    </row>
    <row r="23" spans="1:1">
      <c r="A23" s="2"/>
    </row>
    <row r="24" spans="1:4">
      <c r="A24" s="2" t="s">
        <v>25</v>
      </c>
      <c r="D24" s="2" t="s">
        <v>26</v>
      </c>
    </row>
    <row r="25" spans="1:4">
      <c r="A25" s="1" t="s">
        <v>28</v>
      </c>
      <c r="D25" s="1" t="s">
        <v>29</v>
      </c>
    </row>
  </sheetData>
  <mergeCells count="14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16:M17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0"/>
  <sheetViews>
    <sheetView zoomScale="130" zoomScaleNormal="130" topLeftCell="A97" workbookViewId="0">
      <selection activeCell="C27" sqref="C27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6761904761905" style="1" customWidth="1"/>
    <col min="4" max="4" width="13.6190476190476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45533</v>
      </c>
      <c r="B7" s="15">
        <v>19530</v>
      </c>
      <c r="C7" s="16" t="s">
        <v>134</v>
      </c>
      <c r="D7" s="17" t="s">
        <v>42</v>
      </c>
      <c r="E7" s="36">
        <v>58439</v>
      </c>
      <c r="F7" s="37"/>
      <c r="G7" s="38" t="s">
        <v>111</v>
      </c>
      <c r="H7" s="38">
        <v>1803318</v>
      </c>
      <c r="I7" s="26">
        <v>45523</v>
      </c>
      <c r="J7" s="24">
        <v>24807.21</v>
      </c>
      <c r="K7" s="24">
        <f t="shared" ref="K7:K11" si="0">J7+F7</f>
        <v>24807.21</v>
      </c>
      <c r="L7" s="14">
        <v>45534</v>
      </c>
      <c r="M7" s="2" t="s">
        <v>135</v>
      </c>
    </row>
    <row r="8" spans="1:13">
      <c r="A8" s="14">
        <v>45533</v>
      </c>
      <c r="B8" s="15">
        <v>19531</v>
      </c>
      <c r="C8" s="16" t="s">
        <v>136</v>
      </c>
      <c r="D8" s="17" t="s">
        <v>16</v>
      </c>
      <c r="E8" s="17">
        <v>58397</v>
      </c>
      <c r="F8" s="37"/>
      <c r="G8" s="38" t="s">
        <v>49</v>
      </c>
      <c r="H8" s="38">
        <v>6000114509</v>
      </c>
      <c r="I8" s="26">
        <v>45525</v>
      </c>
      <c r="J8" s="24">
        <v>28756.1</v>
      </c>
      <c r="K8" s="24">
        <f t="shared" si="0"/>
        <v>28756.1</v>
      </c>
      <c r="L8" s="14">
        <v>45534</v>
      </c>
      <c r="M8" s="2"/>
    </row>
    <row r="9" spans="1:13">
      <c r="A9" s="14">
        <v>45533</v>
      </c>
      <c r="B9" s="15">
        <v>19532</v>
      </c>
      <c r="C9" s="39" t="s">
        <v>137</v>
      </c>
      <c r="D9" s="17" t="s">
        <v>138</v>
      </c>
      <c r="E9" s="17">
        <v>58482</v>
      </c>
      <c r="F9" s="37"/>
      <c r="G9" s="38" t="s">
        <v>139</v>
      </c>
      <c r="H9" s="38">
        <v>1266572</v>
      </c>
      <c r="I9" s="26">
        <v>45498</v>
      </c>
      <c r="J9" s="24">
        <v>32944.1</v>
      </c>
      <c r="K9" s="24">
        <f t="shared" si="0"/>
        <v>32944.1</v>
      </c>
      <c r="L9" s="14">
        <v>45534</v>
      </c>
      <c r="M9" s="41" t="s">
        <v>140</v>
      </c>
    </row>
    <row r="10" spans="1:13">
      <c r="A10" s="14">
        <v>45533</v>
      </c>
      <c r="B10" s="15">
        <v>19532</v>
      </c>
      <c r="C10" s="39" t="s">
        <v>137</v>
      </c>
      <c r="D10" s="17" t="s">
        <v>43</v>
      </c>
      <c r="E10" s="17">
        <v>58482</v>
      </c>
      <c r="F10" s="37"/>
      <c r="G10" s="38" t="s">
        <v>139</v>
      </c>
      <c r="H10" s="38">
        <v>1266572</v>
      </c>
      <c r="I10" s="26">
        <v>45498</v>
      </c>
      <c r="J10" s="24">
        <v>18050</v>
      </c>
      <c r="K10" s="24">
        <f t="shared" si="0"/>
        <v>18050</v>
      </c>
      <c r="L10" s="14">
        <v>45534</v>
      </c>
      <c r="M10" s="41"/>
    </row>
    <row r="11" spans="1:13">
      <c r="A11" s="14">
        <v>45533</v>
      </c>
      <c r="B11" s="15">
        <v>19533</v>
      </c>
      <c r="C11" s="39" t="s">
        <v>141</v>
      </c>
      <c r="D11" s="36" t="s">
        <v>16</v>
      </c>
      <c r="E11" s="17">
        <v>58460</v>
      </c>
      <c r="F11" s="37">
        <v>650</v>
      </c>
      <c r="G11" s="38"/>
      <c r="H11" s="38"/>
      <c r="I11" s="26"/>
      <c r="J11" s="24">
        <f>I11</f>
        <v>0</v>
      </c>
      <c r="K11" s="24">
        <f t="shared" si="0"/>
        <v>650</v>
      </c>
      <c r="L11" s="14">
        <v>45534</v>
      </c>
      <c r="M11" s="2"/>
    </row>
    <row r="12" spans="6:11">
      <c r="F12" s="40">
        <f>SUM(F7:F11)</f>
        <v>650</v>
      </c>
      <c r="G12" s="2"/>
      <c r="H12" s="2"/>
      <c r="I12" s="2"/>
      <c r="J12" s="40">
        <f>SUM(J7:J11)</f>
        <v>104557.41</v>
      </c>
      <c r="K12" s="40">
        <f>SUM(K7:K11)</f>
        <v>105207.41</v>
      </c>
    </row>
    <row r="13" spans="9:9">
      <c r="I13" s="1" t="s">
        <v>13</v>
      </c>
    </row>
    <row r="14" spans="1:11">
      <c r="A14" s="2" t="s">
        <v>22</v>
      </c>
      <c r="D14" s="2" t="s">
        <v>23</v>
      </c>
      <c r="H14" s="2" t="s">
        <v>19</v>
      </c>
      <c r="J14" s="42" t="s">
        <v>20</v>
      </c>
      <c r="K14" s="42" t="s">
        <v>21</v>
      </c>
    </row>
    <row r="15" spans="1:11">
      <c r="A15" s="2"/>
      <c r="K15" s="2"/>
    </row>
    <row r="16" spans="1:11">
      <c r="A16" s="2"/>
      <c r="G16" s="2" t="s">
        <v>24</v>
      </c>
      <c r="I16" s="43">
        <v>1000</v>
      </c>
      <c r="J16" s="44"/>
      <c r="K16" s="45">
        <f t="shared" ref="K16:K26" si="1">J16*I16</f>
        <v>0</v>
      </c>
    </row>
    <row r="17" spans="1:11">
      <c r="A17" s="2" t="s">
        <v>25</v>
      </c>
      <c r="D17" s="2" t="s">
        <v>26</v>
      </c>
      <c r="G17" s="2"/>
      <c r="I17" s="43">
        <v>500</v>
      </c>
      <c r="J17" s="44">
        <v>1</v>
      </c>
      <c r="K17" s="45">
        <f t="shared" si="1"/>
        <v>500</v>
      </c>
    </row>
    <row r="18" spans="1:11">
      <c r="A18" s="1" t="s">
        <v>28</v>
      </c>
      <c r="D18" s="1" t="s">
        <v>29</v>
      </c>
      <c r="G18" s="2"/>
      <c r="I18" s="43">
        <v>200</v>
      </c>
      <c r="J18" s="44"/>
      <c r="K18" s="45">
        <f t="shared" si="1"/>
        <v>0</v>
      </c>
    </row>
    <row r="19" spans="7:11">
      <c r="G19" s="2" t="s">
        <v>27</v>
      </c>
      <c r="I19" s="43">
        <v>100</v>
      </c>
      <c r="J19" s="44">
        <v>1</v>
      </c>
      <c r="K19" s="45">
        <f t="shared" si="1"/>
        <v>100</v>
      </c>
    </row>
    <row r="20" spans="7:11">
      <c r="G20" s="1" t="s">
        <v>30</v>
      </c>
      <c r="I20" s="43">
        <v>50</v>
      </c>
      <c r="J20" s="44">
        <v>1</v>
      </c>
      <c r="K20" s="45">
        <f t="shared" si="1"/>
        <v>50</v>
      </c>
    </row>
    <row r="21" spans="9:11">
      <c r="I21" s="43">
        <v>20</v>
      </c>
      <c r="J21" s="44"/>
      <c r="K21" s="45">
        <f t="shared" si="1"/>
        <v>0</v>
      </c>
    </row>
    <row r="22" spans="9:11">
      <c r="I22" s="43">
        <v>10</v>
      </c>
      <c r="J22" s="44"/>
      <c r="K22" s="45">
        <f t="shared" si="1"/>
        <v>0</v>
      </c>
    </row>
    <row r="23" spans="9:11">
      <c r="I23" s="43">
        <v>5</v>
      </c>
      <c r="J23" s="44"/>
      <c r="K23" s="45">
        <f t="shared" si="1"/>
        <v>0</v>
      </c>
    </row>
    <row r="24" spans="9:11">
      <c r="I24" s="43">
        <v>1</v>
      </c>
      <c r="J24" s="44"/>
      <c r="K24" s="45">
        <f t="shared" si="1"/>
        <v>0</v>
      </c>
    </row>
    <row r="25" spans="9:11">
      <c r="I25" s="43">
        <v>0.25</v>
      </c>
      <c r="J25" s="44"/>
      <c r="K25" s="45">
        <f t="shared" si="1"/>
        <v>0</v>
      </c>
    </row>
    <row r="26" spans="9:11">
      <c r="I26" s="46">
        <v>0.05</v>
      </c>
      <c r="J26" s="44"/>
      <c r="K26" s="45">
        <f t="shared" si="1"/>
        <v>0</v>
      </c>
    </row>
    <row r="27" spans="9:11">
      <c r="I27" s="2" t="s">
        <v>31</v>
      </c>
      <c r="K27" s="47">
        <f>SUM(K16:K26)</f>
        <v>650</v>
      </c>
    </row>
    <row r="28" spans="9:11">
      <c r="I28" s="2" t="s">
        <v>32</v>
      </c>
      <c r="K28" s="48">
        <f>J12</f>
        <v>104557.41</v>
      </c>
    </row>
    <row r="29" ht="9.75" spans="11:11">
      <c r="K29" s="49">
        <f>SUM(K27:K28)</f>
        <v>105207.41</v>
      </c>
    </row>
    <row r="30" ht="9.75"/>
    <row r="34" spans="1:1">
      <c r="A34" s="2" t="s">
        <v>0</v>
      </c>
    </row>
    <row r="35" spans="1:1">
      <c r="A35" s="2" t="s">
        <v>47</v>
      </c>
    </row>
    <row r="37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2" customHeigh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45533</v>
      </c>
      <c r="B40" s="15">
        <v>18843</v>
      </c>
      <c r="C40" s="16" t="s">
        <v>142</v>
      </c>
      <c r="D40" s="17" t="s">
        <v>16</v>
      </c>
      <c r="E40" s="36">
        <v>58468</v>
      </c>
      <c r="F40" s="37"/>
      <c r="G40" s="38" t="s">
        <v>143</v>
      </c>
      <c r="H40" s="38">
        <v>1200000007</v>
      </c>
      <c r="I40" s="26">
        <v>45532</v>
      </c>
      <c r="J40" s="24">
        <v>72364.2</v>
      </c>
      <c r="K40" s="24">
        <f>J40+F40</f>
        <v>72364.2</v>
      </c>
      <c r="L40" s="14">
        <v>45534</v>
      </c>
      <c r="M40" s="2"/>
    </row>
    <row r="41" spans="1:13">
      <c r="A41" s="14">
        <v>45533</v>
      </c>
      <c r="B41" s="15">
        <v>18844</v>
      </c>
      <c r="C41" s="16" t="s">
        <v>144</v>
      </c>
      <c r="D41" s="17" t="s">
        <v>16</v>
      </c>
      <c r="E41" s="17">
        <v>58455</v>
      </c>
      <c r="F41" s="37"/>
      <c r="G41" s="38" t="s">
        <v>145</v>
      </c>
      <c r="H41" s="38">
        <v>2000000198</v>
      </c>
      <c r="I41" s="26">
        <v>45527</v>
      </c>
      <c r="J41" s="24">
        <v>5300</v>
      </c>
      <c r="K41" s="24">
        <f>J41+F41</f>
        <v>5300</v>
      </c>
      <c r="L41" s="14">
        <v>45534</v>
      </c>
      <c r="M41" s="2"/>
    </row>
    <row r="42" spans="1:13">
      <c r="A42" s="14">
        <v>45533</v>
      </c>
      <c r="B42" s="15">
        <v>18845</v>
      </c>
      <c r="C42" s="16" t="s">
        <v>144</v>
      </c>
      <c r="D42" s="36" t="s">
        <v>16</v>
      </c>
      <c r="E42" s="17">
        <v>58457</v>
      </c>
      <c r="F42" s="37"/>
      <c r="G42" s="38" t="s">
        <v>17</v>
      </c>
      <c r="H42" s="38">
        <v>2403608</v>
      </c>
      <c r="I42" s="26">
        <v>45531</v>
      </c>
      <c r="J42" s="24">
        <v>24436.1</v>
      </c>
      <c r="K42" s="24">
        <f>J42+F42</f>
        <v>24436.1</v>
      </c>
      <c r="L42" s="14">
        <v>45534</v>
      </c>
      <c r="M42" s="2"/>
    </row>
    <row r="43" spans="6:11">
      <c r="F43" s="40">
        <f>SUM(F40:F42)</f>
        <v>0</v>
      </c>
      <c r="G43" s="2"/>
      <c r="H43" s="2"/>
      <c r="I43" s="2"/>
      <c r="J43" s="40">
        <f>SUM(J40:J42)</f>
        <v>102100.3</v>
      </c>
      <c r="K43" s="40">
        <f>SUM(K40:K42)</f>
        <v>102100.3</v>
      </c>
    </row>
    <row r="44" spans="9:9">
      <c r="I44" s="1" t="s">
        <v>13</v>
      </c>
    </row>
    <row r="45" spans="1:11">
      <c r="A45" s="2" t="s">
        <v>22</v>
      </c>
      <c r="D45" s="2" t="s">
        <v>23</v>
      </c>
      <c r="H45" s="2" t="s">
        <v>19</v>
      </c>
      <c r="J45" s="42" t="s">
        <v>20</v>
      </c>
      <c r="K45" s="42" t="s">
        <v>21</v>
      </c>
    </row>
    <row r="46" spans="1:11">
      <c r="A46" s="2"/>
      <c r="K46" s="2"/>
    </row>
    <row r="47" spans="1:11">
      <c r="A47" s="2"/>
      <c r="G47" s="2" t="s">
        <v>24</v>
      </c>
      <c r="I47" s="43">
        <v>1000</v>
      </c>
      <c r="J47" s="44"/>
      <c r="K47" s="45">
        <f t="shared" ref="K47:K57" si="2">J47*I47</f>
        <v>0</v>
      </c>
    </row>
    <row r="48" spans="1:11">
      <c r="A48" s="2" t="s">
        <v>25</v>
      </c>
      <c r="D48" s="2" t="s">
        <v>26</v>
      </c>
      <c r="G48" s="2"/>
      <c r="I48" s="43">
        <v>500</v>
      </c>
      <c r="J48" s="44"/>
      <c r="K48" s="45">
        <f t="shared" si="2"/>
        <v>0</v>
      </c>
    </row>
    <row r="49" spans="1:11">
      <c r="A49" s="1" t="s">
        <v>28</v>
      </c>
      <c r="D49" s="1" t="s">
        <v>29</v>
      </c>
      <c r="G49" s="2"/>
      <c r="I49" s="43">
        <v>200</v>
      </c>
      <c r="J49" s="44"/>
      <c r="K49" s="45">
        <f t="shared" si="2"/>
        <v>0</v>
      </c>
    </row>
    <row r="50" spans="7:11">
      <c r="G50" s="2" t="s">
        <v>27</v>
      </c>
      <c r="I50" s="43">
        <v>100</v>
      </c>
      <c r="J50" s="44"/>
      <c r="K50" s="45">
        <f t="shared" si="2"/>
        <v>0</v>
      </c>
    </row>
    <row r="51" spans="7:11">
      <c r="G51" s="1" t="s">
        <v>30</v>
      </c>
      <c r="I51" s="43">
        <v>50</v>
      </c>
      <c r="J51" s="44"/>
      <c r="K51" s="45">
        <f t="shared" si="2"/>
        <v>0</v>
      </c>
    </row>
    <row r="52" spans="9:11">
      <c r="I52" s="43">
        <v>20</v>
      </c>
      <c r="J52" s="44"/>
      <c r="K52" s="45">
        <f t="shared" si="2"/>
        <v>0</v>
      </c>
    </row>
    <row r="53" spans="9:11">
      <c r="I53" s="43">
        <v>10</v>
      </c>
      <c r="J53" s="44"/>
      <c r="K53" s="45">
        <f t="shared" si="2"/>
        <v>0</v>
      </c>
    </row>
    <row r="54" spans="9:11">
      <c r="I54" s="43">
        <v>5</v>
      </c>
      <c r="J54" s="44"/>
      <c r="K54" s="45">
        <f t="shared" si="2"/>
        <v>0</v>
      </c>
    </row>
    <row r="55" spans="9:11">
      <c r="I55" s="43">
        <v>1</v>
      </c>
      <c r="J55" s="44"/>
      <c r="K55" s="45">
        <f t="shared" si="2"/>
        <v>0</v>
      </c>
    </row>
    <row r="56" spans="9:11">
      <c r="I56" s="43">
        <v>0.25</v>
      </c>
      <c r="J56" s="44"/>
      <c r="K56" s="45">
        <f t="shared" si="2"/>
        <v>0</v>
      </c>
    </row>
    <row r="57" spans="9:11">
      <c r="I57" s="46">
        <v>0.05</v>
      </c>
      <c r="J57" s="44"/>
      <c r="K57" s="45">
        <f t="shared" si="2"/>
        <v>0</v>
      </c>
    </row>
    <row r="58" spans="9:11">
      <c r="I58" s="2" t="s">
        <v>31</v>
      </c>
      <c r="K58" s="47">
        <f>SUM(K47:K57)</f>
        <v>0</v>
      </c>
    </row>
    <row r="59" spans="9:11">
      <c r="I59" s="2" t="s">
        <v>32</v>
      </c>
      <c r="K59" s="48">
        <f>J43</f>
        <v>102100.3</v>
      </c>
    </row>
    <row r="60" ht="9.75" spans="11:11">
      <c r="K60" s="49">
        <f>SUM(K58:K59)</f>
        <v>102100.3</v>
      </c>
    </row>
    <row r="61" ht="9.75"/>
    <row r="66" spans="1:1">
      <c r="A66" s="2" t="s">
        <v>0</v>
      </c>
    </row>
    <row r="67" spans="1:1">
      <c r="A67" s="2" t="s">
        <v>33</v>
      </c>
    </row>
    <row r="69" spans="1:12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4" t="s">
        <v>8</v>
      </c>
      <c r="H69" s="5"/>
      <c r="I69" s="5"/>
      <c r="J69" s="22"/>
      <c r="K69" s="3" t="s">
        <v>9</v>
      </c>
      <c r="L69" s="3" t="s">
        <v>10</v>
      </c>
    </row>
    <row r="70" spans="1:12">
      <c r="A70" s="6"/>
      <c r="B70" s="6"/>
      <c r="C70" s="6"/>
      <c r="D70" s="6"/>
      <c r="E70" s="6"/>
      <c r="F70" s="6"/>
      <c r="G70" s="3" t="s">
        <v>11</v>
      </c>
      <c r="H70" s="3" t="s">
        <v>12</v>
      </c>
      <c r="I70" s="3" t="s">
        <v>13</v>
      </c>
      <c r="J70" s="3" t="s">
        <v>14</v>
      </c>
      <c r="K70" s="6"/>
      <c r="L70" s="6"/>
    </row>
    <row r="71" ht="12" customHeight="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3">
      <c r="A72" s="14">
        <v>45534</v>
      </c>
      <c r="B72" s="15">
        <v>19535</v>
      </c>
      <c r="C72" s="16" t="s">
        <v>146</v>
      </c>
      <c r="D72" s="17" t="s">
        <v>16</v>
      </c>
      <c r="E72" s="36">
        <v>58441</v>
      </c>
      <c r="F72" s="37">
        <v>7350</v>
      </c>
      <c r="G72" s="38"/>
      <c r="H72" s="38"/>
      <c r="I72" s="26"/>
      <c r="J72" s="24">
        <f>I72</f>
        <v>0</v>
      </c>
      <c r="K72" s="24">
        <f>J72+F72</f>
        <v>7350</v>
      </c>
      <c r="L72" s="14">
        <v>45533</v>
      </c>
      <c r="M72" s="2"/>
    </row>
    <row r="73" spans="1:13">
      <c r="A73" s="14">
        <v>45534</v>
      </c>
      <c r="B73" s="15">
        <v>19536</v>
      </c>
      <c r="C73" s="16" t="s">
        <v>147</v>
      </c>
      <c r="D73" s="17" t="s">
        <v>16</v>
      </c>
      <c r="E73" s="17">
        <v>58483</v>
      </c>
      <c r="F73" s="37"/>
      <c r="G73" s="38"/>
      <c r="H73" s="38"/>
      <c r="I73" s="26"/>
      <c r="J73" s="24">
        <v>25800</v>
      </c>
      <c r="K73" s="24">
        <f>J73+F73</f>
        <v>25800</v>
      </c>
      <c r="L73" s="14">
        <v>45533</v>
      </c>
      <c r="M73" s="2"/>
    </row>
    <row r="74" spans="1:13">
      <c r="A74" s="14">
        <v>45534</v>
      </c>
      <c r="B74" s="15">
        <v>19537</v>
      </c>
      <c r="C74" s="39" t="s">
        <v>148</v>
      </c>
      <c r="D74" s="17" t="s">
        <v>16</v>
      </c>
      <c r="E74" s="17">
        <v>58481</v>
      </c>
      <c r="F74" s="37">
        <v>21316.1</v>
      </c>
      <c r="G74" s="38"/>
      <c r="H74" s="38"/>
      <c r="I74" s="26"/>
      <c r="J74" s="24">
        <f>I74</f>
        <v>0</v>
      </c>
      <c r="K74" s="24">
        <f>J74+F74</f>
        <v>21316.1</v>
      </c>
      <c r="L74" s="14">
        <v>45533</v>
      </c>
      <c r="M74" s="41"/>
    </row>
    <row r="75" spans="1:12">
      <c r="A75" s="14">
        <v>45534</v>
      </c>
      <c r="B75" s="15">
        <v>19538</v>
      </c>
      <c r="C75" s="39" t="s">
        <v>35</v>
      </c>
      <c r="D75" s="17" t="s">
        <v>16</v>
      </c>
      <c r="E75" s="17">
        <v>58480</v>
      </c>
      <c r="F75" s="37">
        <v>28446.1</v>
      </c>
      <c r="G75" s="38"/>
      <c r="H75" s="38"/>
      <c r="I75" s="26"/>
      <c r="J75" s="24">
        <f>I75</f>
        <v>0</v>
      </c>
      <c r="K75" s="24">
        <f>J75+F75</f>
        <v>28446.1</v>
      </c>
      <c r="L75" s="14">
        <v>45533</v>
      </c>
    </row>
    <row r="76" spans="1:12">
      <c r="A76" s="14">
        <v>45534</v>
      </c>
      <c r="B76" s="15">
        <v>19539</v>
      </c>
      <c r="C76" s="39" t="s">
        <v>149</v>
      </c>
      <c r="D76" s="17" t="s">
        <v>16</v>
      </c>
      <c r="E76" s="17">
        <v>58438</v>
      </c>
      <c r="F76" s="37"/>
      <c r="G76" s="38"/>
      <c r="H76" s="38"/>
      <c r="I76" s="26"/>
      <c r="J76" s="24">
        <v>14500</v>
      </c>
      <c r="K76" s="24">
        <f>J76+F76</f>
        <v>14500</v>
      </c>
      <c r="L76" s="14">
        <v>45533</v>
      </c>
    </row>
    <row r="77" spans="6:11">
      <c r="F77" s="40">
        <f>SUM(F72:F76)</f>
        <v>57112.2</v>
      </c>
      <c r="G77" s="2"/>
      <c r="H77" s="2"/>
      <c r="I77" s="2"/>
      <c r="J77" s="40">
        <f>SUM(J72:J76)</f>
        <v>40300</v>
      </c>
      <c r="K77" s="40">
        <f>SUM(K72:K76)</f>
        <v>97412.2</v>
      </c>
    </row>
    <row r="79" spans="1:4">
      <c r="A79" s="2" t="s">
        <v>22</v>
      </c>
      <c r="D79" s="2" t="s">
        <v>23</v>
      </c>
    </row>
    <row r="80" spans="1:1">
      <c r="A80" s="2"/>
    </row>
    <row r="81" spans="1:1">
      <c r="A81" s="2"/>
    </row>
    <row r="82" spans="1:4">
      <c r="A82" s="2" t="s">
        <v>25</v>
      </c>
      <c r="D82" s="2" t="s">
        <v>26</v>
      </c>
    </row>
    <row r="83" spans="1:4">
      <c r="A83" s="1" t="s">
        <v>28</v>
      </c>
      <c r="D83" s="1" t="s">
        <v>29</v>
      </c>
    </row>
    <row r="89" spans="1:1">
      <c r="A89" s="2" t="s">
        <v>0</v>
      </c>
    </row>
    <row r="90" spans="1:1">
      <c r="A90" s="2" t="s">
        <v>33</v>
      </c>
    </row>
    <row r="92" spans="1:12">
      <c r="A92" s="3" t="s">
        <v>2</v>
      </c>
      <c r="B92" s="3" t="s">
        <v>3</v>
      </c>
      <c r="C92" s="3" t="s">
        <v>4</v>
      </c>
      <c r="D92" s="3" t="s">
        <v>5</v>
      </c>
      <c r="E92" s="3" t="s">
        <v>6</v>
      </c>
      <c r="F92" s="3" t="s">
        <v>7</v>
      </c>
      <c r="G92" s="4" t="s">
        <v>8</v>
      </c>
      <c r="H92" s="5"/>
      <c r="I92" s="5"/>
      <c r="J92" s="22"/>
      <c r="K92" s="3" t="s">
        <v>9</v>
      </c>
      <c r="L92" s="3" t="s">
        <v>10</v>
      </c>
    </row>
    <row r="93" spans="1:12">
      <c r="A93" s="6"/>
      <c r="B93" s="6"/>
      <c r="C93" s="6"/>
      <c r="D93" s="6"/>
      <c r="E93" s="6"/>
      <c r="F93" s="6"/>
      <c r="G93" s="3" t="s">
        <v>11</v>
      </c>
      <c r="H93" s="3" t="s">
        <v>12</v>
      </c>
      <c r="I93" s="3" t="s">
        <v>13</v>
      </c>
      <c r="J93" s="3" t="s">
        <v>14</v>
      </c>
      <c r="K93" s="6"/>
      <c r="L93" s="6"/>
    </row>
    <row r="94" ht="12" customHeight="1" spans="1:1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3">
      <c r="A95" s="14">
        <v>45534</v>
      </c>
      <c r="B95" s="15">
        <v>19540</v>
      </c>
      <c r="C95" s="16" t="s">
        <v>150</v>
      </c>
      <c r="D95" s="17" t="s">
        <v>16</v>
      </c>
      <c r="E95" s="36">
        <v>58484</v>
      </c>
      <c r="F95" s="37"/>
      <c r="G95" s="38"/>
      <c r="H95" s="38"/>
      <c r="I95" s="26"/>
      <c r="J95" s="24">
        <v>24436.1</v>
      </c>
      <c r="K95" s="24">
        <f>J95+F95</f>
        <v>24436.1</v>
      </c>
      <c r="L95" s="14">
        <v>45534</v>
      </c>
      <c r="M95" s="2"/>
    </row>
    <row r="96" spans="1:13">
      <c r="A96" s="14">
        <v>45534</v>
      </c>
      <c r="B96" s="15">
        <v>19541</v>
      </c>
      <c r="C96" s="16" t="s">
        <v>151</v>
      </c>
      <c r="D96" s="17" t="s">
        <v>16</v>
      </c>
      <c r="E96" s="17">
        <v>58486</v>
      </c>
      <c r="F96" s="37"/>
      <c r="G96" s="38"/>
      <c r="H96" s="38"/>
      <c r="I96" s="26"/>
      <c r="J96" s="24">
        <v>117474.2</v>
      </c>
      <c r="K96" s="24">
        <f>J96+F96</f>
        <v>117474.2</v>
      </c>
      <c r="L96" s="14">
        <v>45534</v>
      </c>
      <c r="M96" s="2"/>
    </row>
    <row r="97" spans="1:12">
      <c r="A97" s="14">
        <v>45534</v>
      </c>
      <c r="B97" s="15">
        <v>19542</v>
      </c>
      <c r="C97" s="39" t="s">
        <v>152</v>
      </c>
      <c r="D97" s="17" t="s">
        <v>42</v>
      </c>
      <c r="E97" s="17">
        <v>58487</v>
      </c>
      <c r="F97" s="37">
        <v>62832.3</v>
      </c>
      <c r="G97" s="38"/>
      <c r="H97" s="38"/>
      <c r="I97" s="26"/>
      <c r="J97" s="24">
        <f>I97</f>
        <v>0</v>
      </c>
      <c r="K97" s="24">
        <f>J97+F97</f>
        <v>62832.3</v>
      </c>
      <c r="L97" s="14">
        <v>45534</v>
      </c>
    </row>
    <row r="98" spans="6:11">
      <c r="F98" s="40">
        <f>SUM(F95:F97)</f>
        <v>62832.3</v>
      </c>
      <c r="G98" s="2"/>
      <c r="H98" s="2"/>
      <c r="I98" s="2"/>
      <c r="J98" s="40">
        <f>SUM(J95:J97)</f>
        <v>141910.3</v>
      </c>
      <c r="K98" s="40">
        <f>SUM(K95:K97)</f>
        <v>204742.6</v>
      </c>
    </row>
    <row r="100" spans="1:4">
      <c r="A100" s="2" t="s">
        <v>22</v>
      </c>
      <c r="D100" s="2" t="s">
        <v>23</v>
      </c>
    </row>
    <row r="101" spans="1:1">
      <c r="A101" s="2"/>
    </row>
    <row r="102" spans="1:1">
      <c r="A102" s="2"/>
    </row>
    <row r="103" spans="1:4">
      <c r="A103" s="2" t="s">
        <v>25</v>
      </c>
      <c r="D103" s="2" t="s">
        <v>26</v>
      </c>
    </row>
    <row r="104" spans="1:4">
      <c r="A104" s="1" t="s">
        <v>28</v>
      </c>
      <c r="D104" s="1" t="s">
        <v>29</v>
      </c>
    </row>
    <row r="112" spans="1:1">
      <c r="A112" s="2" t="s">
        <v>0</v>
      </c>
    </row>
    <row r="113" spans="1:1">
      <c r="A113" s="2" t="s">
        <v>33</v>
      </c>
    </row>
    <row r="115" spans="1:12">
      <c r="A115" s="3" t="s">
        <v>2</v>
      </c>
      <c r="B115" s="3" t="s">
        <v>3</v>
      </c>
      <c r="C115" s="3" t="s">
        <v>4</v>
      </c>
      <c r="D115" s="3" t="s">
        <v>5</v>
      </c>
      <c r="E115" s="3" t="s">
        <v>6</v>
      </c>
      <c r="F115" s="3" t="s">
        <v>7</v>
      </c>
      <c r="G115" s="4" t="s">
        <v>8</v>
      </c>
      <c r="H115" s="5"/>
      <c r="I115" s="5"/>
      <c r="J115" s="22"/>
      <c r="K115" s="3" t="s">
        <v>9</v>
      </c>
      <c r="L115" s="3" t="s">
        <v>10</v>
      </c>
    </row>
    <row r="116" spans="1:12">
      <c r="A116" s="6"/>
      <c r="B116" s="6"/>
      <c r="C116" s="6"/>
      <c r="D116" s="6"/>
      <c r="E116" s="6"/>
      <c r="F116" s="6"/>
      <c r="G116" s="3" t="s">
        <v>11</v>
      </c>
      <c r="H116" s="3" t="s">
        <v>12</v>
      </c>
      <c r="I116" s="3" t="s">
        <v>13</v>
      </c>
      <c r="J116" s="3" t="s">
        <v>14</v>
      </c>
      <c r="K116" s="6"/>
      <c r="L116" s="6"/>
    </row>
    <row r="117" ht="10" customHeight="1" spans="1:1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3">
      <c r="A118" s="14">
        <v>45534</v>
      </c>
      <c r="B118" s="15">
        <v>19534</v>
      </c>
      <c r="C118" s="16" t="s">
        <v>153</v>
      </c>
      <c r="D118" s="17" t="s">
        <v>16</v>
      </c>
      <c r="E118" s="15">
        <v>58474</v>
      </c>
      <c r="F118" s="50">
        <v>11832.1</v>
      </c>
      <c r="G118" s="19"/>
      <c r="H118" s="19"/>
      <c r="I118" s="14"/>
      <c r="J118" s="50">
        <v>0</v>
      </c>
      <c r="K118" s="24">
        <f>J118+F118</f>
        <v>11832.1</v>
      </c>
      <c r="L118" s="14">
        <v>45537</v>
      </c>
      <c r="M118" s="2"/>
    </row>
    <row r="119" spans="1:13">
      <c r="A119" s="14"/>
      <c r="B119" s="15"/>
      <c r="C119" s="16"/>
      <c r="D119" s="17"/>
      <c r="E119" s="17"/>
      <c r="F119" s="50"/>
      <c r="G119" s="19"/>
      <c r="H119" s="19"/>
      <c r="I119" s="14"/>
      <c r="J119" s="50"/>
      <c r="K119" s="24"/>
      <c r="L119" s="14"/>
      <c r="M119" s="2"/>
    </row>
    <row r="120" spans="6:11">
      <c r="F120" s="40">
        <f>SUM(F115:F119)</f>
        <v>11832.1</v>
      </c>
      <c r="G120" s="2"/>
      <c r="H120" s="2"/>
      <c r="I120" s="2"/>
      <c r="J120" s="40">
        <f>SUM(J118:J119)</f>
        <v>0</v>
      </c>
      <c r="K120" s="40">
        <f>SUM(K118:K119)</f>
        <v>11832.1</v>
      </c>
    </row>
    <row r="121" spans="9:9">
      <c r="I121" s="1" t="s">
        <v>13</v>
      </c>
    </row>
    <row r="122" spans="8:11">
      <c r="H122" s="2" t="s">
        <v>19</v>
      </c>
      <c r="J122" s="42" t="s">
        <v>20</v>
      </c>
      <c r="K122" s="42" t="s">
        <v>21</v>
      </c>
    </row>
    <row r="123" spans="11:11">
      <c r="K123" s="2"/>
    </row>
    <row r="124" spans="1:11">
      <c r="A124" s="2" t="s">
        <v>22</v>
      </c>
      <c r="D124" s="2" t="s">
        <v>23</v>
      </c>
      <c r="G124" s="2" t="s">
        <v>24</v>
      </c>
      <c r="I124" s="43">
        <v>1000</v>
      </c>
      <c r="J124" s="44">
        <v>11</v>
      </c>
      <c r="K124" s="45">
        <f t="shared" ref="K124:K134" si="3">J124*I124</f>
        <v>11000</v>
      </c>
    </row>
    <row r="125" spans="1:11">
      <c r="A125" s="2"/>
      <c r="G125" s="2"/>
      <c r="I125" s="43">
        <v>500</v>
      </c>
      <c r="J125" s="44">
        <v>1</v>
      </c>
      <c r="K125" s="45">
        <f t="shared" si="3"/>
        <v>500</v>
      </c>
    </row>
    <row r="126" spans="1:11">
      <c r="A126" s="2"/>
      <c r="G126" s="2"/>
      <c r="I126" s="43">
        <v>200</v>
      </c>
      <c r="J126" s="44"/>
      <c r="K126" s="45">
        <f t="shared" si="3"/>
        <v>0</v>
      </c>
    </row>
    <row r="127" spans="1:11">
      <c r="A127" s="2" t="s">
        <v>25</v>
      </c>
      <c r="D127" s="2" t="s">
        <v>26</v>
      </c>
      <c r="G127" s="2" t="s">
        <v>27</v>
      </c>
      <c r="I127" s="43">
        <v>100</v>
      </c>
      <c r="J127" s="44">
        <v>3</v>
      </c>
      <c r="K127" s="45">
        <f t="shared" si="3"/>
        <v>300</v>
      </c>
    </row>
    <row r="128" spans="1:11">
      <c r="A128" s="1" t="s">
        <v>28</v>
      </c>
      <c r="D128" s="1" t="s">
        <v>29</v>
      </c>
      <c r="G128" s="1" t="s">
        <v>30</v>
      </c>
      <c r="I128" s="43">
        <v>50</v>
      </c>
      <c r="J128" s="44"/>
      <c r="K128" s="45">
        <f t="shared" si="3"/>
        <v>0</v>
      </c>
    </row>
    <row r="129" spans="9:11">
      <c r="I129" s="43">
        <v>20</v>
      </c>
      <c r="J129" s="44">
        <v>1</v>
      </c>
      <c r="K129" s="45">
        <f t="shared" si="3"/>
        <v>20</v>
      </c>
    </row>
    <row r="130" spans="9:11">
      <c r="I130" s="43">
        <v>10</v>
      </c>
      <c r="J130" s="44">
        <v>1</v>
      </c>
      <c r="K130" s="45">
        <f t="shared" si="3"/>
        <v>10</v>
      </c>
    </row>
    <row r="131" spans="9:11">
      <c r="I131" s="43">
        <v>5</v>
      </c>
      <c r="J131" s="44"/>
      <c r="K131" s="45">
        <f t="shared" si="3"/>
        <v>0</v>
      </c>
    </row>
    <row r="132" spans="9:11">
      <c r="I132" s="43">
        <v>1</v>
      </c>
      <c r="J132" s="44">
        <v>2</v>
      </c>
      <c r="K132" s="45">
        <f t="shared" si="3"/>
        <v>2</v>
      </c>
    </row>
    <row r="133" spans="9:11">
      <c r="I133" s="43">
        <v>0.25</v>
      </c>
      <c r="J133" s="44"/>
      <c r="K133" s="45">
        <f t="shared" si="3"/>
        <v>0</v>
      </c>
    </row>
    <row r="134" spans="9:11">
      <c r="I134" s="46">
        <v>0.05</v>
      </c>
      <c r="J134" s="44">
        <v>2</v>
      </c>
      <c r="K134" s="45">
        <f t="shared" si="3"/>
        <v>0.1</v>
      </c>
    </row>
    <row r="135" spans="9:11">
      <c r="I135" s="2" t="s">
        <v>31</v>
      </c>
      <c r="K135" s="47">
        <f>SUM(K124:K134)</f>
        <v>11832.1</v>
      </c>
    </row>
    <row r="136" spans="9:11">
      <c r="I136" s="2" t="s">
        <v>32</v>
      </c>
      <c r="K136" s="48">
        <f>J120</f>
        <v>0</v>
      </c>
    </row>
    <row r="137" ht="9.75" spans="11:11">
      <c r="K137" s="49">
        <f>SUM(K135:K136)</f>
        <v>11832.1</v>
      </c>
    </row>
    <row r="141" s="1" customFormat="1" spans="1:1">
      <c r="A141" s="2" t="s">
        <v>0</v>
      </c>
    </row>
    <row r="142" s="1" customFormat="1" spans="1:1">
      <c r="A142" s="2" t="s">
        <v>33</v>
      </c>
    </row>
    <row r="144" s="1" customFormat="1" spans="1:12">
      <c r="A144" s="3" t="s">
        <v>2</v>
      </c>
      <c r="B144" s="3" t="s">
        <v>3</v>
      </c>
      <c r="C144" s="3" t="s">
        <v>4</v>
      </c>
      <c r="D144" s="3" t="s">
        <v>5</v>
      </c>
      <c r="E144" s="3" t="s">
        <v>6</v>
      </c>
      <c r="F144" s="3" t="s">
        <v>7</v>
      </c>
      <c r="G144" s="4" t="s">
        <v>8</v>
      </c>
      <c r="H144" s="5"/>
      <c r="I144" s="5"/>
      <c r="J144" s="22"/>
      <c r="K144" s="3" t="s">
        <v>9</v>
      </c>
      <c r="L144" s="3" t="s">
        <v>10</v>
      </c>
    </row>
    <row r="145" s="1" customFormat="1" spans="1:12">
      <c r="A145" s="6"/>
      <c r="B145" s="6"/>
      <c r="C145" s="6"/>
      <c r="D145" s="6"/>
      <c r="E145" s="6"/>
      <c r="F145" s="6"/>
      <c r="G145" s="3" t="s">
        <v>11</v>
      </c>
      <c r="H145" s="3" t="s">
        <v>12</v>
      </c>
      <c r="I145" s="3" t="s">
        <v>13</v>
      </c>
      <c r="J145" s="3" t="s">
        <v>14</v>
      </c>
      <c r="K145" s="6"/>
      <c r="L145" s="6"/>
    </row>
    <row r="146" s="1" customFormat="1" spans="1:1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</row>
    <row r="147" s="1" customFormat="1" spans="1:12">
      <c r="A147" s="14">
        <v>45535</v>
      </c>
      <c r="B147" s="15" t="s">
        <v>154</v>
      </c>
      <c r="C147" s="16" t="s">
        <v>35</v>
      </c>
      <c r="D147" s="17" t="s">
        <v>16</v>
      </c>
      <c r="E147" s="17" t="s">
        <v>155</v>
      </c>
      <c r="F147" s="50"/>
      <c r="G147" s="19" t="s">
        <v>111</v>
      </c>
      <c r="H147" s="19">
        <v>261691</v>
      </c>
      <c r="I147" s="14">
        <v>45535</v>
      </c>
      <c r="J147" s="50">
        <v>30000</v>
      </c>
      <c r="K147" s="24">
        <f t="shared" ref="K147:K151" si="4">J147+F147</f>
        <v>30000</v>
      </c>
      <c r="L147" s="14">
        <v>45537</v>
      </c>
    </row>
    <row r="148" s="1" customFormat="1" spans="1:12">
      <c r="A148" s="14">
        <v>45535</v>
      </c>
      <c r="B148" s="15" t="s">
        <v>154</v>
      </c>
      <c r="C148" s="16" t="s">
        <v>35</v>
      </c>
      <c r="D148" s="17" t="s">
        <v>16</v>
      </c>
      <c r="E148" s="17" t="s">
        <v>156</v>
      </c>
      <c r="F148" s="50"/>
      <c r="G148" s="19" t="s">
        <v>111</v>
      </c>
      <c r="H148" s="19">
        <v>261691</v>
      </c>
      <c r="I148" s="14">
        <v>45535</v>
      </c>
      <c r="J148" s="50">
        <v>50852</v>
      </c>
      <c r="K148" s="24">
        <f t="shared" si="4"/>
        <v>50852</v>
      </c>
      <c r="L148" s="14">
        <v>45537</v>
      </c>
    </row>
    <row r="149" s="1" customFormat="1" spans="1:12">
      <c r="A149" s="14">
        <v>45535</v>
      </c>
      <c r="B149" s="15" t="s">
        <v>154</v>
      </c>
      <c r="C149" s="16" t="s">
        <v>35</v>
      </c>
      <c r="D149" s="17" t="s">
        <v>16</v>
      </c>
      <c r="E149" s="17" t="s">
        <v>157</v>
      </c>
      <c r="F149" s="50"/>
      <c r="G149" s="19" t="s">
        <v>111</v>
      </c>
      <c r="H149" s="19">
        <v>261691</v>
      </c>
      <c r="I149" s="14">
        <v>45535</v>
      </c>
      <c r="J149" s="50">
        <v>20000</v>
      </c>
      <c r="K149" s="24">
        <f t="shared" si="4"/>
        <v>20000</v>
      </c>
      <c r="L149" s="14">
        <v>45537</v>
      </c>
    </row>
    <row r="150" s="1" customFormat="1" spans="1:12">
      <c r="A150" s="14">
        <v>45535</v>
      </c>
      <c r="B150" s="15" t="s">
        <v>154</v>
      </c>
      <c r="C150" s="16" t="s">
        <v>35</v>
      </c>
      <c r="D150" s="17" t="s">
        <v>16</v>
      </c>
      <c r="E150" s="17" t="s">
        <v>158</v>
      </c>
      <c r="F150" s="50"/>
      <c r="G150" s="19" t="s">
        <v>111</v>
      </c>
      <c r="H150" s="19">
        <v>261691</v>
      </c>
      <c r="I150" s="14">
        <v>45535</v>
      </c>
      <c r="J150" s="50">
        <v>14000</v>
      </c>
      <c r="K150" s="24">
        <f t="shared" si="4"/>
        <v>14000</v>
      </c>
      <c r="L150" s="14">
        <v>45537</v>
      </c>
    </row>
    <row r="151" s="1" customFormat="1" spans="1:12">
      <c r="A151" s="14">
        <v>45535</v>
      </c>
      <c r="B151" s="15" t="s">
        <v>154</v>
      </c>
      <c r="C151" s="16" t="s">
        <v>35</v>
      </c>
      <c r="D151" s="17" t="s">
        <v>16</v>
      </c>
      <c r="E151" s="17" t="s">
        <v>159</v>
      </c>
      <c r="F151" s="50"/>
      <c r="G151" s="19" t="s">
        <v>111</v>
      </c>
      <c r="H151" s="19">
        <v>261691</v>
      </c>
      <c r="I151" s="14">
        <v>45535</v>
      </c>
      <c r="J151" s="50">
        <v>34000</v>
      </c>
      <c r="K151" s="24">
        <f t="shared" si="4"/>
        <v>34000</v>
      </c>
      <c r="L151" s="14">
        <v>45537</v>
      </c>
    </row>
    <row r="152" s="1" customFormat="1" spans="6:11">
      <c r="F152" s="40">
        <f>SUM(F144:F151)</f>
        <v>0</v>
      </c>
      <c r="G152" s="2"/>
      <c r="H152" s="2"/>
      <c r="I152" s="2"/>
      <c r="J152" s="40">
        <f>SUM(J147:J151)</f>
        <v>148852</v>
      </c>
      <c r="K152" s="40">
        <f>SUM(K147:K151)</f>
        <v>148852</v>
      </c>
    </row>
    <row r="153" s="1" customFormat="1" spans="9:9">
      <c r="I153" s="1" t="s">
        <v>13</v>
      </c>
    </row>
    <row r="154" s="1" customFormat="1" spans="8:11">
      <c r="H154" s="2" t="s">
        <v>19</v>
      </c>
      <c r="J154" s="42" t="s">
        <v>20</v>
      </c>
      <c r="K154" s="42" t="s">
        <v>21</v>
      </c>
    </row>
    <row r="155" s="1" customFormat="1" spans="11:11">
      <c r="K155" s="2"/>
    </row>
    <row r="156" s="1" customFormat="1" spans="1:11">
      <c r="A156" s="2" t="s">
        <v>22</v>
      </c>
      <c r="D156" s="2" t="s">
        <v>23</v>
      </c>
      <c r="G156" s="2" t="s">
        <v>24</v>
      </c>
      <c r="I156" s="43">
        <v>1000</v>
      </c>
      <c r="J156" s="44"/>
      <c r="K156" s="45">
        <f t="shared" ref="K156:K166" si="5">J156*I156</f>
        <v>0</v>
      </c>
    </row>
    <row r="157" s="1" customFormat="1" spans="1:11">
      <c r="A157" s="2"/>
      <c r="G157" s="2"/>
      <c r="I157" s="43">
        <v>500</v>
      </c>
      <c r="J157" s="44"/>
      <c r="K157" s="45">
        <f t="shared" si="5"/>
        <v>0</v>
      </c>
    </row>
    <row r="158" s="1" customFormat="1" spans="1:11">
      <c r="A158" s="2"/>
      <c r="G158" s="2"/>
      <c r="I158" s="43">
        <v>200</v>
      </c>
      <c r="J158" s="44"/>
      <c r="K158" s="45">
        <f t="shared" si="5"/>
        <v>0</v>
      </c>
    </row>
    <row r="159" s="1" customFormat="1" spans="1:11">
      <c r="A159" s="2" t="s">
        <v>25</v>
      </c>
      <c r="D159" s="2" t="s">
        <v>26</v>
      </c>
      <c r="G159" s="2" t="s">
        <v>27</v>
      </c>
      <c r="I159" s="43">
        <v>100</v>
      </c>
      <c r="J159" s="44"/>
      <c r="K159" s="45">
        <f t="shared" si="5"/>
        <v>0</v>
      </c>
    </row>
    <row r="160" s="1" customFormat="1" spans="1:11">
      <c r="A160" s="1" t="s">
        <v>28</v>
      </c>
      <c r="D160" s="1" t="s">
        <v>29</v>
      </c>
      <c r="G160" s="1" t="s">
        <v>30</v>
      </c>
      <c r="I160" s="43">
        <v>50</v>
      </c>
      <c r="J160" s="44"/>
      <c r="K160" s="45">
        <f t="shared" si="5"/>
        <v>0</v>
      </c>
    </row>
    <row r="161" s="1" customFormat="1" spans="9:11">
      <c r="I161" s="43">
        <v>20</v>
      </c>
      <c r="J161" s="44"/>
      <c r="K161" s="45">
        <f t="shared" si="5"/>
        <v>0</v>
      </c>
    </row>
    <row r="162" s="1" customFormat="1" spans="9:11">
      <c r="I162" s="43">
        <v>10</v>
      </c>
      <c r="J162" s="44"/>
      <c r="K162" s="45">
        <f t="shared" si="5"/>
        <v>0</v>
      </c>
    </row>
    <row r="163" s="1" customFormat="1" spans="9:11">
      <c r="I163" s="43">
        <v>5</v>
      </c>
      <c r="J163" s="44"/>
      <c r="K163" s="45">
        <f t="shared" si="5"/>
        <v>0</v>
      </c>
    </row>
    <row r="164" s="1" customFormat="1" spans="9:11">
      <c r="I164" s="43">
        <v>1</v>
      </c>
      <c r="J164" s="44"/>
      <c r="K164" s="45">
        <f t="shared" si="5"/>
        <v>0</v>
      </c>
    </row>
    <row r="165" s="1" customFormat="1" spans="9:11">
      <c r="I165" s="43">
        <v>0.25</v>
      </c>
      <c r="J165" s="44"/>
      <c r="K165" s="45">
        <f t="shared" si="5"/>
        <v>0</v>
      </c>
    </row>
    <row r="166" s="1" customFormat="1" spans="9:11">
      <c r="I166" s="46">
        <v>0.05</v>
      </c>
      <c r="J166" s="44"/>
      <c r="K166" s="45">
        <f t="shared" si="5"/>
        <v>0</v>
      </c>
    </row>
    <row r="167" s="1" customFormat="1" spans="9:11">
      <c r="I167" s="2" t="s">
        <v>31</v>
      </c>
      <c r="K167" s="47">
        <f>SUM(K156:K166)</f>
        <v>0</v>
      </c>
    </row>
    <row r="168" s="1" customFormat="1" spans="9:11">
      <c r="I168" s="2" t="s">
        <v>32</v>
      </c>
      <c r="K168" s="48">
        <f>K152</f>
        <v>148852</v>
      </c>
    </row>
    <row r="169" s="1" customFormat="1" ht="9.75" spans="11:11">
      <c r="K169" s="49">
        <f>SUM(K167:K168)</f>
        <v>148852</v>
      </c>
    </row>
    <row r="170" s="1" customFormat="1" ht="9.75" spans="11:11">
      <c r="K170" s="43"/>
    </row>
  </sheetData>
  <mergeCells count="79">
    <mergeCell ref="G4:J4"/>
    <mergeCell ref="G37:J37"/>
    <mergeCell ref="G69:J69"/>
    <mergeCell ref="G92:J92"/>
    <mergeCell ref="G115:J115"/>
    <mergeCell ref="G144:J144"/>
    <mergeCell ref="A4:A6"/>
    <mergeCell ref="A37:A39"/>
    <mergeCell ref="A69:A71"/>
    <mergeCell ref="A92:A94"/>
    <mergeCell ref="A115:A117"/>
    <mergeCell ref="A144:A146"/>
    <mergeCell ref="B4:B6"/>
    <mergeCell ref="B37:B39"/>
    <mergeCell ref="B69:B71"/>
    <mergeCell ref="B92:B94"/>
    <mergeCell ref="B115:B117"/>
    <mergeCell ref="B144:B146"/>
    <mergeCell ref="C4:C6"/>
    <mergeCell ref="C37:C39"/>
    <mergeCell ref="C69:C71"/>
    <mergeCell ref="C92:C94"/>
    <mergeCell ref="C115:C117"/>
    <mergeCell ref="C144:C146"/>
    <mergeCell ref="D4:D6"/>
    <mergeCell ref="D37:D39"/>
    <mergeCell ref="D69:D71"/>
    <mergeCell ref="D92:D94"/>
    <mergeCell ref="D115:D117"/>
    <mergeCell ref="D144:D146"/>
    <mergeCell ref="E4:E6"/>
    <mergeCell ref="E37:E39"/>
    <mergeCell ref="E69:E71"/>
    <mergeCell ref="E92:E94"/>
    <mergeCell ref="E115:E117"/>
    <mergeCell ref="E144:E146"/>
    <mergeCell ref="F4:F6"/>
    <mergeCell ref="F37:F39"/>
    <mergeCell ref="F69:F71"/>
    <mergeCell ref="F92:F94"/>
    <mergeCell ref="F115:F117"/>
    <mergeCell ref="F144:F146"/>
    <mergeCell ref="G5:G6"/>
    <mergeCell ref="G38:G39"/>
    <mergeCell ref="G70:G71"/>
    <mergeCell ref="G93:G94"/>
    <mergeCell ref="G116:G117"/>
    <mergeCell ref="G145:G146"/>
    <mergeCell ref="H5:H6"/>
    <mergeCell ref="H38:H39"/>
    <mergeCell ref="H70:H71"/>
    <mergeCell ref="H93:H94"/>
    <mergeCell ref="H116:H117"/>
    <mergeCell ref="H145:H146"/>
    <mergeCell ref="I5:I6"/>
    <mergeCell ref="I38:I39"/>
    <mergeCell ref="I70:I71"/>
    <mergeCell ref="I93:I94"/>
    <mergeCell ref="I116:I117"/>
    <mergeCell ref="I145:I146"/>
    <mergeCell ref="J5:J6"/>
    <mergeCell ref="J38:J39"/>
    <mergeCell ref="J70:J71"/>
    <mergeCell ref="J93:J94"/>
    <mergeCell ref="J116:J117"/>
    <mergeCell ref="J145:J146"/>
    <mergeCell ref="K4:K6"/>
    <mergeCell ref="K37:K39"/>
    <mergeCell ref="K69:K71"/>
    <mergeCell ref="K92:K94"/>
    <mergeCell ref="K115:K117"/>
    <mergeCell ref="K144:K146"/>
    <mergeCell ref="L4:L6"/>
    <mergeCell ref="L37:L39"/>
    <mergeCell ref="L69:L71"/>
    <mergeCell ref="L92:L94"/>
    <mergeCell ref="L115:L117"/>
    <mergeCell ref="L144:L146"/>
    <mergeCell ref="M9:M10"/>
  </mergeCells>
  <pageMargins left="0.25" right="0.25" top="0.75" bottom="0.75" header="0.3" footer="0.3"/>
  <pageSetup paperSize="1" scale="33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L508"/>
  <sheetViews>
    <sheetView tabSelected="1" zoomScale="115" zoomScaleNormal="115" topLeftCell="A477" workbookViewId="0">
      <selection activeCell="H513" sqref="H513"/>
    </sheetView>
  </sheetViews>
  <sheetFormatPr defaultColWidth="8.57142857142857" defaultRowHeight="9"/>
  <cols>
    <col min="1" max="1" width="10.3809523809524" style="1" customWidth="1"/>
    <col min="2" max="2" width="7.35238095238095" style="1" customWidth="1"/>
    <col min="3" max="3" width="26.1904761904762" style="1" customWidth="1"/>
    <col min="4" max="4" width="11.552380952381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3.9809523809524" style="1" customWidth="1"/>
    <col min="12" max="12" width="12.552380952381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160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45510</v>
      </c>
      <c r="B7" s="9">
        <v>19456</v>
      </c>
      <c r="C7" s="10" t="s">
        <v>161</v>
      </c>
      <c r="D7" s="11" t="s">
        <v>162</v>
      </c>
      <c r="E7" s="3">
        <v>216158</v>
      </c>
      <c r="F7" s="12"/>
      <c r="G7" s="13" t="s">
        <v>49</v>
      </c>
      <c r="H7" s="13"/>
      <c r="I7" s="23"/>
      <c r="J7" s="24">
        <v>191.48</v>
      </c>
      <c r="K7" s="25">
        <f t="shared" ref="K7:K11" si="0">J7</f>
        <v>191.48</v>
      </c>
      <c r="L7" s="8">
        <v>45509</v>
      </c>
    </row>
    <row r="8" spans="1:12">
      <c r="A8" s="14"/>
      <c r="B8" s="15"/>
      <c r="C8" s="16"/>
      <c r="D8" s="17" t="s">
        <v>163</v>
      </c>
      <c r="E8" s="7"/>
      <c r="F8" s="18"/>
      <c r="G8" s="19" t="s">
        <v>49</v>
      </c>
      <c r="H8" s="19"/>
      <c r="I8" s="26"/>
      <c r="J8" s="24">
        <v>-36.91</v>
      </c>
      <c r="K8" s="25">
        <f t="shared" si="0"/>
        <v>-36.91</v>
      </c>
      <c r="L8" s="14"/>
    </row>
    <row r="9" spans="1:12">
      <c r="A9" s="20" t="s">
        <v>164</v>
      </c>
      <c r="B9" s="21"/>
      <c r="C9" s="21"/>
      <c r="D9" s="21"/>
      <c r="E9" s="21"/>
      <c r="F9" s="21"/>
      <c r="G9" s="21"/>
      <c r="H9" s="21"/>
      <c r="I9" s="27"/>
      <c r="J9" s="28">
        <f>SUM(J7:J8)</f>
        <v>154.57</v>
      </c>
      <c r="K9" s="28">
        <f>SUM(K7:K8)</f>
        <v>154.57</v>
      </c>
      <c r="L9" s="14"/>
    </row>
    <row r="10" spans="1:12">
      <c r="A10" s="8">
        <v>45510</v>
      </c>
      <c r="B10" s="9">
        <v>19456</v>
      </c>
      <c r="C10" s="10" t="s">
        <v>165</v>
      </c>
      <c r="D10" s="11" t="s">
        <v>162</v>
      </c>
      <c r="E10" s="3">
        <v>215513</v>
      </c>
      <c r="F10" s="12"/>
      <c r="G10" s="13" t="s">
        <v>49</v>
      </c>
      <c r="H10" s="13"/>
      <c r="I10" s="23"/>
      <c r="J10" s="24">
        <v>582</v>
      </c>
      <c r="K10" s="25">
        <f t="shared" si="0"/>
        <v>582</v>
      </c>
      <c r="L10" s="8">
        <v>45509</v>
      </c>
    </row>
    <row r="11" spans="1:12">
      <c r="A11" s="14"/>
      <c r="B11" s="15"/>
      <c r="C11" s="16"/>
      <c r="D11" s="17" t="s">
        <v>163</v>
      </c>
      <c r="E11" s="7"/>
      <c r="F11" s="18"/>
      <c r="G11" s="19" t="s">
        <v>49</v>
      </c>
      <c r="H11" s="19"/>
      <c r="I11" s="26"/>
      <c r="J11" s="24">
        <v>-92.73</v>
      </c>
      <c r="K11" s="25">
        <f t="shared" si="0"/>
        <v>-92.73</v>
      </c>
      <c r="L11" s="14"/>
    </row>
    <row r="12" spans="1:12">
      <c r="A12" s="20" t="s">
        <v>164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489.27</v>
      </c>
      <c r="K12" s="28">
        <f>SUM(K10:K11)</f>
        <v>489.27</v>
      </c>
      <c r="L12" s="14"/>
    </row>
    <row r="13" spans="1:12">
      <c r="A13" s="8">
        <v>45510</v>
      </c>
      <c r="B13" s="9">
        <v>19456</v>
      </c>
      <c r="C13" s="10" t="s">
        <v>166</v>
      </c>
      <c r="D13" s="11" t="s">
        <v>162</v>
      </c>
      <c r="E13" s="3">
        <v>215498</v>
      </c>
      <c r="F13" s="12"/>
      <c r="G13" s="13" t="s">
        <v>49</v>
      </c>
      <c r="H13" s="13"/>
      <c r="I13" s="23"/>
      <c r="J13" s="24">
        <v>191.48</v>
      </c>
      <c r="K13" s="25">
        <f t="shared" ref="K13:K17" si="1">J13</f>
        <v>191.48</v>
      </c>
      <c r="L13" s="8">
        <v>45509</v>
      </c>
    </row>
    <row r="14" spans="1:12">
      <c r="A14" s="14"/>
      <c r="B14" s="15"/>
      <c r="C14" s="16"/>
      <c r="D14" s="17" t="s">
        <v>163</v>
      </c>
      <c r="E14" s="7"/>
      <c r="F14" s="18"/>
      <c r="G14" s="19" t="s">
        <v>49</v>
      </c>
      <c r="H14" s="19"/>
      <c r="I14" s="26"/>
      <c r="J14" s="24">
        <v>-37.76</v>
      </c>
      <c r="K14" s="25">
        <f t="shared" si="1"/>
        <v>-37.76</v>
      </c>
      <c r="L14" s="14"/>
    </row>
    <row r="15" spans="1:12">
      <c r="A15" s="20" t="s">
        <v>164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153.72</v>
      </c>
      <c r="K15" s="28">
        <f>SUM(K13:K14)</f>
        <v>153.72</v>
      </c>
      <c r="L15" s="14"/>
    </row>
    <row r="16" spans="1:12">
      <c r="A16" s="8">
        <v>45510</v>
      </c>
      <c r="B16" s="9">
        <v>19456</v>
      </c>
      <c r="C16" s="10" t="s">
        <v>167</v>
      </c>
      <c r="D16" s="11" t="s">
        <v>162</v>
      </c>
      <c r="E16" s="3">
        <v>215515</v>
      </c>
      <c r="F16" s="12"/>
      <c r="G16" s="13" t="s">
        <v>49</v>
      </c>
      <c r="H16" s="13"/>
      <c r="I16" s="23"/>
      <c r="J16" s="24">
        <v>194</v>
      </c>
      <c r="K16" s="25">
        <f t="shared" si="1"/>
        <v>194</v>
      </c>
      <c r="L16" s="8">
        <v>45509</v>
      </c>
    </row>
    <row r="17" spans="1:12">
      <c r="A17" s="14"/>
      <c r="B17" s="15"/>
      <c r="C17" s="16"/>
      <c r="D17" s="17" t="s">
        <v>163</v>
      </c>
      <c r="E17" s="7"/>
      <c r="F17" s="18"/>
      <c r="G17" s="19" t="s">
        <v>49</v>
      </c>
      <c r="H17" s="19"/>
      <c r="I17" s="26"/>
      <c r="J17" s="24">
        <v>-30.63</v>
      </c>
      <c r="K17" s="25">
        <f t="shared" si="1"/>
        <v>-30.63</v>
      </c>
      <c r="L17" s="14"/>
    </row>
    <row r="18" spans="1:12">
      <c r="A18" s="20" t="s">
        <v>164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163.37</v>
      </c>
      <c r="K18" s="28">
        <f>SUM(K16:K17)</f>
        <v>163.37</v>
      </c>
      <c r="L18" s="14"/>
    </row>
    <row r="19" spans="1:12">
      <c r="A19" s="8">
        <v>45510</v>
      </c>
      <c r="B19" s="9">
        <v>19456</v>
      </c>
      <c r="C19" s="10" t="s">
        <v>168</v>
      </c>
      <c r="D19" s="11" t="s">
        <v>162</v>
      </c>
      <c r="E19" s="3">
        <v>215488</v>
      </c>
      <c r="F19" s="12"/>
      <c r="G19" s="13" t="s">
        <v>49</v>
      </c>
      <c r="H19" s="13"/>
      <c r="I19" s="23"/>
      <c r="J19" s="24">
        <v>191.48</v>
      </c>
      <c r="K19" s="25">
        <f t="shared" ref="K19:K23" si="2">J19</f>
        <v>191.48</v>
      </c>
      <c r="L19" s="8">
        <v>45509</v>
      </c>
    </row>
    <row r="20" spans="1:12">
      <c r="A20" s="14"/>
      <c r="B20" s="15"/>
      <c r="C20" s="16"/>
      <c r="D20" s="17" t="s">
        <v>163</v>
      </c>
      <c r="E20" s="7"/>
      <c r="F20" s="18"/>
      <c r="G20" s="19" t="s">
        <v>49</v>
      </c>
      <c r="H20" s="19"/>
      <c r="I20" s="26"/>
      <c r="J20" s="24">
        <v>-37.76</v>
      </c>
      <c r="K20" s="25">
        <f t="shared" si="2"/>
        <v>-37.76</v>
      </c>
      <c r="L20" s="14"/>
    </row>
    <row r="21" spans="1:12">
      <c r="A21" s="20" t="s">
        <v>164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153.72</v>
      </c>
      <c r="K21" s="28">
        <f>SUM(K19:K20)</f>
        <v>153.72</v>
      </c>
      <c r="L21" s="14"/>
    </row>
    <row r="22" spans="1:12">
      <c r="A22" s="8">
        <v>45510</v>
      </c>
      <c r="B22" s="9">
        <v>19456</v>
      </c>
      <c r="C22" s="10" t="s">
        <v>169</v>
      </c>
      <c r="D22" s="11" t="s">
        <v>162</v>
      </c>
      <c r="E22" s="3">
        <v>215713</v>
      </c>
      <c r="F22" s="12"/>
      <c r="G22" s="13" t="s">
        <v>49</v>
      </c>
      <c r="H22" s="13"/>
      <c r="I22" s="23"/>
      <c r="J22" s="24">
        <v>191.48</v>
      </c>
      <c r="K22" s="25">
        <f t="shared" si="2"/>
        <v>191.48</v>
      </c>
      <c r="L22" s="8">
        <v>45509</v>
      </c>
    </row>
    <row r="23" spans="1:12">
      <c r="A23" s="14"/>
      <c r="B23" s="15"/>
      <c r="C23" s="16"/>
      <c r="D23" s="17" t="s">
        <v>163</v>
      </c>
      <c r="E23" s="7"/>
      <c r="F23" s="18"/>
      <c r="G23" s="19" t="s">
        <v>49</v>
      </c>
      <c r="H23" s="19"/>
      <c r="I23" s="26"/>
      <c r="J23" s="24">
        <v>-36.91</v>
      </c>
      <c r="K23" s="25">
        <f t="shared" si="2"/>
        <v>-36.91</v>
      </c>
      <c r="L23" s="14"/>
    </row>
    <row r="24" spans="1:12">
      <c r="A24" s="20" t="s">
        <v>164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154.57</v>
      </c>
      <c r="K24" s="28">
        <f>SUM(K22:K23)</f>
        <v>154.57</v>
      </c>
      <c r="L24" s="14"/>
    </row>
    <row r="25" spans="1:12">
      <c r="A25" s="8">
        <v>45510</v>
      </c>
      <c r="B25" s="9">
        <v>19456</v>
      </c>
      <c r="C25" s="10" t="s">
        <v>170</v>
      </c>
      <c r="D25" s="11" t="s">
        <v>162</v>
      </c>
      <c r="E25" s="3">
        <v>215496</v>
      </c>
      <c r="F25" s="12"/>
      <c r="G25" s="13" t="s">
        <v>49</v>
      </c>
      <c r="H25" s="13"/>
      <c r="I25" s="23"/>
      <c r="J25" s="24">
        <v>592.2</v>
      </c>
      <c r="K25" s="25">
        <f t="shared" ref="K25:K29" si="3">J25</f>
        <v>592.2</v>
      </c>
      <c r="L25" s="8">
        <v>45509</v>
      </c>
    </row>
    <row r="26" spans="1:12">
      <c r="A26" s="14"/>
      <c r="B26" s="15"/>
      <c r="C26" s="16"/>
      <c r="D26" s="17" t="s">
        <v>163</v>
      </c>
      <c r="E26" s="7"/>
      <c r="F26" s="18"/>
      <c r="G26" s="19" t="s">
        <v>49</v>
      </c>
      <c r="H26" s="19"/>
      <c r="I26" s="26"/>
      <c r="J26" s="24">
        <v>-134.92</v>
      </c>
      <c r="K26" s="25">
        <f t="shared" si="3"/>
        <v>-134.92</v>
      </c>
      <c r="L26" s="14"/>
    </row>
    <row r="27" spans="1:12">
      <c r="A27" s="20" t="s">
        <v>164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457.28</v>
      </c>
      <c r="K27" s="28">
        <f>SUM(K25:K26)</f>
        <v>457.28</v>
      </c>
      <c r="L27" s="14"/>
    </row>
    <row r="28" spans="1:12">
      <c r="A28" s="8">
        <v>45510</v>
      </c>
      <c r="B28" s="9">
        <v>19456</v>
      </c>
      <c r="C28" s="10" t="s">
        <v>171</v>
      </c>
      <c r="D28" s="11" t="s">
        <v>162</v>
      </c>
      <c r="E28" s="3">
        <v>215555</v>
      </c>
      <c r="F28" s="12"/>
      <c r="G28" s="13" t="s">
        <v>49</v>
      </c>
      <c r="H28" s="13"/>
      <c r="I28" s="23"/>
      <c r="J28" s="24">
        <v>194</v>
      </c>
      <c r="K28" s="25">
        <f t="shared" si="3"/>
        <v>194</v>
      </c>
      <c r="L28" s="8">
        <v>45509</v>
      </c>
    </row>
    <row r="29" spans="1:12">
      <c r="A29" s="14"/>
      <c r="B29" s="15"/>
      <c r="C29" s="16"/>
      <c r="D29" s="17" t="s">
        <v>163</v>
      </c>
      <c r="E29" s="7"/>
      <c r="F29" s="18"/>
      <c r="G29" s="19" t="s">
        <v>49</v>
      </c>
      <c r="H29" s="19"/>
      <c r="I29" s="26"/>
      <c r="J29" s="24">
        <v>-30.63</v>
      </c>
      <c r="K29" s="25">
        <f t="shared" si="3"/>
        <v>-30.63</v>
      </c>
      <c r="L29" s="14"/>
    </row>
    <row r="30" spans="1:12">
      <c r="A30" s="20" t="s">
        <v>164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163.37</v>
      </c>
      <c r="K30" s="28">
        <f>SUM(K28:K29)</f>
        <v>163.37</v>
      </c>
      <c r="L30" s="14"/>
    </row>
    <row r="31" spans="1:12">
      <c r="A31" s="8">
        <v>45510</v>
      </c>
      <c r="B31" s="9">
        <v>19456</v>
      </c>
      <c r="C31" s="10" t="s">
        <v>172</v>
      </c>
      <c r="D31" s="11" t="s">
        <v>162</v>
      </c>
      <c r="E31" s="3">
        <v>215490</v>
      </c>
      <c r="F31" s="12"/>
      <c r="G31" s="13" t="s">
        <v>49</v>
      </c>
      <c r="H31" s="13"/>
      <c r="I31" s="23"/>
      <c r="J31" s="24">
        <v>10465</v>
      </c>
      <c r="K31" s="25">
        <f t="shared" ref="K31:K35" si="4">J31</f>
        <v>10465</v>
      </c>
      <c r="L31" s="8">
        <v>45509</v>
      </c>
    </row>
    <row r="32" spans="1:12">
      <c r="A32" s="14"/>
      <c r="B32" s="15"/>
      <c r="C32" s="16"/>
      <c r="D32" s="17" t="s">
        <v>163</v>
      </c>
      <c r="E32" s="7"/>
      <c r="F32" s="18"/>
      <c r="G32" s="19" t="s">
        <v>49</v>
      </c>
      <c r="H32" s="19"/>
      <c r="I32" s="26"/>
      <c r="J32" s="24">
        <v>-1785.22</v>
      </c>
      <c r="K32" s="25">
        <f t="shared" si="4"/>
        <v>-1785.22</v>
      </c>
      <c r="L32" s="14"/>
    </row>
    <row r="33" spans="1:12">
      <c r="A33" s="20" t="s">
        <v>164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8679.78</v>
      </c>
      <c r="K33" s="28">
        <f>SUM(K31:K32)</f>
        <v>8679.78</v>
      </c>
      <c r="L33" s="14"/>
    </row>
    <row r="34" spans="1:12">
      <c r="A34" s="8">
        <v>45510</v>
      </c>
      <c r="B34" s="9">
        <v>19456</v>
      </c>
      <c r="C34" s="10" t="s">
        <v>173</v>
      </c>
      <c r="D34" s="11" t="s">
        <v>162</v>
      </c>
      <c r="E34" s="3">
        <v>215510</v>
      </c>
      <c r="F34" s="12"/>
      <c r="G34" s="13" t="s">
        <v>49</v>
      </c>
      <c r="H34" s="13"/>
      <c r="I34" s="23"/>
      <c r="J34" s="24">
        <v>700</v>
      </c>
      <c r="K34" s="25">
        <f t="shared" si="4"/>
        <v>700</v>
      </c>
      <c r="L34" s="8">
        <v>45509</v>
      </c>
    </row>
    <row r="35" spans="1:12">
      <c r="A35" s="14"/>
      <c r="B35" s="15"/>
      <c r="C35" s="16"/>
      <c r="D35" s="17" t="s">
        <v>163</v>
      </c>
      <c r="E35" s="7"/>
      <c r="F35" s="18"/>
      <c r="G35" s="19" t="s">
        <v>49</v>
      </c>
      <c r="H35" s="19"/>
      <c r="I35" s="26"/>
      <c r="J35" s="24">
        <v>-134.86</v>
      </c>
      <c r="K35" s="25">
        <f t="shared" si="4"/>
        <v>-134.86</v>
      </c>
      <c r="L35" s="14"/>
    </row>
    <row r="36" s="1" customFormat="1" spans="1:12">
      <c r="A36" s="20" t="s">
        <v>164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565.14</v>
      </c>
      <c r="K36" s="28">
        <f>SUM(K34:K35)</f>
        <v>565.14</v>
      </c>
      <c r="L36" s="14"/>
    </row>
    <row r="37" spans="1:12">
      <c r="A37" s="8">
        <v>45510</v>
      </c>
      <c r="B37" s="9">
        <v>19456</v>
      </c>
      <c r="C37" s="10" t="s">
        <v>174</v>
      </c>
      <c r="D37" s="11" t="s">
        <v>162</v>
      </c>
      <c r="E37" s="3">
        <v>215512</v>
      </c>
      <c r="F37" s="12"/>
      <c r="G37" s="13" t="s">
        <v>49</v>
      </c>
      <c r="H37" s="13"/>
      <c r="I37" s="23"/>
      <c r="J37" s="24">
        <v>1067</v>
      </c>
      <c r="K37" s="25">
        <f t="shared" ref="K37:K41" si="5">J37</f>
        <v>1067</v>
      </c>
      <c r="L37" s="8">
        <v>45509</v>
      </c>
    </row>
    <row r="38" spans="1:12">
      <c r="A38" s="14"/>
      <c r="B38" s="15"/>
      <c r="C38" s="16"/>
      <c r="D38" s="17" t="s">
        <v>163</v>
      </c>
      <c r="E38" s="7"/>
      <c r="F38" s="18"/>
      <c r="G38" s="19" t="s">
        <v>49</v>
      </c>
      <c r="H38" s="19"/>
      <c r="I38" s="26"/>
      <c r="J38" s="24">
        <v>-170</v>
      </c>
      <c r="K38" s="25">
        <f t="shared" si="5"/>
        <v>-170</v>
      </c>
      <c r="L38" s="14"/>
    </row>
    <row r="39" spans="1:12">
      <c r="A39" s="20" t="s">
        <v>164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897</v>
      </c>
      <c r="K39" s="28">
        <f>SUM(K37:K38)</f>
        <v>897</v>
      </c>
      <c r="L39" s="14"/>
    </row>
    <row r="40" spans="1:12">
      <c r="A40" s="8">
        <v>45510</v>
      </c>
      <c r="B40" s="9">
        <v>19456</v>
      </c>
      <c r="C40" s="10" t="s">
        <v>175</v>
      </c>
      <c r="D40" s="11" t="s">
        <v>162</v>
      </c>
      <c r="E40" s="3">
        <v>215508</v>
      </c>
      <c r="F40" s="12"/>
      <c r="G40" s="13" t="s">
        <v>49</v>
      </c>
      <c r="H40" s="13"/>
      <c r="I40" s="23"/>
      <c r="J40" s="24">
        <v>194</v>
      </c>
      <c r="K40" s="25">
        <f t="shared" si="5"/>
        <v>194</v>
      </c>
      <c r="L40" s="8">
        <v>45509</v>
      </c>
    </row>
    <row r="41" spans="1:12">
      <c r="A41" s="14"/>
      <c r="B41" s="15"/>
      <c r="C41" s="16"/>
      <c r="D41" s="17" t="s">
        <v>163</v>
      </c>
      <c r="E41" s="7"/>
      <c r="F41" s="18"/>
      <c r="G41" s="19" t="s">
        <v>49</v>
      </c>
      <c r="H41" s="19"/>
      <c r="I41" s="26"/>
      <c r="J41" s="24">
        <v>-30.63</v>
      </c>
      <c r="K41" s="25">
        <f t="shared" si="5"/>
        <v>-30.63</v>
      </c>
      <c r="L41" s="14"/>
    </row>
    <row r="42" spans="1:12">
      <c r="A42" s="20" t="s">
        <v>164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163.37</v>
      </c>
      <c r="K42" s="28">
        <f>SUM(K40:K41)</f>
        <v>163.37</v>
      </c>
      <c r="L42" s="14"/>
    </row>
    <row r="43" spans="1:12">
      <c r="A43" s="8">
        <v>45510</v>
      </c>
      <c r="B43" s="9">
        <v>19456</v>
      </c>
      <c r="C43" s="10" t="s">
        <v>176</v>
      </c>
      <c r="D43" s="11" t="s">
        <v>162</v>
      </c>
      <c r="E43" s="3">
        <v>215113</v>
      </c>
      <c r="F43" s="12"/>
      <c r="G43" s="13" t="s">
        <v>49</v>
      </c>
      <c r="H43" s="13"/>
      <c r="I43" s="23"/>
      <c r="J43" s="24">
        <v>200</v>
      </c>
      <c r="K43" s="25">
        <f t="shared" ref="K43:K47" si="6">J43</f>
        <v>200</v>
      </c>
      <c r="L43" s="8">
        <v>45509</v>
      </c>
    </row>
    <row r="44" spans="1:12">
      <c r="A44" s="14"/>
      <c r="B44" s="15"/>
      <c r="C44" s="16"/>
      <c r="D44" s="17" t="s">
        <v>163</v>
      </c>
      <c r="E44" s="7"/>
      <c r="F44" s="18"/>
      <c r="G44" s="19" t="s">
        <v>49</v>
      </c>
      <c r="H44" s="19"/>
      <c r="I44" s="26"/>
      <c r="J44" s="24">
        <v>-39.13</v>
      </c>
      <c r="K44" s="25">
        <f t="shared" si="6"/>
        <v>-39.13</v>
      </c>
      <c r="L44" s="14"/>
    </row>
    <row r="45" spans="1:12">
      <c r="A45" s="20" t="s">
        <v>164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160.87</v>
      </c>
      <c r="K45" s="28">
        <f>SUM(K43:K44)</f>
        <v>160.87</v>
      </c>
      <c r="L45" s="14"/>
    </row>
    <row r="46" spans="1:12">
      <c r="A46" s="8">
        <v>45510</v>
      </c>
      <c r="B46" s="9">
        <v>19456</v>
      </c>
      <c r="C46" s="10" t="s">
        <v>177</v>
      </c>
      <c r="D46" s="11" t="s">
        <v>162</v>
      </c>
      <c r="E46" s="3">
        <v>215109</v>
      </c>
      <c r="F46" s="12"/>
      <c r="G46" s="13" t="s">
        <v>49</v>
      </c>
      <c r="H46" s="13"/>
      <c r="I46" s="23"/>
      <c r="J46" s="24">
        <v>194</v>
      </c>
      <c r="K46" s="25">
        <f t="shared" si="6"/>
        <v>194</v>
      </c>
      <c r="L46" s="8">
        <v>45509</v>
      </c>
    </row>
    <row r="47" spans="1:12">
      <c r="A47" s="14"/>
      <c r="B47" s="15"/>
      <c r="C47" s="16"/>
      <c r="D47" s="17" t="s">
        <v>163</v>
      </c>
      <c r="E47" s="7"/>
      <c r="F47" s="18"/>
      <c r="G47" s="19" t="s">
        <v>49</v>
      </c>
      <c r="H47" s="19"/>
      <c r="I47" s="26"/>
      <c r="J47" s="24">
        <v>-31.48</v>
      </c>
      <c r="K47" s="25">
        <f t="shared" si="6"/>
        <v>-31.48</v>
      </c>
      <c r="L47" s="14"/>
    </row>
    <row r="48" spans="1:12">
      <c r="A48" s="20" t="s">
        <v>164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162.52</v>
      </c>
      <c r="K48" s="28">
        <f>SUM(K46:K47)</f>
        <v>162.52</v>
      </c>
      <c r="L48" s="14"/>
    </row>
    <row r="49" spans="1:12">
      <c r="A49" s="8">
        <v>45510</v>
      </c>
      <c r="B49" s="9">
        <v>19456</v>
      </c>
      <c r="C49" s="10" t="s">
        <v>178</v>
      </c>
      <c r="D49" s="11" t="s">
        <v>162</v>
      </c>
      <c r="E49" s="3">
        <v>215715</v>
      </c>
      <c r="F49" s="12"/>
      <c r="G49" s="13" t="s">
        <v>49</v>
      </c>
      <c r="H49" s="13"/>
      <c r="I49" s="23"/>
      <c r="J49" s="24">
        <v>382.96</v>
      </c>
      <c r="K49" s="25">
        <f t="shared" ref="K49:K53" si="7">J49</f>
        <v>382.96</v>
      </c>
      <c r="L49" s="8">
        <v>45509</v>
      </c>
    </row>
    <row r="50" spans="1:12">
      <c r="A50" s="14"/>
      <c r="B50" s="15"/>
      <c r="C50" s="16"/>
      <c r="D50" s="17" t="s">
        <v>163</v>
      </c>
      <c r="E50" s="7"/>
      <c r="F50" s="18"/>
      <c r="G50" s="19" t="s">
        <v>49</v>
      </c>
      <c r="H50" s="19"/>
      <c r="I50" s="26"/>
      <c r="J50" s="24">
        <v>-73.82</v>
      </c>
      <c r="K50" s="25">
        <f t="shared" si="7"/>
        <v>-73.82</v>
      </c>
      <c r="L50" s="14"/>
    </row>
    <row r="51" spans="1:12">
      <c r="A51" s="20" t="s">
        <v>164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309.14</v>
      </c>
      <c r="K51" s="28">
        <f>SUM(K49:K50)</f>
        <v>309.14</v>
      </c>
      <c r="L51" s="14"/>
    </row>
    <row r="52" spans="1:12">
      <c r="A52" s="8">
        <v>45510</v>
      </c>
      <c r="B52" s="9">
        <v>19456</v>
      </c>
      <c r="C52" s="10" t="s">
        <v>179</v>
      </c>
      <c r="D52" s="11" t="s">
        <v>162</v>
      </c>
      <c r="E52" s="3">
        <v>215103</v>
      </c>
      <c r="F52" s="12"/>
      <c r="G52" s="13" t="s">
        <v>49</v>
      </c>
      <c r="H52" s="13"/>
      <c r="I52" s="23"/>
      <c r="J52" s="24">
        <v>1067</v>
      </c>
      <c r="K52" s="25">
        <f t="shared" si="7"/>
        <v>1067</v>
      </c>
      <c r="L52" s="8">
        <v>45509</v>
      </c>
    </row>
    <row r="53" spans="1:12">
      <c r="A53" s="14"/>
      <c r="B53" s="15"/>
      <c r="C53" s="16"/>
      <c r="D53" s="17" t="s">
        <v>163</v>
      </c>
      <c r="E53" s="7"/>
      <c r="F53" s="18"/>
      <c r="G53" s="19" t="s">
        <v>49</v>
      </c>
      <c r="H53" s="19"/>
      <c r="I53" s="26"/>
      <c r="J53" s="24">
        <v>-168.38</v>
      </c>
      <c r="K53" s="25">
        <f t="shared" si="7"/>
        <v>-168.38</v>
      </c>
      <c r="L53" s="14"/>
    </row>
    <row r="54" spans="1:12">
      <c r="A54" s="20" t="s">
        <v>164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898.62</v>
      </c>
      <c r="K54" s="28">
        <f>SUM(K52:K53)</f>
        <v>898.62</v>
      </c>
      <c r="L54" s="14"/>
    </row>
    <row r="55" spans="1:12">
      <c r="A55" s="8">
        <v>45510</v>
      </c>
      <c r="B55" s="9">
        <v>19456</v>
      </c>
      <c r="C55" s="10" t="s">
        <v>180</v>
      </c>
      <c r="D55" s="11" t="s">
        <v>162</v>
      </c>
      <c r="E55" s="3">
        <v>215107</v>
      </c>
      <c r="F55" s="12"/>
      <c r="G55" s="13" t="s">
        <v>49</v>
      </c>
      <c r="H55" s="13"/>
      <c r="I55" s="23"/>
      <c r="J55" s="24">
        <v>339.5</v>
      </c>
      <c r="K55" s="25">
        <f t="shared" ref="K55:K59" si="8">J55</f>
        <v>339.5</v>
      </c>
      <c r="L55" s="8">
        <v>45509</v>
      </c>
    </row>
    <row r="56" spans="1:12">
      <c r="A56" s="14"/>
      <c r="B56" s="15"/>
      <c r="C56" s="16"/>
      <c r="D56" s="17" t="s">
        <v>163</v>
      </c>
      <c r="E56" s="7"/>
      <c r="F56" s="18"/>
      <c r="G56" s="19" t="s">
        <v>49</v>
      </c>
      <c r="H56" s="19"/>
      <c r="I56" s="26"/>
      <c r="J56" s="24">
        <v>-54.44</v>
      </c>
      <c r="K56" s="25">
        <f t="shared" si="8"/>
        <v>-54.44</v>
      </c>
      <c r="L56" s="14"/>
    </row>
    <row r="57" spans="1:12">
      <c r="A57" s="20" t="s">
        <v>164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285.06</v>
      </c>
      <c r="K57" s="28">
        <f>SUM(K55:K56)</f>
        <v>285.06</v>
      </c>
      <c r="L57" s="14"/>
    </row>
    <row r="58" spans="1:12">
      <c r="A58" s="8">
        <v>45510</v>
      </c>
      <c r="B58" s="9">
        <v>19456</v>
      </c>
      <c r="C58" s="10" t="s">
        <v>181</v>
      </c>
      <c r="D58" s="11" t="s">
        <v>162</v>
      </c>
      <c r="E58" s="3">
        <v>215104</v>
      </c>
      <c r="F58" s="12"/>
      <c r="G58" s="13" t="s">
        <v>49</v>
      </c>
      <c r="H58" s="13"/>
      <c r="I58" s="23"/>
      <c r="J58" s="24">
        <v>194</v>
      </c>
      <c r="K58" s="25">
        <f t="shared" si="8"/>
        <v>194</v>
      </c>
      <c r="L58" s="8">
        <v>45509</v>
      </c>
    </row>
    <row r="59" spans="1:12">
      <c r="A59" s="14"/>
      <c r="B59" s="15"/>
      <c r="C59" s="16"/>
      <c r="D59" s="17" t="s">
        <v>163</v>
      </c>
      <c r="E59" s="7"/>
      <c r="F59" s="18"/>
      <c r="G59" s="19" t="s">
        <v>49</v>
      </c>
      <c r="H59" s="19"/>
      <c r="I59" s="26"/>
      <c r="J59" s="24">
        <v>-30.63</v>
      </c>
      <c r="K59" s="25">
        <f t="shared" si="8"/>
        <v>-30.63</v>
      </c>
      <c r="L59" s="14"/>
    </row>
    <row r="60" spans="1:12">
      <c r="A60" s="20" t="s">
        <v>164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163.37</v>
      </c>
      <c r="K60" s="28">
        <f>SUM(K58:K59)</f>
        <v>163.37</v>
      </c>
      <c r="L60" s="14"/>
    </row>
    <row r="61" spans="1:12">
      <c r="A61" s="8">
        <v>45510</v>
      </c>
      <c r="B61" s="9">
        <v>19456</v>
      </c>
      <c r="C61" s="10" t="s">
        <v>182</v>
      </c>
      <c r="D61" s="11" t="s">
        <v>162</v>
      </c>
      <c r="E61" s="3">
        <v>215097</v>
      </c>
      <c r="F61" s="12"/>
      <c r="G61" s="13" t="s">
        <v>49</v>
      </c>
      <c r="H61" s="13"/>
      <c r="I61" s="23"/>
      <c r="J61" s="24">
        <v>194</v>
      </c>
      <c r="K61" s="25">
        <f t="shared" ref="K61:K65" si="9">J61</f>
        <v>194</v>
      </c>
      <c r="L61" s="8">
        <v>45509</v>
      </c>
    </row>
    <row r="62" spans="1:12">
      <c r="A62" s="14"/>
      <c r="B62" s="15"/>
      <c r="C62" s="16"/>
      <c r="D62" s="17" t="s">
        <v>163</v>
      </c>
      <c r="E62" s="7"/>
      <c r="F62" s="18"/>
      <c r="G62" s="19" t="s">
        <v>49</v>
      </c>
      <c r="H62" s="19"/>
      <c r="I62" s="26"/>
      <c r="J62" s="24">
        <v>-31.48</v>
      </c>
      <c r="K62" s="25">
        <f t="shared" si="9"/>
        <v>-31.48</v>
      </c>
      <c r="L62" s="14"/>
    </row>
    <row r="63" spans="1:12">
      <c r="A63" s="20" t="s">
        <v>164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162.52</v>
      </c>
      <c r="K63" s="28">
        <f>SUM(K61:K62)</f>
        <v>162.52</v>
      </c>
      <c r="L63" s="14"/>
    </row>
    <row r="64" spans="1:12">
      <c r="A64" s="8">
        <v>45510</v>
      </c>
      <c r="B64" s="9">
        <v>19456</v>
      </c>
      <c r="C64" s="10" t="s">
        <v>183</v>
      </c>
      <c r="D64" s="11" t="s">
        <v>162</v>
      </c>
      <c r="E64" s="3">
        <v>215505</v>
      </c>
      <c r="F64" s="12"/>
      <c r="G64" s="13" t="s">
        <v>49</v>
      </c>
      <c r="H64" s="13"/>
      <c r="I64" s="23"/>
      <c r="J64" s="24">
        <v>400</v>
      </c>
      <c r="K64" s="25">
        <f t="shared" si="9"/>
        <v>400</v>
      </c>
      <c r="L64" s="8">
        <v>45509</v>
      </c>
    </row>
    <row r="65" spans="1:12">
      <c r="A65" s="14"/>
      <c r="B65" s="15"/>
      <c r="C65" s="16"/>
      <c r="D65" s="17" t="s">
        <v>163</v>
      </c>
      <c r="E65" s="7"/>
      <c r="F65" s="18"/>
      <c r="G65" s="19" t="s">
        <v>49</v>
      </c>
      <c r="H65" s="19"/>
      <c r="I65" s="26"/>
      <c r="J65" s="24">
        <v>-63.98</v>
      </c>
      <c r="K65" s="25">
        <f t="shared" si="9"/>
        <v>-63.98</v>
      </c>
      <c r="L65" s="14"/>
    </row>
    <row r="66" spans="1:12">
      <c r="A66" s="20" t="s">
        <v>164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336.02</v>
      </c>
      <c r="K66" s="28">
        <f>SUM(K64:K65)</f>
        <v>336.02</v>
      </c>
      <c r="L66" s="14"/>
    </row>
    <row r="67" spans="1:12">
      <c r="A67" s="8">
        <v>45510</v>
      </c>
      <c r="B67" s="9">
        <v>19456</v>
      </c>
      <c r="C67" s="10" t="s">
        <v>184</v>
      </c>
      <c r="D67" s="11" t="s">
        <v>162</v>
      </c>
      <c r="E67" s="3">
        <v>215110</v>
      </c>
      <c r="F67" s="12"/>
      <c r="G67" s="13" t="s">
        <v>49</v>
      </c>
      <c r="H67" s="13"/>
      <c r="I67" s="23"/>
      <c r="J67" s="24">
        <v>194</v>
      </c>
      <c r="K67" s="25">
        <f>J67</f>
        <v>194</v>
      </c>
      <c r="L67" s="8">
        <v>45509</v>
      </c>
    </row>
    <row r="68" spans="1:12">
      <c r="A68" s="14"/>
      <c r="B68" s="15"/>
      <c r="C68" s="16"/>
      <c r="D68" s="17" t="s">
        <v>163</v>
      </c>
      <c r="E68" s="7"/>
      <c r="F68" s="18"/>
      <c r="G68" s="19" t="s">
        <v>49</v>
      </c>
      <c r="H68" s="19"/>
      <c r="I68" s="26"/>
      <c r="J68" s="24">
        <v>-31.48</v>
      </c>
      <c r="K68" s="25">
        <f>J68</f>
        <v>-31.48</v>
      </c>
      <c r="L68" s="14"/>
    </row>
    <row r="69" spans="1:12">
      <c r="A69" s="20" t="s">
        <v>164</v>
      </c>
      <c r="B69" s="21"/>
      <c r="C69" s="21"/>
      <c r="D69" s="21"/>
      <c r="E69" s="21"/>
      <c r="F69" s="21"/>
      <c r="G69" s="21"/>
      <c r="H69" s="21"/>
      <c r="I69" s="27"/>
      <c r="J69" s="28">
        <f>SUM(J67:J68)</f>
        <v>162.52</v>
      </c>
      <c r="K69" s="28">
        <f>SUM(K67:K68)</f>
        <v>162.52</v>
      </c>
      <c r="L69" s="14"/>
    </row>
    <row r="70" spans="1:12">
      <c r="A70" s="8">
        <v>45510</v>
      </c>
      <c r="B70" s="9">
        <v>19456</v>
      </c>
      <c r="C70" s="10" t="s">
        <v>185</v>
      </c>
      <c r="D70" s="11" t="s">
        <v>162</v>
      </c>
      <c r="E70" s="3">
        <v>215099</v>
      </c>
      <c r="F70" s="12"/>
      <c r="G70" s="13" t="s">
        <v>49</v>
      </c>
      <c r="H70" s="13"/>
      <c r="I70" s="23"/>
      <c r="J70" s="24">
        <v>1100</v>
      </c>
      <c r="K70" s="25">
        <f t="shared" ref="K70:K74" si="10">J70</f>
        <v>1100</v>
      </c>
      <c r="L70" s="8">
        <v>45509</v>
      </c>
    </row>
    <row r="71" spans="1:12">
      <c r="A71" s="14"/>
      <c r="B71" s="15"/>
      <c r="C71" s="16"/>
      <c r="D71" s="17" t="s">
        <v>163</v>
      </c>
      <c r="E71" s="7"/>
      <c r="F71" s="18"/>
      <c r="G71" s="19" t="s">
        <v>49</v>
      </c>
      <c r="H71" s="19"/>
      <c r="I71" s="26"/>
      <c r="J71" s="24">
        <v>-211.4</v>
      </c>
      <c r="K71" s="25">
        <f t="shared" si="10"/>
        <v>-211.4</v>
      </c>
      <c r="L71" s="14"/>
    </row>
    <row r="72" spans="1:12">
      <c r="A72" s="20" t="s">
        <v>164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888.6</v>
      </c>
      <c r="K72" s="28">
        <f>SUM(K70:K71)</f>
        <v>888.6</v>
      </c>
      <c r="L72" s="14"/>
    </row>
    <row r="73" spans="1:12">
      <c r="A73" s="8">
        <v>45510</v>
      </c>
      <c r="B73" s="9">
        <v>19456</v>
      </c>
      <c r="C73" s="10" t="s">
        <v>186</v>
      </c>
      <c r="D73" s="11" t="s">
        <v>162</v>
      </c>
      <c r="E73" s="3">
        <v>215098</v>
      </c>
      <c r="F73" s="12"/>
      <c r="G73" s="13" t="s">
        <v>49</v>
      </c>
      <c r="H73" s="13"/>
      <c r="I73" s="23"/>
      <c r="J73" s="24">
        <v>200</v>
      </c>
      <c r="K73" s="25">
        <f t="shared" si="10"/>
        <v>200</v>
      </c>
      <c r="L73" s="8">
        <v>45509</v>
      </c>
    </row>
    <row r="74" spans="1:12">
      <c r="A74" s="14"/>
      <c r="B74" s="15"/>
      <c r="C74" s="16"/>
      <c r="D74" s="17" t="s">
        <v>163</v>
      </c>
      <c r="E74" s="7"/>
      <c r="F74" s="18"/>
      <c r="G74" s="19" t="s">
        <v>49</v>
      </c>
      <c r="H74" s="19"/>
      <c r="I74" s="26"/>
      <c r="J74" s="24">
        <v>-39.13</v>
      </c>
      <c r="K74" s="25">
        <f t="shared" si="10"/>
        <v>-39.13</v>
      </c>
      <c r="L74" s="14"/>
    </row>
    <row r="75" spans="1:12">
      <c r="A75" s="20" t="s">
        <v>164</v>
      </c>
      <c r="B75" s="21"/>
      <c r="C75" s="21"/>
      <c r="D75" s="21"/>
      <c r="E75" s="21"/>
      <c r="F75" s="21"/>
      <c r="G75" s="21"/>
      <c r="H75" s="21"/>
      <c r="I75" s="27"/>
      <c r="J75" s="28">
        <f>SUM(J73:J74)</f>
        <v>160.87</v>
      </c>
      <c r="K75" s="28">
        <f>SUM(K73:K74)</f>
        <v>160.87</v>
      </c>
      <c r="L75" s="14"/>
    </row>
    <row r="76" spans="1:12">
      <c r="A76" s="8">
        <v>45510</v>
      </c>
      <c r="B76" s="9">
        <v>19456</v>
      </c>
      <c r="C76" s="10" t="s">
        <v>187</v>
      </c>
      <c r="D76" s="11" t="s">
        <v>162</v>
      </c>
      <c r="E76" s="3">
        <v>215101</v>
      </c>
      <c r="F76" s="12"/>
      <c r="G76" s="13" t="s">
        <v>49</v>
      </c>
      <c r="H76" s="13"/>
      <c r="I76" s="23"/>
      <c r="J76" s="24">
        <v>388</v>
      </c>
      <c r="K76" s="25">
        <f t="shared" ref="K76:K80" si="11">J76</f>
        <v>388</v>
      </c>
      <c r="L76" s="8">
        <v>45509</v>
      </c>
    </row>
    <row r="77" spans="1:12">
      <c r="A77" s="14"/>
      <c r="B77" s="15"/>
      <c r="C77" s="16"/>
      <c r="D77" s="17" t="s">
        <v>163</v>
      </c>
      <c r="E77" s="7"/>
      <c r="F77" s="18"/>
      <c r="G77" s="19" t="s">
        <v>49</v>
      </c>
      <c r="H77" s="19"/>
      <c r="I77" s="26"/>
      <c r="J77" s="24">
        <v>-62.1</v>
      </c>
      <c r="K77" s="25">
        <f t="shared" si="11"/>
        <v>-62.1</v>
      </c>
      <c r="L77" s="14"/>
    </row>
    <row r="78" spans="1:12">
      <c r="A78" s="20" t="s">
        <v>164</v>
      </c>
      <c r="B78" s="21"/>
      <c r="C78" s="21"/>
      <c r="D78" s="21"/>
      <c r="E78" s="21"/>
      <c r="F78" s="21"/>
      <c r="G78" s="21"/>
      <c r="H78" s="21"/>
      <c r="I78" s="27"/>
      <c r="J78" s="28">
        <f>SUM(J76:J77)</f>
        <v>325.9</v>
      </c>
      <c r="K78" s="28">
        <f>SUM(K76:K77)</f>
        <v>325.9</v>
      </c>
      <c r="L78" s="14"/>
    </row>
    <row r="79" spans="1:12">
      <c r="A79" s="8">
        <v>45510</v>
      </c>
      <c r="B79" s="9">
        <v>19456</v>
      </c>
      <c r="C79" s="10" t="s">
        <v>188</v>
      </c>
      <c r="D79" s="11" t="s">
        <v>162</v>
      </c>
      <c r="E79" s="3">
        <v>215120</v>
      </c>
      <c r="F79" s="12"/>
      <c r="G79" s="13" t="s">
        <v>49</v>
      </c>
      <c r="H79" s="13"/>
      <c r="I79" s="23"/>
      <c r="J79" s="24">
        <v>196</v>
      </c>
      <c r="K79" s="25">
        <f t="shared" si="11"/>
        <v>196</v>
      </c>
      <c r="L79" s="8">
        <v>45509</v>
      </c>
    </row>
    <row r="80" spans="1:12">
      <c r="A80" s="14"/>
      <c r="B80" s="15"/>
      <c r="C80" s="16"/>
      <c r="D80" s="17" t="s">
        <v>163</v>
      </c>
      <c r="E80" s="7"/>
      <c r="F80" s="18"/>
      <c r="G80" s="19" t="s">
        <v>49</v>
      </c>
      <c r="H80" s="19"/>
      <c r="I80" s="26"/>
      <c r="J80" s="24">
        <v>-34.01</v>
      </c>
      <c r="K80" s="25">
        <f t="shared" si="11"/>
        <v>-34.01</v>
      </c>
      <c r="L80" s="14"/>
    </row>
    <row r="81" spans="1:12">
      <c r="A81" s="20" t="s">
        <v>164</v>
      </c>
      <c r="B81" s="21"/>
      <c r="C81" s="21"/>
      <c r="D81" s="21"/>
      <c r="E81" s="21"/>
      <c r="F81" s="21"/>
      <c r="G81" s="21"/>
      <c r="H81" s="21"/>
      <c r="I81" s="27"/>
      <c r="J81" s="28">
        <f>SUM(J79:J80)</f>
        <v>161.99</v>
      </c>
      <c r="K81" s="28">
        <f>SUM(K79:K80)</f>
        <v>161.99</v>
      </c>
      <c r="L81" s="14"/>
    </row>
    <row r="82" spans="1:12">
      <c r="A82" s="8">
        <v>45510</v>
      </c>
      <c r="B82" s="9">
        <v>19456</v>
      </c>
      <c r="C82" s="10" t="s">
        <v>189</v>
      </c>
      <c r="D82" s="11" t="s">
        <v>162</v>
      </c>
      <c r="E82" s="3">
        <v>215502</v>
      </c>
      <c r="F82" s="12"/>
      <c r="G82" s="13" t="s">
        <v>49</v>
      </c>
      <c r="H82" s="13"/>
      <c r="I82" s="23"/>
      <c r="J82" s="24">
        <v>582</v>
      </c>
      <c r="K82" s="25">
        <f t="shared" ref="K82:K86" si="12">J82</f>
        <v>582</v>
      </c>
      <c r="L82" s="8">
        <v>45509</v>
      </c>
    </row>
    <row r="83" spans="1:12">
      <c r="A83" s="14"/>
      <c r="B83" s="15"/>
      <c r="C83" s="16"/>
      <c r="D83" s="17" t="s">
        <v>163</v>
      </c>
      <c r="E83" s="7"/>
      <c r="F83" s="18"/>
      <c r="G83" s="19" t="s">
        <v>49</v>
      </c>
      <c r="H83" s="19"/>
      <c r="I83" s="26"/>
      <c r="J83" s="24">
        <v>-92.46</v>
      </c>
      <c r="K83" s="25">
        <f t="shared" si="12"/>
        <v>-92.46</v>
      </c>
      <c r="L83" s="14"/>
    </row>
    <row r="84" spans="1:12">
      <c r="A84" s="20" t="s">
        <v>164</v>
      </c>
      <c r="B84" s="21"/>
      <c r="C84" s="21"/>
      <c r="D84" s="21"/>
      <c r="E84" s="21"/>
      <c r="F84" s="21"/>
      <c r="G84" s="21"/>
      <c r="H84" s="21"/>
      <c r="I84" s="27"/>
      <c r="J84" s="28">
        <f>SUM(J82:J83)</f>
        <v>489.54</v>
      </c>
      <c r="K84" s="28">
        <f>SUM(K82:K83)</f>
        <v>489.54</v>
      </c>
      <c r="L84" s="14"/>
    </row>
    <row r="85" spans="1:12">
      <c r="A85" s="8">
        <v>45510</v>
      </c>
      <c r="B85" s="9">
        <v>19456</v>
      </c>
      <c r="C85" s="10" t="s">
        <v>190</v>
      </c>
      <c r="D85" s="11" t="s">
        <v>162</v>
      </c>
      <c r="E85" s="3">
        <v>215503</v>
      </c>
      <c r="F85" s="12"/>
      <c r="G85" s="13" t="s">
        <v>49</v>
      </c>
      <c r="H85" s="13"/>
      <c r="I85" s="23"/>
      <c r="J85" s="24">
        <v>194</v>
      </c>
      <c r="K85" s="25">
        <f t="shared" si="12"/>
        <v>194</v>
      </c>
      <c r="L85" s="8">
        <v>45509</v>
      </c>
    </row>
    <row r="86" spans="1:12">
      <c r="A86" s="14"/>
      <c r="B86" s="15"/>
      <c r="C86" s="16"/>
      <c r="D86" s="17" t="s">
        <v>163</v>
      </c>
      <c r="E86" s="7"/>
      <c r="F86" s="18"/>
      <c r="G86" s="19" t="s">
        <v>49</v>
      </c>
      <c r="H86" s="19"/>
      <c r="I86" s="26"/>
      <c r="J86" s="24">
        <v>-30.63</v>
      </c>
      <c r="K86" s="25">
        <f t="shared" si="12"/>
        <v>-30.63</v>
      </c>
      <c r="L86" s="14"/>
    </row>
    <row r="87" spans="1:12">
      <c r="A87" s="20" t="s">
        <v>164</v>
      </c>
      <c r="B87" s="21"/>
      <c r="C87" s="21"/>
      <c r="D87" s="21"/>
      <c r="E87" s="21"/>
      <c r="F87" s="21"/>
      <c r="G87" s="21"/>
      <c r="H87" s="21"/>
      <c r="I87" s="27"/>
      <c r="J87" s="28">
        <f>SUM(J85:J86)</f>
        <v>163.37</v>
      </c>
      <c r="K87" s="28">
        <f>SUM(K85:K86)</f>
        <v>163.37</v>
      </c>
      <c r="L87" s="14"/>
    </row>
    <row r="88" spans="1:12">
      <c r="A88" s="8">
        <v>45510</v>
      </c>
      <c r="B88" s="9">
        <v>19456</v>
      </c>
      <c r="C88" s="10" t="s">
        <v>191</v>
      </c>
      <c r="D88" s="11" t="s">
        <v>162</v>
      </c>
      <c r="E88" s="3">
        <v>215102</v>
      </c>
      <c r="F88" s="12"/>
      <c r="G88" s="13" t="s">
        <v>49</v>
      </c>
      <c r="H88" s="13"/>
      <c r="I88" s="23"/>
      <c r="J88" s="24">
        <v>194</v>
      </c>
      <c r="K88" s="25">
        <f t="shared" ref="K88:K92" si="13">J88</f>
        <v>194</v>
      </c>
      <c r="L88" s="8">
        <v>45509</v>
      </c>
    </row>
    <row r="89" spans="1:12">
      <c r="A89" s="14"/>
      <c r="B89" s="15"/>
      <c r="C89" s="16"/>
      <c r="D89" s="17" t="s">
        <v>163</v>
      </c>
      <c r="E89" s="7"/>
      <c r="F89" s="18"/>
      <c r="G89" s="19" t="s">
        <v>49</v>
      </c>
      <c r="H89" s="19"/>
      <c r="I89" s="26"/>
      <c r="J89" s="24">
        <v>-30.63</v>
      </c>
      <c r="K89" s="25">
        <f t="shared" si="13"/>
        <v>-30.63</v>
      </c>
      <c r="L89" s="14"/>
    </row>
    <row r="90" spans="1:12">
      <c r="A90" s="20" t="s">
        <v>164</v>
      </c>
      <c r="B90" s="21"/>
      <c r="C90" s="21"/>
      <c r="D90" s="21"/>
      <c r="E90" s="21"/>
      <c r="F90" s="21"/>
      <c r="G90" s="21"/>
      <c r="H90" s="21"/>
      <c r="I90" s="27"/>
      <c r="J90" s="28">
        <f>SUM(J88:J89)</f>
        <v>163.37</v>
      </c>
      <c r="K90" s="28">
        <f>SUM(K88:K89)</f>
        <v>163.37</v>
      </c>
      <c r="L90" s="14"/>
    </row>
    <row r="91" spans="1:12">
      <c r="A91" s="8">
        <v>45510</v>
      </c>
      <c r="B91" s="9">
        <v>19456</v>
      </c>
      <c r="C91" s="10" t="s">
        <v>192</v>
      </c>
      <c r="D91" s="11" t="s">
        <v>162</v>
      </c>
      <c r="E91" s="3">
        <v>215489</v>
      </c>
      <c r="F91" s="12"/>
      <c r="G91" s="13" t="s">
        <v>49</v>
      </c>
      <c r="H91" s="13"/>
      <c r="I91" s="23"/>
      <c r="J91" s="24">
        <v>200</v>
      </c>
      <c r="K91" s="25">
        <f t="shared" si="13"/>
        <v>200</v>
      </c>
      <c r="L91" s="8">
        <v>45509</v>
      </c>
    </row>
    <row r="92" spans="1:12">
      <c r="A92" s="14"/>
      <c r="B92" s="15"/>
      <c r="C92" s="16"/>
      <c r="D92" s="17" t="s">
        <v>163</v>
      </c>
      <c r="E92" s="7"/>
      <c r="F92" s="18"/>
      <c r="G92" s="19" t="s">
        <v>49</v>
      </c>
      <c r="H92" s="19"/>
      <c r="I92" s="26"/>
      <c r="J92" s="24">
        <v>-32.41</v>
      </c>
      <c r="K92" s="25">
        <f t="shared" si="13"/>
        <v>-32.41</v>
      </c>
      <c r="L92" s="14"/>
    </row>
    <row r="93" spans="1:12">
      <c r="A93" s="20" t="s">
        <v>164</v>
      </c>
      <c r="B93" s="21"/>
      <c r="C93" s="21"/>
      <c r="D93" s="21"/>
      <c r="E93" s="21"/>
      <c r="F93" s="21"/>
      <c r="G93" s="21"/>
      <c r="H93" s="21"/>
      <c r="I93" s="27"/>
      <c r="J93" s="28">
        <f>SUM(J91:J92)</f>
        <v>167.59</v>
      </c>
      <c r="K93" s="28">
        <f>SUM(K91:K92)</f>
        <v>167.59</v>
      </c>
      <c r="L93" s="14"/>
    </row>
    <row r="94" spans="1:12">
      <c r="A94" s="8">
        <v>45510</v>
      </c>
      <c r="B94" s="9">
        <v>19456</v>
      </c>
      <c r="C94" s="10" t="s">
        <v>193</v>
      </c>
      <c r="D94" s="11" t="s">
        <v>162</v>
      </c>
      <c r="E94" s="3">
        <v>215242</v>
      </c>
      <c r="F94" s="12"/>
      <c r="G94" s="13" t="s">
        <v>49</v>
      </c>
      <c r="H94" s="13"/>
      <c r="I94" s="23"/>
      <c r="J94" s="24">
        <v>194</v>
      </c>
      <c r="K94" s="25">
        <f t="shared" ref="K94:K98" si="14">J94</f>
        <v>194</v>
      </c>
      <c r="L94" s="8">
        <v>45509</v>
      </c>
    </row>
    <row r="95" spans="1:12">
      <c r="A95" s="14"/>
      <c r="B95" s="15"/>
      <c r="C95" s="16"/>
      <c r="D95" s="17" t="s">
        <v>163</v>
      </c>
      <c r="E95" s="7"/>
      <c r="F95" s="18"/>
      <c r="G95" s="19" t="s">
        <v>49</v>
      </c>
      <c r="H95" s="19"/>
      <c r="I95" s="26"/>
      <c r="J95" s="24">
        <v>-30.63</v>
      </c>
      <c r="K95" s="25">
        <f t="shared" si="14"/>
        <v>-30.63</v>
      </c>
      <c r="L95" s="14"/>
    </row>
    <row r="96" spans="1:12">
      <c r="A96" s="20" t="s">
        <v>164</v>
      </c>
      <c r="B96" s="21"/>
      <c r="C96" s="21"/>
      <c r="D96" s="21"/>
      <c r="E96" s="21"/>
      <c r="F96" s="21"/>
      <c r="G96" s="21"/>
      <c r="H96" s="21"/>
      <c r="I96" s="27"/>
      <c r="J96" s="28">
        <f>SUM(J94:J95)</f>
        <v>163.37</v>
      </c>
      <c r="K96" s="28">
        <f>SUM(K94:K95)</f>
        <v>163.37</v>
      </c>
      <c r="L96" s="14"/>
    </row>
    <row r="97" spans="1:12">
      <c r="A97" s="8">
        <v>45510</v>
      </c>
      <c r="B97" s="9">
        <v>19456</v>
      </c>
      <c r="C97" s="10" t="s">
        <v>194</v>
      </c>
      <c r="D97" s="11" t="s">
        <v>162</v>
      </c>
      <c r="E97" s="3">
        <v>215118</v>
      </c>
      <c r="F97" s="12"/>
      <c r="G97" s="13" t="s">
        <v>49</v>
      </c>
      <c r="H97" s="13"/>
      <c r="I97" s="23"/>
      <c r="J97" s="24">
        <v>4485</v>
      </c>
      <c r="K97" s="25">
        <f t="shared" si="14"/>
        <v>4485</v>
      </c>
      <c r="L97" s="8">
        <v>45509</v>
      </c>
    </row>
    <row r="98" spans="1:12">
      <c r="A98" s="14"/>
      <c r="B98" s="15"/>
      <c r="C98" s="16"/>
      <c r="D98" s="17" t="s">
        <v>163</v>
      </c>
      <c r="E98" s="7"/>
      <c r="F98" s="18"/>
      <c r="G98" s="19" t="s">
        <v>49</v>
      </c>
      <c r="H98" s="19"/>
      <c r="I98" s="26"/>
      <c r="J98" s="24">
        <v>-786.49</v>
      </c>
      <c r="K98" s="25">
        <f t="shared" si="14"/>
        <v>-786.49</v>
      </c>
      <c r="L98" s="14"/>
    </row>
    <row r="99" spans="1:12">
      <c r="A99" s="20" t="s">
        <v>164</v>
      </c>
      <c r="B99" s="21"/>
      <c r="C99" s="21"/>
      <c r="D99" s="21"/>
      <c r="E99" s="21"/>
      <c r="F99" s="21"/>
      <c r="G99" s="21"/>
      <c r="H99" s="21"/>
      <c r="I99" s="27"/>
      <c r="J99" s="28">
        <f>SUM(J97:J98)</f>
        <v>3698.51</v>
      </c>
      <c r="K99" s="28">
        <f>SUM(K97:K98)</f>
        <v>3698.51</v>
      </c>
      <c r="L99" s="14"/>
    </row>
    <row r="100" spans="1:12">
      <c r="A100" s="8">
        <v>45510</v>
      </c>
      <c r="B100" s="9">
        <v>19456</v>
      </c>
      <c r="C100" s="10" t="s">
        <v>195</v>
      </c>
      <c r="D100" s="11" t="s">
        <v>162</v>
      </c>
      <c r="E100" s="3">
        <v>215487</v>
      </c>
      <c r="F100" s="12"/>
      <c r="G100" s="13" t="s">
        <v>49</v>
      </c>
      <c r="H100" s="13"/>
      <c r="I100" s="23"/>
      <c r="J100" s="24">
        <v>194</v>
      </c>
      <c r="K100" s="25">
        <f t="shared" ref="K100:K104" si="15">J100</f>
        <v>194</v>
      </c>
      <c r="L100" s="8">
        <v>45509</v>
      </c>
    </row>
    <row r="101" spans="1:12">
      <c r="A101" s="14"/>
      <c r="B101" s="15"/>
      <c r="C101" s="16"/>
      <c r="D101" s="17" t="s">
        <v>163</v>
      </c>
      <c r="E101" s="7"/>
      <c r="F101" s="18"/>
      <c r="G101" s="19" t="s">
        <v>49</v>
      </c>
      <c r="H101" s="19"/>
      <c r="I101" s="26"/>
      <c r="J101" s="24">
        <v>-30.63</v>
      </c>
      <c r="K101" s="25">
        <f t="shared" si="15"/>
        <v>-30.63</v>
      </c>
      <c r="L101" s="14"/>
    </row>
    <row r="102" spans="1:12">
      <c r="A102" s="20" t="s">
        <v>164</v>
      </c>
      <c r="B102" s="21"/>
      <c r="C102" s="21"/>
      <c r="D102" s="21"/>
      <c r="E102" s="21"/>
      <c r="F102" s="21"/>
      <c r="G102" s="21"/>
      <c r="H102" s="21"/>
      <c r="I102" s="27"/>
      <c r="J102" s="28">
        <f>SUM(J100:J101)</f>
        <v>163.37</v>
      </c>
      <c r="K102" s="28">
        <f>SUM(K100:K101)</f>
        <v>163.37</v>
      </c>
      <c r="L102" s="14"/>
    </row>
    <row r="103" spans="1:12">
      <c r="A103" s="8">
        <v>45510</v>
      </c>
      <c r="B103" s="9">
        <v>19456</v>
      </c>
      <c r="C103" s="10" t="s">
        <v>196</v>
      </c>
      <c r="D103" s="11" t="s">
        <v>162</v>
      </c>
      <c r="E103" s="3">
        <v>215245</v>
      </c>
      <c r="F103" s="12"/>
      <c r="G103" s="13" t="s">
        <v>49</v>
      </c>
      <c r="H103" s="13"/>
      <c r="I103" s="23"/>
      <c r="J103" s="24">
        <v>1100</v>
      </c>
      <c r="K103" s="25">
        <f t="shared" si="15"/>
        <v>1100</v>
      </c>
      <c r="L103" s="8">
        <v>45509</v>
      </c>
    </row>
    <row r="104" spans="1:12">
      <c r="A104" s="14"/>
      <c r="B104" s="15"/>
      <c r="C104" s="16"/>
      <c r="D104" s="17" t="s">
        <v>163</v>
      </c>
      <c r="E104" s="7"/>
      <c r="F104" s="18"/>
      <c r="G104" s="19" t="s">
        <v>49</v>
      </c>
      <c r="H104" s="19"/>
      <c r="I104" s="26"/>
      <c r="J104" s="24">
        <v>-211.4</v>
      </c>
      <c r="K104" s="25">
        <f t="shared" si="15"/>
        <v>-211.4</v>
      </c>
      <c r="L104" s="14"/>
    </row>
    <row r="105" spans="1:12">
      <c r="A105" s="20" t="s">
        <v>164</v>
      </c>
      <c r="B105" s="21"/>
      <c r="C105" s="21"/>
      <c r="D105" s="21"/>
      <c r="E105" s="21"/>
      <c r="F105" s="21"/>
      <c r="G105" s="21"/>
      <c r="H105" s="21"/>
      <c r="I105" s="27"/>
      <c r="J105" s="28">
        <f>SUM(J103:J104)</f>
        <v>888.6</v>
      </c>
      <c r="K105" s="28">
        <f>SUM(K103:K104)</f>
        <v>888.6</v>
      </c>
      <c r="L105" s="14"/>
    </row>
    <row r="106" spans="1:12">
      <c r="A106" s="8">
        <v>45510</v>
      </c>
      <c r="B106" s="9">
        <v>19456</v>
      </c>
      <c r="C106" s="10" t="s">
        <v>197</v>
      </c>
      <c r="D106" s="11" t="s">
        <v>162</v>
      </c>
      <c r="E106" s="3">
        <v>214546</v>
      </c>
      <c r="F106" s="12"/>
      <c r="G106" s="13" t="s">
        <v>49</v>
      </c>
      <c r="H106" s="13"/>
      <c r="I106" s="23"/>
      <c r="J106" s="24">
        <v>582</v>
      </c>
      <c r="K106" s="25">
        <f t="shared" ref="K106:K110" si="16">J106</f>
        <v>582</v>
      </c>
      <c r="L106" s="8">
        <v>45509</v>
      </c>
    </row>
    <row r="107" spans="1:12">
      <c r="A107" s="14"/>
      <c r="B107" s="15"/>
      <c r="C107" s="16"/>
      <c r="D107" s="17" t="s">
        <v>163</v>
      </c>
      <c r="E107" s="7"/>
      <c r="F107" s="18"/>
      <c r="G107" s="19" t="s">
        <v>49</v>
      </c>
      <c r="H107" s="19"/>
      <c r="I107" s="26"/>
      <c r="J107" s="24">
        <v>-92.73</v>
      </c>
      <c r="K107" s="25">
        <f t="shared" si="16"/>
        <v>-92.73</v>
      </c>
      <c r="L107" s="14"/>
    </row>
    <row r="108" spans="1:12">
      <c r="A108" s="20" t="s">
        <v>164</v>
      </c>
      <c r="B108" s="21"/>
      <c r="C108" s="21"/>
      <c r="D108" s="21"/>
      <c r="E108" s="21"/>
      <c r="F108" s="21"/>
      <c r="G108" s="21"/>
      <c r="H108" s="21"/>
      <c r="I108" s="27"/>
      <c r="J108" s="28">
        <f>SUM(J106:J107)</f>
        <v>489.27</v>
      </c>
      <c r="K108" s="28">
        <f>SUM(K106:K107)</f>
        <v>489.27</v>
      </c>
      <c r="L108" s="14"/>
    </row>
    <row r="109" spans="1:12">
      <c r="A109" s="8">
        <v>45510</v>
      </c>
      <c r="B109" s="9">
        <v>19456</v>
      </c>
      <c r="C109" s="10" t="s">
        <v>198</v>
      </c>
      <c r="D109" s="11" t="s">
        <v>162</v>
      </c>
      <c r="E109" s="3">
        <v>215119</v>
      </c>
      <c r="F109" s="12"/>
      <c r="G109" s="13" t="s">
        <v>49</v>
      </c>
      <c r="H109" s="13"/>
      <c r="I109" s="23"/>
      <c r="J109" s="24">
        <v>1100</v>
      </c>
      <c r="K109" s="25">
        <f t="shared" si="16"/>
        <v>1100</v>
      </c>
      <c r="L109" s="8">
        <v>45509</v>
      </c>
    </row>
    <row r="110" spans="1:12">
      <c r="A110" s="14"/>
      <c r="B110" s="15"/>
      <c r="C110" s="16"/>
      <c r="D110" s="17" t="s">
        <v>163</v>
      </c>
      <c r="E110" s="7"/>
      <c r="F110" s="18"/>
      <c r="G110" s="19" t="s">
        <v>49</v>
      </c>
      <c r="H110" s="19"/>
      <c r="I110" s="26"/>
      <c r="J110" s="24">
        <v>-211.4</v>
      </c>
      <c r="K110" s="25">
        <f t="shared" si="16"/>
        <v>-211.4</v>
      </c>
      <c r="L110" s="14"/>
    </row>
    <row r="111" spans="1:12">
      <c r="A111" s="20" t="s">
        <v>164</v>
      </c>
      <c r="B111" s="21"/>
      <c r="C111" s="21"/>
      <c r="D111" s="21"/>
      <c r="E111" s="21"/>
      <c r="F111" s="21"/>
      <c r="G111" s="21"/>
      <c r="H111" s="21"/>
      <c r="I111" s="27"/>
      <c r="J111" s="28">
        <f>SUM(J109:J110)</f>
        <v>888.6</v>
      </c>
      <c r="K111" s="28">
        <f>SUM(K109:K110)</f>
        <v>888.6</v>
      </c>
      <c r="L111" s="14"/>
    </row>
    <row r="112" spans="1:12">
      <c r="A112" s="8">
        <v>45510</v>
      </c>
      <c r="B112" s="9">
        <v>19456</v>
      </c>
      <c r="C112" s="10" t="s">
        <v>199</v>
      </c>
      <c r="D112" s="11" t="s">
        <v>162</v>
      </c>
      <c r="E112" s="3">
        <v>215105</v>
      </c>
      <c r="F112" s="12"/>
      <c r="G112" s="13" t="s">
        <v>49</v>
      </c>
      <c r="H112" s="13"/>
      <c r="I112" s="23"/>
      <c r="J112" s="24">
        <v>194</v>
      </c>
      <c r="K112" s="25">
        <f t="shared" ref="K112:K116" si="17">J112</f>
        <v>194</v>
      </c>
      <c r="L112" s="8">
        <v>45509</v>
      </c>
    </row>
    <row r="113" spans="1:12">
      <c r="A113" s="14"/>
      <c r="B113" s="15"/>
      <c r="C113" s="16"/>
      <c r="D113" s="17" t="s">
        <v>163</v>
      </c>
      <c r="E113" s="7"/>
      <c r="F113" s="18"/>
      <c r="G113" s="19" t="s">
        <v>49</v>
      </c>
      <c r="H113" s="19"/>
      <c r="I113" s="26"/>
      <c r="J113" s="24">
        <v>-31.48</v>
      </c>
      <c r="K113" s="25">
        <f t="shared" si="17"/>
        <v>-31.48</v>
      </c>
      <c r="L113" s="14"/>
    </row>
    <row r="114" spans="1:12">
      <c r="A114" s="20" t="s">
        <v>164</v>
      </c>
      <c r="B114" s="21"/>
      <c r="C114" s="21"/>
      <c r="D114" s="21"/>
      <c r="E114" s="21"/>
      <c r="F114" s="21"/>
      <c r="G114" s="21"/>
      <c r="H114" s="21"/>
      <c r="I114" s="27"/>
      <c r="J114" s="28">
        <f>SUM(J112:J113)</f>
        <v>162.52</v>
      </c>
      <c r="K114" s="28">
        <f>SUM(K112:K113)</f>
        <v>162.52</v>
      </c>
      <c r="L114" s="14"/>
    </row>
    <row r="115" spans="1:12">
      <c r="A115" s="8">
        <v>45510</v>
      </c>
      <c r="B115" s="9">
        <v>19456</v>
      </c>
      <c r="C115" s="10" t="s">
        <v>200</v>
      </c>
      <c r="D115" s="11" t="s">
        <v>162</v>
      </c>
      <c r="E115" s="3">
        <v>215094</v>
      </c>
      <c r="F115" s="12"/>
      <c r="G115" s="13" t="s">
        <v>49</v>
      </c>
      <c r="H115" s="13"/>
      <c r="I115" s="23"/>
      <c r="J115" s="24">
        <v>388</v>
      </c>
      <c r="K115" s="25">
        <f t="shared" si="17"/>
        <v>388</v>
      </c>
      <c r="L115" s="8">
        <v>45509</v>
      </c>
    </row>
    <row r="116" spans="1:12">
      <c r="A116" s="14"/>
      <c r="B116" s="15"/>
      <c r="C116" s="16"/>
      <c r="D116" s="17" t="s">
        <v>163</v>
      </c>
      <c r="E116" s="7"/>
      <c r="F116" s="18"/>
      <c r="G116" s="19" t="s">
        <v>49</v>
      </c>
      <c r="H116" s="19"/>
      <c r="I116" s="26"/>
      <c r="J116" s="24">
        <v>-61.26</v>
      </c>
      <c r="K116" s="25">
        <f t="shared" si="17"/>
        <v>-61.26</v>
      </c>
      <c r="L116" s="14"/>
    </row>
    <row r="117" spans="1:12">
      <c r="A117" s="20" t="s">
        <v>164</v>
      </c>
      <c r="B117" s="21"/>
      <c r="C117" s="21"/>
      <c r="D117" s="21"/>
      <c r="E117" s="21"/>
      <c r="F117" s="21"/>
      <c r="G117" s="21"/>
      <c r="H117" s="21"/>
      <c r="I117" s="27"/>
      <c r="J117" s="28">
        <f>SUM(J115:J116)</f>
        <v>326.74</v>
      </c>
      <c r="K117" s="28">
        <f>SUM(K115:K116)</f>
        <v>326.74</v>
      </c>
      <c r="L117" s="14"/>
    </row>
    <row r="118" spans="1:12">
      <c r="A118" s="8">
        <v>45510</v>
      </c>
      <c r="B118" s="9">
        <v>19456</v>
      </c>
      <c r="C118" s="10" t="s">
        <v>201</v>
      </c>
      <c r="D118" s="11" t="s">
        <v>162</v>
      </c>
      <c r="E118" s="3">
        <v>214567</v>
      </c>
      <c r="F118" s="12"/>
      <c r="G118" s="13" t="s">
        <v>49</v>
      </c>
      <c r="H118" s="13"/>
      <c r="I118" s="23"/>
      <c r="J118" s="24">
        <v>194</v>
      </c>
      <c r="K118" s="25">
        <f t="shared" ref="K118:K122" si="18">J118</f>
        <v>194</v>
      </c>
      <c r="L118" s="8">
        <v>45509</v>
      </c>
    </row>
    <row r="119" spans="1:12">
      <c r="A119" s="14"/>
      <c r="B119" s="15"/>
      <c r="C119" s="16"/>
      <c r="D119" s="17" t="s">
        <v>163</v>
      </c>
      <c r="E119" s="7"/>
      <c r="F119" s="18"/>
      <c r="G119" s="19" t="s">
        <v>49</v>
      </c>
      <c r="H119" s="19"/>
      <c r="I119" s="26"/>
      <c r="J119" s="24">
        <v>-30.63</v>
      </c>
      <c r="K119" s="25">
        <f t="shared" si="18"/>
        <v>-30.63</v>
      </c>
      <c r="L119" s="14"/>
    </row>
    <row r="120" spans="1:12">
      <c r="A120" s="20" t="s">
        <v>164</v>
      </c>
      <c r="B120" s="21"/>
      <c r="C120" s="21"/>
      <c r="D120" s="21"/>
      <c r="E120" s="21"/>
      <c r="F120" s="21"/>
      <c r="G120" s="21"/>
      <c r="H120" s="21"/>
      <c r="I120" s="27"/>
      <c r="J120" s="28">
        <f>SUM(J118:J119)</f>
        <v>163.37</v>
      </c>
      <c r="K120" s="28">
        <f>SUM(K118:K119)</f>
        <v>163.37</v>
      </c>
      <c r="L120" s="14"/>
    </row>
    <row r="121" spans="1:12">
      <c r="A121" s="8">
        <v>45510</v>
      </c>
      <c r="B121" s="9">
        <v>19456</v>
      </c>
      <c r="C121" s="10" t="s">
        <v>202</v>
      </c>
      <c r="D121" s="11" t="s">
        <v>162</v>
      </c>
      <c r="E121" s="3">
        <v>214671</v>
      </c>
      <c r="F121" s="12"/>
      <c r="G121" s="13" t="s">
        <v>49</v>
      </c>
      <c r="H121" s="13"/>
      <c r="I121" s="23"/>
      <c r="J121" s="24">
        <v>1067</v>
      </c>
      <c r="K121" s="25">
        <f t="shared" si="18"/>
        <v>1067</v>
      </c>
      <c r="L121" s="8">
        <v>45509</v>
      </c>
    </row>
    <row r="122" spans="1:12">
      <c r="A122" s="14"/>
      <c r="B122" s="15"/>
      <c r="C122" s="16"/>
      <c r="D122" s="17" t="s">
        <v>163</v>
      </c>
      <c r="E122" s="7"/>
      <c r="F122" s="18"/>
      <c r="G122" s="19" t="s">
        <v>49</v>
      </c>
      <c r="H122" s="19"/>
      <c r="I122" s="26"/>
      <c r="J122" s="24">
        <v>-168.38</v>
      </c>
      <c r="K122" s="25">
        <f t="shared" si="18"/>
        <v>-168.38</v>
      </c>
      <c r="L122" s="14"/>
    </row>
    <row r="123" spans="1:12">
      <c r="A123" s="20" t="s">
        <v>164</v>
      </c>
      <c r="B123" s="21"/>
      <c r="C123" s="21"/>
      <c r="D123" s="21"/>
      <c r="E123" s="21"/>
      <c r="F123" s="21"/>
      <c r="G123" s="21"/>
      <c r="H123" s="21"/>
      <c r="I123" s="27"/>
      <c r="J123" s="28">
        <f>SUM(J121:J122)</f>
        <v>898.62</v>
      </c>
      <c r="K123" s="28">
        <f>SUM(K121:K122)</f>
        <v>898.62</v>
      </c>
      <c r="L123" s="14"/>
    </row>
    <row r="124" spans="1:12">
      <c r="A124" s="8">
        <v>45510</v>
      </c>
      <c r="B124" s="9">
        <v>19456</v>
      </c>
      <c r="C124" s="10" t="s">
        <v>203</v>
      </c>
      <c r="D124" s="11" t="s">
        <v>162</v>
      </c>
      <c r="E124" s="3">
        <v>214554</v>
      </c>
      <c r="F124" s="12"/>
      <c r="G124" s="13" t="s">
        <v>49</v>
      </c>
      <c r="H124" s="13"/>
      <c r="I124" s="23"/>
      <c r="J124" s="24">
        <v>1097.4</v>
      </c>
      <c r="K124" s="25">
        <f t="shared" ref="K124:K128" si="19">J124</f>
        <v>1097.4</v>
      </c>
      <c r="L124" s="8">
        <v>45509</v>
      </c>
    </row>
    <row r="125" spans="1:12">
      <c r="A125" s="14"/>
      <c r="B125" s="15"/>
      <c r="C125" s="16"/>
      <c r="D125" s="17" t="s">
        <v>163</v>
      </c>
      <c r="E125" s="7"/>
      <c r="F125" s="18"/>
      <c r="G125" s="19" t="s">
        <v>49</v>
      </c>
      <c r="H125" s="19"/>
      <c r="I125" s="26"/>
      <c r="J125" s="24">
        <v>-207.27</v>
      </c>
      <c r="K125" s="25">
        <f t="shared" si="19"/>
        <v>-207.27</v>
      </c>
      <c r="L125" s="14"/>
    </row>
    <row r="126" spans="1:12">
      <c r="A126" s="20" t="s">
        <v>164</v>
      </c>
      <c r="B126" s="21"/>
      <c r="C126" s="21"/>
      <c r="D126" s="21"/>
      <c r="E126" s="21"/>
      <c r="F126" s="21"/>
      <c r="G126" s="21"/>
      <c r="H126" s="21"/>
      <c r="I126" s="27"/>
      <c r="J126" s="28">
        <f>SUM(J124:J125)</f>
        <v>890.13</v>
      </c>
      <c r="K126" s="28">
        <f>SUM(K124:K125)</f>
        <v>890.13</v>
      </c>
      <c r="L126" s="14"/>
    </row>
    <row r="127" spans="1:12">
      <c r="A127" s="8">
        <v>45510</v>
      </c>
      <c r="B127" s="9">
        <v>19456</v>
      </c>
      <c r="C127" s="10" t="s">
        <v>204</v>
      </c>
      <c r="D127" s="11" t="s">
        <v>162</v>
      </c>
      <c r="E127" s="3">
        <v>214544</v>
      </c>
      <c r="F127" s="12"/>
      <c r="G127" s="13" t="s">
        <v>49</v>
      </c>
      <c r="H127" s="13"/>
      <c r="I127" s="23"/>
      <c r="J127" s="24">
        <v>194.4</v>
      </c>
      <c r="K127" s="25">
        <f t="shared" si="19"/>
        <v>194.4</v>
      </c>
      <c r="L127" s="8">
        <v>45509</v>
      </c>
    </row>
    <row r="128" spans="1:12">
      <c r="A128" s="14"/>
      <c r="B128" s="15"/>
      <c r="C128" s="16"/>
      <c r="D128" s="17" t="s">
        <v>163</v>
      </c>
      <c r="E128" s="7"/>
      <c r="F128" s="18"/>
      <c r="G128" s="19" t="s">
        <v>49</v>
      </c>
      <c r="H128" s="19"/>
      <c r="I128" s="26"/>
      <c r="J128" s="24">
        <v>-31.98</v>
      </c>
      <c r="K128" s="25">
        <f t="shared" si="19"/>
        <v>-31.98</v>
      </c>
      <c r="L128" s="14"/>
    </row>
    <row r="129" spans="1:12">
      <c r="A129" s="20" t="s">
        <v>164</v>
      </c>
      <c r="B129" s="21"/>
      <c r="C129" s="21"/>
      <c r="D129" s="21"/>
      <c r="E129" s="21"/>
      <c r="F129" s="21"/>
      <c r="G129" s="21"/>
      <c r="H129" s="21"/>
      <c r="I129" s="27"/>
      <c r="J129" s="28">
        <f>SUM(J127:J128)</f>
        <v>162.42</v>
      </c>
      <c r="K129" s="28">
        <f>SUM(K127:K128)</f>
        <v>162.42</v>
      </c>
      <c r="L129" s="14"/>
    </row>
    <row r="130" spans="1:12">
      <c r="A130" s="8">
        <v>45510</v>
      </c>
      <c r="B130" s="9">
        <v>19456</v>
      </c>
      <c r="C130" s="10" t="s">
        <v>205</v>
      </c>
      <c r="D130" s="11" t="s">
        <v>162</v>
      </c>
      <c r="E130" s="3">
        <v>214563</v>
      </c>
      <c r="F130" s="12"/>
      <c r="G130" s="13" t="s">
        <v>49</v>
      </c>
      <c r="H130" s="13"/>
      <c r="I130" s="23"/>
      <c r="J130" s="24">
        <v>194</v>
      </c>
      <c r="K130" s="25">
        <f t="shared" ref="K130:K134" si="20">J130</f>
        <v>194</v>
      </c>
      <c r="L130" s="8">
        <v>45509</v>
      </c>
    </row>
    <row r="131" spans="1:12">
      <c r="A131" s="14"/>
      <c r="B131" s="15"/>
      <c r="C131" s="16"/>
      <c r="D131" s="17" t="s">
        <v>163</v>
      </c>
      <c r="E131" s="7"/>
      <c r="F131" s="18"/>
      <c r="G131" s="19" t="s">
        <v>49</v>
      </c>
      <c r="H131" s="19"/>
      <c r="I131" s="26"/>
      <c r="J131" s="24">
        <v>-30.63</v>
      </c>
      <c r="K131" s="25">
        <f t="shared" si="20"/>
        <v>-30.63</v>
      </c>
      <c r="L131" s="14"/>
    </row>
    <row r="132" spans="1:12">
      <c r="A132" s="20" t="s">
        <v>164</v>
      </c>
      <c r="B132" s="21"/>
      <c r="C132" s="21"/>
      <c r="D132" s="21"/>
      <c r="E132" s="21"/>
      <c r="F132" s="21"/>
      <c r="G132" s="21"/>
      <c r="H132" s="21"/>
      <c r="I132" s="27"/>
      <c r="J132" s="28">
        <f>SUM(J130:J131)</f>
        <v>163.37</v>
      </c>
      <c r="K132" s="28">
        <f>SUM(K130:K131)</f>
        <v>163.37</v>
      </c>
      <c r="L132" s="14"/>
    </row>
    <row r="133" spans="1:12">
      <c r="A133" s="8">
        <v>45510</v>
      </c>
      <c r="B133" s="9">
        <v>19456</v>
      </c>
      <c r="C133" s="10" t="s">
        <v>206</v>
      </c>
      <c r="D133" s="11" t="s">
        <v>162</v>
      </c>
      <c r="E133" s="3">
        <v>214561</v>
      </c>
      <c r="F133" s="12"/>
      <c r="G133" s="13" t="s">
        <v>49</v>
      </c>
      <c r="H133" s="13"/>
      <c r="I133" s="23"/>
      <c r="J133" s="24">
        <v>194</v>
      </c>
      <c r="K133" s="25">
        <f t="shared" si="20"/>
        <v>194</v>
      </c>
      <c r="L133" s="8">
        <v>45509</v>
      </c>
    </row>
    <row r="134" spans="1:12">
      <c r="A134" s="14"/>
      <c r="B134" s="15"/>
      <c r="C134" s="16"/>
      <c r="D134" s="17" t="s">
        <v>163</v>
      </c>
      <c r="E134" s="7"/>
      <c r="F134" s="18"/>
      <c r="G134" s="19" t="s">
        <v>49</v>
      </c>
      <c r="H134" s="19"/>
      <c r="I134" s="26"/>
      <c r="J134" s="24">
        <v>-30.82</v>
      </c>
      <c r="K134" s="25">
        <f t="shared" si="20"/>
        <v>-30.82</v>
      </c>
      <c r="L134" s="14"/>
    </row>
    <row r="135" spans="1:12">
      <c r="A135" s="20" t="s">
        <v>164</v>
      </c>
      <c r="B135" s="21"/>
      <c r="C135" s="21"/>
      <c r="D135" s="21"/>
      <c r="E135" s="21"/>
      <c r="F135" s="21"/>
      <c r="G135" s="21"/>
      <c r="H135" s="21"/>
      <c r="I135" s="27"/>
      <c r="J135" s="28">
        <f>SUM(J133:J134)</f>
        <v>163.18</v>
      </c>
      <c r="K135" s="28">
        <f>SUM(K133:K134)</f>
        <v>163.18</v>
      </c>
      <c r="L135" s="14"/>
    </row>
    <row r="136" spans="1:12">
      <c r="A136" s="8">
        <v>45510</v>
      </c>
      <c r="B136" s="9">
        <v>19456</v>
      </c>
      <c r="C136" s="10" t="s">
        <v>207</v>
      </c>
      <c r="D136" s="11" t="s">
        <v>162</v>
      </c>
      <c r="E136" s="3">
        <v>214747</v>
      </c>
      <c r="F136" s="12"/>
      <c r="G136" s="13" t="s">
        <v>49</v>
      </c>
      <c r="H136" s="13"/>
      <c r="I136" s="23"/>
      <c r="J136" s="24">
        <v>2200</v>
      </c>
      <c r="K136" s="25">
        <f t="shared" ref="K136:K140" si="21">J136</f>
        <v>2200</v>
      </c>
      <c r="L136" s="8">
        <v>45509</v>
      </c>
    </row>
    <row r="137" spans="1:12">
      <c r="A137" s="14"/>
      <c r="B137" s="15"/>
      <c r="C137" s="16"/>
      <c r="D137" s="17" t="s">
        <v>163</v>
      </c>
      <c r="E137" s="7"/>
      <c r="F137" s="18"/>
      <c r="G137" s="19" t="s">
        <v>49</v>
      </c>
      <c r="H137" s="19"/>
      <c r="I137" s="26"/>
      <c r="J137" s="24">
        <v>-421.96</v>
      </c>
      <c r="K137" s="25">
        <f t="shared" si="21"/>
        <v>-421.96</v>
      </c>
      <c r="L137" s="14"/>
    </row>
    <row r="138" spans="1:12">
      <c r="A138" s="20" t="s">
        <v>164</v>
      </c>
      <c r="B138" s="21"/>
      <c r="C138" s="21"/>
      <c r="D138" s="21"/>
      <c r="E138" s="21"/>
      <c r="F138" s="21"/>
      <c r="G138" s="21"/>
      <c r="H138" s="21"/>
      <c r="I138" s="27"/>
      <c r="J138" s="28">
        <f>SUM(J136:J137)</f>
        <v>1778.04</v>
      </c>
      <c r="K138" s="28">
        <f>SUM(K136:K137)</f>
        <v>1778.04</v>
      </c>
      <c r="L138" s="14"/>
    </row>
    <row r="139" spans="1:12">
      <c r="A139" s="8">
        <v>45510</v>
      </c>
      <c r="B139" s="9">
        <v>19456</v>
      </c>
      <c r="C139" s="10" t="s">
        <v>208</v>
      </c>
      <c r="D139" s="11" t="s">
        <v>162</v>
      </c>
      <c r="E139" s="3">
        <v>214684</v>
      </c>
      <c r="F139" s="12"/>
      <c r="G139" s="13" t="s">
        <v>49</v>
      </c>
      <c r="H139" s="13"/>
      <c r="I139" s="23"/>
      <c r="J139" s="24">
        <v>1074</v>
      </c>
      <c r="K139" s="25">
        <f t="shared" si="21"/>
        <v>1074</v>
      </c>
      <c r="L139" s="8">
        <v>45509</v>
      </c>
    </row>
    <row r="140" spans="1:12">
      <c r="A140" s="14"/>
      <c r="B140" s="15"/>
      <c r="C140" s="16"/>
      <c r="D140" s="17" t="s">
        <v>163</v>
      </c>
      <c r="E140" s="7"/>
      <c r="F140" s="18"/>
      <c r="G140" s="19" t="s">
        <v>49</v>
      </c>
      <c r="H140" s="19"/>
      <c r="I140" s="26"/>
      <c r="J140" s="24">
        <v>-178.18</v>
      </c>
      <c r="K140" s="25">
        <f t="shared" si="21"/>
        <v>-178.18</v>
      </c>
      <c r="L140" s="14"/>
    </row>
    <row r="141" spans="1:12">
      <c r="A141" s="20" t="s">
        <v>164</v>
      </c>
      <c r="B141" s="21"/>
      <c r="C141" s="21"/>
      <c r="D141" s="21"/>
      <c r="E141" s="21"/>
      <c r="F141" s="21"/>
      <c r="G141" s="21"/>
      <c r="H141" s="21"/>
      <c r="I141" s="27"/>
      <c r="J141" s="28">
        <f>SUM(J139:J140)</f>
        <v>895.82</v>
      </c>
      <c r="K141" s="28">
        <f>SUM(K139:K140)</f>
        <v>895.82</v>
      </c>
      <c r="L141" s="14"/>
    </row>
    <row r="142" spans="1:12">
      <c r="A142" s="8">
        <v>45510</v>
      </c>
      <c r="B142" s="9">
        <v>19456</v>
      </c>
      <c r="C142" s="10" t="s">
        <v>209</v>
      </c>
      <c r="D142" s="11" t="s">
        <v>162</v>
      </c>
      <c r="E142" s="3">
        <v>214550</v>
      </c>
      <c r="F142" s="12"/>
      <c r="G142" s="13" t="s">
        <v>49</v>
      </c>
      <c r="H142" s="13"/>
      <c r="I142" s="23"/>
      <c r="J142" s="24">
        <v>1100</v>
      </c>
      <c r="K142" s="25">
        <f t="shared" ref="K142:K146" si="22">J142</f>
        <v>1100</v>
      </c>
      <c r="L142" s="8">
        <v>45509</v>
      </c>
    </row>
    <row r="143" spans="1:12">
      <c r="A143" s="14"/>
      <c r="B143" s="15"/>
      <c r="C143" s="16"/>
      <c r="D143" s="17" t="s">
        <v>163</v>
      </c>
      <c r="E143" s="7"/>
      <c r="F143" s="18"/>
      <c r="G143" s="19" t="s">
        <v>49</v>
      </c>
      <c r="H143" s="19"/>
      <c r="I143" s="26"/>
      <c r="J143" s="24">
        <v>-211.4</v>
      </c>
      <c r="K143" s="25">
        <f t="shared" si="22"/>
        <v>-211.4</v>
      </c>
      <c r="L143" s="14"/>
    </row>
    <row r="144" spans="1:12">
      <c r="A144" s="20" t="s">
        <v>164</v>
      </c>
      <c r="B144" s="21"/>
      <c r="C144" s="21"/>
      <c r="D144" s="21"/>
      <c r="E144" s="21"/>
      <c r="F144" s="21"/>
      <c r="G144" s="21"/>
      <c r="H144" s="21"/>
      <c r="I144" s="27"/>
      <c r="J144" s="28">
        <f>SUM(J142:J143)</f>
        <v>888.6</v>
      </c>
      <c r="K144" s="28">
        <f>SUM(K142:K143)</f>
        <v>888.6</v>
      </c>
      <c r="L144" s="14"/>
    </row>
    <row r="145" spans="1:12">
      <c r="A145" s="8">
        <v>45510</v>
      </c>
      <c r="B145" s="9">
        <v>19456</v>
      </c>
      <c r="C145" s="10" t="s">
        <v>210</v>
      </c>
      <c r="D145" s="11" t="s">
        <v>162</v>
      </c>
      <c r="E145" s="3">
        <v>214560</v>
      </c>
      <c r="F145" s="12"/>
      <c r="G145" s="13" t="s">
        <v>49</v>
      </c>
      <c r="H145" s="13"/>
      <c r="I145" s="23"/>
      <c r="J145" s="24">
        <v>2134</v>
      </c>
      <c r="K145" s="25">
        <f t="shared" si="22"/>
        <v>2134</v>
      </c>
      <c r="L145" s="8">
        <v>45509</v>
      </c>
    </row>
    <row r="146" spans="1:12">
      <c r="A146" s="14"/>
      <c r="B146" s="15"/>
      <c r="C146" s="16"/>
      <c r="D146" s="17" t="s">
        <v>163</v>
      </c>
      <c r="E146" s="7"/>
      <c r="F146" s="18"/>
      <c r="G146" s="19" t="s">
        <v>49</v>
      </c>
      <c r="H146" s="19"/>
      <c r="I146" s="26"/>
      <c r="J146" s="24">
        <v>-336.76</v>
      </c>
      <c r="K146" s="25">
        <f t="shared" si="22"/>
        <v>-336.76</v>
      </c>
      <c r="L146" s="14"/>
    </row>
    <row r="147" spans="1:12">
      <c r="A147" s="20" t="s">
        <v>164</v>
      </c>
      <c r="B147" s="21"/>
      <c r="C147" s="21"/>
      <c r="D147" s="21"/>
      <c r="E147" s="21"/>
      <c r="F147" s="21"/>
      <c r="G147" s="21"/>
      <c r="H147" s="21"/>
      <c r="I147" s="27"/>
      <c r="J147" s="28">
        <f>SUM(J145:J146)</f>
        <v>1797.24</v>
      </c>
      <c r="K147" s="28">
        <f>SUM(K145:K146)</f>
        <v>1797.24</v>
      </c>
      <c r="L147" s="14"/>
    </row>
    <row r="148" spans="1:12">
      <c r="A148" s="8">
        <v>45510</v>
      </c>
      <c r="B148" s="9">
        <v>19456</v>
      </c>
      <c r="C148" s="10" t="s">
        <v>211</v>
      </c>
      <c r="D148" s="11" t="s">
        <v>162</v>
      </c>
      <c r="E148" s="3">
        <v>214559</v>
      </c>
      <c r="F148" s="12"/>
      <c r="G148" s="13" t="s">
        <v>49</v>
      </c>
      <c r="H148" s="13"/>
      <c r="I148" s="23"/>
      <c r="J148" s="24">
        <v>1067</v>
      </c>
      <c r="K148" s="25">
        <f t="shared" ref="K148:K152" si="23">J148</f>
        <v>1067</v>
      </c>
      <c r="L148" s="8">
        <v>45509</v>
      </c>
    </row>
    <row r="149" spans="1:12">
      <c r="A149" s="14"/>
      <c r="B149" s="15"/>
      <c r="C149" s="16"/>
      <c r="D149" s="17" t="s">
        <v>163</v>
      </c>
      <c r="E149" s="7"/>
      <c r="F149" s="18"/>
      <c r="G149" s="19" t="s">
        <v>49</v>
      </c>
      <c r="H149" s="19"/>
      <c r="I149" s="26"/>
      <c r="J149" s="24">
        <v>-168.38</v>
      </c>
      <c r="K149" s="25">
        <f t="shared" si="23"/>
        <v>-168.38</v>
      </c>
      <c r="L149" s="14"/>
    </row>
    <row r="150" spans="1:12">
      <c r="A150" s="20" t="s">
        <v>164</v>
      </c>
      <c r="B150" s="21"/>
      <c r="C150" s="21"/>
      <c r="D150" s="21"/>
      <c r="E150" s="21"/>
      <c r="F150" s="21"/>
      <c r="G150" s="21"/>
      <c r="H150" s="21"/>
      <c r="I150" s="27"/>
      <c r="J150" s="28">
        <f>SUM(J148:J149)</f>
        <v>898.62</v>
      </c>
      <c r="K150" s="28">
        <f>SUM(K148:K149)</f>
        <v>898.62</v>
      </c>
      <c r="L150" s="14"/>
    </row>
    <row r="151" spans="1:12">
      <c r="A151" s="8">
        <v>45510</v>
      </c>
      <c r="B151" s="9">
        <v>19456</v>
      </c>
      <c r="C151" s="10" t="s">
        <v>212</v>
      </c>
      <c r="D151" s="11" t="s">
        <v>162</v>
      </c>
      <c r="E151" s="3">
        <v>214545</v>
      </c>
      <c r="F151" s="12"/>
      <c r="G151" s="13" t="s">
        <v>49</v>
      </c>
      <c r="H151" s="13"/>
      <c r="I151" s="23"/>
      <c r="J151" s="24">
        <v>200</v>
      </c>
      <c r="K151" s="25">
        <f t="shared" si="23"/>
        <v>200</v>
      </c>
      <c r="L151" s="8">
        <v>45509</v>
      </c>
    </row>
    <row r="152" spans="1:12">
      <c r="A152" s="14"/>
      <c r="B152" s="15"/>
      <c r="C152" s="16"/>
      <c r="D152" s="17" t="s">
        <v>163</v>
      </c>
      <c r="E152" s="7"/>
      <c r="F152" s="18"/>
      <c r="G152" s="19" t="s">
        <v>49</v>
      </c>
      <c r="H152" s="19"/>
      <c r="I152" s="26"/>
      <c r="J152" s="24">
        <v>-32.41</v>
      </c>
      <c r="K152" s="25">
        <f t="shared" si="23"/>
        <v>-32.41</v>
      </c>
      <c r="L152" s="14"/>
    </row>
    <row r="153" spans="1:12">
      <c r="A153" s="20" t="s">
        <v>164</v>
      </c>
      <c r="B153" s="21"/>
      <c r="C153" s="21"/>
      <c r="D153" s="21"/>
      <c r="E153" s="21"/>
      <c r="F153" s="21"/>
      <c r="G153" s="21"/>
      <c r="H153" s="21"/>
      <c r="I153" s="27"/>
      <c r="J153" s="28">
        <f>SUM(J151:J152)</f>
        <v>167.59</v>
      </c>
      <c r="K153" s="28">
        <f>SUM(K151:K152)</f>
        <v>167.59</v>
      </c>
      <c r="L153" s="14"/>
    </row>
    <row r="154" spans="1:12">
      <c r="A154" s="8">
        <v>45510</v>
      </c>
      <c r="B154" s="9">
        <v>19456</v>
      </c>
      <c r="C154" s="10" t="s">
        <v>213</v>
      </c>
      <c r="D154" s="11" t="s">
        <v>162</v>
      </c>
      <c r="E154" s="3">
        <v>214566</v>
      </c>
      <c r="F154" s="12"/>
      <c r="G154" s="13" t="s">
        <v>49</v>
      </c>
      <c r="H154" s="13"/>
      <c r="I154" s="23"/>
      <c r="J154" s="24">
        <v>339.5</v>
      </c>
      <c r="K154" s="25">
        <f>J154</f>
        <v>339.5</v>
      </c>
      <c r="L154" s="8">
        <v>45509</v>
      </c>
    </row>
    <row r="155" spans="1:12">
      <c r="A155" s="14"/>
      <c r="B155" s="15"/>
      <c r="C155" s="16"/>
      <c r="D155" s="17" t="s">
        <v>163</v>
      </c>
      <c r="E155" s="7"/>
      <c r="F155" s="18"/>
      <c r="G155" s="19" t="s">
        <v>49</v>
      </c>
      <c r="H155" s="19"/>
      <c r="I155" s="26"/>
      <c r="J155" s="24">
        <v>-53.58</v>
      </c>
      <c r="K155" s="25">
        <f>J155</f>
        <v>-53.58</v>
      </c>
      <c r="L155" s="14"/>
    </row>
    <row r="156" spans="1:12">
      <c r="A156" s="20" t="s">
        <v>164</v>
      </c>
      <c r="B156" s="21"/>
      <c r="C156" s="21"/>
      <c r="D156" s="21"/>
      <c r="E156" s="21"/>
      <c r="F156" s="21"/>
      <c r="G156" s="21"/>
      <c r="H156" s="21"/>
      <c r="I156" s="27"/>
      <c r="J156" s="28">
        <f>SUM(J154:J155)</f>
        <v>285.92</v>
      </c>
      <c r="K156" s="28">
        <f>SUM(K154:K155)</f>
        <v>285.92</v>
      </c>
      <c r="L156" s="14"/>
    </row>
    <row r="157" ht="10.5" spans="1:10">
      <c r="A157" s="2"/>
      <c r="I157" s="29" t="s">
        <v>214</v>
      </c>
      <c r="J157" s="30">
        <f>SUM(J9,J12,J15,J18,J21,J24,J27,J30,J33,J36,J39,J42,J45,J48,J51,J54,J57,J60,J63,J66,J69,J72,J75,J78,J81,J84,J87,J90,J93,J96,J99,J102,J105,J108,J111,J114,J117,J120,J123,J126,J129,J132,J135,J138,J141,J144,J147,J150,J153,J156)</f>
        <v>33290.93</v>
      </c>
    </row>
    <row r="159" ht="10.5" spans="1:10">
      <c r="A159" s="2" t="s">
        <v>22</v>
      </c>
      <c r="D159" s="2" t="s">
        <v>23</v>
      </c>
      <c r="I159" s="31"/>
      <c r="J159" s="30"/>
    </row>
    <row r="160" spans="1:1">
      <c r="A160" s="2"/>
    </row>
    <row r="161" spans="1:1">
      <c r="A161" s="2"/>
    </row>
    <row r="162" spans="1:4">
      <c r="A162" s="2" t="s">
        <v>25</v>
      </c>
      <c r="D162" s="2" t="s">
        <v>26</v>
      </c>
    </row>
    <row r="163" spans="1:4">
      <c r="A163" s="1" t="s">
        <v>28</v>
      </c>
      <c r="D163" s="1" t="s">
        <v>29</v>
      </c>
    </row>
    <row r="168" spans="1:1">
      <c r="A168" s="2" t="s">
        <v>0</v>
      </c>
    </row>
    <row r="169" spans="1:1">
      <c r="A169" s="2" t="s">
        <v>33</v>
      </c>
    </row>
    <row r="171" spans="1:12">
      <c r="A171" s="3" t="s">
        <v>2</v>
      </c>
      <c r="B171" s="3" t="s">
        <v>3</v>
      </c>
      <c r="C171" s="3" t="s">
        <v>4</v>
      </c>
      <c r="D171" s="3" t="s">
        <v>5</v>
      </c>
      <c r="E171" s="3" t="s">
        <v>160</v>
      </c>
      <c r="F171" s="3" t="s">
        <v>7</v>
      </c>
      <c r="G171" s="4" t="s">
        <v>8</v>
      </c>
      <c r="H171" s="5"/>
      <c r="I171" s="5"/>
      <c r="J171" s="22"/>
      <c r="K171" s="3" t="s">
        <v>9</v>
      </c>
      <c r="L171" s="3" t="s">
        <v>10</v>
      </c>
    </row>
    <row r="172" spans="1:12">
      <c r="A172" s="6"/>
      <c r="B172" s="6"/>
      <c r="C172" s="6"/>
      <c r="D172" s="6"/>
      <c r="E172" s="6"/>
      <c r="F172" s="6"/>
      <c r="G172" s="3" t="s">
        <v>11</v>
      </c>
      <c r="H172" s="3" t="s">
        <v>12</v>
      </c>
      <c r="I172" s="3" t="s">
        <v>13</v>
      </c>
      <c r="J172" s="3" t="s">
        <v>14</v>
      </c>
      <c r="K172" s="6"/>
      <c r="L172" s="6"/>
    </row>
    <row r="173" spans="1:1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</row>
    <row r="174" spans="1:12">
      <c r="A174" s="8">
        <v>45518</v>
      </c>
      <c r="B174" s="9">
        <v>19494</v>
      </c>
      <c r="C174" s="10" t="s">
        <v>215</v>
      </c>
      <c r="D174" s="11" t="s">
        <v>162</v>
      </c>
      <c r="E174" s="3">
        <v>216579</v>
      </c>
      <c r="F174" s="12"/>
      <c r="G174" s="13" t="s">
        <v>49</v>
      </c>
      <c r="H174" s="13"/>
      <c r="I174" s="23"/>
      <c r="J174" s="24">
        <v>194</v>
      </c>
      <c r="K174" s="25">
        <f t="shared" ref="K174:K202" si="24">J174+F174</f>
        <v>194</v>
      </c>
      <c r="L174" s="8">
        <v>45516</v>
      </c>
    </row>
    <row r="175" spans="1:12">
      <c r="A175" s="14"/>
      <c r="B175" s="15"/>
      <c r="C175" s="16"/>
      <c r="D175" s="17" t="s">
        <v>163</v>
      </c>
      <c r="E175" s="7"/>
      <c r="F175" s="18"/>
      <c r="G175" s="19" t="s">
        <v>49</v>
      </c>
      <c r="H175" s="19"/>
      <c r="I175" s="26"/>
      <c r="J175" s="24">
        <v>-30.63</v>
      </c>
      <c r="K175" s="25">
        <f t="shared" si="24"/>
        <v>-30.63</v>
      </c>
      <c r="L175" s="14"/>
    </row>
    <row r="176" spans="1:12">
      <c r="A176" s="20" t="s">
        <v>164</v>
      </c>
      <c r="B176" s="21"/>
      <c r="C176" s="21"/>
      <c r="D176" s="21"/>
      <c r="E176" s="21"/>
      <c r="F176" s="21"/>
      <c r="G176" s="21"/>
      <c r="H176" s="21"/>
      <c r="I176" s="27"/>
      <c r="J176" s="28">
        <f>SUM(J174:J175)</f>
        <v>163.37</v>
      </c>
      <c r="K176" s="32">
        <f t="shared" si="24"/>
        <v>163.37</v>
      </c>
      <c r="L176" s="14"/>
    </row>
    <row r="177" spans="1:12">
      <c r="A177" s="8">
        <v>45518</v>
      </c>
      <c r="B177" s="9">
        <v>19494</v>
      </c>
      <c r="C177" s="10" t="s">
        <v>216</v>
      </c>
      <c r="D177" s="11" t="s">
        <v>162</v>
      </c>
      <c r="E177" s="3">
        <v>216719</v>
      </c>
      <c r="F177" s="12"/>
      <c r="G177" s="13" t="s">
        <v>49</v>
      </c>
      <c r="H177" s="13"/>
      <c r="I177" s="23"/>
      <c r="J177" s="24">
        <v>350</v>
      </c>
      <c r="K177" s="25">
        <f t="shared" si="24"/>
        <v>350</v>
      </c>
      <c r="L177" s="8">
        <v>45516</v>
      </c>
    </row>
    <row r="178" spans="1:12">
      <c r="A178" s="8"/>
      <c r="B178" s="9"/>
      <c r="C178" s="10"/>
      <c r="D178" s="17" t="s">
        <v>163</v>
      </c>
      <c r="E178" s="7"/>
      <c r="F178" s="18"/>
      <c r="G178" s="19" t="s">
        <v>49</v>
      </c>
      <c r="H178" s="19"/>
      <c r="I178" s="26"/>
      <c r="J178" s="24">
        <v>-67.85</v>
      </c>
      <c r="K178" s="25">
        <f t="shared" si="24"/>
        <v>-67.85</v>
      </c>
      <c r="L178" s="8"/>
    </row>
    <row r="179" spans="1:12">
      <c r="A179" s="20" t="s">
        <v>164</v>
      </c>
      <c r="B179" s="21"/>
      <c r="C179" s="21"/>
      <c r="D179" s="21"/>
      <c r="E179" s="21"/>
      <c r="F179" s="21"/>
      <c r="G179" s="21"/>
      <c r="H179" s="21"/>
      <c r="I179" s="27"/>
      <c r="J179" s="28">
        <f>SUM(J177:J178)</f>
        <v>282.15</v>
      </c>
      <c r="K179" s="32">
        <f t="shared" si="24"/>
        <v>282.15</v>
      </c>
      <c r="L179" s="14"/>
    </row>
    <row r="180" spans="1:12">
      <c r="A180" s="8">
        <v>45518</v>
      </c>
      <c r="B180" s="9">
        <v>19494</v>
      </c>
      <c r="C180" s="10" t="s">
        <v>217</v>
      </c>
      <c r="D180" s="11" t="s">
        <v>162</v>
      </c>
      <c r="E180" s="3">
        <v>216616</v>
      </c>
      <c r="F180" s="12"/>
      <c r="G180" s="13" t="s">
        <v>49</v>
      </c>
      <c r="H180" s="13"/>
      <c r="I180" s="23"/>
      <c r="J180" s="24">
        <v>3292.8</v>
      </c>
      <c r="K180" s="25">
        <f t="shared" si="24"/>
        <v>3292.8</v>
      </c>
      <c r="L180" s="8">
        <v>45516</v>
      </c>
    </row>
    <row r="181" spans="1:12">
      <c r="A181" s="8"/>
      <c r="B181" s="9"/>
      <c r="C181" s="10"/>
      <c r="D181" s="17" t="s">
        <v>163</v>
      </c>
      <c r="E181" s="7"/>
      <c r="F181" s="18"/>
      <c r="G181" s="19" t="s">
        <v>49</v>
      </c>
      <c r="H181" s="19"/>
      <c r="I181" s="26"/>
      <c r="J181" s="24">
        <v>-623.31</v>
      </c>
      <c r="K181" s="25">
        <f t="shared" si="24"/>
        <v>-623.31</v>
      </c>
      <c r="L181" s="14"/>
    </row>
    <row r="182" spans="1:12">
      <c r="A182" s="20" t="s">
        <v>164</v>
      </c>
      <c r="B182" s="21"/>
      <c r="C182" s="21"/>
      <c r="D182" s="21"/>
      <c r="E182" s="21"/>
      <c r="F182" s="21"/>
      <c r="G182" s="21"/>
      <c r="H182" s="21"/>
      <c r="I182" s="27"/>
      <c r="J182" s="28">
        <f>SUM(J180:J181)</f>
        <v>2669.49</v>
      </c>
      <c r="K182" s="32">
        <f t="shared" si="24"/>
        <v>2669.49</v>
      </c>
      <c r="L182" s="33"/>
    </row>
    <row r="183" spans="1:12">
      <c r="A183" s="8">
        <v>45518</v>
      </c>
      <c r="B183" s="9">
        <v>19494</v>
      </c>
      <c r="C183" s="10" t="s">
        <v>218</v>
      </c>
      <c r="D183" s="11" t="s">
        <v>162</v>
      </c>
      <c r="E183" s="3">
        <v>216576</v>
      </c>
      <c r="F183" s="12"/>
      <c r="G183" s="13" t="s">
        <v>49</v>
      </c>
      <c r="H183" s="13"/>
      <c r="I183" s="23"/>
      <c r="J183" s="24">
        <v>1100</v>
      </c>
      <c r="K183" s="25">
        <f t="shared" si="24"/>
        <v>1100</v>
      </c>
      <c r="L183" s="8">
        <v>45516</v>
      </c>
    </row>
    <row r="184" spans="1:12">
      <c r="A184" s="14"/>
      <c r="B184" s="15"/>
      <c r="C184" s="16"/>
      <c r="D184" s="17" t="s">
        <v>163</v>
      </c>
      <c r="E184" s="7"/>
      <c r="F184" s="18"/>
      <c r="G184" s="19" t="s">
        <v>49</v>
      </c>
      <c r="H184" s="19"/>
      <c r="I184" s="26"/>
      <c r="J184" s="24">
        <v>-211.86</v>
      </c>
      <c r="K184" s="25">
        <f t="shared" si="24"/>
        <v>-211.86</v>
      </c>
      <c r="L184" s="14"/>
    </row>
    <row r="185" spans="1:12">
      <c r="A185" s="20" t="s">
        <v>164</v>
      </c>
      <c r="B185" s="21"/>
      <c r="C185" s="21"/>
      <c r="D185" s="21"/>
      <c r="E185" s="21"/>
      <c r="F185" s="21"/>
      <c r="G185" s="21"/>
      <c r="H185" s="21"/>
      <c r="I185" s="27"/>
      <c r="J185" s="28">
        <f>SUM(J183:J184)</f>
        <v>888.14</v>
      </c>
      <c r="K185" s="32">
        <f t="shared" si="24"/>
        <v>888.14</v>
      </c>
      <c r="L185" s="14"/>
    </row>
    <row r="186" spans="1:12">
      <c r="A186" s="8">
        <v>45518</v>
      </c>
      <c r="B186" s="9">
        <v>19494</v>
      </c>
      <c r="C186" s="10" t="s">
        <v>219</v>
      </c>
      <c r="D186" s="11" t="s">
        <v>162</v>
      </c>
      <c r="E186" s="3">
        <v>216593</v>
      </c>
      <c r="F186" s="12"/>
      <c r="G186" s="13" t="s">
        <v>49</v>
      </c>
      <c r="H186" s="13"/>
      <c r="I186" s="23"/>
      <c r="J186" s="24">
        <v>200</v>
      </c>
      <c r="K186" s="25">
        <f t="shared" si="24"/>
        <v>200</v>
      </c>
      <c r="L186" s="8">
        <v>45516</v>
      </c>
    </row>
    <row r="187" spans="1:12">
      <c r="A187" s="14"/>
      <c r="B187" s="15"/>
      <c r="C187" s="16"/>
      <c r="D187" s="17" t="s">
        <v>163</v>
      </c>
      <c r="E187" s="7"/>
      <c r="F187" s="18"/>
      <c r="G187" s="19" t="s">
        <v>49</v>
      </c>
      <c r="H187" s="19"/>
      <c r="I187" s="26"/>
      <c r="J187" s="24">
        <v>-38.28</v>
      </c>
      <c r="K187" s="25">
        <f t="shared" si="24"/>
        <v>-38.28</v>
      </c>
      <c r="L187" s="14"/>
    </row>
    <row r="188" spans="1:12">
      <c r="A188" s="20" t="s">
        <v>164</v>
      </c>
      <c r="B188" s="21"/>
      <c r="C188" s="21"/>
      <c r="D188" s="21"/>
      <c r="E188" s="21"/>
      <c r="F188" s="21"/>
      <c r="G188" s="21"/>
      <c r="H188" s="21"/>
      <c r="I188" s="27"/>
      <c r="J188" s="28">
        <f>SUM(J186:J187)</f>
        <v>161.72</v>
      </c>
      <c r="K188" s="32">
        <f t="shared" si="24"/>
        <v>161.72</v>
      </c>
      <c r="L188" s="14"/>
    </row>
    <row r="189" spans="1:12">
      <c r="A189" s="8">
        <v>45518</v>
      </c>
      <c r="B189" s="9">
        <v>19494</v>
      </c>
      <c r="C189" s="10" t="s">
        <v>220</v>
      </c>
      <c r="D189" s="11" t="s">
        <v>162</v>
      </c>
      <c r="E189" s="3">
        <v>216597</v>
      </c>
      <c r="F189" s="12"/>
      <c r="G189" s="13" t="s">
        <v>49</v>
      </c>
      <c r="H189" s="13"/>
      <c r="I189" s="23"/>
      <c r="J189" s="24">
        <v>1100</v>
      </c>
      <c r="K189" s="25">
        <f t="shared" si="24"/>
        <v>1100</v>
      </c>
      <c r="L189" s="8">
        <v>45516</v>
      </c>
    </row>
    <row r="190" spans="1:12">
      <c r="A190" s="14"/>
      <c r="B190" s="15"/>
      <c r="C190" s="16"/>
      <c r="D190" s="17" t="s">
        <v>163</v>
      </c>
      <c r="E190" s="7"/>
      <c r="F190" s="18"/>
      <c r="G190" s="19" t="s">
        <v>49</v>
      </c>
      <c r="H190" s="19"/>
      <c r="I190" s="26"/>
      <c r="J190" s="24">
        <v>-211.4</v>
      </c>
      <c r="K190" s="25">
        <f t="shared" si="24"/>
        <v>-211.4</v>
      </c>
      <c r="L190" s="14"/>
    </row>
    <row r="191" spans="1:12">
      <c r="A191" s="20" t="s">
        <v>164</v>
      </c>
      <c r="B191" s="21"/>
      <c r="C191" s="21"/>
      <c r="D191" s="21"/>
      <c r="E191" s="21"/>
      <c r="F191" s="21"/>
      <c r="G191" s="21"/>
      <c r="H191" s="21"/>
      <c r="I191" s="27"/>
      <c r="J191" s="28">
        <f>SUM(J189:J190)</f>
        <v>888.6</v>
      </c>
      <c r="K191" s="32">
        <f t="shared" si="24"/>
        <v>888.6</v>
      </c>
      <c r="L191" s="14"/>
    </row>
    <row r="192" spans="1:12">
      <c r="A192" s="8">
        <v>45518</v>
      </c>
      <c r="B192" s="9">
        <v>19494</v>
      </c>
      <c r="C192" s="10" t="s">
        <v>221</v>
      </c>
      <c r="D192" s="11" t="s">
        <v>162</v>
      </c>
      <c r="E192" s="3">
        <v>216610</v>
      </c>
      <c r="F192" s="12"/>
      <c r="G192" s="13" t="s">
        <v>49</v>
      </c>
      <c r="H192" s="13"/>
      <c r="I192" s="23"/>
      <c r="J192" s="24">
        <v>1100</v>
      </c>
      <c r="K192" s="25">
        <f t="shared" si="24"/>
        <v>1100</v>
      </c>
      <c r="L192" s="8">
        <v>45516</v>
      </c>
    </row>
    <row r="193" spans="1:12">
      <c r="A193" s="14"/>
      <c r="B193" s="15"/>
      <c r="C193" s="16"/>
      <c r="D193" s="17" t="s">
        <v>163</v>
      </c>
      <c r="E193" s="7"/>
      <c r="F193" s="18"/>
      <c r="G193" s="19" t="s">
        <v>49</v>
      </c>
      <c r="H193" s="19"/>
      <c r="I193" s="26"/>
      <c r="J193" s="24">
        <v>-211.4</v>
      </c>
      <c r="K193" s="25">
        <f t="shared" si="24"/>
        <v>-211.4</v>
      </c>
      <c r="L193" s="14"/>
    </row>
    <row r="194" spans="1:12">
      <c r="A194" s="20" t="s">
        <v>164</v>
      </c>
      <c r="B194" s="21"/>
      <c r="C194" s="21"/>
      <c r="D194" s="21"/>
      <c r="E194" s="21"/>
      <c r="F194" s="21"/>
      <c r="G194" s="21"/>
      <c r="H194" s="21"/>
      <c r="I194" s="27"/>
      <c r="J194" s="28">
        <f>SUM(J192:J193)</f>
        <v>888.6</v>
      </c>
      <c r="K194" s="32">
        <f t="shared" si="24"/>
        <v>888.6</v>
      </c>
      <c r="L194" s="14"/>
    </row>
    <row r="195" spans="1:12">
      <c r="A195" s="8">
        <v>45518</v>
      </c>
      <c r="B195" s="9">
        <v>19494</v>
      </c>
      <c r="C195" s="10" t="s">
        <v>222</v>
      </c>
      <c r="D195" s="11" t="s">
        <v>162</v>
      </c>
      <c r="E195" s="3">
        <v>216594</v>
      </c>
      <c r="F195" s="12"/>
      <c r="G195" s="13" t="s">
        <v>49</v>
      </c>
      <c r="H195" s="13"/>
      <c r="I195" s="23"/>
      <c r="J195" s="24">
        <v>1100</v>
      </c>
      <c r="K195" s="25">
        <f t="shared" si="24"/>
        <v>1100</v>
      </c>
      <c r="L195" s="8">
        <v>45516</v>
      </c>
    </row>
    <row r="196" spans="1:12">
      <c r="A196" s="14"/>
      <c r="B196" s="15"/>
      <c r="C196" s="16"/>
      <c r="D196" s="17" t="s">
        <v>163</v>
      </c>
      <c r="E196" s="7"/>
      <c r="F196" s="18"/>
      <c r="G196" s="19" t="s">
        <v>49</v>
      </c>
      <c r="H196" s="19"/>
      <c r="I196" s="26"/>
      <c r="J196" s="24">
        <v>-211.4</v>
      </c>
      <c r="K196" s="25">
        <f t="shared" si="24"/>
        <v>-211.4</v>
      </c>
      <c r="L196" s="14"/>
    </row>
    <row r="197" spans="1:12">
      <c r="A197" s="20" t="s">
        <v>164</v>
      </c>
      <c r="B197" s="21"/>
      <c r="C197" s="21"/>
      <c r="D197" s="21"/>
      <c r="E197" s="21"/>
      <c r="F197" s="21"/>
      <c r="G197" s="21"/>
      <c r="H197" s="21"/>
      <c r="I197" s="27"/>
      <c r="J197" s="28">
        <f>SUM(J195:J196)</f>
        <v>888.6</v>
      </c>
      <c r="K197" s="32">
        <f t="shared" si="24"/>
        <v>888.6</v>
      </c>
      <c r="L197" s="14"/>
    </row>
    <row r="198" spans="1:12">
      <c r="A198" s="8">
        <v>45518</v>
      </c>
      <c r="B198" s="9">
        <v>19494</v>
      </c>
      <c r="C198" s="10" t="s">
        <v>223</v>
      </c>
      <c r="D198" s="11" t="s">
        <v>162</v>
      </c>
      <c r="E198" s="3">
        <v>216722</v>
      </c>
      <c r="F198" s="12"/>
      <c r="G198" s="13" t="s">
        <v>49</v>
      </c>
      <c r="H198" s="13"/>
      <c r="I198" s="23"/>
      <c r="J198" s="24">
        <v>1078</v>
      </c>
      <c r="K198" s="25">
        <f t="shared" si="24"/>
        <v>1078</v>
      </c>
      <c r="L198" s="8">
        <v>45516</v>
      </c>
    </row>
    <row r="199" spans="1:12">
      <c r="A199" s="8"/>
      <c r="B199" s="9"/>
      <c r="C199" s="10"/>
      <c r="D199" s="17" t="s">
        <v>163</v>
      </c>
      <c r="E199" s="7"/>
      <c r="F199" s="18"/>
      <c r="G199" s="19" t="s">
        <v>49</v>
      </c>
      <c r="H199" s="19"/>
      <c r="I199" s="26"/>
      <c r="J199" s="24">
        <v>-182.44</v>
      </c>
      <c r="K199" s="25">
        <f t="shared" si="24"/>
        <v>-182.44</v>
      </c>
      <c r="L199" s="14"/>
    </row>
    <row r="200" spans="1:12">
      <c r="A200" s="20" t="s">
        <v>164</v>
      </c>
      <c r="B200" s="21"/>
      <c r="C200" s="21"/>
      <c r="D200" s="21"/>
      <c r="E200" s="21"/>
      <c r="F200" s="21"/>
      <c r="G200" s="21"/>
      <c r="H200" s="21"/>
      <c r="I200" s="27"/>
      <c r="J200" s="28">
        <f>SUM(J198:J199)</f>
        <v>895.56</v>
      </c>
      <c r="K200" s="32">
        <f t="shared" si="24"/>
        <v>895.56</v>
      </c>
      <c r="L200" s="33"/>
    </row>
    <row r="201" spans="1:12">
      <c r="A201" s="8">
        <v>45518</v>
      </c>
      <c r="B201" s="9">
        <v>19494</v>
      </c>
      <c r="C201" s="10" t="s">
        <v>224</v>
      </c>
      <c r="D201" s="11" t="s">
        <v>162</v>
      </c>
      <c r="E201" s="3">
        <v>216588</v>
      </c>
      <c r="F201" s="12"/>
      <c r="G201" s="13" t="s">
        <v>49</v>
      </c>
      <c r="H201" s="13"/>
      <c r="I201" s="23"/>
      <c r="J201" s="24">
        <v>194</v>
      </c>
      <c r="K201" s="25">
        <f t="shared" si="24"/>
        <v>194</v>
      </c>
      <c r="L201" s="8">
        <v>45516</v>
      </c>
    </row>
    <row r="202" spans="1:12">
      <c r="A202" s="8"/>
      <c r="B202" s="9"/>
      <c r="C202" s="10"/>
      <c r="D202" s="17" t="s">
        <v>163</v>
      </c>
      <c r="E202" s="7"/>
      <c r="F202" s="18"/>
      <c r="G202" s="19" t="s">
        <v>49</v>
      </c>
      <c r="H202" s="19"/>
      <c r="I202" s="26"/>
      <c r="J202" s="24">
        <v>-30.63</v>
      </c>
      <c r="K202" s="25">
        <f t="shared" si="24"/>
        <v>-30.63</v>
      </c>
      <c r="L202" s="14"/>
    </row>
    <row r="203" s="1" customFormat="1" spans="1:12">
      <c r="A203" s="20" t="s">
        <v>164</v>
      </c>
      <c r="B203" s="21"/>
      <c r="C203" s="21"/>
      <c r="D203" s="21"/>
      <c r="E203" s="21"/>
      <c r="F203" s="21"/>
      <c r="G203" s="21"/>
      <c r="H203" s="21"/>
      <c r="I203" s="27"/>
      <c r="J203" s="28">
        <f>SUM(J201:J202)</f>
        <v>163.37</v>
      </c>
      <c r="K203" s="32">
        <f>SUM(K201:K202)</f>
        <v>163.37</v>
      </c>
      <c r="L203" s="14"/>
    </row>
    <row r="204" s="1" customFormat="1" spans="1:12">
      <c r="A204" s="8">
        <v>45518</v>
      </c>
      <c r="B204" s="9">
        <v>19494</v>
      </c>
      <c r="C204" s="10" t="s">
        <v>225</v>
      </c>
      <c r="D204" s="11" t="s">
        <v>162</v>
      </c>
      <c r="E204" s="3">
        <v>216957</v>
      </c>
      <c r="F204" s="12"/>
      <c r="G204" s="13" t="s">
        <v>49</v>
      </c>
      <c r="H204" s="13"/>
      <c r="I204" s="23"/>
      <c r="J204" s="24">
        <v>194</v>
      </c>
      <c r="K204" s="25">
        <f t="shared" ref="K204:K208" si="25">J204+F204</f>
        <v>194</v>
      </c>
      <c r="L204" s="8">
        <v>45516</v>
      </c>
    </row>
    <row r="205" s="1" customFormat="1" spans="1:12">
      <c r="A205" s="8"/>
      <c r="B205" s="9"/>
      <c r="C205" s="10"/>
      <c r="D205" s="17" t="s">
        <v>163</v>
      </c>
      <c r="E205" s="7"/>
      <c r="F205" s="18"/>
      <c r="G205" s="19" t="s">
        <v>49</v>
      </c>
      <c r="H205" s="19"/>
      <c r="I205" s="26"/>
      <c r="J205" s="24">
        <v>-30.63</v>
      </c>
      <c r="K205" s="25">
        <f t="shared" si="25"/>
        <v>-30.63</v>
      </c>
      <c r="L205" s="14"/>
    </row>
    <row r="206" s="1" customFormat="1" spans="1:12">
      <c r="A206" s="20" t="s">
        <v>164</v>
      </c>
      <c r="B206" s="21"/>
      <c r="C206" s="21"/>
      <c r="D206" s="21"/>
      <c r="E206" s="21"/>
      <c r="F206" s="21"/>
      <c r="G206" s="21"/>
      <c r="H206" s="21"/>
      <c r="I206" s="27"/>
      <c r="J206" s="28">
        <f>SUM(J204:J205)</f>
        <v>163.37</v>
      </c>
      <c r="K206" s="32">
        <f>SUM(K204:K205)</f>
        <v>163.37</v>
      </c>
      <c r="L206" s="14"/>
    </row>
    <row r="207" s="1" customFormat="1" spans="1:12">
      <c r="A207" s="8">
        <v>45518</v>
      </c>
      <c r="B207" s="9">
        <v>19494</v>
      </c>
      <c r="C207" s="10" t="s">
        <v>226</v>
      </c>
      <c r="D207" s="11" t="s">
        <v>162</v>
      </c>
      <c r="E207" s="3">
        <v>216583</v>
      </c>
      <c r="F207" s="12"/>
      <c r="G207" s="13" t="s">
        <v>49</v>
      </c>
      <c r="H207" s="13"/>
      <c r="I207" s="23"/>
      <c r="J207" s="24">
        <v>194</v>
      </c>
      <c r="K207" s="25">
        <f t="shared" si="25"/>
        <v>194</v>
      </c>
      <c r="L207" s="8">
        <v>45516</v>
      </c>
    </row>
    <row r="208" s="1" customFormat="1" spans="1:12">
      <c r="A208" s="8"/>
      <c r="B208" s="9"/>
      <c r="C208" s="10"/>
      <c r="D208" s="17" t="s">
        <v>163</v>
      </c>
      <c r="E208" s="7"/>
      <c r="F208" s="18"/>
      <c r="G208" s="19" t="s">
        <v>49</v>
      </c>
      <c r="H208" s="19"/>
      <c r="I208" s="26"/>
      <c r="J208" s="24">
        <v>-32.08</v>
      </c>
      <c r="K208" s="25">
        <f t="shared" si="25"/>
        <v>-32.08</v>
      </c>
      <c r="L208" s="14"/>
    </row>
    <row r="209" s="1" customFormat="1" spans="1:12">
      <c r="A209" s="20" t="s">
        <v>164</v>
      </c>
      <c r="B209" s="21"/>
      <c r="C209" s="21"/>
      <c r="D209" s="21"/>
      <c r="E209" s="21"/>
      <c r="F209" s="21"/>
      <c r="G209" s="21"/>
      <c r="H209" s="21"/>
      <c r="I209" s="27"/>
      <c r="J209" s="28">
        <f>SUM(J207:J208)</f>
        <v>161.92</v>
      </c>
      <c r="K209" s="32">
        <f>SUM(K207:K208)</f>
        <v>161.92</v>
      </c>
      <c r="L209" s="14"/>
    </row>
    <row r="210" s="1" customFormat="1" spans="1:12">
      <c r="A210" s="8">
        <v>45518</v>
      </c>
      <c r="B210" s="9">
        <v>19494</v>
      </c>
      <c r="C210" s="10" t="s">
        <v>222</v>
      </c>
      <c r="D210" s="11" t="s">
        <v>162</v>
      </c>
      <c r="E210" s="3">
        <v>216726</v>
      </c>
      <c r="F210" s="12"/>
      <c r="G210" s="13" t="s">
        <v>49</v>
      </c>
      <c r="H210" s="13"/>
      <c r="I210" s="23"/>
      <c r="J210" s="24">
        <v>1080.8</v>
      </c>
      <c r="K210" s="25">
        <f t="shared" ref="K210:K214" si="26">J210+F210</f>
        <v>1080.8</v>
      </c>
      <c r="L210" s="8">
        <v>45516</v>
      </c>
    </row>
    <row r="211" s="1" customFormat="1" spans="1:12">
      <c r="A211" s="8"/>
      <c r="B211" s="9"/>
      <c r="C211" s="10"/>
      <c r="D211" s="17" t="s">
        <v>163</v>
      </c>
      <c r="E211" s="7"/>
      <c r="F211" s="18"/>
      <c r="G211" s="19" t="s">
        <v>49</v>
      </c>
      <c r="H211" s="19"/>
      <c r="I211" s="26"/>
      <c r="J211" s="24">
        <v>-186.88</v>
      </c>
      <c r="K211" s="25">
        <f t="shared" si="26"/>
        <v>-186.88</v>
      </c>
      <c r="L211" s="14"/>
    </row>
    <row r="212" s="1" customFormat="1" spans="1:12">
      <c r="A212" s="20" t="s">
        <v>164</v>
      </c>
      <c r="B212" s="21"/>
      <c r="C212" s="21"/>
      <c r="D212" s="21"/>
      <c r="E212" s="21"/>
      <c r="F212" s="21"/>
      <c r="G212" s="21"/>
      <c r="H212" s="21"/>
      <c r="I212" s="27"/>
      <c r="J212" s="28">
        <f>SUM(J210:J211)</f>
        <v>893.92</v>
      </c>
      <c r="K212" s="32">
        <f>SUM(K210:K211)</f>
        <v>893.92</v>
      </c>
      <c r="L212" s="14"/>
    </row>
    <row r="213" s="1" customFormat="1" spans="1:12">
      <c r="A213" s="8">
        <v>45518</v>
      </c>
      <c r="B213" s="9">
        <v>19494</v>
      </c>
      <c r="C213" s="10" t="s">
        <v>227</v>
      </c>
      <c r="D213" s="11" t="s">
        <v>162</v>
      </c>
      <c r="E213" s="3">
        <v>216724</v>
      </c>
      <c r="F213" s="12"/>
      <c r="G213" s="13" t="s">
        <v>49</v>
      </c>
      <c r="H213" s="13"/>
      <c r="I213" s="23"/>
      <c r="J213" s="24">
        <v>339.5</v>
      </c>
      <c r="K213" s="25">
        <f t="shared" si="26"/>
        <v>339.5</v>
      </c>
      <c r="L213" s="8">
        <v>45516</v>
      </c>
    </row>
    <row r="214" s="1" customFormat="1" spans="1:12">
      <c r="A214" s="8"/>
      <c r="B214" s="9"/>
      <c r="C214" s="10"/>
      <c r="D214" s="17" t="s">
        <v>163</v>
      </c>
      <c r="E214" s="7"/>
      <c r="F214" s="18"/>
      <c r="G214" s="19" t="s">
        <v>49</v>
      </c>
      <c r="H214" s="19"/>
      <c r="I214" s="26"/>
      <c r="J214" s="24">
        <v>-54.44</v>
      </c>
      <c r="K214" s="25">
        <f t="shared" si="26"/>
        <v>-54.44</v>
      </c>
      <c r="L214" s="14"/>
    </row>
    <row r="215" s="1" customFormat="1" spans="1:12">
      <c r="A215" s="20" t="s">
        <v>164</v>
      </c>
      <c r="B215" s="21"/>
      <c r="C215" s="21"/>
      <c r="D215" s="21"/>
      <c r="E215" s="21"/>
      <c r="F215" s="21"/>
      <c r="G215" s="21"/>
      <c r="H215" s="21"/>
      <c r="I215" s="27"/>
      <c r="J215" s="28">
        <f>SUM(J213:J214)</f>
        <v>285.06</v>
      </c>
      <c r="K215" s="32">
        <f>SUM(K213:K214)</f>
        <v>285.06</v>
      </c>
      <c r="L215" s="14"/>
    </row>
    <row r="216" s="1" customFormat="1" spans="1:12">
      <c r="A216" s="8">
        <v>45518</v>
      </c>
      <c r="B216" s="9">
        <v>19494</v>
      </c>
      <c r="C216" s="10" t="s">
        <v>228</v>
      </c>
      <c r="D216" s="11" t="s">
        <v>162</v>
      </c>
      <c r="E216" s="3">
        <v>216725</v>
      </c>
      <c r="F216" s="12"/>
      <c r="G216" s="13" t="s">
        <v>49</v>
      </c>
      <c r="H216" s="13"/>
      <c r="I216" s="23"/>
      <c r="J216" s="24">
        <v>1067</v>
      </c>
      <c r="K216" s="25">
        <f t="shared" ref="K216:K220" si="27">J216+F216</f>
        <v>1067</v>
      </c>
      <c r="L216" s="8">
        <v>45516</v>
      </c>
    </row>
    <row r="217" s="1" customFormat="1" spans="1:12">
      <c r="A217" s="8"/>
      <c r="B217" s="9"/>
      <c r="C217" s="10"/>
      <c r="D217" s="17" t="s">
        <v>163</v>
      </c>
      <c r="E217" s="7"/>
      <c r="F217" s="18"/>
      <c r="G217" s="19" t="s">
        <v>49</v>
      </c>
      <c r="H217" s="19"/>
      <c r="I217" s="26"/>
      <c r="J217" s="24">
        <v>-168.38</v>
      </c>
      <c r="K217" s="25">
        <f t="shared" si="27"/>
        <v>-168.38</v>
      </c>
      <c r="L217" s="14"/>
    </row>
    <row r="218" s="1" customFormat="1" spans="1:12">
      <c r="A218" s="20" t="s">
        <v>164</v>
      </c>
      <c r="B218" s="21"/>
      <c r="C218" s="21"/>
      <c r="D218" s="21"/>
      <c r="E218" s="21"/>
      <c r="F218" s="21"/>
      <c r="G218" s="21"/>
      <c r="H218" s="21"/>
      <c r="I218" s="27"/>
      <c r="J218" s="28">
        <f>SUM(J216:J217)</f>
        <v>898.62</v>
      </c>
      <c r="K218" s="32">
        <f>SUM(K216:K217)</f>
        <v>898.62</v>
      </c>
      <c r="L218" s="14"/>
    </row>
    <row r="219" s="1" customFormat="1" spans="1:12">
      <c r="A219" s="8">
        <v>45518</v>
      </c>
      <c r="B219" s="9">
        <v>19494</v>
      </c>
      <c r="C219" s="10" t="s">
        <v>229</v>
      </c>
      <c r="D219" s="11" t="s">
        <v>162</v>
      </c>
      <c r="E219" s="3">
        <v>216265</v>
      </c>
      <c r="F219" s="12"/>
      <c r="G219" s="13" t="s">
        <v>49</v>
      </c>
      <c r="H219" s="13"/>
      <c r="I219" s="23"/>
      <c r="J219" s="24">
        <f>194*2</f>
        <v>388</v>
      </c>
      <c r="K219" s="25">
        <f t="shared" si="27"/>
        <v>388</v>
      </c>
      <c r="L219" s="8">
        <v>45516</v>
      </c>
    </row>
    <row r="220" s="1" customFormat="1" spans="1:12">
      <c r="A220" s="8"/>
      <c r="B220" s="9"/>
      <c r="C220" s="10"/>
      <c r="D220" s="17" t="s">
        <v>163</v>
      </c>
      <c r="E220" s="7"/>
      <c r="F220" s="18"/>
      <c r="G220" s="19" t="s">
        <v>49</v>
      </c>
      <c r="H220" s="19"/>
      <c r="I220" s="26"/>
      <c r="J220" s="24">
        <v>-61.26</v>
      </c>
      <c r="K220" s="25">
        <f t="shared" si="27"/>
        <v>-61.26</v>
      </c>
      <c r="L220" s="14"/>
    </row>
    <row r="221" s="1" customFormat="1" spans="1:12">
      <c r="A221" s="20" t="s">
        <v>164</v>
      </c>
      <c r="B221" s="21"/>
      <c r="C221" s="21"/>
      <c r="D221" s="21"/>
      <c r="E221" s="21"/>
      <c r="F221" s="21"/>
      <c r="G221" s="21"/>
      <c r="H221" s="21"/>
      <c r="I221" s="27"/>
      <c r="J221" s="28">
        <f>SUM(J219:J220)</f>
        <v>326.74</v>
      </c>
      <c r="K221" s="32">
        <f>SUM(K219:K220)</f>
        <v>326.74</v>
      </c>
      <c r="L221" s="14"/>
    </row>
    <row r="222" s="1" customFormat="1" spans="1:12">
      <c r="A222" s="8">
        <v>45518</v>
      </c>
      <c r="B222" s="9">
        <v>19494</v>
      </c>
      <c r="C222" s="10" t="s">
        <v>230</v>
      </c>
      <c r="D222" s="11" t="s">
        <v>162</v>
      </c>
      <c r="E222" s="3">
        <v>216219</v>
      </c>
      <c r="F222" s="12"/>
      <c r="G222" s="13" t="s">
        <v>49</v>
      </c>
      <c r="H222" s="13"/>
      <c r="I222" s="23"/>
      <c r="J222" s="24">
        <v>1053.13</v>
      </c>
      <c r="K222" s="25">
        <f t="shared" ref="K222:K226" si="28">J222+F222</f>
        <v>1053.13</v>
      </c>
      <c r="L222" s="8">
        <v>45516</v>
      </c>
    </row>
    <row r="223" s="1" customFormat="1" spans="1:12">
      <c r="A223" s="8"/>
      <c r="B223" s="9"/>
      <c r="C223" s="10"/>
      <c r="D223" s="17" t="s">
        <v>163</v>
      </c>
      <c r="E223" s="7"/>
      <c r="F223" s="18"/>
      <c r="G223" s="19" t="s">
        <v>49</v>
      </c>
      <c r="H223" s="19"/>
      <c r="I223" s="26"/>
      <c r="J223" s="24">
        <v>-202.99</v>
      </c>
      <c r="K223" s="25">
        <f t="shared" si="28"/>
        <v>-202.99</v>
      </c>
      <c r="L223" s="14"/>
    </row>
    <row r="224" s="1" customFormat="1" spans="1:12">
      <c r="A224" s="20" t="s">
        <v>164</v>
      </c>
      <c r="B224" s="21"/>
      <c r="C224" s="21"/>
      <c r="D224" s="21"/>
      <c r="E224" s="21"/>
      <c r="F224" s="21"/>
      <c r="G224" s="21"/>
      <c r="H224" s="21"/>
      <c r="I224" s="27"/>
      <c r="J224" s="28">
        <f>SUM(J222:J223)</f>
        <v>850.14</v>
      </c>
      <c r="K224" s="32">
        <f>SUM(K222:K223)</f>
        <v>850.14</v>
      </c>
      <c r="L224" s="14"/>
    </row>
    <row r="225" s="1" customFormat="1" spans="1:12">
      <c r="A225" s="8">
        <v>45518</v>
      </c>
      <c r="B225" s="9">
        <v>19494</v>
      </c>
      <c r="C225" s="10" t="s">
        <v>231</v>
      </c>
      <c r="D225" s="11" t="s">
        <v>162</v>
      </c>
      <c r="E225" s="3">
        <v>216713</v>
      </c>
      <c r="F225" s="12"/>
      <c r="G225" s="13" t="s">
        <v>49</v>
      </c>
      <c r="H225" s="13"/>
      <c r="I225" s="23"/>
      <c r="J225" s="24">
        <v>1100</v>
      </c>
      <c r="K225" s="25">
        <f t="shared" si="28"/>
        <v>1100</v>
      </c>
      <c r="L225" s="8">
        <v>45516</v>
      </c>
    </row>
    <row r="226" s="1" customFormat="1" spans="1:12">
      <c r="A226" s="8"/>
      <c r="B226" s="9"/>
      <c r="C226" s="10"/>
      <c r="D226" s="17" t="s">
        <v>163</v>
      </c>
      <c r="E226" s="7"/>
      <c r="F226" s="18"/>
      <c r="G226" s="19" t="s">
        <v>49</v>
      </c>
      <c r="H226" s="19"/>
      <c r="I226" s="26"/>
      <c r="J226" s="24">
        <v>-211.4</v>
      </c>
      <c r="K226" s="25">
        <f t="shared" si="28"/>
        <v>-211.4</v>
      </c>
      <c r="L226" s="14"/>
    </row>
    <row r="227" s="1" customFormat="1" spans="1:12">
      <c r="A227" s="20" t="s">
        <v>164</v>
      </c>
      <c r="B227" s="21"/>
      <c r="C227" s="21"/>
      <c r="D227" s="21"/>
      <c r="E227" s="21"/>
      <c r="F227" s="21"/>
      <c r="G227" s="21"/>
      <c r="H227" s="21"/>
      <c r="I227" s="27"/>
      <c r="J227" s="28">
        <f>SUM(J225:J226)</f>
        <v>888.6</v>
      </c>
      <c r="K227" s="32">
        <f>SUM(K225:K226)</f>
        <v>888.6</v>
      </c>
      <c r="L227" s="14"/>
    </row>
    <row r="228" s="1" customFormat="1" spans="1:12">
      <c r="A228" s="8">
        <v>45518</v>
      </c>
      <c r="B228" s="9">
        <v>19494</v>
      </c>
      <c r="C228" s="10" t="s">
        <v>232</v>
      </c>
      <c r="D228" s="11" t="s">
        <v>162</v>
      </c>
      <c r="E228" s="3">
        <v>215121</v>
      </c>
      <c r="F228" s="12"/>
      <c r="G228" s="13" t="s">
        <v>49</v>
      </c>
      <c r="H228" s="13"/>
      <c r="I228" s="23"/>
      <c r="J228" s="24">
        <v>194</v>
      </c>
      <c r="K228" s="25">
        <f t="shared" ref="K228:K232" si="29">J228+F228</f>
        <v>194</v>
      </c>
      <c r="L228" s="8">
        <v>45516</v>
      </c>
    </row>
    <row r="229" s="1" customFormat="1" spans="1:12">
      <c r="A229" s="8"/>
      <c r="B229" s="9"/>
      <c r="C229" s="10"/>
      <c r="D229" s="17" t="s">
        <v>163</v>
      </c>
      <c r="E229" s="7"/>
      <c r="F229" s="18"/>
      <c r="G229" s="19" t="s">
        <v>49</v>
      </c>
      <c r="H229" s="19"/>
      <c r="I229" s="26"/>
      <c r="J229" s="24">
        <v>-30.63</v>
      </c>
      <c r="K229" s="25">
        <f t="shared" si="29"/>
        <v>-30.63</v>
      </c>
      <c r="L229" s="14"/>
    </row>
    <row r="230" s="1" customFormat="1" spans="1:12">
      <c r="A230" s="20" t="s">
        <v>164</v>
      </c>
      <c r="B230" s="21"/>
      <c r="C230" s="21"/>
      <c r="D230" s="21"/>
      <c r="E230" s="21"/>
      <c r="F230" s="21"/>
      <c r="G230" s="21"/>
      <c r="H230" s="21"/>
      <c r="I230" s="27"/>
      <c r="J230" s="28">
        <f>SUM(J228:J229)</f>
        <v>163.37</v>
      </c>
      <c r="K230" s="32">
        <f>SUM(K228:K229)</f>
        <v>163.37</v>
      </c>
      <c r="L230" s="14"/>
    </row>
    <row r="231" s="1" customFormat="1" spans="1:12">
      <c r="A231" s="8">
        <v>45518</v>
      </c>
      <c r="B231" s="9">
        <v>19494</v>
      </c>
      <c r="C231" s="10" t="s">
        <v>233</v>
      </c>
      <c r="D231" s="11" t="s">
        <v>162</v>
      </c>
      <c r="E231" s="3">
        <v>215838</v>
      </c>
      <c r="F231" s="12"/>
      <c r="G231" s="13" t="s">
        <v>49</v>
      </c>
      <c r="H231" s="13"/>
      <c r="I231" s="23"/>
      <c r="J231" s="24">
        <v>191.48</v>
      </c>
      <c r="K231" s="25">
        <f t="shared" si="29"/>
        <v>191.48</v>
      </c>
      <c r="L231" s="8">
        <v>45516</v>
      </c>
    </row>
    <row r="232" s="1" customFormat="1" spans="1:12">
      <c r="A232" s="8"/>
      <c r="B232" s="9"/>
      <c r="C232" s="10"/>
      <c r="D232" s="17" t="s">
        <v>163</v>
      </c>
      <c r="E232" s="7"/>
      <c r="F232" s="18"/>
      <c r="G232" s="19" t="s">
        <v>49</v>
      </c>
      <c r="H232" s="19"/>
      <c r="I232" s="26"/>
      <c r="J232" s="24">
        <v>-36.91</v>
      </c>
      <c r="K232" s="25">
        <f t="shared" si="29"/>
        <v>-36.91</v>
      </c>
      <c r="L232" s="14"/>
    </row>
    <row r="233" s="1" customFormat="1" spans="1:12">
      <c r="A233" s="20" t="s">
        <v>164</v>
      </c>
      <c r="B233" s="21"/>
      <c r="C233" s="21"/>
      <c r="D233" s="21"/>
      <c r="E233" s="21"/>
      <c r="F233" s="21"/>
      <c r="G233" s="21"/>
      <c r="H233" s="21"/>
      <c r="I233" s="27"/>
      <c r="J233" s="28">
        <f>SUM(J231:J232)</f>
        <v>154.57</v>
      </c>
      <c r="K233" s="32">
        <f>SUM(K231:K232)</f>
        <v>154.57</v>
      </c>
      <c r="L233" s="14"/>
    </row>
    <row r="234" s="1" customFormat="1" spans="1:12">
      <c r="A234" s="8">
        <v>45518</v>
      </c>
      <c r="B234" s="9">
        <v>19494</v>
      </c>
      <c r="C234" s="10" t="s">
        <v>234</v>
      </c>
      <c r="D234" s="11" t="s">
        <v>162</v>
      </c>
      <c r="E234" s="3">
        <v>216079</v>
      </c>
      <c r="F234" s="12"/>
      <c r="G234" s="13" t="s">
        <v>49</v>
      </c>
      <c r="H234" s="13"/>
      <c r="I234" s="23"/>
      <c r="J234" s="24">
        <v>191.48</v>
      </c>
      <c r="K234" s="25">
        <f t="shared" ref="K234:K238" si="30">J234+F234</f>
        <v>191.48</v>
      </c>
      <c r="L234" s="8">
        <v>45516</v>
      </c>
    </row>
    <row r="235" s="1" customFormat="1" spans="1:12">
      <c r="A235" s="8"/>
      <c r="B235" s="9"/>
      <c r="C235" s="10"/>
      <c r="D235" s="17" t="s">
        <v>163</v>
      </c>
      <c r="E235" s="7"/>
      <c r="F235" s="18"/>
      <c r="G235" s="19" t="s">
        <v>49</v>
      </c>
      <c r="H235" s="19"/>
      <c r="I235" s="26"/>
      <c r="J235" s="24">
        <v>-38.22</v>
      </c>
      <c r="K235" s="25">
        <f t="shared" si="30"/>
        <v>-38.22</v>
      </c>
      <c r="L235" s="14"/>
    </row>
    <row r="236" s="1" customFormat="1" spans="1:12">
      <c r="A236" s="20" t="s">
        <v>164</v>
      </c>
      <c r="B236" s="21"/>
      <c r="C236" s="21"/>
      <c r="D236" s="21"/>
      <c r="E236" s="21"/>
      <c r="F236" s="21"/>
      <c r="G236" s="21"/>
      <c r="H236" s="21"/>
      <c r="I236" s="27"/>
      <c r="J236" s="28">
        <f>SUM(J234:J235)</f>
        <v>153.26</v>
      </c>
      <c r="K236" s="32">
        <f>SUM(K234:K235)</f>
        <v>153.26</v>
      </c>
      <c r="L236" s="14"/>
    </row>
    <row r="237" s="1" customFormat="1" spans="1:12">
      <c r="A237" s="8">
        <v>45518</v>
      </c>
      <c r="B237" s="9">
        <v>19494</v>
      </c>
      <c r="C237" s="10" t="s">
        <v>235</v>
      </c>
      <c r="D237" s="11" t="s">
        <v>162</v>
      </c>
      <c r="E237" s="3">
        <v>216155</v>
      </c>
      <c r="F237" s="12"/>
      <c r="G237" s="13" t="s">
        <v>49</v>
      </c>
      <c r="H237" s="13"/>
      <c r="I237" s="23"/>
      <c r="J237" s="24">
        <v>1096</v>
      </c>
      <c r="K237" s="25">
        <f t="shared" si="30"/>
        <v>1096</v>
      </c>
      <c r="L237" s="8">
        <v>45516</v>
      </c>
    </row>
    <row r="238" s="1" customFormat="1" spans="1:12">
      <c r="A238" s="8"/>
      <c r="B238" s="9"/>
      <c r="C238" s="10"/>
      <c r="D238" s="17" t="s">
        <v>163</v>
      </c>
      <c r="E238" s="7"/>
      <c r="F238" s="18"/>
      <c r="G238" s="19" t="s">
        <v>49</v>
      </c>
      <c r="H238" s="19"/>
      <c r="I238" s="26"/>
      <c r="J238" s="24">
        <v>-205.43</v>
      </c>
      <c r="K238" s="25">
        <f t="shared" si="30"/>
        <v>-205.43</v>
      </c>
      <c r="L238" s="14"/>
    </row>
    <row r="239" s="1" customFormat="1" spans="1:12">
      <c r="A239" s="20" t="s">
        <v>164</v>
      </c>
      <c r="B239" s="21"/>
      <c r="C239" s="21"/>
      <c r="D239" s="21"/>
      <c r="E239" s="21"/>
      <c r="F239" s="21"/>
      <c r="G239" s="21"/>
      <c r="H239" s="21"/>
      <c r="I239" s="27"/>
      <c r="J239" s="28">
        <f>SUM(J237:J238)</f>
        <v>890.57</v>
      </c>
      <c r="K239" s="32">
        <f>SUM(K237:K238)</f>
        <v>890.57</v>
      </c>
      <c r="L239" s="14"/>
    </row>
    <row r="240" s="1" customFormat="1" spans="1:12">
      <c r="A240" s="8">
        <v>45518</v>
      </c>
      <c r="B240" s="9">
        <v>19494</v>
      </c>
      <c r="C240" s="10" t="s">
        <v>236</v>
      </c>
      <c r="D240" s="11" t="s">
        <v>162</v>
      </c>
      <c r="E240" s="3">
        <v>216162</v>
      </c>
      <c r="F240" s="12"/>
      <c r="G240" s="13" t="s">
        <v>49</v>
      </c>
      <c r="H240" s="13"/>
      <c r="I240" s="23"/>
      <c r="J240" s="24">
        <v>1067</v>
      </c>
      <c r="K240" s="25">
        <f t="shared" ref="K240:K244" si="31">J240+F240</f>
        <v>1067</v>
      </c>
      <c r="L240" s="8">
        <v>45516</v>
      </c>
    </row>
    <row r="241" s="1" customFormat="1" spans="1:12">
      <c r="A241" s="8"/>
      <c r="B241" s="9"/>
      <c r="C241" s="10"/>
      <c r="D241" s="17" t="s">
        <v>163</v>
      </c>
      <c r="E241" s="7"/>
      <c r="F241" s="18"/>
      <c r="G241" s="19" t="s">
        <v>49</v>
      </c>
      <c r="H241" s="19"/>
      <c r="I241" s="26"/>
      <c r="J241" s="24">
        <v>-169.23</v>
      </c>
      <c r="K241" s="25">
        <f t="shared" si="31"/>
        <v>-169.23</v>
      </c>
      <c r="L241" s="14"/>
    </row>
    <row r="242" s="1" customFormat="1" spans="1:12">
      <c r="A242" s="20" t="s">
        <v>164</v>
      </c>
      <c r="B242" s="21"/>
      <c r="C242" s="21"/>
      <c r="D242" s="21"/>
      <c r="E242" s="21"/>
      <c r="F242" s="21"/>
      <c r="G242" s="21"/>
      <c r="H242" s="21"/>
      <c r="I242" s="27"/>
      <c r="J242" s="28">
        <f>SUM(J240:J241)</f>
        <v>897.77</v>
      </c>
      <c r="K242" s="32">
        <f>SUM(K240:K241)</f>
        <v>897.77</v>
      </c>
      <c r="L242" s="14"/>
    </row>
    <row r="243" s="1" customFormat="1" spans="1:12">
      <c r="A243" s="8">
        <v>45518</v>
      </c>
      <c r="B243" s="9">
        <v>19494</v>
      </c>
      <c r="C243" s="10" t="s">
        <v>237</v>
      </c>
      <c r="D243" s="11" t="s">
        <v>162</v>
      </c>
      <c r="E243" s="3">
        <v>216080</v>
      </c>
      <c r="F243" s="12"/>
      <c r="G243" s="13" t="s">
        <v>49</v>
      </c>
      <c r="H243" s="13"/>
      <c r="I243" s="23"/>
      <c r="J243" s="24">
        <v>191.48</v>
      </c>
      <c r="K243" s="25">
        <f t="shared" si="31"/>
        <v>191.48</v>
      </c>
      <c r="L243" s="8">
        <v>45516</v>
      </c>
    </row>
    <row r="244" s="1" customFormat="1" spans="1:12">
      <c r="A244" s="8"/>
      <c r="B244" s="9"/>
      <c r="C244" s="10"/>
      <c r="D244" s="17" t="s">
        <v>163</v>
      </c>
      <c r="E244" s="7"/>
      <c r="F244" s="18"/>
      <c r="G244" s="19" t="s">
        <v>49</v>
      </c>
      <c r="H244" s="19"/>
      <c r="I244" s="26"/>
      <c r="J244" s="24">
        <v>-36.91</v>
      </c>
      <c r="K244" s="25">
        <f t="shared" si="31"/>
        <v>-36.91</v>
      </c>
      <c r="L244" s="14"/>
    </row>
    <row r="245" s="1" customFormat="1" spans="1:12">
      <c r="A245" s="20" t="s">
        <v>164</v>
      </c>
      <c r="B245" s="21"/>
      <c r="C245" s="21"/>
      <c r="D245" s="21"/>
      <c r="E245" s="21"/>
      <c r="F245" s="21"/>
      <c r="G245" s="21"/>
      <c r="H245" s="21"/>
      <c r="I245" s="27"/>
      <c r="J245" s="28">
        <f>SUM(J243:J244)</f>
        <v>154.57</v>
      </c>
      <c r="K245" s="32">
        <f>SUM(K243:K244)</f>
        <v>154.57</v>
      </c>
      <c r="L245" s="14"/>
    </row>
    <row r="246" s="1" customFormat="1" spans="1:12">
      <c r="A246" s="8">
        <v>45518</v>
      </c>
      <c r="B246" s="9">
        <v>19494</v>
      </c>
      <c r="C246" s="10" t="s">
        <v>238</v>
      </c>
      <c r="D246" s="11" t="s">
        <v>162</v>
      </c>
      <c r="E246" s="3">
        <v>216081</v>
      </c>
      <c r="F246" s="12"/>
      <c r="G246" s="13" t="s">
        <v>49</v>
      </c>
      <c r="H246" s="13"/>
      <c r="I246" s="23"/>
      <c r="J246" s="24">
        <v>1067</v>
      </c>
      <c r="K246" s="25">
        <f t="shared" ref="K246:K250" si="32">J246+F246</f>
        <v>1067</v>
      </c>
      <c r="L246" s="8">
        <v>45516</v>
      </c>
    </row>
    <row r="247" s="1" customFormat="1" spans="1:12">
      <c r="A247" s="8"/>
      <c r="B247" s="9"/>
      <c r="C247" s="10"/>
      <c r="D247" s="17" t="s">
        <v>163</v>
      </c>
      <c r="E247" s="7"/>
      <c r="F247" s="18"/>
      <c r="G247" s="19" t="s">
        <v>49</v>
      </c>
      <c r="H247" s="19"/>
      <c r="I247" s="26"/>
      <c r="J247" s="24">
        <v>-169.23</v>
      </c>
      <c r="K247" s="25">
        <f t="shared" si="32"/>
        <v>-169.23</v>
      </c>
      <c r="L247" s="14"/>
    </row>
    <row r="248" s="1" customFormat="1" spans="1:12">
      <c r="A248" s="20" t="s">
        <v>164</v>
      </c>
      <c r="B248" s="21"/>
      <c r="C248" s="21"/>
      <c r="D248" s="21"/>
      <c r="E248" s="21"/>
      <c r="F248" s="21"/>
      <c r="G248" s="21"/>
      <c r="H248" s="21"/>
      <c r="I248" s="27"/>
      <c r="J248" s="28">
        <f>SUM(J246:J247)</f>
        <v>897.77</v>
      </c>
      <c r="K248" s="32">
        <f>SUM(K246:K247)</f>
        <v>897.77</v>
      </c>
      <c r="L248" s="14"/>
    </row>
    <row r="249" s="1" customFormat="1" spans="1:12">
      <c r="A249" s="8">
        <v>45518</v>
      </c>
      <c r="B249" s="9">
        <v>19494</v>
      </c>
      <c r="C249" s="10" t="s">
        <v>239</v>
      </c>
      <c r="D249" s="11" t="s">
        <v>162</v>
      </c>
      <c r="E249" s="3">
        <v>215837</v>
      </c>
      <c r="F249" s="12"/>
      <c r="G249" s="13" t="s">
        <v>49</v>
      </c>
      <c r="H249" s="13"/>
      <c r="I249" s="23"/>
      <c r="J249" s="24">
        <v>1053.13</v>
      </c>
      <c r="K249" s="25">
        <f t="shared" si="32"/>
        <v>1053.13</v>
      </c>
      <c r="L249" s="8">
        <v>45516</v>
      </c>
    </row>
    <row r="250" s="1" customFormat="1" spans="1:12">
      <c r="A250" s="8"/>
      <c r="B250" s="9"/>
      <c r="C250" s="10"/>
      <c r="D250" s="17" t="s">
        <v>163</v>
      </c>
      <c r="E250" s="7"/>
      <c r="F250" s="18"/>
      <c r="G250" s="19" t="s">
        <v>49</v>
      </c>
      <c r="H250" s="19"/>
      <c r="I250" s="26"/>
      <c r="J250" s="24">
        <v>-204.3</v>
      </c>
      <c r="K250" s="25">
        <f t="shared" si="32"/>
        <v>-204.3</v>
      </c>
      <c r="L250" s="14"/>
    </row>
    <row r="251" s="1" customFormat="1" spans="1:12">
      <c r="A251" s="20" t="s">
        <v>164</v>
      </c>
      <c r="B251" s="21"/>
      <c r="C251" s="21"/>
      <c r="D251" s="21"/>
      <c r="E251" s="21"/>
      <c r="F251" s="21"/>
      <c r="G251" s="21"/>
      <c r="H251" s="21"/>
      <c r="I251" s="27"/>
      <c r="J251" s="28">
        <f>SUM(J249:J250)</f>
        <v>848.83</v>
      </c>
      <c r="K251" s="32">
        <f>SUM(K249:K250)</f>
        <v>848.83</v>
      </c>
      <c r="L251" s="14"/>
    </row>
    <row r="252" spans="1:12">
      <c r="A252" s="8">
        <v>45518</v>
      </c>
      <c r="B252" s="9">
        <v>19494</v>
      </c>
      <c r="C252" s="10" t="s">
        <v>240</v>
      </c>
      <c r="D252" s="11" t="s">
        <v>162</v>
      </c>
      <c r="E252" s="3">
        <v>215836</v>
      </c>
      <c r="F252" s="12"/>
      <c r="G252" s="13" t="s">
        <v>49</v>
      </c>
      <c r="H252" s="13"/>
      <c r="I252" s="23"/>
      <c r="J252" s="24">
        <v>1100</v>
      </c>
      <c r="K252" s="25">
        <f t="shared" ref="K252:K256" si="33">J252+F252</f>
        <v>1100</v>
      </c>
      <c r="L252" s="8">
        <v>45516</v>
      </c>
    </row>
    <row r="253" spans="1:12">
      <c r="A253" s="8"/>
      <c r="B253" s="9"/>
      <c r="C253" s="10"/>
      <c r="D253" s="17" t="s">
        <v>163</v>
      </c>
      <c r="E253" s="7"/>
      <c r="F253" s="18"/>
      <c r="G253" s="19" t="s">
        <v>49</v>
      </c>
      <c r="H253" s="19"/>
      <c r="I253" s="26"/>
      <c r="J253" s="24">
        <v>-211.86</v>
      </c>
      <c r="K253" s="25">
        <f t="shared" si="33"/>
        <v>-211.86</v>
      </c>
      <c r="L253" s="14"/>
    </row>
    <row r="254" s="1" customFormat="1" spans="1:12">
      <c r="A254" s="20" t="s">
        <v>164</v>
      </c>
      <c r="B254" s="21"/>
      <c r="C254" s="21"/>
      <c r="D254" s="21"/>
      <c r="E254" s="21"/>
      <c r="F254" s="21"/>
      <c r="G254" s="21"/>
      <c r="H254" s="21"/>
      <c r="I254" s="27"/>
      <c r="J254" s="28">
        <f>SUM(J252:J253)</f>
        <v>888.14</v>
      </c>
      <c r="K254" s="32">
        <f>SUM(K252:K253)</f>
        <v>888.14</v>
      </c>
      <c r="L254" s="14"/>
    </row>
    <row r="255" spans="1:12">
      <c r="A255" s="8">
        <v>45518</v>
      </c>
      <c r="B255" s="9">
        <v>19494</v>
      </c>
      <c r="C255" s="10" t="s">
        <v>241</v>
      </c>
      <c r="D255" s="11" t="s">
        <v>162</v>
      </c>
      <c r="E255" s="3">
        <v>216263</v>
      </c>
      <c r="F255" s="12"/>
      <c r="G255" s="13" t="s">
        <v>49</v>
      </c>
      <c r="H255" s="13"/>
      <c r="I255" s="23"/>
      <c r="J255" s="24">
        <v>1067</v>
      </c>
      <c r="K255" s="25">
        <f t="shared" si="33"/>
        <v>1067</v>
      </c>
      <c r="L255" s="8">
        <v>45516</v>
      </c>
    </row>
    <row r="256" spans="1:12">
      <c r="A256" s="8"/>
      <c r="B256" s="9"/>
      <c r="C256" s="10"/>
      <c r="D256" s="17" t="s">
        <v>163</v>
      </c>
      <c r="E256" s="7"/>
      <c r="F256" s="18"/>
      <c r="G256" s="19" t="s">
        <v>49</v>
      </c>
      <c r="H256" s="19"/>
      <c r="I256" s="26"/>
      <c r="J256" s="24">
        <v>-169.23</v>
      </c>
      <c r="K256" s="25">
        <f t="shared" si="33"/>
        <v>-169.23</v>
      </c>
      <c r="L256" s="14"/>
    </row>
    <row r="257" s="1" customFormat="1" spans="1:12">
      <c r="A257" s="20" t="s">
        <v>164</v>
      </c>
      <c r="B257" s="21"/>
      <c r="C257" s="21"/>
      <c r="D257" s="21"/>
      <c r="E257" s="21"/>
      <c r="F257" s="21"/>
      <c r="G257" s="21"/>
      <c r="H257" s="21"/>
      <c r="I257" s="27"/>
      <c r="J257" s="28">
        <f>SUM(J255:J256)</f>
        <v>897.77</v>
      </c>
      <c r="K257" s="32">
        <f>SUM(K255:K256)</f>
        <v>897.77</v>
      </c>
      <c r="L257" s="14"/>
    </row>
    <row r="258" spans="1:12">
      <c r="A258" s="8">
        <v>45518</v>
      </c>
      <c r="B258" s="9">
        <v>19494</v>
      </c>
      <c r="C258" s="10" t="s">
        <v>242</v>
      </c>
      <c r="D258" s="11" t="s">
        <v>162</v>
      </c>
      <c r="E258" s="3">
        <v>215709</v>
      </c>
      <c r="F258" s="12"/>
      <c r="G258" s="13" t="s">
        <v>49</v>
      </c>
      <c r="H258" s="13"/>
      <c r="I258" s="23"/>
      <c r="J258" s="24">
        <v>350</v>
      </c>
      <c r="K258" s="25">
        <f t="shared" ref="K258:K262" si="34">J258+F258</f>
        <v>350</v>
      </c>
      <c r="L258" s="8">
        <v>45516</v>
      </c>
    </row>
    <row r="259" spans="1:12">
      <c r="A259" s="8"/>
      <c r="B259" s="9"/>
      <c r="C259" s="10"/>
      <c r="D259" s="17" t="s">
        <v>163</v>
      </c>
      <c r="E259" s="7"/>
      <c r="F259" s="18"/>
      <c r="G259" s="19" t="s">
        <v>49</v>
      </c>
      <c r="H259" s="19"/>
      <c r="I259" s="26"/>
      <c r="J259" s="24">
        <v>-67.85</v>
      </c>
      <c r="K259" s="25">
        <f t="shared" si="34"/>
        <v>-67.85</v>
      </c>
      <c r="L259" s="14"/>
    </row>
    <row r="260" s="1" customFormat="1" spans="1:12">
      <c r="A260" s="20" t="s">
        <v>164</v>
      </c>
      <c r="B260" s="21"/>
      <c r="C260" s="21"/>
      <c r="D260" s="21"/>
      <c r="E260" s="21"/>
      <c r="F260" s="21"/>
      <c r="G260" s="21"/>
      <c r="H260" s="21"/>
      <c r="I260" s="27"/>
      <c r="J260" s="28">
        <f>SUM(J258:J259)</f>
        <v>282.15</v>
      </c>
      <c r="K260" s="32">
        <f>SUM(K258:K259)</f>
        <v>282.15</v>
      </c>
      <c r="L260" s="14"/>
    </row>
    <row r="261" spans="1:12">
      <c r="A261" s="8">
        <v>45518</v>
      </c>
      <c r="B261" s="9">
        <v>19494</v>
      </c>
      <c r="C261" s="10" t="s">
        <v>243</v>
      </c>
      <c r="D261" s="11" t="s">
        <v>162</v>
      </c>
      <c r="E261" s="3">
        <v>215839</v>
      </c>
      <c r="F261" s="12"/>
      <c r="G261" s="13" t="s">
        <v>49</v>
      </c>
      <c r="H261" s="13"/>
      <c r="I261" s="23"/>
      <c r="J261" s="24">
        <v>191.48</v>
      </c>
      <c r="K261" s="25">
        <f t="shared" si="34"/>
        <v>191.48</v>
      </c>
      <c r="L261" s="8">
        <v>45516</v>
      </c>
    </row>
    <row r="262" spans="1:12">
      <c r="A262" s="8"/>
      <c r="B262" s="9"/>
      <c r="C262" s="10"/>
      <c r="D262" s="17" t="s">
        <v>163</v>
      </c>
      <c r="E262" s="7"/>
      <c r="F262" s="18"/>
      <c r="G262" s="19" t="s">
        <v>49</v>
      </c>
      <c r="H262" s="19"/>
      <c r="I262" s="26"/>
      <c r="J262" s="24">
        <v>-36.91</v>
      </c>
      <c r="K262" s="25">
        <f t="shared" si="34"/>
        <v>-36.91</v>
      </c>
      <c r="L262" s="14"/>
    </row>
    <row r="263" s="1" customFormat="1" spans="1:12">
      <c r="A263" s="20" t="s">
        <v>164</v>
      </c>
      <c r="B263" s="21"/>
      <c r="C263" s="21"/>
      <c r="D263" s="21"/>
      <c r="E263" s="21"/>
      <c r="F263" s="21"/>
      <c r="G263" s="21"/>
      <c r="H263" s="21"/>
      <c r="I263" s="27"/>
      <c r="J263" s="28">
        <f>SUM(J261:J262)</f>
        <v>154.57</v>
      </c>
      <c r="K263" s="32">
        <f>SUM(K261:K262)</f>
        <v>154.57</v>
      </c>
      <c r="L263" s="14"/>
    </row>
    <row r="264" s="1" customFormat="1" spans="1:12">
      <c r="A264" s="8">
        <v>45518</v>
      </c>
      <c r="B264" s="9">
        <v>19494</v>
      </c>
      <c r="C264" s="10" t="s">
        <v>244</v>
      </c>
      <c r="D264" s="11" t="s">
        <v>162</v>
      </c>
      <c r="E264" s="3">
        <v>215712</v>
      </c>
      <c r="F264" s="12"/>
      <c r="G264" s="13" t="s">
        <v>49</v>
      </c>
      <c r="H264" s="13"/>
      <c r="I264" s="23"/>
      <c r="J264" s="24">
        <v>592.2</v>
      </c>
      <c r="K264" s="25">
        <f>J264+F264</f>
        <v>592.2</v>
      </c>
      <c r="L264" s="8">
        <v>45516</v>
      </c>
    </row>
    <row r="265" s="1" customFormat="1" spans="1:12">
      <c r="A265" s="8"/>
      <c r="B265" s="9"/>
      <c r="C265" s="10"/>
      <c r="D265" s="17" t="s">
        <v>163</v>
      </c>
      <c r="E265" s="7"/>
      <c r="F265" s="18"/>
      <c r="G265" s="19" t="s">
        <v>49</v>
      </c>
      <c r="H265" s="19"/>
      <c r="I265" s="26"/>
      <c r="J265" s="24">
        <v>-134.92</v>
      </c>
      <c r="K265" s="25">
        <f>J265+F265</f>
        <v>-134.92</v>
      </c>
      <c r="L265" s="14"/>
    </row>
    <row r="266" s="1" customFormat="1" spans="1:12">
      <c r="A266" s="20" t="s">
        <v>164</v>
      </c>
      <c r="B266" s="21"/>
      <c r="C266" s="21"/>
      <c r="D266" s="21"/>
      <c r="E266" s="21"/>
      <c r="F266" s="21"/>
      <c r="G266" s="21"/>
      <c r="H266" s="21"/>
      <c r="I266" s="27"/>
      <c r="J266" s="28">
        <f>SUM(J264:J265)</f>
        <v>457.28</v>
      </c>
      <c r="K266" s="32">
        <f>SUM(K264:K265)</f>
        <v>457.28</v>
      </c>
      <c r="L266" s="14"/>
    </row>
    <row r="267" spans="1:12">
      <c r="A267" s="8">
        <v>45518</v>
      </c>
      <c r="B267" s="9">
        <v>19494</v>
      </c>
      <c r="C267" s="10" t="s">
        <v>245</v>
      </c>
      <c r="D267" s="11" t="s">
        <v>162</v>
      </c>
      <c r="E267" s="3">
        <v>215716</v>
      </c>
      <c r="F267" s="12"/>
      <c r="G267" s="13" t="s">
        <v>49</v>
      </c>
      <c r="H267" s="13"/>
      <c r="I267" s="23"/>
      <c r="J267" s="24">
        <v>191.48</v>
      </c>
      <c r="K267" s="25">
        <f t="shared" ref="K267:K271" si="35">J267+F267</f>
        <v>191.48</v>
      </c>
      <c r="L267" s="8">
        <v>45516</v>
      </c>
    </row>
    <row r="268" spans="1:12">
      <c r="A268" s="8"/>
      <c r="B268" s="9"/>
      <c r="C268" s="10"/>
      <c r="D268" s="17" t="s">
        <v>163</v>
      </c>
      <c r="E268" s="7"/>
      <c r="F268" s="18"/>
      <c r="G268" s="19" t="s">
        <v>49</v>
      </c>
      <c r="H268" s="19"/>
      <c r="I268" s="26"/>
      <c r="J268" s="24">
        <v>-36.94</v>
      </c>
      <c r="K268" s="25">
        <f t="shared" si="35"/>
        <v>-36.94</v>
      </c>
      <c r="L268" s="14"/>
    </row>
    <row r="269" s="1" customFormat="1" spans="1:12">
      <c r="A269" s="20" t="s">
        <v>164</v>
      </c>
      <c r="B269" s="21"/>
      <c r="C269" s="21"/>
      <c r="D269" s="21"/>
      <c r="E269" s="21"/>
      <c r="F269" s="21"/>
      <c r="G269" s="21"/>
      <c r="H269" s="21"/>
      <c r="I269" s="27"/>
      <c r="J269" s="28">
        <f>SUM(J267:J268)</f>
        <v>154.54</v>
      </c>
      <c r="K269" s="32">
        <f>SUM(K267:K268)</f>
        <v>154.54</v>
      </c>
      <c r="L269" s="14"/>
    </row>
    <row r="270" spans="1:12">
      <c r="A270" s="8">
        <v>45518</v>
      </c>
      <c r="B270" s="9">
        <v>19494</v>
      </c>
      <c r="C270" s="10" t="s">
        <v>246</v>
      </c>
      <c r="D270" s="11" t="s">
        <v>162</v>
      </c>
      <c r="E270" s="3">
        <v>215116</v>
      </c>
      <c r="F270" s="12"/>
      <c r="G270" s="13" t="s">
        <v>49</v>
      </c>
      <c r="H270" s="13"/>
      <c r="I270" s="23"/>
      <c r="J270" s="24">
        <v>1067</v>
      </c>
      <c r="K270" s="25">
        <f t="shared" si="35"/>
        <v>1067</v>
      </c>
      <c r="L270" s="8">
        <v>45516</v>
      </c>
    </row>
    <row r="271" spans="1:12">
      <c r="A271" s="8"/>
      <c r="B271" s="9"/>
      <c r="C271" s="10"/>
      <c r="D271" s="17" t="s">
        <v>163</v>
      </c>
      <c r="E271" s="7"/>
      <c r="F271" s="18"/>
      <c r="G271" s="19" t="s">
        <v>49</v>
      </c>
      <c r="H271" s="19"/>
      <c r="I271" s="26"/>
      <c r="J271" s="24">
        <v>-168.38</v>
      </c>
      <c r="K271" s="25">
        <f t="shared" si="35"/>
        <v>-168.38</v>
      </c>
      <c r="L271" s="14"/>
    </row>
    <row r="272" s="1" customFormat="1" spans="1:12">
      <c r="A272" s="20" t="s">
        <v>164</v>
      </c>
      <c r="B272" s="21"/>
      <c r="C272" s="21"/>
      <c r="D272" s="21"/>
      <c r="E272" s="21"/>
      <c r="F272" s="21"/>
      <c r="G272" s="21"/>
      <c r="H272" s="21"/>
      <c r="I272" s="27"/>
      <c r="J272" s="28">
        <f>SUM(J270:J271)</f>
        <v>898.62</v>
      </c>
      <c r="K272" s="32">
        <f>SUM(K270:K271)</f>
        <v>898.62</v>
      </c>
      <c r="L272" s="14"/>
    </row>
    <row r="273" spans="1:12">
      <c r="A273" s="8">
        <v>45518</v>
      </c>
      <c r="B273" s="9">
        <v>19494</v>
      </c>
      <c r="C273" s="10" t="s">
        <v>247</v>
      </c>
      <c r="D273" s="11" t="s">
        <v>162</v>
      </c>
      <c r="E273" s="3">
        <v>215718</v>
      </c>
      <c r="F273" s="12"/>
      <c r="G273" s="13" t="s">
        <v>49</v>
      </c>
      <c r="H273" s="13"/>
      <c r="I273" s="23"/>
      <c r="J273" s="24">
        <v>1067</v>
      </c>
      <c r="K273" s="25">
        <f t="shared" ref="K273:K277" si="36">J273+F273</f>
        <v>1067</v>
      </c>
      <c r="L273" s="8">
        <v>45516</v>
      </c>
    </row>
    <row r="274" spans="1:12">
      <c r="A274" s="8"/>
      <c r="B274" s="9"/>
      <c r="C274" s="10"/>
      <c r="D274" s="17" t="s">
        <v>163</v>
      </c>
      <c r="E274" s="7"/>
      <c r="F274" s="18"/>
      <c r="G274" s="19" t="s">
        <v>49</v>
      </c>
      <c r="H274" s="19"/>
      <c r="I274" s="26"/>
      <c r="J274" s="24">
        <v>-169.23</v>
      </c>
      <c r="K274" s="25">
        <f t="shared" si="36"/>
        <v>-169.23</v>
      </c>
      <c r="L274" s="14"/>
    </row>
    <row r="275" s="1" customFormat="1" spans="1:12">
      <c r="A275" s="20" t="s">
        <v>164</v>
      </c>
      <c r="B275" s="21"/>
      <c r="C275" s="21"/>
      <c r="D275" s="21"/>
      <c r="E275" s="21"/>
      <c r="F275" s="21"/>
      <c r="G275" s="21"/>
      <c r="H275" s="21"/>
      <c r="I275" s="27"/>
      <c r="J275" s="28">
        <f>SUM(J273:J274)</f>
        <v>897.77</v>
      </c>
      <c r="K275" s="32">
        <f>SUM(K273:K274)</f>
        <v>897.77</v>
      </c>
      <c r="L275" s="14"/>
    </row>
    <row r="276" spans="1:12">
      <c r="A276" s="8">
        <v>45518</v>
      </c>
      <c r="B276" s="9">
        <v>19494</v>
      </c>
      <c r="C276" s="10" t="s">
        <v>248</v>
      </c>
      <c r="D276" s="11" t="s">
        <v>162</v>
      </c>
      <c r="E276" s="3">
        <v>216154</v>
      </c>
      <c r="F276" s="12"/>
      <c r="G276" s="13" t="s">
        <v>49</v>
      </c>
      <c r="H276" s="13"/>
      <c r="I276" s="23"/>
      <c r="J276" s="24">
        <f>191.48*2</f>
        <v>382.96</v>
      </c>
      <c r="K276" s="25">
        <f t="shared" si="36"/>
        <v>382.96</v>
      </c>
      <c r="L276" s="8">
        <v>45516</v>
      </c>
    </row>
    <row r="277" spans="1:12">
      <c r="A277" s="8"/>
      <c r="B277" s="9"/>
      <c r="C277" s="10"/>
      <c r="D277" s="17" t="s">
        <v>163</v>
      </c>
      <c r="E277" s="7"/>
      <c r="F277" s="18"/>
      <c r="G277" s="19" t="s">
        <v>49</v>
      </c>
      <c r="H277" s="19"/>
      <c r="I277" s="26"/>
      <c r="J277" s="24">
        <v>-74.68</v>
      </c>
      <c r="K277" s="25">
        <f t="shared" si="36"/>
        <v>-74.68</v>
      </c>
      <c r="L277" s="14"/>
    </row>
    <row r="278" s="1" customFormat="1" spans="1:12">
      <c r="A278" s="20" t="s">
        <v>164</v>
      </c>
      <c r="B278" s="21"/>
      <c r="C278" s="21"/>
      <c r="D278" s="21"/>
      <c r="E278" s="21"/>
      <c r="F278" s="21"/>
      <c r="G278" s="21"/>
      <c r="H278" s="21"/>
      <c r="I278" s="27"/>
      <c r="J278" s="28">
        <f>SUM(J276:J277)</f>
        <v>308.28</v>
      </c>
      <c r="K278" s="32">
        <f>SUM(K276:K277)</f>
        <v>308.28</v>
      </c>
      <c r="L278" s="14"/>
    </row>
    <row r="279" ht="10.5" spans="1:10">
      <c r="A279" s="2"/>
      <c r="I279" s="29" t="s">
        <v>214</v>
      </c>
      <c r="J279" s="30">
        <f>SUM(J176,J179,J182,J185,J188,J191,J194,J197,J200,J203,J206,J209,J212,J215,J218,J221,J224,J227,J230,J233,J236,J239,J242,J245,J248,J251,J254,J257,J260,J263,J266,J269,J272,J275,J278)</f>
        <v>21457.8</v>
      </c>
    </row>
    <row r="280" ht="10.5" spans="1:10">
      <c r="A280" s="2"/>
      <c r="I280" s="29"/>
      <c r="J280" s="30"/>
    </row>
    <row r="281" ht="10.5" spans="1:10">
      <c r="A281" s="2" t="s">
        <v>22</v>
      </c>
      <c r="D281" s="2" t="s">
        <v>23</v>
      </c>
      <c r="I281" s="31"/>
      <c r="J281" s="30"/>
    </row>
    <row r="282" spans="1:1">
      <c r="A282" s="2"/>
    </row>
    <row r="283" spans="1:1">
      <c r="A283" s="2"/>
    </row>
    <row r="284" spans="1:4">
      <c r="A284" s="2" t="s">
        <v>25</v>
      </c>
      <c r="D284" s="2" t="s">
        <v>26</v>
      </c>
    </row>
    <row r="285" spans="1:4">
      <c r="A285" s="1" t="s">
        <v>28</v>
      </c>
      <c r="D285" s="1" t="s">
        <v>29</v>
      </c>
    </row>
    <row r="290" spans="1:1">
      <c r="A290" s="2" t="s">
        <v>0</v>
      </c>
    </row>
    <row r="291" spans="1:1">
      <c r="A291" s="2" t="s">
        <v>33</v>
      </c>
    </row>
    <row r="293" spans="1:12">
      <c r="A293" s="3" t="s">
        <v>2</v>
      </c>
      <c r="B293" s="3" t="s">
        <v>3</v>
      </c>
      <c r="C293" s="3" t="s">
        <v>4</v>
      </c>
      <c r="D293" s="3" t="s">
        <v>5</v>
      </c>
      <c r="E293" s="3" t="s">
        <v>160</v>
      </c>
      <c r="F293" s="3" t="s">
        <v>7</v>
      </c>
      <c r="G293" s="4" t="s">
        <v>8</v>
      </c>
      <c r="H293" s="5"/>
      <c r="I293" s="5"/>
      <c r="J293" s="22"/>
      <c r="K293" s="3" t="s">
        <v>9</v>
      </c>
      <c r="L293" s="3" t="s">
        <v>10</v>
      </c>
    </row>
    <row r="294" spans="1:12">
      <c r="A294" s="6"/>
      <c r="B294" s="6"/>
      <c r="C294" s="6"/>
      <c r="D294" s="6"/>
      <c r="E294" s="6"/>
      <c r="F294" s="6"/>
      <c r="G294" s="3" t="s">
        <v>11</v>
      </c>
      <c r="H294" s="3" t="s">
        <v>12</v>
      </c>
      <c r="I294" s="3" t="s">
        <v>13</v>
      </c>
      <c r="J294" s="3" t="s">
        <v>14</v>
      </c>
      <c r="K294" s="6"/>
      <c r="L294" s="6"/>
    </row>
    <row r="295" spans="1:1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</row>
    <row r="296" spans="1:12">
      <c r="A296" s="8">
        <v>45524</v>
      </c>
      <c r="B296" s="9">
        <v>19516</v>
      </c>
      <c r="C296" s="10" t="s">
        <v>249</v>
      </c>
      <c r="D296" s="11" t="s">
        <v>162</v>
      </c>
      <c r="E296" s="3">
        <v>217691</v>
      </c>
      <c r="F296" s="12"/>
      <c r="G296" s="13" t="s">
        <v>49</v>
      </c>
      <c r="H296" s="13"/>
      <c r="I296" s="23"/>
      <c r="J296" s="24">
        <v>190.51</v>
      </c>
      <c r="K296" s="25">
        <f t="shared" ref="K296:K310" si="37">J296+F296</f>
        <v>190.51</v>
      </c>
      <c r="L296" s="8">
        <v>45523</v>
      </c>
    </row>
    <row r="297" spans="1:12">
      <c r="A297" s="14"/>
      <c r="B297" s="15"/>
      <c r="C297" s="16"/>
      <c r="D297" s="17" t="s">
        <v>163</v>
      </c>
      <c r="E297" s="7"/>
      <c r="F297" s="18"/>
      <c r="G297" s="19" t="s">
        <v>49</v>
      </c>
      <c r="H297" s="19"/>
      <c r="I297" s="26"/>
      <c r="J297" s="24">
        <v>-36.71</v>
      </c>
      <c r="K297" s="25">
        <f t="shared" si="37"/>
        <v>-36.71</v>
      </c>
      <c r="L297" s="14"/>
    </row>
    <row r="298" spans="1:12">
      <c r="A298" s="20" t="s">
        <v>164</v>
      </c>
      <c r="B298" s="21"/>
      <c r="C298" s="21"/>
      <c r="D298" s="21"/>
      <c r="E298" s="21"/>
      <c r="F298" s="21"/>
      <c r="G298" s="21"/>
      <c r="H298" s="21"/>
      <c r="I298" s="27"/>
      <c r="J298" s="28">
        <f>SUM(J296:J297)</f>
        <v>153.8</v>
      </c>
      <c r="K298" s="32">
        <f t="shared" si="37"/>
        <v>153.8</v>
      </c>
      <c r="L298" s="14"/>
    </row>
    <row r="299" spans="1:12">
      <c r="A299" s="8">
        <v>45524</v>
      </c>
      <c r="B299" s="9">
        <v>19516</v>
      </c>
      <c r="C299" s="10" t="s">
        <v>250</v>
      </c>
      <c r="D299" s="11" t="s">
        <v>162</v>
      </c>
      <c r="E299" s="3">
        <v>217658</v>
      </c>
      <c r="F299" s="12"/>
      <c r="G299" s="13" t="s">
        <v>49</v>
      </c>
      <c r="H299" s="13"/>
      <c r="I299" s="23"/>
      <c r="J299" s="24">
        <f>190.51*2</f>
        <v>381.02</v>
      </c>
      <c r="K299" s="25">
        <f t="shared" si="37"/>
        <v>381.02</v>
      </c>
      <c r="L299" s="8">
        <v>45523</v>
      </c>
    </row>
    <row r="300" spans="1:12">
      <c r="A300" s="14"/>
      <c r="B300" s="15"/>
      <c r="C300" s="16"/>
      <c r="D300" s="17" t="s">
        <v>163</v>
      </c>
      <c r="E300" s="7"/>
      <c r="F300" s="18"/>
      <c r="G300" s="19" t="s">
        <v>49</v>
      </c>
      <c r="H300" s="19"/>
      <c r="I300" s="26"/>
      <c r="J300" s="24">
        <v>-73.42</v>
      </c>
      <c r="K300" s="25">
        <f t="shared" si="37"/>
        <v>-73.42</v>
      </c>
      <c r="L300" s="14"/>
    </row>
    <row r="301" spans="1:12">
      <c r="A301" s="20" t="s">
        <v>164</v>
      </c>
      <c r="B301" s="21"/>
      <c r="C301" s="21"/>
      <c r="D301" s="21"/>
      <c r="E301" s="21"/>
      <c r="F301" s="21"/>
      <c r="G301" s="21"/>
      <c r="H301" s="21"/>
      <c r="I301" s="27"/>
      <c r="J301" s="28">
        <f>SUM(J299:J300)</f>
        <v>307.6</v>
      </c>
      <c r="K301" s="32">
        <f t="shared" si="37"/>
        <v>307.6</v>
      </c>
      <c r="L301" s="14"/>
    </row>
    <row r="302" spans="1:12">
      <c r="A302" s="8">
        <v>45524</v>
      </c>
      <c r="B302" s="9">
        <v>19516</v>
      </c>
      <c r="C302" s="10" t="s">
        <v>251</v>
      </c>
      <c r="D302" s="11" t="s">
        <v>162</v>
      </c>
      <c r="E302" s="3">
        <v>217284</v>
      </c>
      <c r="F302" s="12"/>
      <c r="G302" s="13" t="s">
        <v>49</v>
      </c>
      <c r="H302" s="13"/>
      <c r="I302" s="23"/>
      <c r="J302" s="24">
        <v>1069.8</v>
      </c>
      <c r="K302" s="25">
        <f t="shared" si="37"/>
        <v>1069.8</v>
      </c>
      <c r="L302" s="8">
        <v>45523</v>
      </c>
    </row>
    <row r="303" spans="1:12">
      <c r="A303" s="14"/>
      <c r="B303" s="15"/>
      <c r="C303" s="16"/>
      <c r="D303" s="17" t="s">
        <v>163</v>
      </c>
      <c r="E303" s="7"/>
      <c r="F303" s="18"/>
      <c r="G303" s="19" t="s">
        <v>49</v>
      </c>
      <c r="H303" s="19"/>
      <c r="I303" s="26"/>
      <c r="J303" s="24">
        <v>-171.97</v>
      </c>
      <c r="K303" s="25">
        <f t="shared" si="37"/>
        <v>-171.97</v>
      </c>
      <c r="L303" s="14"/>
    </row>
    <row r="304" spans="1:12">
      <c r="A304" s="20" t="s">
        <v>164</v>
      </c>
      <c r="B304" s="21"/>
      <c r="C304" s="21"/>
      <c r="D304" s="21"/>
      <c r="E304" s="21"/>
      <c r="F304" s="21"/>
      <c r="G304" s="21"/>
      <c r="H304" s="21"/>
      <c r="I304" s="27"/>
      <c r="J304" s="28">
        <f>SUM(J302:J303)</f>
        <v>897.83</v>
      </c>
      <c r="K304" s="32">
        <f t="shared" si="37"/>
        <v>897.83</v>
      </c>
      <c r="L304" s="14"/>
    </row>
    <row r="305" spans="1:12">
      <c r="A305" s="8">
        <v>45524</v>
      </c>
      <c r="B305" s="9">
        <v>19516</v>
      </c>
      <c r="C305" s="10" t="s">
        <v>252</v>
      </c>
      <c r="D305" s="11" t="s">
        <v>162</v>
      </c>
      <c r="E305" s="3">
        <v>217686</v>
      </c>
      <c r="F305" s="12"/>
      <c r="G305" s="13" t="s">
        <v>49</v>
      </c>
      <c r="H305" s="13"/>
      <c r="I305" s="23"/>
      <c r="J305" s="24">
        <v>1100</v>
      </c>
      <c r="K305" s="25">
        <f t="shared" si="37"/>
        <v>1100</v>
      </c>
      <c r="L305" s="8">
        <v>45523</v>
      </c>
    </row>
    <row r="306" spans="1:12">
      <c r="A306" s="14"/>
      <c r="B306" s="15"/>
      <c r="C306" s="16"/>
      <c r="D306" s="17" t="s">
        <v>163</v>
      </c>
      <c r="E306" s="7"/>
      <c r="F306" s="18"/>
      <c r="G306" s="19" t="s">
        <v>49</v>
      </c>
      <c r="H306" s="19"/>
      <c r="I306" s="26"/>
      <c r="J306" s="24">
        <v>-211.4</v>
      </c>
      <c r="K306" s="25">
        <f t="shared" si="37"/>
        <v>-211.4</v>
      </c>
      <c r="L306" s="14"/>
    </row>
    <row r="307" spans="1:12">
      <c r="A307" s="20" t="s">
        <v>164</v>
      </c>
      <c r="B307" s="21"/>
      <c r="C307" s="21"/>
      <c r="D307" s="21"/>
      <c r="E307" s="21"/>
      <c r="F307" s="21"/>
      <c r="G307" s="21"/>
      <c r="H307" s="21"/>
      <c r="I307" s="27"/>
      <c r="J307" s="28">
        <f>SUM(J305:J306)</f>
        <v>888.6</v>
      </c>
      <c r="K307" s="32">
        <f t="shared" si="37"/>
        <v>888.6</v>
      </c>
      <c r="L307" s="14"/>
    </row>
    <row r="308" spans="1:12">
      <c r="A308" s="8">
        <v>45524</v>
      </c>
      <c r="B308" s="9">
        <v>19516</v>
      </c>
      <c r="C308" s="10" t="s">
        <v>253</v>
      </c>
      <c r="D308" s="11" t="s">
        <v>162</v>
      </c>
      <c r="E308" s="3">
        <v>217546</v>
      </c>
      <c r="F308" s="12"/>
      <c r="G308" s="13" t="s">
        <v>49</v>
      </c>
      <c r="H308" s="13"/>
      <c r="I308" s="23"/>
      <c r="J308" s="24">
        <v>1088.2</v>
      </c>
      <c r="K308" s="25">
        <f t="shared" si="37"/>
        <v>1088.2</v>
      </c>
      <c r="L308" s="8">
        <v>45523</v>
      </c>
    </row>
    <row r="309" spans="1:12">
      <c r="A309" s="14"/>
      <c r="B309" s="15"/>
      <c r="C309" s="16"/>
      <c r="D309" s="17" t="s">
        <v>163</v>
      </c>
      <c r="E309" s="7"/>
      <c r="F309" s="18"/>
      <c r="G309" s="19" t="s">
        <v>49</v>
      </c>
      <c r="H309" s="19"/>
      <c r="I309" s="26"/>
      <c r="J309" s="24">
        <v>-195.45</v>
      </c>
      <c r="K309" s="25">
        <f t="shared" si="37"/>
        <v>-195.45</v>
      </c>
      <c r="L309" s="14"/>
    </row>
    <row r="310" spans="1:12">
      <c r="A310" s="20" t="s">
        <v>164</v>
      </c>
      <c r="B310" s="21"/>
      <c r="C310" s="21"/>
      <c r="D310" s="21"/>
      <c r="E310" s="21"/>
      <c r="F310" s="21"/>
      <c r="G310" s="21"/>
      <c r="H310" s="21"/>
      <c r="I310" s="27"/>
      <c r="J310" s="28">
        <f>SUM(J308:J309)</f>
        <v>892.75</v>
      </c>
      <c r="K310" s="32">
        <f t="shared" si="37"/>
        <v>892.75</v>
      </c>
      <c r="L310" s="14"/>
    </row>
    <row r="311" spans="1:12">
      <c r="A311" s="8">
        <v>45524</v>
      </c>
      <c r="B311" s="9">
        <v>19516</v>
      </c>
      <c r="C311" s="10" t="s">
        <v>254</v>
      </c>
      <c r="D311" s="11" t="s">
        <v>162</v>
      </c>
      <c r="E311" s="3">
        <v>217052</v>
      </c>
      <c r="F311" s="12"/>
      <c r="G311" s="13" t="s">
        <v>49</v>
      </c>
      <c r="H311" s="13"/>
      <c r="I311" s="23"/>
      <c r="J311" s="24">
        <v>1691.8</v>
      </c>
      <c r="K311" s="25">
        <f t="shared" ref="K311:K371" si="38">J311+F311</f>
        <v>1691.8</v>
      </c>
      <c r="L311" s="8">
        <v>45523</v>
      </c>
    </row>
    <row r="312" spans="1:12">
      <c r="A312" s="14"/>
      <c r="B312" s="15"/>
      <c r="C312" s="16"/>
      <c r="D312" s="17" t="s">
        <v>163</v>
      </c>
      <c r="E312" s="7"/>
      <c r="F312" s="18"/>
      <c r="G312" s="19" t="s">
        <v>49</v>
      </c>
      <c r="H312" s="19"/>
      <c r="I312" s="26"/>
      <c r="J312" s="24">
        <v>-315.73</v>
      </c>
      <c r="K312" s="25">
        <f t="shared" si="38"/>
        <v>-315.73</v>
      </c>
      <c r="L312" s="14"/>
    </row>
    <row r="313" spans="1:12">
      <c r="A313" s="20" t="s">
        <v>164</v>
      </c>
      <c r="B313" s="21"/>
      <c r="C313" s="21"/>
      <c r="D313" s="21"/>
      <c r="E313" s="21"/>
      <c r="F313" s="21"/>
      <c r="G313" s="21"/>
      <c r="H313" s="21"/>
      <c r="I313" s="27"/>
      <c r="J313" s="28">
        <f>SUM(J311:J312)</f>
        <v>1376.07</v>
      </c>
      <c r="K313" s="32">
        <f t="shared" si="38"/>
        <v>1376.07</v>
      </c>
      <c r="L313" s="14"/>
    </row>
    <row r="314" spans="1:12">
      <c r="A314" s="8">
        <v>45524</v>
      </c>
      <c r="B314" s="9">
        <v>19516</v>
      </c>
      <c r="C314" s="10" t="s">
        <v>255</v>
      </c>
      <c r="D314" s="11" t="s">
        <v>162</v>
      </c>
      <c r="E314" s="3">
        <v>217274</v>
      </c>
      <c r="F314" s="12"/>
      <c r="G314" s="13" t="s">
        <v>49</v>
      </c>
      <c r="H314" s="13"/>
      <c r="I314" s="23"/>
      <c r="J314" s="24">
        <v>190.51</v>
      </c>
      <c r="K314" s="25">
        <f t="shared" si="38"/>
        <v>190.51</v>
      </c>
      <c r="L314" s="8">
        <v>45523</v>
      </c>
    </row>
    <row r="315" spans="1:12">
      <c r="A315" s="14"/>
      <c r="B315" s="15"/>
      <c r="C315" s="16"/>
      <c r="D315" s="17" t="s">
        <v>163</v>
      </c>
      <c r="E315" s="7"/>
      <c r="F315" s="18"/>
      <c r="G315" s="19" t="s">
        <v>49</v>
      </c>
      <c r="H315" s="19"/>
      <c r="I315" s="26"/>
      <c r="J315" s="24">
        <v>-36.71</v>
      </c>
      <c r="K315" s="25">
        <f t="shared" si="38"/>
        <v>-36.71</v>
      </c>
      <c r="L315" s="14"/>
    </row>
    <row r="316" spans="1:12">
      <c r="A316" s="20" t="s">
        <v>164</v>
      </c>
      <c r="B316" s="21"/>
      <c r="C316" s="21"/>
      <c r="D316" s="21"/>
      <c r="E316" s="21"/>
      <c r="F316" s="21"/>
      <c r="G316" s="21"/>
      <c r="H316" s="21"/>
      <c r="I316" s="27"/>
      <c r="J316" s="28">
        <f>SUM(J314:J315)</f>
        <v>153.8</v>
      </c>
      <c r="K316" s="32">
        <f t="shared" si="38"/>
        <v>153.8</v>
      </c>
      <c r="L316" s="14"/>
    </row>
    <row r="317" spans="1:12">
      <c r="A317" s="8">
        <v>45524</v>
      </c>
      <c r="B317" s="9">
        <v>19516</v>
      </c>
      <c r="C317" s="10" t="s">
        <v>256</v>
      </c>
      <c r="D317" s="11" t="s">
        <v>162</v>
      </c>
      <c r="E317" s="3">
        <v>217130</v>
      </c>
      <c r="F317" s="12"/>
      <c r="G317" s="13" t="s">
        <v>49</v>
      </c>
      <c r="H317" s="13"/>
      <c r="I317" s="23"/>
      <c r="J317" s="24">
        <f>194*2</f>
        <v>388</v>
      </c>
      <c r="K317" s="25">
        <f t="shared" si="38"/>
        <v>388</v>
      </c>
      <c r="L317" s="8">
        <v>45523</v>
      </c>
    </row>
    <row r="318" spans="1:12">
      <c r="A318" s="14"/>
      <c r="B318" s="15"/>
      <c r="C318" s="16"/>
      <c r="D318" s="17" t="s">
        <v>163</v>
      </c>
      <c r="E318" s="7"/>
      <c r="F318" s="18"/>
      <c r="G318" s="19" t="s">
        <v>49</v>
      </c>
      <c r="H318" s="19"/>
      <c r="I318" s="26"/>
      <c r="J318" s="24">
        <v>-61.26</v>
      </c>
      <c r="K318" s="25">
        <f t="shared" si="38"/>
        <v>-61.26</v>
      </c>
      <c r="L318" s="14"/>
    </row>
    <row r="319" spans="1:12">
      <c r="A319" s="20" t="s">
        <v>164</v>
      </c>
      <c r="B319" s="21"/>
      <c r="C319" s="21"/>
      <c r="D319" s="21"/>
      <c r="E319" s="21"/>
      <c r="F319" s="21"/>
      <c r="G319" s="21"/>
      <c r="H319" s="21"/>
      <c r="I319" s="27"/>
      <c r="J319" s="28">
        <f>SUM(J317:J318)</f>
        <v>326.74</v>
      </c>
      <c r="K319" s="32">
        <f t="shared" si="38"/>
        <v>326.74</v>
      </c>
      <c r="L319" s="14"/>
    </row>
    <row r="320" spans="1:12">
      <c r="A320" s="8">
        <v>45524</v>
      </c>
      <c r="B320" s="9">
        <v>19516</v>
      </c>
      <c r="C320" s="10" t="s">
        <v>257</v>
      </c>
      <c r="D320" s="11" t="s">
        <v>162</v>
      </c>
      <c r="E320" s="3">
        <v>217137</v>
      </c>
      <c r="F320" s="12"/>
      <c r="G320" s="13" t="s">
        <v>49</v>
      </c>
      <c r="H320" s="13"/>
      <c r="I320" s="23"/>
      <c r="J320" s="24">
        <v>190.51</v>
      </c>
      <c r="K320" s="25">
        <f t="shared" si="38"/>
        <v>190.51</v>
      </c>
      <c r="L320" s="8">
        <v>45523</v>
      </c>
    </row>
    <row r="321" spans="1:12">
      <c r="A321" s="14"/>
      <c r="B321" s="15"/>
      <c r="C321" s="16"/>
      <c r="D321" s="17" t="s">
        <v>163</v>
      </c>
      <c r="E321" s="7"/>
      <c r="F321" s="18"/>
      <c r="G321" s="19" t="s">
        <v>49</v>
      </c>
      <c r="H321" s="19"/>
      <c r="I321" s="26"/>
      <c r="J321" s="24">
        <v>-36.94</v>
      </c>
      <c r="K321" s="25">
        <f t="shared" si="38"/>
        <v>-36.94</v>
      </c>
      <c r="L321" s="14"/>
    </row>
    <row r="322" spans="1:12">
      <c r="A322" s="20" t="s">
        <v>164</v>
      </c>
      <c r="B322" s="21"/>
      <c r="C322" s="21"/>
      <c r="D322" s="21"/>
      <c r="E322" s="21"/>
      <c r="F322" s="21"/>
      <c r="G322" s="21"/>
      <c r="H322" s="21"/>
      <c r="I322" s="27"/>
      <c r="J322" s="28">
        <f>SUM(J320:J321)</f>
        <v>153.57</v>
      </c>
      <c r="K322" s="32">
        <f t="shared" si="38"/>
        <v>153.57</v>
      </c>
      <c r="L322" s="14"/>
    </row>
    <row r="323" spans="1:12">
      <c r="A323" s="8">
        <v>45524</v>
      </c>
      <c r="B323" s="9">
        <v>19516</v>
      </c>
      <c r="C323" s="10" t="s">
        <v>258</v>
      </c>
      <c r="D323" s="11" t="s">
        <v>162</v>
      </c>
      <c r="E323" s="3">
        <v>217128</v>
      </c>
      <c r="F323" s="12"/>
      <c r="G323" s="13" t="s">
        <v>49</v>
      </c>
      <c r="H323" s="13"/>
      <c r="I323" s="23"/>
      <c r="J323" s="24">
        <v>350</v>
      </c>
      <c r="K323" s="25">
        <f t="shared" si="38"/>
        <v>350</v>
      </c>
      <c r="L323" s="8">
        <v>45523</v>
      </c>
    </row>
    <row r="324" spans="1:12">
      <c r="A324" s="14"/>
      <c r="B324" s="15"/>
      <c r="C324" s="16"/>
      <c r="D324" s="17" t="s">
        <v>163</v>
      </c>
      <c r="E324" s="7"/>
      <c r="F324" s="18"/>
      <c r="G324" s="19" t="s">
        <v>49</v>
      </c>
      <c r="H324" s="19"/>
      <c r="I324" s="26"/>
      <c r="J324" s="24">
        <v>-67.85</v>
      </c>
      <c r="K324" s="25">
        <f t="shared" si="38"/>
        <v>-67.85</v>
      </c>
      <c r="L324" s="14"/>
    </row>
    <row r="325" spans="1:12">
      <c r="A325" s="20" t="s">
        <v>164</v>
      </c>
      <c r="B325" s="21"/>
      <c r="C325" s="21"/>
      <c r="D325" s="21"/>
      <c r="E325" s="21"/>
      <c r="F325" s="21"/>
      <c r="G325" s="21"/>
      <c r="H325" s="21"/>
      <c r="I325" s="27"/>
      <c r="J325" s="28">
        <f>SUM(J323:J324)</f>
        <v>282.15</v>
      </c>
      <c r="K325" s="32">
        <f t="shared" si="38"/>
        <v>282.15</v>
      </c>
      <c r="L325" s="14"/>
    </row>
    <row r="326" spans="1:12">
      <c r="A326" s="8">
        <v>45524</v>
      </c>
      <c r="B326" s="9">
        <v>19516</v>
      </c>
      <c r="C326" s="10" t="s">
        <v>259</v>
      </c>
      <c r="D326" s="11" t="s">
        <v>162</v>
      </c>
      <c r="E326" s="3">
        <v>217146</v>
      </c>
      <c r="F326" s="12"/>
      <c r="G326" s="13" t="s">
        <v>49</v>
      </c>
      <c r="H326" s="13"/>
      <c r="I326" s="23"/>
      <c r="J326" s="24">
        <v>196.4</v>
      </c>
      <c r="K326" s="25">
        <f t="shared" si="38"/>
        <v>196.4</v>
      </c>
      <c r="L326" s="8">
        <v>45523</v>
      </c>
    </row>
    <row r="327" spans="1:12">
      <c r="A327" s="14"/>
      <c r="B327" s="15"/>
      <c r="C327" s="16"/>
      <c r="D327" s="17" t="s">
        <v>163</v>
      </c>
      <c r="E327" s="7"/>
      <c r="F327" s="18"/>
      <c r="G327" s="19" t="s">
        <v>49</v>
      </c>
      <c r="H327" s="19"/>
      <c r="I327" s="26"/>
      <c r="J327" s="24">
        <v>-45.31</v>
      </c>
      <c r="K327" s="25">
        <f t="shared" si="38"/>
        <v>-45.31</v>
      </c>
      <c r="L327" s="14"/>
    </row>
    <row r="328" spans="1:12">
      <c r="A328" s="20" t="s">
        <v>164</v>
      </c>
      <c r="B328" s="21"/>
      <c r="C328" s="21"/>
      <c r="D328" s="21"/>
      <c r="E328" s="21"/>
      <c r="F328" s="21"/>
      <c r="G328" s="21"/>
      <c r="H328" s="21"/>
      <c r="I328" s="27"/>
      <c r="J328" s="28">
        <f>SUM(J326:J327)</f>
        <v>151.09</v>
      </c>
      <c r="K328" s="32">
        <f t="shared" si="38"/>
        <v>151.09</v>
      </c>
      <c r="L328" s="14"/>
    </row>
    <row r="329" spans="1:12">
      <c r="A329" s="8">
        <v>45524</v>
      </c>
      <c r="B329" s="9">
        <v>19516</v>
      </c>
      <c r="C329" s="10" t="s">
        <v>260</v>
      </c>
      <c r="D329" s="11" t="s">
        <v>162</v>
      </c>
      <c r="E329" s="3">
        <v>217136</v>
      </c>
      <c r="F329" s="12"/>
      <c r="G329" s="13" t="s">
        <v>49</v>
      </c>
      <c r="H329" s="13"/>
      <c r="I329" s="23"/>
      <c r="J329" s="24">
        <v>1358</v>
      </c>
      <c r="K329" s="25">
        <f t="shared" si="38"/>
        <v>1358</v>
      </c>
      <c r="L329" s="8">
        <v>45523</v>
      </c>
    </row>
    <row r="330" spans="1:12">
      <c r="A330" s="14"/>
      <c r="B330" s="15"/>
      <c r="C330" s="16"/>
      <c r="D330" s="17" t="s">
        <v>163</v>
      </c>
      <c r="E330" s="7"/>
      <c r="F330" s="18"/>
      <c r="G330" s="19" t="s">
        <v>49</v>
      </c>
      <c r="H330" s="19"/>
      <c r="I330" s="26"/>
      <c r="J330" s="24">
        <v>-214.3</v>
      </c>
      <c r="K330" s="25">
        <f t="shared" si="38"/>
        <v>-214.3</v>
      </c>
      <c r="L330" s="14"/>
    </row>
    <row r="331" spans="1:12">
      <c r="A331" s="20" t="s">
        <v>164</v>
      </c>
      <c r="B331" s="21"/>
      <c r="C331" s="21"/>
      <c r="D331" s="21"/>
      <c r="E331" s="21"/>
      <c r="F331" s="21"/>
      <c r="G331" s="21"/>
      <c r="H331" s="21"/>
      <c r="I331" s="27"/>
      <c r="J331" s="28">
        <f>SUM(J329:J330)</f>
        <v>1143.7</v>
      </c>
      <c r="K331" s="32">
        <f t="shared" si="38"/>
        <v>1143.7</v>
      </c>
      <c r="L331" s="14"/>
    </row>
    <row r="332" spans="1:12">
      <c r="A332" s="8">
        <v>45524</v>
      </c>
      <c r="B332" s="9">
        <v>19516</v>
      </c>
      <c r="C332" s="10" t="s">
        <v>261</v>
      </c>
      <c r="D332" s="11" t="s">
        <v>162</v>
      </c>
      <c r="E332" s="3">
        <v>217119</v>
      </c>
      <c r="F332" s="12"/>
      <c r="G332" s="13" t="s">
        <v>49</v>
      </c>
      <c r="H332" s="13"/>
      <c r="I332" s="23"/>
      <c r="J332" s="24">
        <v>194</v>
      </c>
      <c r="K332" s="25">
        <f t="shared" si="38"/>
        <v>194</v>
      </c>
      <c r="L332" s="8">
        <v>45523</v>
      </c>
    </row>
    <row r="333" spans="1:12">
      <c r="A333" s="14"/>
      <c r="B333" s="15"/>
      <c r="C333" s="16"/>
      <c r="D333" s="17" t="s">
        <v>163</v>
      </c>
      <c r="E333" s="7"/>
      <c r="F333" s="18"/>
      <c r="G333" s="19" t="s">
        <v>49</v>
      </c>
      <c r="H333" s="19"/>
      <c r="I333" s="26"/>
      <c r="J333" s="24">
        <v>-31.48</v>
      </c>
      <c r="K333" s="25">
        <f t="shared" si="38"/>
        <v>-31.48</v>
      </c>
      <c r="L333" s="14"/>
    </row>
    <row r="334" s="1" customFormat="1" spans="1:12">
      <c r="A334" s="20" t="s">
        <v>164</v>
      </c>
      <c r="B334" s="21"/>
      <c r="C334" s="21"/>
      <c r="D334" s="21"/>
      <c r="E334" s="21"/>
      <c r="F334" s="21"/>
      <c r="G334" s="21"/>
      <c r="H334" s="21"/>
      <c r="I334" s="27"/>
      <c r="J334" s="28">
        <f>SUM(J332:J333)</f>
        <v>162.52</v>
      </c>
      <c r="K334" s="32">
        <f t="shared" si="38"/>
        <v>162.52</v>
      </c>
      <c r="L334" s="14"/>
    </row>
    <row r="335" spans="1:12">
      <c r="A335" s="8">
        <v>45524</v>
      </c>
      <c r="B335" s="9">
        <v>19516</v>
      </c>
      <c r="C335" s="10" t="s">
        <v>262</v>
      </c>
      <c r="D335" s="11" t="s">
        <v>162</v>
      </c>
      <c r="E335" s="3">
        <v>217271</v>
      </c>
      <c r="F335" s="12"/>
      <c r="G335" s="13" t="s">
        <v>49</v>
      </c>
      <c r="H335" s="13"/>
      <c r="I335" s="23"/>
      <c r="J335" s="24">
        <v>190.51</v>
      </c>
      <c r="K335" s="25">
        <f t="shared" si="38"/>
        <v>190.51</v>
      </c>
      <c r="L335" s="8">
        <v>45523</v>
      </c>
    </row>
    <row r="336" spans="1:12">
      <c r="A336" s="14"/>
      <c r="B336" s="15"/>
      <c r="C336" s="16"/>
      <c r="D336" s="17" t="s">
        <v>163</v>
      </c>
      <c r="E336" s="7"/>
      <c r="F336" s="18"/>
      <c r="G336" s="19" t="s">
        <v>49</v>
      </c>
      <c r="H336" s="19"/>
      <c r="I336" s="26"/>
      <c r="J336" s="24">
        <v>-37.56</v>
      </c>
      <c r="K336" s="25">
        <f t="shared" si="38"/>
        <v>-37.56</v>
      </c>
      <c r="L336" s="14"/>
    </row>
    <row r="337" spans="1:12">
      <c r="A337" s="20" t="s">
        <v>164</v>
      </c>
      <c r="B337" s="21"/>
      <c r="C337" s="21"/>
      <c r="D337" s="21"/>
      <c r="E337" s="21"/>
      <c r="F337" s="21"/>
      <c r="G337" s="21"/>
      <c r="H337" s="21"/>
      <c r="I337" s="27"/>
      <c r="J337" s="28">
        <f>SUM(J335:J336)</f>
        <v>152.95</v>
      </c>
      <c r="K337" s="32">
        <f t="shared" si="38"/>
        <v>152.95</v>
      </c>
      <c r="L337" s="14"/>
    </row>
    <row r="338" spans="1:12">
      <c r="A338" s="8">
        <v>45524</v>
      </c>
      <c r="B338" s="9">
        <v>19516</v>
      </c>
      <c r="C338" s="10" t="s">
        <v>263</v>
      </c>
      <c r="D338" s="11" t="s">
        <v>162</v>
      </c>
      <c r="E338" s="3">
        <v>216728</v>
      </c>
      <c r="F338" s="12"/>
      <c r="G338" s="13" t="s">
        <v>49</v>
      </c>
      <c r="H338" s="13"/>
      <c r="I338" s="23"/>
      <c r="J338" s="24">
        <v>1067</v>
      </c>
      <c r="K338" s="25">
        <f t="shared" si="38"/>
        <v>1067</v>
      </c>
      <c r="L338" s="8">
        <v>45523</v>
      </c>
    </row>
    <row r="339" spans="1:12">
      <c r="A339" s="14"/>
      <c r="B339" s="15"/>
      <c r="C339" s="16"/>
      <c r="D339" s="17" t="s">
        <v>163</v>
      </c>
      <c r="E339" s="7"/>
      <c r="F339" s="18"/>
      <c r="G339" s="19" t="s">
        <v>49</v>
      </c>
      <c r="H339" s="19"/>
      <c r="I339" s="26"/>
      <c r="J339" s="24">
        <v>-171.61</v>
      </c>
      <c r="K339" s="25">
        <f t="shared" si="38"/>
        <v>-171.61</v>
      </c>
      <c r="L339" s="14"/>
    </row>
    <row r="340" spans="1:12">
      <c r="A340" s="20" t="s">
        <v>164</v>
      </c>
      <c r="B340" s="21"/>
      <c r="C340" s="21"/>
      <c r="D340" s="21"/>
      <c r="E340" s="21"/>
      <c r="F340" s="21"/>
      <c r="G340" s="21"/>
      <c r="H340" s="21"/>
      <c r="I340" s="27"/>
      <c r="J340" s="28">
        <f>SUM(J338:J339)</f>
        <v>895.39</v>
      </c>
      <c r="K340" s="32">
        <f t="shared" si="38"/>
        <v>895.39</v>
      </c>
      <c r="L340" s="14"/>
    </row>
    <row r="341" spans="1:12">
      <c r="A341" s="8">
        <v>45524</v>
      </c>
      <c r="B341" s="9">
        <v>19516</v>
      </c>
      <c r="C341" s="10" t="s">
        <v>264</v>
      </c>
      <c r="D341" s="11" t="s">
        <v>162</v>
      </c>
      <c r="E341" s="3">
        <v>217275</v>
      </c>
      <c r="F341" s="12"/>
      <c r="G341" s="13" t="s">
        <v>49</v>
      </c>
      <c r="H341" s="13"/>
      <c r="I341" s="23"/>
      <c r="J341" s="24">
        <v>196.4</v>
      </c>
      <c r="K341" s="25">
        <f t="shared" si="38"/>
        <v>196.4</v>
      </c>
      <c r="L341" s="8">
        <v>45523</v>
      </c>
    </row>
    <row r="342" spans="1:12">
      <c r="A342" s="14"/>
      <c r="B342" s="15"/>
      <c r="C342" s="16"/>
      <c r="D342" s="17" t="s">
        <v>163</v>
      </c>
      <c r="E342" s="7"/>
      <c r="F342" s="18"/>
      <c r="G342" s="19" t="s">
        <v>49</v>
      </c>
      <c r="H342" s="19"/>
      <c r="I342" s="26"/>
      <c r="J342" s="24">
        <v>-45.31</v>
      </c>
      <c r="K342" s="25">
        <f t="shared" si="38"/>
        <v>-45.31</v>
      </c>
      <c r="L342" s="14"/>
    </row>
    <row r="343" spans="1:12">
      <c r="A343" s="20" t="s">
        <v>164</v>
      </c>
      <c r="B343" s="21"/>
      <c r="C343" s="21"/>
      <c r="D343" s="21"/>
      <c r="E343" s="21"/>
      <c r="F343" s="21"/>
      <c r="G343" s="21"/>
      <c r="H343" s="21"/>
      <c r="I343" s="27"/>
      <c r="J343" s="28">
        <f>SUM(J341:J342)</f>
        <v>151.09</v>
      </c>
      <c r="K343" s="32">
        <f t="shared" si="38"/>
        <v>151.09</v>
      </c>
      <c r="L343" s="14"/>
    </row>
    <row r="344" spans="1:12">
      <c r="A344" s="8">
        <v>45524</v>
      </c>
      <c r="B344" s="9">
        <v>19516</v>
      </c>
      <c r="C344" s="10" t="s">
        <v>265</v>
      </c>
      <c r="D344" s="11" t="s">
        <v>162</v>
      </c>
      <c r="E344" s="3">
        <v>217281</v>
      </c>
      <c r="F344" s="12"/>
      <c r="G344" s="13" t="s">
        <v>49</v>
      </c>
      <c r="H344" s="13"/>
      <c r="I344" s="23"/>
      <c r="J344" s="24">
        <v>1067</v>
      </c>
      <c r="K344" s="25">
        <f t="shared" si="38"/>
        <v>1067</v>
      </c>
      <c r="L344" s="8">
        <v>45523</v>
      </c>
    </row>
    <row r="345" spans="1:12">
      <c r="A345" s="14"/>
      <c r="B345" s="15"/>
      <c r="C345" s="16"/>
      <c r="D345" s="17" t="s">
        <v>163</v>
      </c>
      <c r="E345" s="7"/>
      <c r="F345" s="18"/>
      <c r="G345" s="19" t="s">
        <v>49</v>
      </c>
      <c r="H345" s="19"/>
      <c r="I345" s="26"/>
      <c r="J345" s="24">
        <v>-168.38</v>
      </c>
      <c r="K345" s="25">
        <f t="shared" si="38"/>
        <v>-168.38</v>
      </c>
      <c r="L345" s="14"/>
    </row>
    <row r="346" spans="1:12">
      <c r="A346" s="20" t="s">
        <v>164</v>
      </c>
      <c r="B346" s="21"/>
      <c r="C346" s="21"/>
      <c r="D346" s="21"/>
      <c r="E346" s="21"/>
      <c r="F346" s="21"/>
      <c r="G346" s="21"/>
      <c r="H346" s="21"/>
      <c r="I346" s="27"/>
      <c r="J346" s="28">
        <f>SUM(J344:J345)</f>
        <v>898.62</v>
      </c>
      <c r="K346" s="32">
        <f t="shared" si="38"/>
        <v>898.62</v>
      </c>
      <c r="L346" s="14"/>
    </row>
    <row r="347" spans="1:12">
      <c r="A347" s="8">
        <v>45524</v>
      </c>
      <c r="B347" s="9">
        <v>19516</v>
      </c>
      <c r="C347" s="10" t="s">
        <v>266</v>
      </c>
      <c r="D347" s="11" t="s">
        <v>162</v>
      </c>
      <c r="E347" s="3">
        <v>217125</v>
      </c>
      <c r="F347" s="12"/>
      <c r="G347" s="13" t="s">
        <v>49</v>
      </c>
      <c r="H347" s="13"/>
      <c r="I347" s="23"/>
      <c r="J347" s="24">
        <v>190.51</v>
      </c>
      <c r="K347" s="25">
        <f t="shared" si="38"/>
        <v>190.51</v>
      </c>
      <c r="L347" s="8">
        <v>45523</v>
      </c>
    </row>
    <row r="348" spans="1:12">
      <c r="A348" s="14"/>
      <c r="B348" s="15"/>
      <c r="C348" s="16"/>
      <c r="D348" s="17" t="s">
        <v>163</v>
      </c>
      <c r="E348" s="7"/>
      <c r="F348" s="18"/>
      <c r="G348" s="19" t="s">
        <v>49</v>
      </c>
      <c r="H348" s="19"/>
      <c r="I348" s="26"/>
      <c r="J348" s="24">
        <v>-37.56</v>
      </c>
      <c r="K348" s="25">
        <f t="shared" si="38"/>
        <v>-37.56</v>
      </c>
      <c r="L348" s="14"/>
    </row>
    <row r="349" spans="1:12">
      <c r="A349" s="20" t="s">
        <v>164</v>
      </c>
      <c r="B349" s="21"/>
      <c r="C349" s="21"/>
      <c r="D349" s="21"/>
      <c r="E349" s="21"/>
      <c r="F349" s="21"/>
      <c r="G349" s="21"/>
      <c r="H349" s="21"/>
      <c r="I349" s="27"/>
      <c r="J349" s="28">
        <f>SUM(J347:J348)</f>
        <v>152.95</v>
      </c>
      <c r="K349" s="32">
        <f t="shared" si="38"/>
        <v>152.95</v>
      </c>
      <c r="L349" s="14"/>
    </row>
    <row r="350" spans="1:12">
      <c r="A350" s="8">
        <v>45524</v>
      </c>
      <c r="B350" s="9">
        <v>19516</v>
      </c>
      <c r="C350" s="10" t="s">
        <v>267</v>
      </c>
      <c r="D350" s="11" t="s">
        <v>162</v>
      </c>
      <c r="E350" s="3">
        <v>216964</v>
      </c>
      <c r="F350" s="12"/>
      <c r="G350" s="13" t="s">
        <v>49</v>
      </c>
      <c r="H350" s="13"/>
      <c r="I350" s="23"/>
      <c r="J350" s="24">
        <v>1067</v>
      </c>
      <c r="K350" s="25">
        <f t="shared" si="38"/>
        <v>1067</v>
      </c>
      <c r="L350" s="8">
        <v>45523</v>
      </c>
    </row>
    <row r="351" spans="1:12">
      <c r="A351" s="14"/>
      <c r="B351" s="15"/>
      <c r="C351" s="16"/>
      <c r="D351" s="17" t="s">
        <v>163</v>
      </c>
      <c r="E351" s="7"/>
      <c r="F351" s="18"/>
      <c r="G351" s="19" t="s">
        <v>49</v>
      </c>
      <c r="H351" s="19"/>
      <c r="I351" s="26"/>
      <c r="J351" s="24">
        <v>-168.38</v>
      </c>
      <c r="K351" s="25">
        <f t="shared" si="38"/>
        <v>-168.38</v>
      </c>
      <c r="L351" s="14"/>
    </row>
    <row r="352" spans="1:12">
      <c r="A352" s="20" t="s">
        <v>164</v>
      </c>
      <c r="B352" s="21"/>
      <c r="C352" s="21"/>
      <c r="D352" s="21"/>
      <c r="E352" s="21"/>
      <c r="F352" s="21"/>
      <c r="G352" s="21"/>
      <c r="H352" s="21"/>
      <c r="I352" s="27"/>
      <c r="J352" s="28">
        <f>SUM(J350:J351)</f>
        <v>898.62</v>
      </c>
      <c r="K352" s="32">
        <f t="shared" si="38"/>
        <v>898.62</v>
      </c>
      <c r="L352" s="14"/>
    </row>
    <row r="353" spans="1:12">
      <c r="A353" s="8">
        <v>45524</v>
      </c>
      <c r="B353" s="9">
        <v>19516</v>
      </c>
      <c r="C353" s="10" t="s">
        <v>268</v>
      </c>
      <c r="D353" s="11" t="s">
        <v>162</v>
      </c>
      <c r="E353" s="3">
        <v>217135</v>
      </c>
      <c r="F353" s="12"/>
      <c r="G353" s="13" t="s">
        <v>49</v>
      </c>
      <c r="H353" s="13"/>
      <c r="I353" s="23"/>
      <c r="J353" s="24">
        <v>546.4</v>
      </c>
      <c r="K353" s="25">
        <f t="shared" si="38"/>
        <v>546.4</v>
      </c>
      <c r="L353" s="8">
        <v>45523</v>
      </c>
    </row>
    <row r="354" spans="1:12">
      <c r="A354" s="14"/>
      <c r="B354" s="15"/>
      <c r="C354" s="16"/>
      <c r="D354" s="17" t="s">
        <v>163</v>
      </c>
      <c r="E354" s="7"/>
      <c r="F354" s="18"/>
      <c r="G354" s="19" t="s">
        <v>49</v>
      </c>
      <c r="H354" s="19"/>
      <c r="I354" s="26"/>
      <c r="J354" s="24">
        <v>-111.76</v>
      </c>
      <c r="K354" s="25">
        <f t="shared" si="38"/>
        <v>-111.76</v>
      </c>
      <c r="L354" s="14"/>
    </row>
    <row r="355" spans="1:12">
      <c r="A355" s="20" t="s">
        <v>164</v>
      </c>
      <c r="B355" s="21"/>
      <c r="C355" s="21"/>
      <c r="D355" s="21"/>
      <c r="E355" s="21"/>
      <c r="F355" s="21"/>
      <c r="G355" s="21"/>
      <c r="H355" s="21"/>
      <c r="I355" s="27"/>
      <c r="J355" s="28">
        <f>SUM(J353:J354)</f>
        <v>434.64</v>
      </c>
      <c r="K355" s="32">
        <f t="shared" si="38"/>
        <v>434.64</v>
      </c>
      <c r="L355" s="14"/>
    </row>
    <row r="356" spans="1:12">
      <c r="A356" s="8">
        <v>45524</v>
      </c>
      <c r="B356" s="9">
        <v>19516</v>
      </c>
      <c r="C356" s="10" t="s">
        <v>269</v>
      </c>
      <c r="D356" s="11" t="s">
        <v>162</v>
      </c>
      <c r="E356" s="3">
        <v>217129</v>
      </c>
      <c r="F356" s="12"/>
      <c r="G356" s="13" t="s">
        <v>49</v>
      </c>
      <c r="H356" s="13"/>
      <c r="I356" s="23"/>
      <c r="J356" s="24">
        <v>387.4</v>
      </c>
      <c r="K356" s="25">
        <f t="shared" si="38"/>
        <v>387.4</v>
      </c>
      <c r="L356" s="8">
        <v>45523</v>
      </c>
    </row>
    <row r="357" spans="1:12">
      <c r="A357" s="14"/>
      <c r="B357" s="15"/>
      <c r="C357" s="16"/>
      <c r="D357" s="17" t="s">
        <v>163</v>
      </c>
      <c r="E357" s="7"/>
      <c r="F357" s="18"/>
      <c r="G357" s="19" t="s">
        <v>49</v>
      </c>
      <c r="H357" s="19"/>
      <c r="I357" s="26"/>
      <c r="J357" s="24">
        <v>-82.62</v>
      </c>
      <c r="K357" s="25">
        <f t="shared" si="38"/>
        <v>-82.62</v>
      </c>
      <c r="L357" s="14"/>
    </row>
    <row r="358" spans="1:12">
      <c r="A358" s="20" t="s">
        <v>164</v>
      </c>
      <c r="B358" s="21"/>
      <c r="C358" s="21"/>
      <c r="D358" s="21"/>
      <c r="E358" s="21"/>
      <c r="F358" s="21"/>
      <c r="G358" s="21"/>
      <c r="H358" s="21"/>
      <c r="I358" s="27"/>
      <c r="J358" s="28">
        <f>SUM(J356:J357)</f>
        <v>304.78</v>
      </c>
      <c r="K358" s="32">
        <f t="shared" si="38"/>
        <v>304.78</v>
      </c>
      <c r="L358" s="14"/>
    </row>
    <row r="359" spans="1:12">
      <c r="A359" s="8">
        <v>45524</v>
      </c>
      <c r="B359" s="9">
        <v>19516</v>
      </c>
      <c r="C359" s="10" t="s">
        <v>270</v>
      </c>
      <c r="D359" s="11" t="s">
        <v>162</v>
      </c>
      <c r="E359" s="3">
        <v>217685</v>
      </c>
      <c r="F359" s="12"/>
      <c r="G359" s="13" t="s">
        <v>49</v>
      </c>
      <c r="H359" s="13"/>
      <c r="I359" s="23"/>
      <c r="J359" s="24">
        <v>196.4</v>
      </c>
      <c r="K359" s="25">
        <f t="shared" si="38"/>
        <v>196.4</v>
      </c>
      <c r="L359" s="8">
        <v>45523</v>
      </c>
    </row>
    <row r="360" spans="1:12">
      <c r="A360" s="14"/>
      <c r="B360" s="15"/>
      <c r="C360" s="16"/>
      <c r="D360" s="17" t="s">
        <v>163</v>
      </c>
      <c r="E360" s="7"/>
      <c r="F360" s="18"/>
      <c r="G360" s="19" t="s">
        <v>49</v>
      </c>
      <c r="H360" s="19"/>
      <c r="I360" s="26"/>
      <c r="J360" s="24">
        <v>-45.31</v>
      </c>
      <c r="K360" s="25">
        <f t="shared" si="38"/>
        <v>-45.31</v>
      </c>
      <c r="L360" s="14"/>
    </row>
    <row r="361" spans="1:12">
      <c r="A361" s="20" t="s">
        <v>164</v>
      </c>
      <c r="B361" s="21"/>
      <c r="C361" s="21"/>
      <c r="D361" s="21"/>
      <c r="E361" s="21"/>
      <c r="F361" s="21"/>
      <c r="G361" s="21"/>
      <c r="H361" s="21"/>
      <c r="I361" s="27"/>
      <c r="J361" s="28">
        <f>SUM(J359:J360)</f>
        <v>151.09</v>
      </c>
      <c r="K361" s="32">
        <f t="shared" si="38"/>
        <v>151.09</v>
      </c>
      <c r="L361" s="14"/>
    </row>
    <row r="362" spans="1:12">
      <c r="A362" s="8">
        <v>45524</v>
      </c>
      <c r="B362" s="9">
        <v>19516</v>
      </c>
      <c r="C362" s="10" t="s">
        <v>271</v>
      </c>
      <c r="D362" s="11" t="s">
        <v>162</v>
      </c>
      <c r="E362" s="3">
        <v>217548</v>
      </c>
      <c r="F362" s="12"/>
      <c r="G362" s="13" t="s">
        <v>49</v>
      </c>
      <c r="H362" s="13"/>
      <c r="I362" s="23"/>
      <c r="J362" s="24">
        <v>1067</v>
      </c>
      <c r="K362" s="25">
        <f t="shared" si="38"/>
        <v>1067</v>
      </c>
      <c r="L362" s="8">
        <v>45523</v>
      </c>
    </row>
    <row r="363" spans="1:12">
      <c r="A363" s="14"/>
      <c r="B363" s="15"/>
      <c r="C363" s="16"/>
      <c r="D363" s="17" t="s">
        <v>163</v>
      </c>
      <c r="E363" s="7"/>
      <c r="F363" s="18"/>
      <c r="G363" s="19" t="s">
        <v>49</v>
      </c>
      <c r="H363" s="19"/>
      <c r="I363" s="26"/>
      <c r="J363" s="24">
        <v>-168.38</v>
      </c>
      <c r="K363" s="25">
        <f t="shared" si="38"/>
        <v>-168.38</v>
      </c>
      <c r="L363" s="14"/>
    </row>
    <row r="364" spans="1:12">
      <c r="A364" s="20" t="s">
        <v>164</v>
      </c>
      <c r="B364" s="21"/>
      <c r="C364" s="21"/>
      <c r="D364" s="21"/>
      <c r="E364" s="21"/>
      <c r="F364" s="21"/>
      <c r="G364" s="21"/>
      <c r="H364" s="21"/>
      <c r="I364" s="27"/>
      <c r="J364" s="28">
        <f>SUM(J362:J363)</f>
        <v>898.62</v>
      </c>
      <c r="K364" s="32">
        <f t="shared" si="38"/>
        <v>898.62</v>
      </c>
      <c r="L364" s="14"/>
    </row>
    <row r="365" spans="1:12">
      <c r="A365" s="8">
        <v>45524</v>
      </c>
      <c r="B365" s="9">
        <v>19516</v>
      </c>
      <c r="C365" s="10" t="s">
        <v>272</v>
      </c>
      <c r="D365" s="11" t="s">
        <v>162</v>
      </c>
      <c r="E365" s="3">
        <v>217139</v>
      </c>
      <c r="F365" s="12"/>
      <c r="G365" s="13" t="s">
        <v>49</v>
      </c>
      <c r="H365" s="13"/>
      <c r="I365" s="23"/>
      <c r="J365" s="24">
        <v>190.51</v>
      </c>
      <c r="K365" s="25">
        <f t="shared" si="38"/>
        <v>190.51</v>
      </c>
      <c r="L365" s="8">
        <v>45523</v>
      </c>
    </row>
    <row r="366" spans="1:12">
      <c r="A366" s="14"/>
      <c r="B366" s="15"/>
      <c r="C366" s="16"/>
      <c r="D366" s="17" t="s">
        <v>163</v>
      </c>
      <c r="E366" s="7"/>
      <c r="F366" s="18"/>
      <c r="G366" s="19" t="s">
        <v>49</v>
      </c>
      <c r="H366" s="19"/>
      <c r="I366" s="26"/>
      <c r="J366" s="24">
        <v>-36.74</v>
      </c>
      <c r="K366" s="25">
        <f t="shared" si="38"/>
        <v>-36.74</v>
      </c>
      <c r="L366" s="14"/>
    </row>
    <row r="367" spans="1:12">
      <c r="A367" s="20" t="s">
        <v>164</v>
      </c>
      <c r="B367" s="21"/>
      <c r="C367" s="21"/>
      <c r="D367" s="21"/>
      <c r="E367" s="21"/>
      <c r="F367" s="21"/>
      <c r="G367" s="21"/>
      <c r="H367" s="21"/>
      <c r="I367" s="27"/>
      <c r="J367" s="28">
        <f>SUM(J365:J366)</f>
        <v>153.77</v>
      </c>
      <c r="K367" s="32">
        <f t="shared" si="38"/>
        <v>153.77</v>
      </c>
      <c r="L367" s="14"/>
    </row>
    <row r="368" spans="1:12">
      <c r="A368" s="8">
        <v>45524</v>
      </c>
      <c r="B368" s="9">
        <v>19516</v>
      </c>
      <c r="C368" s="10" t="s">
        <v>273</v>
      </c>
      <c r="D368" s="11" t="s">
        <v>162</v>
      </c>
      <c r="E368" s="3">
        <v>217544</v>
      </c>
      <c r="F368" s="12"/>
      <c r="G368" s="13" t="s">
        <v>49</v>
      </c>
      <c r="H368" s="13"/>
      <c r="I368" s="23"/>
      <c r="J368" s="24">
        <v>1069.2</v>
      </c>
      <c r="K368" s="25">
        <f t="shared" si="38"/>
        <v>1069.2</v>
      </c>
      <c r="L368" s="8">
        <v>45523</v>
      </c>
    </row>
    <row r="369" spans="1:12">
      <c r="A369" s="14"/>
      <c r="B369" s="15"/>
      <c r="C369" s="16"/>
      <c r="D369" s="17" t="s">
        <v>163</v>
      </c>
      <c r="E369" s="7"/>
      <c r="F369" s="18"/>
      <c r="G369" s="19" t="s">
        <v>49</v>
      </c>
      <c r="H369" s="19"/>
      <c r="I369" s="26"/>
      <c r="J369" s="24">
        <v>-172.04</v>
      </c>
      <c r="K369" s="25">
        <f t="shared" si="38"/>
        <v>-172.04</v>
      </c>
      <c r="L369" s="14"/>
    </row>
    <row r="370" spans="1:12">
      <c r="A370" s="20" t="s">
        <v>164</v>
      </c>
      <c r="B370" s="21"/>
      <c r="C370" s="21"/>
      <c r="D370" s="21"/>
      <c r="E370" s="21"/>
      <c r="F370" s="21"/>
      <c r="G370" s="21"/>
      <c r="H370" s="21"/>
      <c r="I370" s="27"/>
      <c r="J370" s="28">
        <f>SUM(J368:J369)</f>
        <v>897.16</v>
      </c>
      <c r="K370" s="32">
        <f t="shared" si="38"/>
        <v>897.16</v>
      </c>
      <c r="L370" s="14"/>
    </row>
    <row r="371" spans="1:12">
      <c r="A371" s="8">
        <v>45524</v>
      </c>
      <c r="B371" s="9">
        <v>19516</v>
      </c>
      <c r="C371" s="10" t="s">
        <v>274</v>
      </c>
      <c r="D371" s="11" t="s">
        <v>162</v>
      </c>
      <c r="E371" s="3">
        <v>217277</v>
      </c>
      <c r="F371" s="12"/>
      <c r="G371" s="13" t="s">
        <v>49</v>
      </c>
      <c r="H371" s="13"/>
      <c r="I371" s="23"/>
      <c r="J371" s="24">
        <v>190.51</v>
      </c>
      <c r="K371" s="25">
        <f t="shared" si="38"/>
        <v>190.51</v>
      </c>
      <c r="L371" s="8">
        <v>45523</v>
      </c>
    </row>
    <row r="372" spans="1:12">
      <c r="A372" s="14"/>
      <c r="B372" s="15"/>
      <c r="C372" s="16"/>
      <c r="D372" s="17" t="s">
        <v>163</v>
      </c>
      <c r="E372" s="7"/>
      <c r="F372" s="18"/>
      <c r="G372" s="19" t="s">
        <v>49</v>
      </c>
      <c r="H372" s="19"/>
      <c r="I372" s="26"/>
      <c r="J372" s="24">
        <v>-36.72</v>
      </c>
      <c r="K372" s="25">
        <f t="shared" ref="K372:K409" si="39">J372+F372</f>
        <v>-36.72</v>
      </c>
      <c r="L372" s="14"/>
    </row>
    <row r="373" spans="1:12">
      <c r="A373" s="20" t="s">
        <v>164</v>
      </c>
      <c r="B373" s="21"/>
      <c r="C373" s="21"/>
      <c r="D373" s="21"/>
      <c r="E373" s="21"/>
      <c r="F373" s="21"/>
      <c r="G373" s="21"/>
      <c r="H373" s="21"/>
      <c r="I373" s="27"/>
      <c r="J373" s="28">
        <f>SUM(J371:J372)</f>
        <v>153.79</v>
      </c>
      <c r="K373" s="32">
        <f t="shared" si="39"/>
        <v>153.79</v>
      </c>
      <c r="L373" s="14"/>
    </row>
    <row r="374" spans="1:12">
      <c r="A374" s="8">
        <v>45524</v>
      </c>
      <c r="B374" s="9">
        <v>19516</v>
      </c>
      <c r="C374" s="10" t="s">
        <v>275</v>
      </c>
      <c r="D374" s="11" t="s">
        <v>162</v>
      </c>
      <c r="E374" s="3">
        <v>217133</v>
      </c>
      <c r="F374" s="12"/>
      <c r="G374" s="13" t="s">
        <v>49</v>
      </c>
      <c r="H374" s="13"/>
      <c r="I374" s="23"/>
      <c r="J374" s="24">
        <v>190.51</v>
      </c>
      <c r="K374" s="25">
        <f t="shared" si="39"/>
        <v>190.51</v>
      </c>
      <c r="L374" s="8">
        <v>45523</v>
      </c>
    </row>
    <row r="375" spans="1:12">
      <c r="A375" s="14"/>
      <c r="B375" s="15"/>
      <c r="C375" s="16"/>
      <c r="D375" s="17" t="s">
        <v>163</v>
      </c>
      <c r="E375" s="7"/>
      <c r="F375" s="18"/>
      <c r="G375" s="19" t="s">
        <v>49</v>
      </c>
      <c r="H375" s="19"/>
      <c r="I375" s="26"/>
      <c r="J375" s="24">
        <v>-36.71</v>
      </c>
      <c r="K375" s="25">
        <f t="shared" si="39"/>
        <v>-36.71</v>
      </c>
      <c r="L375" s="14"/>
    </row>
    <row r="376" spans="1:12">
      <c r="A376" s="20" t="s">
        <v>164</v>
      </c>
      <c r="B376" s="21"/>
      <c r="C376" s="21"/>
      <c r="D376" s="21"/>
      <c r="E376" s="21"/>
      <c r="F376" s="21"/>
      <c r="G376" s="21"/>
      <c r="H376" s="21"/>
      <c r="I376" s="27"/>
      <c r="J376" s="28">
        <f>SUM(J374:J375)</f>
        <v>153.8</v>
      </c>
      <c r="K376" s="32">
        <f t="shared" si="39"/>
        <v>153.8</v>
      </c>
      <c r="L376" s="14"/>
    </row>
    <row r="377" spans="1:12">
      <c r="A377" s="8">
        <v>45524</v>
      </c>
      <c r="B377" s="9">
        <v>19516</v>
      </c>
      <c r="C377" s="10" t="s">
        <v>276</v>
      </c>
      <c r="D377" s="11" t="s">
        <v>162</v>
      </c>
      <c r="E377" s="3">
        <v>217267</v>
      </c>
      <c r="F377" s="12"/>
      <c r="G377" s="13" t="s">
        <v>49</v>
      </c>
      <c r="H377" s="13"/>
      <c r="I377" s="23"/>
      <c r="J377" s="24">
        <v>190.51</v>
      </c>
      <c r="K377" s="25">
        <f t="shared" si="39"/>
        <v>190.51</v>
      </c>
      <c r="L377" s="8">
        <v>45523</v>
      </c>
    </row>
    <row r="378" spans="1:12">
      <c r="A378" s="14"/>
      <c r="B378" s="15"/>
      <c r="C378" s="16"/>
      <c r="D378" s="17" t="s">
        <v>163</v>
      </c>
      <c r="E378" s="7"/>
      <c r="F378" s="18"/>
      <c r="G378" s="19" t="s">
        <v>49</v>
      </c>
      <c r="H378" s="19"/>
      <c r="I378" s="26"/>
      <c r="J378" s="24">
        <v>-36.71</v>
      </c>
      <c r="K378" s="25">
        <f t="shared" si="39"/>
        <v>-36.71</v>
      </c>
      <c r="L378" s="14"/>
    </row>
    <row r="379" spans="1:12">
      <c r="A379" s="20" t="s">
        <v>164</v>
      </c>
      <c r="B379" s="21"/>
      <c r="C379" s="21"/>
      <c r="D379" s="21"/>
      <c r="E379" s="21"/>
      <c r="F379" s="21"/>
      <c r="G379" s="21"/>
      <c r="H379" s="21"/>
      <c r="I379" s="27"/>
      <c r="J379" s="28">
        <f>SUM(J377:J378)</f>
        <v>153.8</v>
      </c>
      <c r="K379" s="32">
        <f t="shared" si="39"/>
        <v>153.8</v>
      </c>
      <c r="L379" s="14"/>
    </row>
    <row r="380" spans="1:12">
      <c r="A380" s="8">
        <v>45524</v>
      </c>
      <c r="B380" s="9">
        <v>19516</v>
      </c>
      <c r="C380" s="10" t="s">
        <v>277</v>
      </c>
      <c r="D380" s="11" t="s">
        <v>162</v>
      </c>
      <c r="E380" s="3">
        <v>217270</v>
      </c>
      <c r="F380" s="12"/>
      <c r="G380" s="13" t="s">
        <v>49</v>
      </c>
      <c r="H380" s="13"/>
      <c r="I380" s="23"/>
      <c r="J380" s="24">
        <v>190.51</v>
      </c>
      <c r="K380" s="25">
        <f t="shared" si="39"/>
        <v>190.51</v>
      </c>
      <c r="L380" s="8">
        <v>45523</v>
      </c>
    </row>
    <row r="381" spans="1:12">
      <c r="A381" s="14"/>
      <c r="B381" s="15"/>
      <c r="C381" s="16"/>
      <c r="D381" s="17" t="s">
        <v>163</v>
      </c>
      <c r="E381" s="7"/>
      <c r="F381" s="18"/>
      <c r="G381" s="19" t="s">
        <v>49</v>
      </c>
      <c r="H381" s="19"/>
      <c r="I381" s="26"/>
      <c r="J381" s="24">
        <v>-36.71</v>
      </c>
      <c r="K381" s="25">
        <f t="shared" si="39"/>
        <v>-36.71</v>
      </c>
      <c r="L381" s="14"/>
    </row>
    <row r="382" spans="1:12">
      <c r="A382" s="20" t="s">
        <v>164</v>
      </c>
      <c r="B382" s="21"/>
      <c r="C382" s="21"/>
      <c r="D382" s="21"/>
      <c r="E382" s="21"/>
      <c r="F382" s="21"/>
      <c r="G382" s="21"/>
      <c r="H382" s="21"/>
      <c r="I382" s="27"/>
      <c r="J382" s="28">
        <f>SUM(J380:J381)</f>
        <v>153.8</v>
      </c>
      <c r="K382" s="32">
        <f t="shared" si="39"/>
        <v>153.8</v>
      </c>
      <c r="L382" s="14"/>
    </row>
    <row r="383" spans="1:12">
      <c r="A383" s="8">
        <v>45524</v>
      </c>
      <c r="B383" s="9">
        <v>19516</v>
      </c>
      <c r="C383" s="10" t="s">
        <v>278</v>
      </c>
      <c r="D383" s="11" t="s">
        <v>162</v>
      </c>
      <c r="E383" s="3">
        <v>217141</v>
      </c>
      <c r="F383" s="12"/>
      <c r="G383" s="13" t="s">
        <v>49</v>
      </c>
      <c r="H383" s="13"/>
      <c r="I383" s="23"/>
      <c r="J383" s="24">
        <v>1067</v>
      </c>
      <c r="K383" s="25">
        <f t="shared" si="39"/>
        <v>1067</v>
      </c>
      <c r="L383" s="8">
        <v>45523</v>
      </c>
    </row>
    <row r="384" spans="1:12">
      <c r="A384" s="14"/>
      <c r="B384" s="15"/>
      <c r="C384" s="16"/>
      <c r="D384" s="17" t="s">
        <v>163</v>
      </c>
      <c r="E384" s="7"/>
      <c r="F384" s="18"/>
      <c r="G384" s="19" t="s">
        <v>49</v>
      </c>
      <c r="H384" s="19"/>
      <c r="I384" s="26"/>
      <c r="J384" s="24">
        <v>-168.38</v>
      </c>
      <c r="K384" s="25">
        <f t="shared" si="39"/>
        <v>-168.38</v>
      </c>
      <c r="L384" s="14"/>
    </row>
    <row r="385" spans="1:12">
      <c r="A385" s="20" t="s">
        <v>164</v>
      </c>
      <c r="B385" s="21"/>
      <c r="C385" s="21"/>
      <c r="D385" s="21"/>
      <c r="E385" s="21"/>
      <c r="F385" s="21"/>
      <c r="G385" s="21"/>
      <c r="H385" s="21"/>
      <c r="I385" s="27"/>
      <c r="J385" s="28">
        <f>SUM(J383:J384)</f>
        <v>898.62</v>
      </c>
      <c r="K385" s="32">
        <f t="shared" si="39"/>
        <v>898.62</v>
      </c>
      <c r="L385" s="14"/>
    </row>
    <row r="386" spans="1:12">
      <c r="A386" s="8">
        <v>45524</v>
      </c>
      <c r="B386" s="9">
        <v>19516</v>
      </c>
      <c r="C386" s="10" t="s">
        <v>279</v>
      </c>
      <c r="D386" s="11" t="s">
        <v>162</v>
      </c>
      <c r="E386" s="3">
        <v>217276</v>
      </c>
      <c r="F386" s="12"/>
      <c r="G386" s="13" t="s">
        <v>49</v>
      </c>
      <c r="H386" s="13"/>
      <c r="I386" s="23"/>
      <c r="J386" s="24">
        <v>190.51</v>
      </c>
      <c r="K386" s="25">
        <f t="shared" si="39"/>
        <v>190.51</v>
      </c>
      <c r="L386" s="8">
        <v>45523</v>
      </c>
    </row>
    <row r="387" spans="1:12">
      <c r="A387" s="14"/>
      <c r="B387" s="15"/>
      <c r="C387" s="16"/>
      <c r="D387" s="17" t="s">
        <v>163</v>
      </c>
      <c r="E387" s="7"/>
      <c r="F387" s="18"/>
      <c r="G387" s="19" t="s">
        <v>49</v>
      </c>
      <c r="H387" s="19"/>
      <c r="I387" s="26"/>
      <c r="J387" s="24">
        <v>-37.56</v>
      </c>
      <c r="K387" s="25">
        <f t="shared" si="39"/>
        <v>-37.56</v>
      </c>
      <c r="L387" s="14"/>
    </row>
    <row r="388" spans="1:12">
      <c r="A388" s="20" t="s">
        <v>164</v>
      </c>
      <c r="B388" s="21"/>
      <c r="C388" s="21"/>
      <c r="D388" s="21"/>
      <c r="E388" s="21"/>
      <c r="F388" s="21"/>
      <c r="G388" s="21"/>
      <c r="H388" s="21"/>
      <c r="I388" s="27"/>
      <c r="J388" s="28">
        <f>SUM(J386:J387)</f>
        <v>152.95</v>
      </c>
      <c r="K388" s="32">
        <f t="shared" si="39"/>
        <v>152.95</v>
      </c>
      <c r="L388" s="14"/>
    </row>
    <row r="389" spans="1:12">
      <c r="A389" s="8">
        <v>45524</v>
      </c>
      <c r="B389" s="9">
        <v>19516</v>
      </c>
      <c r="C389" s="10" t="s">
        <v>280</v>
      </c>
      <c r="D389" s="11" t="s">
        <v>162</v>
      </c>
      <c r="E389" s="3">
        <v>217131</v>
      </c>
      <c r="F389" s="12"/>
      <c r="G389" s="13" t="s">
        <v>49</v>
      </c>
      <c r="H389" s="13"/>
      <c r="I389" s="23"/>
      <c r="J389" s="24">
        <v>1257.51</v>
      </c>
      <c r="K389" s="25">
        <f t="shared" si="39"/>
        <v>1257.51</v>
      </c>
      <c r="L389" s="8">
        <v>45523</v>
      </c>
    </row>
    <row r="390" spans="1:12">
      <c r="A390" s="14"/>
      <c r="B390" s="15"/>
      <c r="C390" s="16"/>
      <c r="D390" s="17" t="s">
        <v>163</v>
      </c>
      <c r="E390" s="7"/>
      <c r="F390" s="18"/>
      <c r="G390" s="19" t="s">
        <v>49</v>
      </c>
      <c r="H390" s="19"/>
      <c r="I390" s="26"/>
      <c r="J390" s="24">
        <v>-205.09</v>
      </c>
      <c r="K390" s="25">
        <f t="shared" si="39"/>
        <v>-205.09</v>
      </c>
      <c r="L390" s="14"/>
    </row>
    <row r="391" spans="1:12">
      <c r="A391" s="20" t="s">
        <v>164</v>
      </c>
      <c r="B391" s="21"/>
      <c r="C391" s="21"/>
      <c r="D391" s="21"/>
      <c r="E391" s="21"/>
      <c r="F391" s="21"/>
      <c r="G391" s="21"/>
      <c r="H391" s="21"/>
      <c r="I391" s="27"/>
      <c r="J391" s="28">
        <f>SUM(J389:J390)</f>
        <v>1052.42</v>
      </c>
      <c r="K391" s="32">
        <f t="shared" si="39"/>
        <v>1052.42</v>
      </c>
      <c r="L391" s="14"/>
    </row>
    <row r="392" spans="1:12">
      <c r="A392" s="8">
        <v>45524</v>
      </c>
      <c r="B392" s="9">
        <v>19516</v>
      </c>
      <c r="C392" s="10" t="s">
        <v>281</v>
      </c>
      <c r="D392" s="11" t="s">
        <v>162</v>
      </c>
      <c r="E392" s="3">
        <v>217285</v>
      </c>
      <c r="F392" s="12"/>
      <c r="G392" s="13" t="s">
        <v>49</v>
      </c>
      <c r="H392" s="13"/>
      <c r="I392" s="23"/>
      <c r="J392" s="24">
        <v>190.51</v>
      </c>
      <c r="K392" s="25">
        <f t="shared" si="39"/>
        <v>190.51</v>
      </c>
      <c r="L392" s="8">
        <v>45523</v>
      </c>
    </row>
    <row r="393" spans="1:12">
      <c r="A393" s="14"/>
      <c r="B393" s="15"/>
      <c r="C393" s="16"/>
      <c r="D393" s="17" t="s">
        <v>163</v>
      </c>
      <c r="E393" s="7"/>
      <c r="F393" s="18"/>
      <c r="G393" s="19" t="s">
        <v>49</v>
      </c>
      <c r="H393" s="19"/>
      <c r="I393" s="26"/>
      <c r="J393" s="24">
        <v>-37.56</v>
      </c>
      <c r="K393" s="25">
        <f t="shared" si="39"/>
        <v>-37.56</v>
      </c>
      <c r="L393" s="14"/>
    </row>
    <row r="394" spans="1:12">
      <c r="A394" s="20" t="s">
        <v>164</v>
      </c>
      <c r="B394" s="21"/>
      <c r="C394" s="21"/>
      <c r="D394" s="21"/>
      <c r="E394" s="21"/>
      <c r="F394" s="21"/>
      <c r="G394" s="21"/>
      <c r="H394" s="21"/>
      <c r="I394" s="27"/>
      <c r="J394" s="28">
        <f>SUM(J392:J393)</f>
        <v>152.95</v>
      </c>
      <c r="K394" s="32">
        <f t="shared" si="39"/>
        <v>152.95</v>
      </c>
      <c r="L394" s="14"/>
    </row>
    <row r="395" spans="1:12">
      <c r="A395" s="8">
        <v>45524</v>
      </c>
      <c r="B395" s="9">
        <v>19516</v>
      </c>
      <c r="C395" s="10" t="s">
        <v>282</v>
      </c>
      <c r="D395" s="11" t="s">
        <v>162</v>
      </c>
      <c r="E395" s="3">
        <v>216589</v>
      </c>
      <c r="F395" s="12"/>
      <c r="G395" s="13" t="s">
        <v>49</v>
      </c>
      <c r="H395" s="13"/>
      <c r="I395" s="23"/>
      <c r="J395" s="24">
        <v>200</v>
      </c>
      <c r="K395" s="25">
        <f t="shared" si="39"/>
        <v>200</v>
      </c>
      <c r="L395" s="8">
        <v>45523</v>
      </c>
    </row>
    <row r="396" spans="1:12">
      <c r="A396" s="14"/>
      <c r="B396" s="15"/>
      <c r="C396" s="16"/>
      <c r="D396" s="17" t="s">
        <v>163</v>
      </c>
      <c r="E396" s="7"/>
      <c r="F396" s="18"/>
      <c r="G396" s="19" t="s">
        <v>49</v>
      </c>
      <c r="H396" s="19"/>
      <c r="I396" s="26"/>
      <c r="J396" s="24">
        <v>-39.59</v>
      </c>
      <c r="K396" s="25">
        <f t="shared" si="39"/>
        <v>-39.59</v>
      </c>
      <c r="L396" s="14"/>
    </row>
    <row r="397" spans="1:12">
      <c r="A397" s="20" t="s">
        <v>164</v>
      </c>
      <c r="B397" s="21"/>
      <c r="C397" s="21"/>
      <c r="D397" s="21"/>
      <c r="E397" s="21"/>
      <c r="F397" s="21"/>
      <c r="G397" s="21"/>
      <c r="H397" s="21"/>
      <c r="I397" s="27"/>
      <c r="J397" s="28">
        <f>SUM(J395:J396)</f>
        <v>160.41</v>
      </c>
      <c r="K397" s="32">
        <f t="shared" si="39"/>
        <v>160.41</v>
      </c>
      <c r="L397" s="14"/>
    </row>
    <row r="398" spans="1:12">
      <c r="A398" s="8">
        <v>45524</v>
      </c>
      <c r="B398" s="9">
        <v>19516</v>
      </c>
      <c r="C398" s="10" t="s">
        <v>283</v>
      </c>
      <c r="D398" s="11" t="s">
        <v>162</v>
      </c>
      <c r="E398" s="3">
        <v>216966</v>
      </c>
      <c r="F398" s="12"/>
      <c r="G398" s="13" t="s">
        <v>49</v>
      </c>
      <c r="H398" s="13"/>
      <c r="I398" s="23"/>
      <c r="J398" s="24">
        <v>339.5</v>
      </c>
      <c r="K398" s="25">
        <f t="shared" si="39"/>
        <v>339.5</v>
      </c>
      <c r="L398" s="8">
        <v>45523</v>
      </c>
    </row>
    <row r="399" spans="1:12">
      <c r="A399" s="14"/>
      <c r="B399" s="15"/>
      <c r="C399" s="16"/>
      <c r="D399" s="17" t="s">
        <v>163</v>
      </c>
      <c r="E399" s="7"/>
      <c r="F399" s="18"/>
      <c r="G399" s="19" t="s">
        <v>49</v>
      </c>
      <c r="H399" s="19"/>
      <c r="I399" s="26"/>
      <c r="J399" s="24">
        <v>-53.58</v>
      </c>
      <c r="K399" s="25">
        <f t="shared" si="39"/>
        <v>-53.58</v>
      </c>
      <c r="L399" s="14"/>
    </row>
    <row r="400" spans="1:12">
      <c r="A400" s="20" t="s">
        <v>164</v>
      </c>
      <c r="B400" s="21"/>
      <c r="C400" s="21"/>
      <c r="D400" s="21"/>
      <c r="E400" s="21"/>
      <c r="F400" s="21"/>
      <c r="G400" s="21"/>
      <c r="H400" s="21"/>
      <c r="I400" s="27"/>
      <c r="J400" s="28">
        <f>SUM(J398:J399)</f>
        <v>285.92</v>
      </c>
      <c r="K400" s="32">
        <f t="shared" si="39"/>
        <v>285.92</v>
      </c>
      <c r="L400" s="14"/>
    </row>
    <row r="401" spans="1:12">
      <c r="A401" s="8">
        <v>45524</v>
      </c>
      <c r="B401" s="9">
        <v>19516</v>
      </c>
      <c r="C401" s="10" t="s">
        <v>284</v>
      </c>
      <c r="D401" s="11" t="s">
        <v>162</v>
      </c>
      <c r="E401" s="3">
        <v>216962</v>
      </c>
      <c r="F401" s="12"/>
      <c r="G401" s="13" t="s">
        <v>49</v>
      </c>
      <c r="H401" s="13"/>
      <c r="I401" s="23"/>
      <c r="J401" s="24">
        <f>194*2</f>
        <v>388</v>
      </c>
      <c r="K401" s="25">
        <f t="shared" si="39"/>
        <v>388</v>
      </c>
      <c r="L401" s="8">
        <v>45523</v>
      </c>
    </row>
    <row r="402" spans="1:12">
      <c r="A402" s="14"/>
      <c r="B402" s="15"/>
      <c r="C402" s="16"/>
      <c r="D402" s="17" t="s">
        <v>163</v>
      </c>
      <c r="E402" s="7"/>
      <c r="F402" s="18"/>
      <c r="G402" s="19" t="s">
        <v>49</v>
      </c>
      <c r="H402" s="19"/>
      <c r="I402" s="26"/>
      <c r="J402" s="24">
        <v>-61.26</v>
      </c>
      <c r="K402" s="25">
        <f t="shared" si="39"/>
        <v>-61.26</v>
      </c>
      <c r="L402" s="14"/>
    </row>
    <row r="403" spans="1:12">
      <c r="A403" s="20" t="s">
        <v>164</v>
      </c>
      <c r="B403" s="21"/>
      <c r="C403" s="21"/>
      <c r="D403" s="21"/>
      <c r="E403" s="21"/>
      <c r="F403" s="21"/>
      <c r="G403" s="21"/>
      <c r="H403" s="21"/>
      <c r="I403" s="27"/>
      <c r="J403" s="28">
        <f>SUM(J401:J402)</f>
        <v>326.74</v>
      </c>
      <c r="K403" s="32">
        <f t="shared" si="39"/>
        <v>326.74</v>
      </c>
      <c r="L403" s="14"/>
    </row>
    <row r="404" spans="1:12">
      <c r="A404" s="8">
        <v>45524</v>
      </c>
      <c r="B404" s="9">
        <v>19516</v>
      </c>
      <c r="C404" s="10" t="s">
        <v>285</v>
      </c>
      <c r="D404" s="11" t="s">
        <v>162</v>
      </c>
      <c r="E404" s="3">
        <v>216965</v>
      </c>
      <c r="F404" s="12"/>
      <c r="G404" s="13" t="s">
        <v>49</v>
      </c>
      <c r="H404" s="13"/>
      <c r="I404" s="23"/>
      <c r="J404" s="24">
        <v>339.5</v>
      </c>
      <c r="K404" s="25">
        <f t="shared" si="39"/>
        <v>339.5</v>
      </c>
      <c r="L404" s="8">
        <v>45523</v>
      </c>
    </row>
    <row r="405" spans="1:12">
      <c r="A405" s="14"/>
      <c r="B405" s="15"/>
      <c r="C405" s="16"/>
      <c r="D405" s="17" t="s">
        <v>163</v>
      </c>
      <c r="E405" s="7"/>
      <c r="F405" s="18"/>
      <c r="G405" s="19" t="s">
        <v>49</v>
      </c>
      <c r="H405" s="19"/>
      <c r="I405" s="26"/>
      <c r="J405" s="24">
        <v>-53.58</v>
      </c>
      <c r="K405" s="25">
        <f t="shared" si="39"/>
        <v>-53.58</v>
      </c>
      <c r="L405" s="14"/>
    </row>
    <row r="406" spans="1:12">
      <c r="A406" s="20" t="s">
        <v>164</v>
      </c>
      <c r="B406" s="21"/>
      <c r="C406" s="21"/>
      <c r="D406" s="21"/>
      <c r="E406" s="21"/>
      <c r="F406" s="21"/>
      <c r="G406" s="21"/>
      <c r="H406" s="21"/>
      <c r="I406" s="27"/>
      <c r="J406" s="28">
        <f>SUM(J404:J405)</f>
        <v>285.92</v>
      </c>
      <c r="K406" s="32">
        <f t="shared" si="39"/>
        <v>285.92</v>
      </c>
      <c r="L406" s="14"/>
    </row>
    <row r="407" spans="1:12">
      <c r="A407" s="8">
        <v>45524</v>
      </c>
      <c r="B407" s="9">
        <v>19516</v>
      </c>
      <c r="C407" s="10" t="s">
        <v>286</v>
      </c>
      <c r="D407" s="11" t="s">
        <v>162</v>
      </c>
      <c r="E407" s="3">
        <v>216973</v>
      </c>
      <c r="F407" s="12"/>
      <c r="G407" s="13" t="s">
        <v>49</v>
      </c>
      <c r="H407" s="13"/>
      <c r="I407" s="23"/>
      <c r="J407" s="24">
        <v>1100</v>
      </c>
      <c r="K407" s="25">
        <f t="shared" si="39"/>
        <v>1100</v>
      </c>
      <c r="L407" s="8">
        <v>45523</v>
      </c>
    </row>
    <row r="408" spans="1:12">
      <c r="A408" s="14"/>
      <c r="B408" s="15"/>
      <c r="C408" s="16"/>
      <c r="D408" s="17" t="s">
        <v>163</v>
      </c>
      <c r="E408" s="7"/>
      <c r="F408" s="18"/>
      <c r="G408" s="19" t="s">
        <v>49</v>
      </c>
      <c r="H408" s="19"/>
      <c r="I408" s="26"/>
      <c r="J408" s="24">
        <v>-211.4</v>
      </c>
      <c r="K408" s="25">
        <f t="shared" si="39"/>
        <v>-211.4</v>
      </c>
      <c r="L408" s="14"/>
    </row>
    <row r="409" spans="1:12">
      <c r="A409" s="20" t="s">
        <v>164</v>
      </c>
      <c r="B409" s="21"/>
      <c r="C409" s="21"/>
      <c r="D409" s="21"/>
      <c r="E409" s="21"/>
      <c r="F409" s="21"/>
      <c r="G409" s="21"/>
      <c r="H409" s="21"/>
      <c r="I409" s="27"/>
      <c r="J409" s="28">
        <f>SUM(J407:J408)</f>
        <v>888.6</v>
      </c>
      <c r="K409" s="32">
        <f t="shared" si="39"/>
        <v>888.6</v>
      </c>
      <c r="L409" s="14"/>
    </row>
    <row r="410" ht="10.5" spans="1:10">
      <c r="A410" s="2"/>
      <c r="I410" s="29" t="s">
        <v>214</v>
      </c>
      <c r="J410" s="30">
        <f>SUM(J298,J301,J304,J307,J310,J313,J316,J319,J322,J325,J328,J331,J334,J337,J340,J343,J346,J349,J352,J355,J358,J361,J364,J367,J370,J373,J376,J379,J382,J385,J388,J391,J394,J397,J400,J403,J406,J409)</f>
        <v>17699.62</v>
      </c>
    </row>
    <row r="411" ht="10.5" spans="1:10">
      <c r="A411" s="2" t="s">
        <v>22</v>
      </c>
      <c r="D411" s="2" t="s">
        <v>23</v>
      </c>
      <c r="I411" s="31"/>
      <c r="J411" s="30"/>
    </row>
    <row r="412" spans="1:1">
      <c r="A412" s="2"/>
    </row>
    <row r="413" spans="1:1">
      <c r="A413" s="2"/>
    </row>
    <row r="414" spans="1:4">
      <c r="A414" s="2" t="s">
        <v>25</v>
      </c>
      <c r="D414" s="2" t="s">
        <v>26</v>
      </c>
    </row>
    <row r="415" spans="1:4">
      <c r="A415" s="1" t="s">
        <v>28</v>
      </c>
      <c r="D415" s="1" t="s">
        <v>29</v>
      </c>
    </row>
    <row r="421" spans="1:1">
      <c r="A421" s="2" t="s">
        <v>0</v>
      </c>
    </row>
    <row r="422" spans="1:1">
      <c r="A422" s="2" t="s">
        <v>33</v>
      </c>
    </row>
    <row r="424" spans="1:12">
      <c r="A424" s="3" t="s">
        <v>2</v>
      </c>
      <c r="B424" s="3" t="s">
        <v>3</v>
      </c>
      <c r="C424" s="3" t="s">
        <v>4</v>
      </c>
      <c r="D424" s="3" t="s">
        <v>5</v>
      </c>
      <c r="E424" s="3" t="s">
        <v>160</v>
      </c>
      <c r="F424" s="3" t="s">
        <v>7</v>
      </c>
      <c r="G424" s="4" t="s">
        <v>8</v>
      </c>
      <c r="H424" s="5"/>
      <c r="I424" s="5"/>
      <c r="J424" s="22"/>
      <c r="K424" s="3" t="s">
        <v>9</v>
      </c>
      <c r="L424" s="3" t="s">
        <v>10</v>
      </c>
    </row>
    <row r="425" spans="1:12">
      <c r="A425" s="6"/>
      <c r="B425" s="6"/>
      <c r="C425" s="6"/>
      <c r="D425" s="6"/>
      <c r="E425" s="6"/>
      <c r="F425" s="6"/>
      <c r="G425" s="3" t="s">
        <v>11</v>
      </c>
      <c r="H425" s="3" t="s">
        <v>12</v>
      </c>
      <c r="I425" s="3" t="s">
        <v>13</v>
      </c>
      <c r="J425" s="3" t="s">
        <v>14</v>
      </c>
      <c r="K425" s="6"/>
      <c r="L425" s="6"/>
    </row>
    <row r="426" spans="1:1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</row>
    <row r="427" spans="1:12">
      <c r="A427" s="8">
        <v>45532</v>
      </c>
      <c r="B427" s="9">
        <v>19527</v>
      </c>
      <c r="C427" s="10" t="s">
        <v>287</v>
      </c>
      <c r="D427" s="11" t="s">
        <v>162</v>
      </c>
      <c r="E427" s="3">
        <v>218362</v>
      </c>
      <c r="F427" s="12"/>
      <c r="G427" s="13" t="s">
        <v>49</v>
      </c>
      <c r="H427" s="13"/>
      <c r="I427" s="23"/>
      <c r="J427" s="24">
        <v>350</v>
      </c>
      <c r="K427" s="25">
        <f t="shared" ref="K427:K480" si="40">J427+F427</f>
        <v>350</v>
      </c>
      <c r="L427" s="8">
        <v>45531</v>
      </c>
    </row>
    <row r="428" spans="1:12">
      <c r="A428" s="14"/>
      <c r="B428" s="15"/>
      <c r="C428" s="16"/>
      <c r="D428" s="17" t="s">
        <v>163</v>
      </c>
      <c r="E428" s="7"/>
      <c r="F428" s="18"/>
      <c r="G428" s="19" t="s">
        <v>49</v>
      </c>
      <c r="H428" s="19"/>
      <c r="I428" s="26"/>
      <c r="J428" s="24">
        <v>-68.31</v>
      </c>
      <c r="K428" s="25">
        <f t="shared" si="40"/>
        <v>-68.31</v>
      </c>
      <c r="L428" s="14"/>
    </row>
    <row r="429" spans="1:12">
      <c r="A429" s="20" t="s">
        <v>164</v>
      </c>
      <c r="B429" s="21"/>
      <c r="C429" s="21"/>
      <c r="D429" s="21"/>
      <c r="E429" s="21"/>
      <c r="F429" s="21"/>
      <c r="G429" s="21"/>
      <c r="H429" s="21"/>
      <c r="I429" s="27"/>
      <c r="J429" s="28">
        <f>SUM(J427:J428)</f>
        <v>281.69</v>
      </c>
      <c r="K429" s="32">
        <f t="shared" si="40"/>
        <v>281.69</v>
      </c>
      <c r="L429" s="14"/>
    </row>
    <row r="430" spans="1:12">
      <c r="A430" s="8">
        <v>45532</v>
      </c>
      <c r="B430" s="9">
        <v>19527</v>
      </c>
      <c r="C430" s="10" t="s">
        <v>288</v>
      </c>
      <c r="D430" s="11" t="s">
        <v>162</v>
      </c>
      <c r="E430" s="3">
        <v>219332</v>
      </c>
      <c r="F430" s="12"/>
      <c r="G430" s="13" t="s">
        <v>49</v>
      </c>
      <c r="H430" s="13"/>
      <c r="I430" s="23"/>
      <c r="J430" s="24">
        <v>194</v>
      </c>
      <c r="K430" s="25">
        <f t="shared" si="40"/>
        <v>194</v>
      </c>
      <c r="L430" s="8">
        <v>45531</v>
      </c>
    </row>
    <row r="431" spans="1:12">
      <c r="A431" s="14"/>
      <c r="B431" s="15"/>
      <c r="C431" s="16"/>
      <c r="D431" s="17" t="s">
        <v>163</v>
      </c>
      <c r="E431" s="7"/>
      <c r="F431" s="18"/>
      <c r="G431" s="19" t="s">
        <v>49</v>
      </c>
      <c r="H431" s="19"/>
      <c r="I431" s="26"/>
      <c r="J431" s="24">
        <v>-31.48</v>
      </c>
      <c r="K431" s="25">
        <f t="shared" si="40"/>
        <v>-31.48</v>
      </c>
      <c r="L431" s="14"/>
    </row>
    <row r="432" spans="1:12">
      <c r="A432" s="20" t="s">
        <v>164</v>
      </c>
      <c r="B432" s="21"/>
      <c r="C432" s="21"/>
      <c r="D432" s="21"/>
      <c r="E432" s="21"/>
      <c r="F432" s="21"/>
      <c r="G432" s="21"/>
      <c r="H432" s="21"/>
      <c r="I432" s="27"/>
      <c r="J432" s="28">
        <f>SUM(J430:J431)</f>
        <v>162.52</v>
      </c>
      <c r="K432" s="32">
        <f t="shared" si="40"/>
        <v>162.52</v>
      </c>
      <c r="L432" s="14"/>
    </row>
    <row r="433" spans="1:12">
      <c r="A433" s="8">
        <v>45532</v>
      </c>
      <c r="B433" s="9">
        <v>19527</v>
      </c>
      <c r="C433" s="10" t="s">
        <v>289</v>
      </c>
      <c r="D433" s="11" t="s">
        <v>162</v>
      </c>
      <c r="E433" s="3">
        <v>219331</v>
      </c>
      <c r="F433" s="12"/>
      <c r="G433" s="13" t="s">
        <v>49</v>
      </c>
      <c r="H433" s="13"/>
      <c r="I433" s="23"/>
      <c r="J433" s="24">
        <v>194</v>
      </c>
      <c r="K433" s="25">
        <f t="shared" si="40"/>
        <v>194</v>
      </c>
      <c r="L433" s="8">
        <v>45531</v>
      </c>
    </row>
    <row r="434" spans="1:12">
      <c r="A434" s="14"/>
      <c r="B434" s="15"/>
      <c r="C434" s="16"/>
      <c r="D434" s="17" t="s">
        <v>163</v>
      </c>
      <c r="E434" s="7"/>
      <c r="F434" s="18"/>
      <c r="G434" s="19" t="s">
        <v>49</v>
      </c>
      <c r="H434" s="19"/>
      <c r="I434" s="26"/>
      <c r="J434" s="24">
        <v>-30.63</v>
      </c>
      <c r="K434" s="25">
        <f t="shared" si="40"/>
        <v>-30.63</v>
      </c>
      <c r="L434" s="14"/>
    </row>
    <row r="435" spans="1:12">
      <c r="A435" s="20" t="s">
        <v>164</v>
      </c>
      <c r="B435" s="21"/>
      <c r="C435" s="21"/>
      <c r="D435" s="21"/>
      <c r="E435" s="21"/>
      <c r="F435" s="21"/>
      <c r="G435" s="21"/>
      <c r="H435" s="21"/>
      <c r="I435" s="27"/>
      <c r="J435" s="28">
        <f>SUM(J433:J434)</f>
        <v>163.37</v>
      </c>
      <c r="K435" s="32">
        <f t="shared" si="40"/>
        <v>163.37</v>
      </c>
      <c r="L435" s="14"/>
    </row>
    <row r="436" spans="1:12">
      <c r="A436" s="8">
        <v>45532</v>
      </c>
      <c r="B436" s="9">
        <v>19527</v>
      </c>
      <c r="C436" s="10" t="s">
        <v>290</v>
      </c>
      <c r="D436" s="11" t="s">
        <v>162</v>
      </c>
      <c r="E436" s="3">
        <v>219348</v>
      </c>
      <c r="F436" s="12"/>
      <c r="G436" s="13" t="s">
        <v>49</v>
      </c>
      <c r="H436" s="13"/>
      <c r="I436" s="23"/>
      <c r="J436" s="24">
        <v>1358</v>
      </c>
      <c r="K436" s="25">
        <f t="shared" si="40"/>
        <v>1358</v>
      </c>
      <c r="L436" s="8">
        <v>45531</v>
      </c>
    </row>
    <row r="437" spans="1:12">
      <c r="A437" s="14"/>
      <c r="B437" s="15"/>
      <c r="C437" s="16"/>
      <c r="D437" s="17" t="s">
        <v>163</v>
      </c>
      <c r="E437" s="7"/>
      <c r="F437" s="18"/>
      <c r="G437" s="19" t="s">
        <v>49</v>
      </c>
      <c r="H437" s="19"/>
      <c r="I437" s="26"/>
      <c r="J437" s="24">
        <v>-214.3</v>
      </c>
      <c r="K437" s="25">
        <f t="shared" si="40"/>
        <v>-214.3</v>
      </c>
      <c r="L437" s="14"/>
    </row>
    <row r="438" spans="1:12">
      <c r="A438" s="20" t="s">
        <v>164</v>
      </c>
      <c r="B438" s="21"/>
      <c r="C438" s="21"/>
      <c r="D438" s="21"/>
      <c r="E438" s="21"/>
      <c r="F438" s="21"/>
      <c r="G438" s="21"/>
      <c r="H438" s="21"/>
      <c r="I438" s="27"/>
      <c r="J438" s="28">
        <f>SUM(J436:J437)</f>
        <v>1143.7</v>
      </c>
      <c r="K438" s="32">
        <f t="shared" si="40"/>
        <v>1143.7</v>
      </c>
      <c r="L438" s="14"/>
    </row>
    <row r="439" spans="1:12">
      <c r="A439" s="8">
        <v>45532</v>
      </c>
      <c r="B439" s="9">
        <v>19527</v>
      </c>
      <c r="C439" s="10" t="s">
        <v>291</v>
      </c>
      <c r="D439" s="11" t="s">
        <v>162</v>
      </c>
      <c r="E439" s="3">
        <v>218754</v>
      </c>
      <c r="F439" s="12"/>
      <c r="G439" s="13" t="s">
        <v>49</v>
      </c>
      <c r="H439" s="13"/>
      <c r="I439" s="23"/>
      <c r="J439" s="24">
        <v>1067</v>
      </c>
      <c r="K439" s="25">
        <f t="shared" si="40"/>
        <v>1067</v>
      </c>
      <c r="L439" s="8">
        <v>45531</v>
      </c>
    </row>
    <row r="440" spans="1:12">
      <c r="A440" s="14"/>
      <c r="B440" s="15"/>
      <c r="C440" s="16"/>
      <c r="D440" s="17" t="s">
        <v>163</v>
      </c>
      <c r="E440" s="7"/>
      <c r="F440" s="18"/>
      <c r="G440" s="19" t="s">
        <v>49</v>
      </c>
      <c r="H440" s="19"/>
      <c r="I440" s="26"/>
      <c r="J440" s="24">
        <v>-168.38</v>
      </c>
      <c r="K440" s="25">
        <f t="shared" si="40"/>
        <v>-168.38</v>
      </c>
      <c r="L440" s="14"/>
    </row>
    <row r="441" spans="1:12">
      <c r="A441" s="20" t="s">
        <v>164</v>
      </c>
      <c r="B441" s="21"/>
      <c r="C441" s="21"/>
      <c r="D441" s="21"/>
      <c r="E441" s="21"/>
      <c r="F441" s="21"/>
      <c r="G441" s="21"/>
      <c r="H441" s="21"/>
      <c r="I441" s="27"/>
      <c r="J441" s="28">
        <f>SUM(J439:J440)</f>
        <v>898.62</v>
      </c>
      <c r="K441" s="32">
        <f t="shared" si="40"/>
        <v>898.62</v>
      </c>
      <c r="L441" s="14"/>
    </row>
    <row r="442" spans="1:12">
      <c r="A442" s="8">
        <v>45532</v>
      </c>
      <c r="B442" s="9">
        <v>19527</v>
      </c>
      <c r="C442" s="10" t="s">
        <v>292</v>
      </c>
      <c r="D442" s="11" t="s">
        <v>162</v>
      </c>
      <c r="E442" s="3">
        <v>218395</v>
      </c>
      <c r="F442" s="12"/>
      <c r="G442" s="13" t="s">
        <v>49</v>
      </c>
      <c r="H442" s="13"/>
      <c r="I442" s="23"/>
      <c r="J442" s="24">
        <v>191.48</v>
      </c>
      <c r="K442" s="25">
        <f t="shared" si="40"/>
        <v>191.48</v>
      </c>
      <c r="L442" s="8">
        <v>45531</v>
      </c>
    </row>
    <row r="443" spans="1:12">
      <c r="A443" s="14"/>
      <c r="B443" s="15"/>
      <c r="C443" s="16"/>
      <c r="D443" s="17" t="s">
        <v>163</v>
      </c>
      <c r="E443" s="7"/>
      <c r="F443" s="18"/>
      <c r="G443" s="19" t="s">
        <v>49</v>
      </c>
      <c r="H443" s="19"/>
      <c r="I443" s="26"/>
      <c r="J443" s="24">
        <v>-36.91</v>
      </c>
      <c r="K443" s="25">
        <f t="shared" si="40"/>
        <v>-36.91</v>
      </c>
      <c r="L443" s="14"/>
    </row>
    <row r="444" spans="1:12">
      <c r="A444" s="20" t="s">
        <v>164</v>
      </c>
      <c r="B444" s="21"/>
      <c r="C444" s="21"/>
      <c r="D444" s="21"/>
      <c r="E444" s="21"/>
      <c r="F444" s="21"/>
      <c r="G444" s="21"/>
      <c r="H444" s="21"/>
      <c r="I444" s="27"/>
      <c r="J444" s="28">
        <f>SUM(J442:J443)</f>
        <v>154.57</v>
      </c>
      <c r="K444" s="32">
        <f t="shared" si="40"/>
        <v>154.57</v>
      </c>
      <c r="L444" s="14"/>
    </row>
    <row r="445" spans="1:12">
      <c r="A445" s="8">
        <v>45532</v>
      </c>
      <c r="B445" s="9">
        <v>19527</v>
      </c>
      <c r="C445" s="10" t="s">
        <v>293</v>
      </c>
      <c r="D445" s="11" t="s">
        <v>162</v>
      </c>
      <c r="E445" s="3">
        <v>218399</v>
      </c>
      <c r="F445" s="12"/>
      <c r="G445" s="13" t="s">
        <v>49</v>
      </c>
      <c r="H445" s="13"/>
      <c r="I445" s="23"/>
      <c r="J445" s="24">
        <v>193.4</v>
      </c>
      <c r="K445" s="25">
        <f t="shared" si="40"/>
        <v>193.4</v>
      </c>
      <c r="L445" s="8">
        <v>45531</v>
      </c>
    </row>
    <row r="446" spans="1:12">
      <c r="A446" s="14"/>
      <c r="B446" s="15"/>
      <c r="C446" s="16"/>
      <c r="D446" s="17" t="s">
        <v>163</v>
      </c>
      <c r="E446" s="7"/>
      <c r="F446" s="18"/>
      <c r="G446" s="19" t="s">
        <v>49</v>
      </c>
      <c r="H446" s="19"/>
      <c r="I446" s="26"/>
      <c r="J446" s="24">
        <v>-39.41</v>
      </c>
      <c r="K446" s="25">
        <f t="shared" si="40"/>
        <v>-39.41</v>
      </c>
      <c r="L446" s="14"/>
    </row>
    <row r="447" spans="1:12">
      <c r="A447" s="20" t="s">
        <v>164</v>
      </c>
      <c r="B447" s="21"/>
      <c r="C447" s="21"/>
      <c r="D447" s="21"/>
      <c r="E447" s="21"/>
      <c r="F447" s="21"/>
      <c r="G447" s="21"/>
      <c r="H447" s="21"/>
      <c r="I447" s="27"/>
      <c r="J447" s="28">
        <f>SUM(J445:J446)</f>
        <v>153.99</v>
      </c>
      <c r="K447" s="32">
        <f t="shared" si="40"/>
        <v>153.99</v>
      </c>
      <c r="L447" s="14"/>
    </row>
    <row r="448" spans="1:12">
      <c r="A448" s="8">
        <v>45532</v>
      </c>
      <c r="B448" s="9">
        <v>19527</v>
      </c>
      <c r="C448" s="10" t="s">
        <v>294</v>
      </c>
      <c r="D448" s="11" t="s">
        <v>162</v>
      </c>
      <c r="E448" s="3">
        <v>218979</v>
      </c>
      <c r="F448" s="12"/>
      <c r="G448" s="13" t="s">
        <v>49</v>
      </c>
      <c r="H448" s="13"/>
      <c r="I448" s="23"/>
      <c r="J448" s="24">
        <v>1100</v>
      </c>
      <c r="K448" s="25">
        <f t="shared" si="40"/>
        <v>1100</v>
      </c>
      <c r="L448" s="8">
        <v>45531</v>
      </c>
    </row>
    <row r="449" spans="1:12">
      <c r="A449" s="14"/>
      <c r="B449" s="15"/>
      <c r="C449" s="16"/>
      <c r="D449" s="17" t="s">
        <v>163</v>
      </c>
      <c r="E449" s="7"/>
      <c r="F449" s="18"/>
      <c r="G449" s="19" t="s">
        <v>49</v>
      </c>
      <c r="H449" s="19"/>
      <c r="I449" s="26"/>
      <c r="J449" s="24">
        <v>-211.4</v>
      </c>
      <c r="K449" s="25">
        <f t="shared" si="40"/>
        <v>-211.4</v>
      </c>
      <c r="L449" s="14"/>
    </row>
    <row r="450" spans="1:12">
      <c r="A450" s="20" t="s">
        <v>164</v>
      </c>
      <c r="B450" s="21"/>
      <c r="C450" s="21"/>
      <c r="D450" s="21"/>
      <c r="E450" s="21"/>
      <c r="F450" s="21"/>
      <c r="G450" s="21"/>
      <c r="H450" s="21"/>
      <c r="I450" s="27"/>
      <c r="J450" s="28">
        <f>SUM(J448:J449)</f>
        <v>888.6</v>
      </c>
      <c r="K450" s="32">
        <f t="shared" si="40"/>
        <v>888.6</v>
      </c>
      <c r="L450" s="14"/>
    </row>
    <row r="451" spans="1:12">
      <c r="A451" s="8">
        <v>45532</v>
      </c>
      <c r="B451" s="9">
        <v>19527</v>
      </c>
      <c r="C451" s="10" t="s">
        <v>295</v>
      </c>
      <c r="D451" s="11" t="s">
        <v>162</v>
      </c>
      <c r="E451" s="3">
        <v>219330</v>
      </c>
      <c r="F451" s="12"/>
      <c r="G451" s="13" t="s">
        <v>49</v>
      </c>
      <c r="H451" s="13"/>
      <c r="I451" s="23"/>
      <c r="J451" s="24">
        <v>194</v>
      </c>
      <c r="K451" s="25">
        <f t="shared" si="40"/>
        <v>194</v>
      </c>
      <c r="L451" s="8">
        <v>45531</v>
      </c>
    </row>
    <row r="452" spans="1:12">
      <c r="A452" s="14"/>
      <c r="B452" s="15"/>
      <c r="C452" s="16"/>
      <c r="D452" s="17" t="s">
        <v>163</v>
      </c>
      <c r="E452" s="7"/>
      <c r="F452" s="18"/>
      <c r="G452" s="19" t="s">
        <v>49</v>
      </c>
      <c r="H452" s="19"/>
      <c r="I452" s="26"/>
      <c r="J452" s="24">
        <v>-30.63</v>
      </c>
      <c r="K452" s="25">
        <f t="shared" si="40"/>
        <v>-30.63</v>
      </c>
      <c r="L452" s="14"/>
    </row>
    <row r="453" spans="1:12">
      <c r="A453" s="20" t="s">
        <v>164</v>
      </c>
      <c r="B453" s="21"/>
      <c r="C453" s="21"/>
      <c r="D453" s="21"/>
      <c r="E453" s="21"/>
      <c r="F453" s="21"/>
      <c r="G453" s="21"/>
      <c r="H453" s="21"/>
      <c r="I453" s="27"/>
      <c r="J453" s="28">
        <f>SUM(J451:J452)</f>
        <v>163.37</v>
      </c>
      <c r="K453" s="32">
        <f t="shared" si="40"/>
        <v>163.37</v>
      </c>
      <c r="L453" s="14"/>
    </row>
    <row r="454" spans="1:12">
      <c r="A454" s="8">
        <v>45532</v>
      </c>
      <c r="B454" s="9">
        <v>19527</v>
      </c>
      <c r="C454" s="10" t="s">
        <v>296</v>
      </c>
      <c r="D454" s="11" t="s">
        <v>162</v>
      </c>
      <c r="E454" s="3">
        <v>218373</v>
      </c>
      <c r="F454" s="12"/>
      <c r="G454" s="13" t="s">
        <v>49</v>
      </c>
      <c r="H454" s="13"/>
      <c r="I454" s="23"/>
      <c r="J454" s="24">
        <v>392.6</v>
      </c>
      <c r="K454" s="25">
        <f t="shared" si="40"/>
        <v>392.6</v>
      </c>
      <c r="L454" s="8">
        <v>45531</v>
      </c>
    </row>
    <row r="455" spans="1:12">
      <c r="A455" s="14"/>
      <c r="B455" s="15"/>
      <c r="C455" s="16"/>
      <c r="D455" s="17" t="s">
        <v>163</v>
      </c>
      <c r="E455" s="7"/>
      <c r="F455" s="18"/>
      <c r="G455" s="19" t="s">
        <v>49</v>
      </c>
      <c r="H455" s="19"/>
      <c r="I455" s="26"/>
      <c r="J455" s="24">
        <v>-87.32</v>
      </c>
      <c r="K455" s="25">
        <f t="shared" si="40"/>
        <v>-87.32</v>
      </c>
      <c r="L455" s="14"/>
    </row>
    <row r="456" spans="1:12">
      <c r="A456" s="20" t="s">
        <v>164</v>
      </c>
      <c r="B456" s="21"/>
      <c r="C456" s="21"/>
      <c r="D456" s="21"/>
      <c r="E456" s="21"/>
      <c r="F456" s="21"/>
      <c r="G456" s="21"/>
      <c r="H456" s="21"/>
      <c r="I456" s="27"/>
      <c r="J456" s="28">
        <f>SUM(J454:J455)</f>
        <v>305.28</v>
      </c>
      <c r="K456" s="32">
        <f t="shared" si="40"/>
        <v>305.28</v>
      </c>
      <c r="L456" s="14"/>
    </row>
    <row r="457" spans="1:12">
      <c r="A457" s="8">
        <v>45532</v>
      </c>
      <c r="B457" s="9">
        <v>19527</v>
      </c>
      <c r="C457" s="10" t="s">
        <v>297</v>
      </c>
      <c r="D457" s="11" t="s">
        <v>162</v>
      </c>
      <c r="E457" s="3">
        <v>218365</v>
      </c>
      <c r="F457" s="12"/>
      <c r="G457" s="13" t="s">
        <v>49</v>
      </c>
      <c r="H457" s="13"/>
      <c r="I457" s="23"/>
      <c r="J457" s="24">
        <v>197.4</v>
      </c>
      <c r="K457" s="25">
        <f t="shared" si="40"/>
        <v>197.4</v>
      </c>
      <c r="L457" s="8">
        <v>45531</v>
      </c>
    </row>
    <row r="458" spans="1:12">
      <c r="A458" s="14"/>
      <c r="B458" s="15"/>
      <c r="C458" s="16"/>
      <c r="D458" s="17" t="s">
        <v>163</v>
      </c>
      <c r="E458" s="7"/>
      <c r="F458" s="18"/>
      <c r="G458" s="19" t="s">
        <v>49</v>
      </c>
      <c r="H458" s="19"/>
      <c r="I458" s="26"/>
      <c r="J458" s="24">
        <v>-44.69</v>
      </c>
      <c r="K458" s="25">
        <f t="shared" si="40"/>
        <v>-44.69</v>
      </c>
      <c r="L458" s="14"/>
    </row>
    <row r="459" spans="1:12">
      <c r="A459" s="20" t="s">
        <v>164</v>
      </c>
      <c r="B459" s="21"/>
      <c r="C459" s="21"/>
      <c r="D459" s="21"/>
      <c r="E459" s="21"/>
      <c r="F459" s="21"/>
      <c r="G459" s="21"/>
      <c r="H459" s="21"/>
      <c r="I459" s="27"/>
      <c r="J459" s="28">
        <f>SUM(J457:J458)</f>
        <v>152.71</v>
      </c>
      <c r="K459" s="32">
        <f t="shared" si="40"/>
        <v>152.71</v>
      </c>
      <c r="L459" s="14"/>
    </row>
    <row r="460" spans="1:12">
      <c r="A460" s="8">
        <v>45532</v>
      </c>
      <c r="B460" s="9">
        <v>19527</v>
      </c>
      <c r="C460" s="10" t="s">
        <v>298</v>
      </c>
      <c r="D460" s="11" t="s">
        <v>162</v>
      </c>
      <c r="E460" s="3">
        <v>218745</v>
      </c>
      <c r="F460" s="12"/>
      <c r="G460" s="13" t="s">
        <v>49</v>
      </c>
      <c r="H460" s="13"/>
      <c r="I460" s="23"/>
      <c r="J460" s="24">
        <v>382.96</v>
      </c>
      <c r="K460" s="25">
        <f t="shared" si="40"/>
        <v>382.96</v>
      </c>
      <c r="L460" s="8">
        <v>45531</v>
      </c>
    </row>
    <row r="461" spans="1:12">
      <c r="A461" s="14"/>
      <c r="B461" s="15"/>
      <c r="C461" s="16"/>
      <c r="D461" s="17" t="s">
        <v>163</v>
      </c>
      <c r="E461" s="7"/>
      <c r="F461" s="18"/>
      <c r="G461" s="19" t="s">
        <v>49</v>
      </c>
      <c r="H461" s="19"/>
      <c r="I461" s="26"/>
      <c r="J461" s="24">
        <v>-73.82</v>
      </c>
      <c r="K461" s="25">
        <f t="shared" si="40"/>
        <v>-73.82</v>
      </c>
      <c r="L461" s="14"/>
    </row>
    <row r="462" spans="1:12">
      <c r="A462" s="20" t="s">
        <v>164</v>
      </c>
      <c r="B462" s="21"/>
      <c r="C462" s="21"/>
      <c r="D462" s="21"/>
      <c r="E462" s="21"/>
      <c r="F462" s="21"/>
      <c r="G462" s="21"/>
      <c r="H462" s="21"/>
      <c r="I462" s="27"/>
      <c r="J462" s="28">
        <f>SUM(J460:J461)</f>
        <v>309.14</v>
      </c>
      <c r="K462" s="32">
        <f t="shared" si="40"/>
        <v>309.14</v>
      </c>
      <c r="L462" s="14"/>
    </row>
    <row r="463" spans="1:12">
      <c r="A463" s="8">
        <v>45532</v>
      </c>
      <c r="B463" s="9">
        <v>19527</v>
      </c>
      <c r="C463" s="10" t="s">
        <v>299</v>
      </c>
      <c r="D463" s="11" t="s">
        <v>162</v>
      </c>
      <c r="E463" s="3">
        <v>218401</v>
      </c>
      <c r="F463" s="12"/>
      <c r="G463" s="13" t="s">
        <v>49</v>
      </c>
      <c r="H463" s="13"/>
      <c r="I463" s="23"/>
      <c r="J463" s="24">
        <v>197.4</v>
      </c>
      <c r="K463" s="25">
        <f t="shared" si="40"/>
        <v>197.4</v>
      </c>
      <c r="L463" s="8">
        <v>45531</v>
      </c>
    </row>
    <row r="464" spans="1:12">
      <c r="A464" s="14"/>
      <c r="B464" s="15"/>
      <c r="C464" s="16"/>
      <c r="D464" s="17" t="s">
        <v>163</v>
      </c>
      <c r="E464" s="7"/>
      <c r="F464" s="18"/>
      <c r="G464" s="19" t="s">
        <v>49</v>
      </c>
      <c r="H464" s="19"/>
      <c r="I464" s="26"/>
      <c r="J464" s="24">
        <v>-45.55</v>
      </c>
      <c r="K464" s="25">
        <f t="shared" si="40"/>
        <v>-45.55</v>
      </c>
      <c r="L464" s="14"/>
    </row>
    <row r="465" spans="1:12">
      <c r="A465" s="20" t="s">
        <v>164</v>
      </c>
      <c r="B465" s="21"/>
      <c r="C465" s="21"/>
      <c r="D465" s="21"/>
      <c r="E465" s="21"/>
      <c r="F465" s="21"/>
      <c r="G465" s="21"/>
      <c r="H465" s="21"/>
      <c r="I465" s="27"/>
      <c r="J465" s="28">
        <f>SUM(J463:J464)</f>
        <v>151.85</v>
      </c>
      <c r="K465" s="32">
        <f t="shared" si="40"/>
        <v>151.85</v>
      </c>
      <c r="L465" s="14"/>
    </row>
    <row r="466" spans="1:12">
      <c r="A466" s="8">
        <v>45532</v>
      </c>
      <c r="B466" s="9">
        <v>19527</v>
      </c>
      <c r="C466" s="34" t="s">
        <v>300</v>
      </c>
      <c r="D466" s="11" t="s">
        <v>162</v>
      </c>
      <c r="E466" s="3"/>
      <c r="F466" s="12"/>
      <c r="G466" s="13" t="s">
        <v>49</v>
      </c>
      <c r="H466" s="13"/>
      <c r="I466" s="23"/>
      <c r="J466" s="24">
        <v>-121.34</v>
      </c>
      <c r="K466" s="25">
        <f t="shared" si="40"/>
        <v>-121.34</v>
      </c>
      <c r="L466" s="8">
        <v>45531</v>
      </c>
    </row>
    <row r="467" spans="1:12">
      <c r="A467" s="14"/>
      <c r="B467" s="15"/>
      <c r="C467" s="16"/>
      <c r="D467" s="17" t="s">
        <v>163</v>
      </c>
      <c r="E467" s="7"/>
      <c r="F467" s="18"/>
      <c r="G467" s="19" t="s">
        <v>49</v>
      </c>
      <c r="H467" s="19"/>
      <c r="I467" s="26"/>
      <c r="J467" s="24">
        <v>0</v>
      </c>
      <c r="K467" s="25">
        <f t="shared" si="40"/>
        <v>0</v>
      </c>
      <c r="L467" s="14"/>
    </row>
    <row r="468" spans="1:12">
      <c r="A468" s="20" t="s">
        <v>164</v>
      </c>
      <c r="B468" s="21"/>
      <c r="C468" s="21"/>
      <c r="D468" s="21"/>
      <c r="E468" s="21"/>
      <c r="F468" s="21"/>
      <c r="G468" s="21"/>
      <c r="H468" s="21"/>
      <c r="I468" s="27"/>
      <c r="J468" s="28">
        <f>SUM(J466:J467)</f>
        <v>-121.34</v>
      </c>
      <c r="K468" s="32">
        <f t="shared" si="40"/>
        <v>-121.34</v>
      </c>
      <c r="L468" s="14"/>
    </row>
    <row r="469" spans="1:12">
      <c r="A469" s="8">
        <v>45532</v>
      </c>
      <c r="B469" s="9">
        <v>19527</v>
      </c>
      <c r="C469" s="10" t="s">
        <v>301</v>
      </c>
      <c r="D469" s="11" t="s">
        <v>162</v>
      </c>
      <c r="E469" s="3">
        <v>218981</v>
      </c>
      <c r="F469" s="12"/>
      <c r="G469" s="13" t="s">
        <v>49</v>
      </c>
      <c r="H469" s="13"/>
      <c r="I469" s="23"/>
      <c r="J469" s="24">
        <v>350</v>
      </c>
      <c r="K469" s="25">
        <f t="shared" si="40"/>
        <v>350</v>
      </c>
      <c r="L469" s="8">
        <v>45531</v>
      </c>
    </row>
    <row r="470" spans="1:12">
      <c r="A470" s="14"/>
      <c r="B470" s="15"/>
      <c r="C470" s="16"/>
      <c r="D470" s="17" t="s">
        <v>163</v>
      </c>
      <c r="E470" s="7"/>
      <c r="F470" s="18"/>
      <c r="G470" s="19" t="s">
        <v>49</v>
      </c>
      <c r="H470" s="19"/>
      <c r="I470" s="26"/>
      <c r="J470" s="24">
        <v>-67.85</v>
      </c>
      <c r="K470" s="25">
        <f t="shared" si="40"/>
        <v>-67.85</v>
      </c>
      <c r="L470" s="14"/>
    </row>
    <row r="471" spans="1:12">
      <c r="A471" s="20" t="s">
        <v>164</v>
      </c>
      <c r="B471" s="21"/>
      <c r="C471" s="21"/>
      <c r="D471" s="21"/>
      <c r="E471" s="21"/>
      <c r="F471" s="21"/>
      <c r="G471" s="21"/>
      <c r="H471" s="21"/>
      <c r="I471" s="27"/>
      <c r="J471" s="28">
        <f>SUM(J469:J470)</f>
        <v>282.15</v>
      </c>
      <c r="K471" s="32">
        <f t="shared" si="40"/>
        <v>282.15</v>
      </c>
      <c r="L471" s="14"/>
    </row>
    <row r="472" spans="1:12">
      <c r="A472" s="8">
        <v>45532</v>
      </c>
      <c r="B472" s="9">
        <v>19527</v>
      </c>
      <c r="C472" s="10" t="s">
        <v>302</v>
      </c>
      <c r="D472" s="11" t="s">
        <v>162</v>
      </c>
      <c r="E472" s="3">
        <v>218750</v>
      </c>
      <c r="F472" s="12"/>
      <c r="G472" s="13" t="s">
        <v>49</v>
      </c>
      <c r="H472" s="13"/>
      <c r="I472" s="23"/>
      <c r="J472" s="24">
        <v>194</v>
      </c>
      <c r="K472" s="25">
        <f t="shared" si="40"/>
        <v>194</v>
      </c>
      <c r="L472" s="8">
        <v>45531</v>
      </c>
    </row>
    <row r="473" spans="1:12">
      <c r="A473" s="14"/>
      <c r="B473" s="15"/>
      <c r="C473" s="16"/>
      <c r="D473" s="17" t="s">
        <v>163</v>
      </c>
      <c r="E473" s="7"/>
      <c r="F473" s="18"/>
      <c r="G473" s="19" t="s">
        <v>49</v>
      </c>
      <c r="H473" s="19"/>
      <c r="I473" s="26"/>
      <c r="J473" s="24">
        <v>-30.63</v>
      </c>
      <c r="K473" s="25">
        <f t="shared" si="40"/>
        <v>-30.63</v>
      </c>
      <c r="L473" s="14"/>
    </row>
    <row r="474" spans="1:12">
      <c r="A474" s="20" t="s">
        <v>164</v>
      </c>
      <c r="B474" s="21"/>
      <c r="C474" s="21"/>
      <c r="D474" s="21"/>
      <c r="E474" s="21"/>
      <c r="F474" s="21"/>
      <c r="G474" s="21"/>
      <c r="H474" s="21"/>
      <c r="I474" s="27"/>
      <c r="J474" s="28">
        <f>SUM(J472:J473)</f>
        <v>163.37</v>
      </c>
      <c r="K474" s="32">
        <f t="shared" si="40"/>
        <v>163.37</v>
      </c>
      <c r="L474" s="14"/>
    </row>
    <row r="475" spans="1:12">
      <c r="A475" s="8">
        <v>45532</v>
      </c>
      <c r="B475" s="9">
        <v>19527</v>
      </c>
      <c r="C475" s="10" t="s">
        <v>303</v>
      </c>
      <c r="D475" s="11" t="s">
        <v>162</v>
      </c>
      <c r="E475" s="3">
        <v>217978</v>
      </c>
      <c r="F475" s="12"/>
      <c r="G475" s="13" t="s">
        <v>49</v>
      </c>
      <c r="H475" s="13"/>
      <c r="I475" s="23"/>
      <c r="J475" s="24">
        <v>339.5</v>
      </c>
      <c r="K475" s="25">
        <f t="shared" ref="K475:K501" si="41">J475+F475</f>
        <v>339.5</v>
      </c>
      <c r="L475" s="8">
        <v>45531</v>
      </c>
    </row>
    <row r="476" spans="1:12">
      <c r="A476" s="14"/>
      <c r="B476" s="15"/>
      <c r="C476" s="16"/>
      <c r="D476" s="17" t="s">
        <v>163</v>
      </c>
      <c r="E476" s="7"/>
      <c r="F476" s="18"/>
      <c r="G476" s="19" t="s">
        <v>49</v>
      </c>
      <c r="H476" s="19"/>
      <c r="I476" s="26"/>
      <c r="J476" s="24">
        <v>-53.58</v>
      </c>
      <c r="K476" s="25">
        <f t="shared" si="41"/>
        <v>-53.58</v>
      </c>
      <c r="L476" s="14"/>
    </row>
    <row r="477" spans="1:12">
      <c r="A477" s="20" t="s">
        <v>164</v>
      </c>
      <c r="B477" s="21"/>
      <c r="C477" s="21"/>
      <c r="D477" s="21"/>
      <c r="E477" s="21"/>
      <c r="F477" s="21"/>
      <c r="G477" s="21"/>
      <c r="H477" s="21"/>
      <c r="I477" s="27"/>
      <c r="J477" s="28">
        <f>SUM(J475:J476)</f>
        <v>285.92</v>
      </c>
      <c r="K477" s="32">
        <f t="shared" si="41"/>
        <v>285.92</v>
      </c>
      <c r="L477" s="14"/>
    </row>
    <row r="478" spans="1:12">
      <c r="A478" s="8">
        <v>45532</v>
      </c>
      <c r="B478" s="9">
        <v>19527</v>
      </c>
      <c r="C478" s="10" t="s">
        <v>304</v>
      </c>
      <c r="D478" s="11" t="s">
        <v>162</v>
      </c>
      <c r="E478" s="3">
        <v>218386</v>
      </c>
      <c r="F478" s="12"/>
      <c r="G478" s="13" t="s">
        <v>49</v>
      </c>
      <c r="H478" s="13"/>
      <c r="I478" s="23"/>
      <c r="J478" s="24">
        <v>191.48</v>
      </c>
      <c r="K478" s="25">
        <f t="shared" si="41"/>
        <v>191.48</v>
      </c>
      <c r="L478" s="8">
        <v>45531</v>
      </c>
    </row>
    <row r="479" spans="1:12">
      <c r="A479" s="14"/>
      <c r="B479" s="15"/>
      <c r="C479" s="16"/>
      <c r="D479" s="17" t="s">
        <v>163</v>
      </c>
      <c r="E479" s="7"/>
      <c r="F479" s="18"/>
      <c r="G479" s="19" t="s">
        <v>49</v>
      </c>
      <c r="H479" s="19"/>
      <c r="I479" s="26"/>
      <c r="J479" s="24">
        <v>-36.91</v>
      </c>
      <c r="K479" s="25">
        <f t="shared" si="41"/>
        <v>-36.91</v>
      </c>
      <c r="L479" s="14"/>
    </row>
    <row r="480" spans="1:12">
      <c r="A480" s="20" t="s">
        <v>164</v>
      </c>
      <c r="B480" s="21"/>
      <c r="C480" s="21"/>
      <c r="D480" s="21"/>
      <c r="E480" s="21"/>
      <c r="F480" s="21"/>
      <c r="G480" s="21"/>
      <c r="H480" s="21"/>
      <c r="I480" s="27"/>
      <c r="J480" s="28">
        <f>SUM(J478:J479)</f>
        <v>154.57</v>
      </c>
      <c r="K480" s="32">
        <f t="shared" si="41"/>
        <v>154.57</v>
      </c>
      <c r="L480" s="14"/>
    </row>
    <row r="481" spans="1:12">
      <c r="A481" s="8">
        <v>45532</v>
      </c>
      <c r="B481" s="9">
        <v>19527</v>
      </c>
      <c r="C481" s="34" t="s">
        <v>305</v>
      </c>
      <c r="D481" s="11" t="s">
        <v>162</v>
      </c>
      <c r="E481" s="3"/>
      <c r="F481" s="12"/>
      <c r="G481" s="13" t="s">
        <v>49</v>
      </c>
      <c r="H481" s="13"/>
      <c r="I481" s="23"/>
      <c r="J481" s="24">
        <v>1255.42</v>
      </c>
      <c r="K481" s="25">
        <f t="shared" si="41"/>
        <v>1255.42</v>
      </c>
      <c r="L481" s="8">
        <v>45531</v>
      </c>
    </row>
    <row r="482" spans="1:12">
      <c r="A482" s="14"/>
      <c r="B482" s="15"/>
      <c r="C482" s="16"/>
      <c r="D482" s="17" t="s">
        <v>163</v>
      </c>
      <c r="E482" s="7"/>
      <c r="F482" s="18"/>
      <c r="G482" s="19" t="s">
        <v>49</v>
      </c>
      <c r="H482" s="19"/>
      <c r="I482" s="26"/>
      <c r="J482" s="24">
        <v>0</v>
      </c>
      <c r="K482" s="25">
        <f t="shared" si="41"/>
        <v>0</v>
      </c>
      <c r="L482" s="14"/>
    </row>
    <row r="483" spans="1:12">
      <c r="A483" s="20" t="s">
        <v>164</v>
      </c>
      <c r="B483" s="21"/>
      <c r="C483" s="21"/>
      <c r="D483" s="21"/>
      <c r="E483" s="21"/>
      <c r="F483" s="21"/>
      <c r="G483" s="21"/>
      <c r="H483" s="21"/>
      <c r="I483" s="27"/>
      <c r="J483" s="28">
        <f>SUM(J481:J482)</f>
        <v>1255.42</v>
      </c>
      <c r="K483" s="32">
        <f t="shared" si="41"/>
        <v>1255.42</v>
      </c>
      <c r="L483" s="14"/>
    </row>
    <row r="484" spans="1:12">
      <c r="A484" s="8">
        <v>45532</v>
      </c>
      <c r="B484" s="9">
        <v>19527</v>
      </c>
      <c r="C484" s="10" t="s">
        <v>306</v>
      </c>
      <c r="D484" s="11" t="s">
        <v>162</v>
      </c>
      <c r="E484" s="3">
        <v>218743</v>
      </c>
      <c r="F484" s="12"/>
      <c r="G484" s="13" t="s">
        <v>49</v>
      </c>
      <c r="H484" s="13"/>
      <c r="I484" s="23"/>
      <c r="J484" s="24">
        <v>191.48</v>
      </c>
      <c r="K484" s="25">
        <f t="shared" si="41"/>
        <v>191.48</v>
      </c>
      <c r="L484" s="8">
        <v>45531</v>
      </c>
    </row>
    <row r="485" spans="1:12">
      <c r="A485" s="14"/>
      <c r="B485" s="15"/>
      <c r="C485" s="16"/>
      <c r="D485" s="17" t="s">
        <v>163</v>
      </c>
      <c r="E485" s="7"/>
      <c r="F485" s="18"/>
      <c r="G485" s="19" t="s">
        <v>49</v>
      </c>
      <c r="H485" s="19"/>
      <c r="I485" s="26"/>
      <c r="J485" s="24">
        <v>-36.91</v>
      </c>
      <c r="K485" s="25">
        <f t="shared" si="41"/>
        <v>-36.91</v>
      </c>
      <c r="L485" s="14"/>
    </row>
    <row r="486" spans="1:12">
      <c r="A486" s="20" t="s">
        <v>164</v>
      </c>
      <c r="B486" s="21"/>
      <c r="C486" s="21"/>
      <c r="D486" s="21"/>
      <c r="E486" s="21"/>
      <c r="F486" s="21"/>
      <c r="G486" s="21"/>
      <c r="H486" s="21"/>
      <c r="I486" s="27"/>
      <c r="J486" s="28">
        <f>SUM(J484:J485)</f>
        <v>154.57</v>
      </c>
      <c r="K486" s="32">
        <f t="shared" si="41"/>
        <v>154.57</v>
      </c>
      <c r="L486" s="14"/>
    </row>
    <row r="487" spans="1:12">
      <c r="A487" s="8">
        <v>45532</v>
      </c>
      <c r="B487" s="9">
        <v>19527</v>
      </c>
      <c r="C487" s="10" t="s">
        <v>307</v>
      </c>
      <c r="D487" s="11" t="s">
        <v>162</v>
      </c>
      <c r="E487" s="3">
        <v>218748</v>
      </c>
      <c r="F487" s="12"/>
      <c r="G487" s="13" t="s">
        <v>49</v>
      </c>
      <c r="H487" s="13"/>
      <c r="I487" s="23"/>
      <c r="J487" s="24">
        <v>382.96</v>
      </c>
      <c r="K487" s="25">
        <f t="shared" si="41"/>
        <v>382.96</v>
      </c>
      <c r="L487" s="8">
        <v>45531</v>
      </c>
    </row>
    <row r="488" spans="1:12">
      <c r="A488" s="14"/>
      <c r="B488" s="15"/>
      <c r="C488" s="16"/>
      <c r="D488" s="17" t="s">
        <v>163</v>
      </c>
      <c r="E488" s="7"/>
      <c r="F488" s="18"/>
      <c r="G488" s="19" t="s">
        <v>49</v>
      </c>
      <c r="H488" s="19"/>
      <c r="I488" s="26"/>
      <c r="J488" s="24">
        <v>-73.82</v>
      </c>
      <c r="K488" s="25">
        <f t="shared" si="41"/>
        <v>-73.82</v>
      </c>
      <c r="L488" s="14"/>
    </row>
    <row r="489" spans="1:12">
      <c r="A489" s="20" t="s">
        <v>164</v>
      </c>
      <c r="B489" s="21"/>
      <c r="C489" s="21"/>
      <c r="D489" s="21"/>
      <c r="E489" s="21"/>
      <c r="F489" s="21"/>
      <c r="G489" s="21"/>
      <c r="H489" s="21"/>
      <c r="I489" s="27"/>
      <c r="J489" s="28">
        <f>SUM(J487:J488)</f>
        <v>309.14</v>
      </c>
      <c r="K489" s="32">
        <f t="shared" si="41"/>
        <v>309.14</v>
      </c>
      <c r="L489" s="14"/>
    </row>
    <row r="490" spans="1:12">
      <c r="A490" s="8">
        <v>45532</v>
      </c>
      <c r="B490" s="9">
        <v>19527</v>
      </c>
      <c r="C490" s="10" t="s">
        <v>308</v>
      </c>
      <c r="D490" s="11" t="s">
        <v>162</v>
      </c>
      <c r="E490" s="3">
        <v>217981</v>
      </c>
      <c r="F490" s="12"/>
      <c r="G490" s="13" t="s">
        <v>49</v>
      </c>
      <c r="H490" s="13"/>
      <c r="I490" s="23"/>
      <c r="J490" s="24">
        <v>382.96</v>
      </c>
      <c r="K490" s="25">
        <f t="shared" si="41"/>
        <v>382.96</v>
      </c>
      <c r="L490" s="8">
        <v>45531</v>
      </c>
    </row>
    <row r="491" spans="1:12">
      <c r="A491" s="14"/>
      <c r="B491" s="15"/>
      <c r="C491" s="16"/>
      <c r="D491" s="17" t="s">
        <v>163</v>
      </c>
      <c r="E491" s="7"/>
      <c r="F491" s="18"/>
      <c r="G491" s="19" t="s">
        <v>49</v>
      </c>
      <c r="H491" s="19"/>
      <c r="I491" s="26"/>
      <c r="J491" s="24">
        <v>-73.82</v>
      </c>
      <c r="K491" s="25">
        <f t="shared" si="41"/>
        <v>-73.82</v>
      </c>
      <c r="L491" s="14"/>
    </row>
    <row r="492" spans="1:12">
      <c r="A492" s="20" t="s">
        <v>164</v>
      </c>
      <c r="B492" s="21"/>
      <c r="C492" s="21"/>
      <c r="D492" s="21"/>
      <c r="E492" s="21"/>
      <c r="F492" s="21"/>
      <c r="G492" s="21"/>
      <c r="H492" s="21"/>
      <c r="I492" s="27"/>
      <c r="J492" s="28">
        <f>SUM(J490:J491)</f>
        <v>309.14</v>
      </c>
      <c r="K492" s="32">
        <f t="shared" si="41"/>
        <v>309.14</v>
      </c>
      <c r="L492" s="14"/>
    </row>
    <row r="493" spans="1:12">
      <c r="A493" s="8">
        <v>45532</v>
      </c>
      <c r="B493" s="9">
        <v>19527</v>
      </c>
      <c r="C493" s="10" t="s">
        <v>309</v>
      </c>
      <c r="D493" s="11" t="s">
        <v>162</v>
      </c>
      <c r="E493" s="3">
        <v>217983</v>
      </c>
      <c r="F493" s="12"/>
      <c r="G493" s="13" t="s">
        <v>49</v>
      </c>
      <c r="H493" s="13"/>
      <c r="I493" s="23"/>
      <c r="J493" s="24">
        <v>191.48</v>
      </c>
      <c r="K493" s="25">
        <f t="shared" si="41"/>
        <v>191.48</v>
      </c>
      <c r="L493" s="8">
        <v>45531</v>
      </c>
    </row>
    <row r="494" spans="1:12">
      <c r="A494" s="14"/>
      <c r="B494" s="15"/>
      <c r="C494" s="16"/>
      <c r="D494" s="17" t="s">
        <v>163</v>
      </c>
      <c r="E494" s="7"/>
      <c r="F494" s="18"/>
      <c r="G494" s="19" t="s">
        <v>49</v>
      </c>
      <c r="H494" s="19"/>
      <c r="I494" s="26"/>
      <c r="J494" s="24">
        <v>-36.91</v>
      </c>
      <c r="K494" s="25">
        <f t="shared" si="41"/>
        <v>-36.91</v>
      </c>
      <c r="L494" s="14"/>
    </row>
    <row r="495" spans="1:12">
      <c r="A495" s="20" t="s">
        <v>164</v>
      </c>
      <c r="B495" s="21"/>
      <c r="C495" s="21"/>
      <c r="D495" s="21"/>
      <c r="E495" s="21"/>
      <c r="F495" s="21"/>
      <c r="G495" s="21"/>
      <c r="H495" s="21"/>
      <c r="I495" s="27"/>
      <c r="J495" s="28">
        <f>SUM(J493:J494)</f>
        <v>154.57</v>
      </c>
      <c r="K495" s="32">
        <f t="shared" si="41"/>
        <v>154.57</v>
      </c>
      <c r="L495" s="14"/>
    </row>
    <row r="496" spans="1:12">
      <c r="A496" s="8">
        <v>45532</v>
      </c>
      <c r="B496" s="9">
        <v>19527</v>
      </c>
      <c r="C496" s="10" t="s">
        <v>310</v>
      </c>
      <c r="D496" s="11" t="s">
        <v>162</v>
      </c>
      <c r="E496" s="3">
        <v>217980</v>
      </c>
      <c r="F496" s="12"/>
      <c r="G496" s="13" t="s">
        <v>49</v>
      </c>
      <c r="H496" s="13"/>
      <c r="I496" s="23"/>
      <c r="J496" s="24">
        <v>339.5</v>
      </c>
      <c r="K496" s="25">
        <f t="shared" si="41"/>
        <v>339.5</v>
      </c>
      <c r="L496" s="8">
        <v>45531</v>
      </c>
    </row>
    <row r="497" spans="1:12">
      <c r="A497" s="14"/>
      <c r="B497" s="15"/>
      <c r="C497" s="16"/>
      <c r="D497" s="17" t="s">
        <v>163</v>
      </c>
      <c r="E497" s="7"/>
      <c r="F497" s="18"/>
      <c r="G497" s="19" t="s">
        <v>49</v>
      </c>
      <c r="H497" s="19"/>
      <c r="I497" s="26"/>
      <c r="J497" s="24">
        <v>-53.58</v>
      </c>
      <c r="K497" s="25">
        <f t="shared" si="41"/>
        <v>-53.58</v>
      </c>
      <c r="L497" s="14"/>
    </row>
    <row r="498" spans="1:12">
      <c r="A498" s="20" t="s">
        <v>164</v>
      </c>
      <c r="B498" s="21"/>
      <c r="C498" s="21"/>
      <c r="D498" s="21"/>
      <c r="E498" s="21"/>
      <c r="F498" s="21"/>
      <c r="G498" s="21"/>
      <c r="H498" s="21"/>
      <c r="I498" s="27"/>
      <c r="J498" s="28">
        <f>SUM(J496:J497)</f>
        <v>285.92</v>
      </c>
      <c r="K498" s="32">
        <f t="shared" si="41"/>
        <v>285.92</v>
      </c>
      <c r="L498" s="14"/>
    </row>
    <row r="499" spans="1:12">
      <c r="A499" s="8">
        <v>45532</v>
      </c>
      <c r="B499" s="9">
        <v>19527</v>
      </c>
      <c r="C499" s="34" t="s">
        <v>311</v>
      </c>
      <c r="D499" s="11" t="s">
        <v>162</v>
      </c>
      <c r="E499" s="3">
        <v>216615</v>
      </c>
      <c r="F499" s="12"/>
      <c r="G499" s="13" t="s">
        <v>49</v>
      </c>
      <c r="H499" s="13"/>
      <c r="I499" s="23"/>
      <c r="J499" s="24">
        <v>339.5</v>
      </c>
      <c r="K499" s="25">
        <f t="shared" si="41"/>
        <v>339.5</v>
      </c>
      <c r="L499" s="8">
        <v>45531</v>
      </c>
    </row>
    <row r="500" spans="1:12">
      <c r="A500" s="14"/>
      <c r="B500" s="15"/>
      <c r="C500" s="16"/>
      <c r="D500" s="17" t="s">
        <v>163</v>
      </c>
      <c r="E500" s="7"/>
      <c r="F500" s="18"/>
      <c r="G500" s="19" t="s">
        <v>49</v>
      </c>
      <c r="H500" s="19"/>
      <c r="I500" s="26"/>
      <c r="J500" s="24">
        <v>-91.58</v>
      </c>
      <c r="K500" s="25">
        <f t="shared" si="41"/>
        <v>-91.58</v>
      </c>
      <c r="L500" s="14"/>
    </row>
    <row r="501" spans="1:12">
      <c r="A501" s="35" t="s">
        <v>312</v>
      </c>
      <c r="B501" s="21"/>
      <c r="C501" s="21"/>
      <c r="D501" s="21"/>
      <c r="E501" s="21"/>
      <c r="F501" s="21"/>
      <c r="G501" s="21"/>
      <c r="H501" s="21"/>
      <c r="I501" s="27"/>
      <c r="J501" s="28">
        <f>SUM(J499:J500)</f>
        <v>247.92</v>
      </c>
      <c r="K501" s="32">
        <f t="shared" si="41"/>
        <v>247.92</v>
      </c>
      <c r="L501" s="14"/>
    </row>
    <row r="502" ht="10.5" spans="1:10">
      <c r="A502" s="2"/>
      <c r="I502" s="29" t="s">
        <v>214</v>
      </c>
      <c r="J502" s="30">
        <f>SUM(J429,J432,J435,J438,J441,J444,J447,J450,J453,J456,J459,J462,J465,J468,J471,J474,J477,J480,J483,J486,J489,J492,J495,J498,J501)</f>
        <v>8410.76</v>
      </c>
    </row>
    <row r="504" ht="10.5" spans="1:10">
      <c r="A504" s="2" t="s">
        <v>22</v>
      </c>
      <c r="D504" s="2" t="s">
        <v>23</v>
      </c>
      <c r="I504" s="31"/>
      <c r="J504" s="30"/>
    </row>
    <row r="505" spans="1:1">
      <c r="A505" s="2"/>
    </row>
    <row r="506" spans="1:1">
      <c r="A506" s="2"/>
    </row>
    <row r="507" spans="1:4">
      <c r="A507" s="2" t="s">
        <v>25</v>
      </c>
      <c r="D507" s="2" t="s">
        <v>26</v>
      </c>
    </row>
    <row r="508" spans="1:4">
      <c r="A508" s="1" t="s">
        <v>28</v>
      </c>
      <c r="D508" s="1" t="s">
        <v>29</v>
      </c>
    </row>
  </sheetData>
  <mergeCells count="348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A84:I84"/>
    <mergeCell ref="A87:I87"/>
    <mergeCell ref="A90:I90"/>
    <mergeCell ref="A93:I93"/>
    <mergeCell ref="A96:I96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G171:J171"/>
    <mergeCell ref="A176:I176"/>
    <mergeCell ref="A179:I179"/>
    <mergeCell ref="A182:I182"/>
    <mergeCell ref="A185:I185"/>
    <mergeCell ref="A188:I188"/>
    <mergeCell ref="A191:I191"/>
    <mergeCell ref="A194:I194"/>
    <mergeCell ref="A197:I197"/>
    <mergeCell ref="A200:I200"/>
    <mergeCell ref="A203:I203"/>
    <mergeCell ref="A206:I206"/>
    <mergeCell ref="A209:I209"/>
    <mergeCell ref="A212:I212"/>
    <mergeCell ref="A215:I215"/>
    <mergeCell ref="A218:I218"/>
    <mergeCell ref="A221:I221"/>
    <mergeCell ref="A224:I224"/>
    <mergeCell ref="A227:I227"/>
    <mergeCell ref="A230:I230"/>
    <mergeCell ref="A233:I233"/>
    <mergeCell ref="A236:I236"/>
    <mergeCell ref="A239:I239"/>
    <mergeCell ref="A242:I242"/>
    <mergeCell ref="A245:I245"/>
    <mergeCell ref="A248:I248"/>
    <mergeCell ref="A251:I251"/>
    <mergeCell ref="A254:I254"/>
    <mergeCell ref="A257:I257"/>
    <mergeCell ref="A260:I260"/>
    <mergeCell ref="A263:I263"/>
    <mergeCell ref="A266:I266"/>
    <mergeCell ref="A269:I269"/>
    <mergeCell ref="A272:I272"/>
    <mergeCell ref="A275:I275"/>
    <mergeCell ref="A278:I278"/>
    <mergeCell ref="G293:J293"/>
    <mergeCell ref="A298:I298"/>
    <mergeCell ref="A301:I301"/>
    <mergeCell ref="A304:I304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361:I361"/>
    <mergeCell ref="A364:I364"/>
    <mergeCell ref="A367:I367"/>
    <mergeCell ref="A370:I370"/>
    <mergeCell ref="A373:I373"/>
    <mergeCell ref="A376:I376"/>
    <mergeCell ref="A379:I379"/>
    <mergeCell ref="A382:I382"/>
    <mergeCell ref="A385:I385"/>
    <mergeCell ref="A388:I388"/>
    <mergeCell ref="A391:I391"/>
    <mergeCell ref="A394:I394"/>
    <mergeCell ref="A397:I397"/>
    <mergeCell ref="A400:I400"/>
    <mergeCell ref="A403:I403"/>
    <mergeCell ref="A406:I406"/>
    <mergeCell ref="A409:I409"/>
    <mergeCell ref="G424:J424"/>
    <mergeCell ref="A429:I429"/>
    <mergeCell ref="A432:I432"/>
    <mergeCell ref="A435:I435"/>
    <mergeCell ref="A438:I438"/>
    <mergeCell ref="A441:I441"/>
    <mergeCell ref="A444:I444"/>
    <mergeCell ref="A447:I447"/>
    <mergeCell ref="A450:I450"/>
    <mergeCell ref="A453:I453"/>
    <mergeCell ref="A456:I456"/>
    <mergeCell ref="A459:I459"/>
    <mergeCell ref="A462:I462"/>
    <mergeCell ref="A465:I465"/>
    <mergeCell ref="A468:I468"/>
    <mergeCell ref="A471:I471"/>
    <mergeCell ref="A474:I474"/>
    <mergeCell ref="A477:I477"/>
    <mergeCell ref="A480:I480"/>
    <mergeCell ref="A483:I483"/>
    <mergeCell ref="A486:I486"/>
    <mergeCell ref="A489:I489"/>
    <mergeCell ref="A492:I492"/>
    <mergeCell ref="A495:I495"/>
    <mergeCell ref="A498:I498"/>
    <mergeCell ref="A501:I501"/>
    <mergeCell ref="A4:A6"/>
    <mergeCell ref="A171:A173"/>
    <mergeCell ref="A293:A295"/>
    <mergeCell ref="A424:A426"/>
    <mergeCell ref="B4:B6"/>
    <mergeCell ref="B171:B173"/>
    <mergeCell ref="B293:B295"/>
    <mergeCell ref="B424:B426"/>
    <mergeCell ref="C4:C6"/>
    <mergeCell ref="C171:C173"/>
    <mergeCell ref="C293:C295"/>
    <mergeCell ref="C424:C426"/>
    <mergeCell ref="D4:D6"/>
    <mergeCell ref="D171:D173"/>
    <mergeCell ref="D293:D295"/>
    <mergeCell ref="D424:D426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82:E83"/>
    <mergeCell ref="E85:E86"/>
    <mergeCell ref="E88:E89"/>
    <mergeCell ref="E91:E92"/>
    <mergeCell ref="E94:E95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71:E173"/>
    <mergeCell ref="E174:E175"/>
    <mergeCell ref="E177:E178"/>
    <mergeCell ref="E180:E181"/>
    <mergeCell ref="E183:E184"/>
    <mergeCell ref="E186:E187"/>
    <mergeCell ref="E189:E190"/>
    <mergeCell ref="E192:E193"/>
    <mergeCell ref="E195:E196"/>
    <mergeCell ref="E198:E199"/>
    <mergeCell ref="E201:E202"/>
    <mergeCell ref="E204:E205"/>
    <mergeCell ref="E207:E208"/>
    <mergeCell ref="E210:E211"/>
    <mergeCell ref="E213:E214"/>
    <mergeCell ref="E216:E217"/>
    <mergeCell ref="E219:E220"/>
    <mergeCell ref="E222:E223"/>
    <mergeCell ref="E225:E226"/>
    <mergeCell ref="E228:E229"/>
    <mergeCell ref="E231:E232"/>
    <mergeCell ref="E234:E235"/>
    <mergeCell ref="E237:E238"/>
    <mergeCell ref="E240:E241"/>
    <mergeCell ref="E243:E244"/>
    <mergeCell ref="E246:E247"/>
    <mergeCell ref="E249:E250"/>
    <mergeCell ref="E252:E253"/>
    <mergeCell ref="E255:E256"/>
    <mergeCell ref="E258:E259"/>
    <mergeCell ref="E261:E262"/>
    <mergeCell ref="E264:E265"/>
    <mergeCell ref="E267:E268"/>
    <mergeCell ref="E270:E271"/>
    <mergeCell ref="E273:E274"/>
    <mergeCell ref="E276:E277"/>
    <mergeCell ref="E293:E295"/>
    <mergeCell ref="E296:E297"/>
    <mergeCell ref="E299:E300"/>
    <mergeCell ref="E302:E303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59:E360"/>
    <mergeCell ref="E362:E363"/>
    <mergeCell ref="E365:E366"/>
    <mergeCell ref="E368:E369"/>
    <mergeCell ref="E371:E372"/>
    <mergeCell ref="E374:E375"/>
    <mergeCell ref="E377:E378"/>
    <mergeCell ref="E380:E381"/>
    <mergeCell ref="E383:E384"/>
    <mergeCell ref="E386:E387"/>
    <mergeCell ref="E389:E390"/>
    <mergeCell ref="E392:E393"/>
    <mergeCell ref="E395:E396"/>
    <mergeCell ref="E398:E399"/>
    <mergeCell ref="E401:E402"/>
    <mergeCell ref="E404:E405"/>
    <mergeCell ref="E407:E408"/>
    <mergeCell ref="E424:E426"/>
    <mergeCell ref="E427:E428"/>
    <mergeCell ref="E430:E431"/>
    <mergeCell ref="E433:E434"/>
    <mergeCell ref="E436:E437"/>
    <mergeCell ref="E439:E440"/>
    <mergeCell ref="E442:E443"/>
    <mergeCell ref="E445:E446"/>
    <mergeCell ref="E448:E449"/>
    <mergeCell ref="E451:E452"/>
    <mergeCell ref="E454:E455"/>
    <mergeCell ref="E457:E458"/>
    <mergeCell ref="E460:E461"/>
    <mergeCell ref="E463:E464"/>
    <mergeCell ref="E466:E467"/>
    <mergeCell ref="E469:E470"/>
    <mergeCell ref="E472:E473"/>
    <mergeCell ref="E475:E476"/>
    <mergeCell ref="E478:E479"/>
    <mergeCell ref="E481:E482"/>
    <mergeCell ref="E484:E485"/>
    <mergeCell ref="E487:E488"/>
    <mergeCell ref="E490:E491"/>
    <mergeCell ref="E493:E494"/>
    <mergeCell ref="E496:E497"/>
    <mergeCell ref="E499:E500"/>
    <mergeCell ref="F4:F6"/>
    <mergeCell ref="F171:F173"/>
    <mergeCell ref="F293:F295"/>
    <mergeCell ref="F424:F426"/>
    <mergeCell ref="G5:G6"/>
    <mergeCell ref="G172:G173"/>
    <mergeCell ref="G294:G295"/>
    <mergeCell ref="G425:G426"/>
    <mergeCell ref="H5:H6"/>
    <mergeCell ref="H172:H173"/>
    <mergeCell ref="H294:H295"/>
    <mergeCell ref="H425:H426"/>
    <mergeCell ref="I5:I6"/>
    <mergeCell ref="I172:I173"/>
    <mergeCell ref="I294:I295"/>
    <mergeCell ref="I425:I426"/>
    <mergeCell ref="J5:J6"/>
    <mergeCell ref="J172:J173"/>
    <mergeCell ref="J294:J295"/>
    <mergeCell ref="J425:J426"/>
    <mergeCell ref="K4:K6"/>
    <mergeCell ref="K171:K173"/>
    <mergeCell ref="K293:K295"/>
    <mergeCell ref="K424:K426"/>
    <mergeCell ref="L4:L6"/>
    <mergeCell ref="L171:L173"/>
    <mergeCell ref="L293:L295"/>
    <mergeCell ref="L424:L426"/>
  </mergeCells>
  <pageMargins left="0.354166666666667" right="0.25" top="1.14166666666667" bottom="0.0388888888888889" header="0.236111111111111" footer="0.0784722222222222"/>
  <pageSetup paperSize="9" scale="90" orientation="landscape" verticalDpi="72"/>
  <headerFooter alignWithMargins="0"/>
  <rowBreaks count="1" manualBreakCount="1">
    <brk id="1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0"/>
  <sheetViews>
    <sheetView zoomScale="130" zoomScaleNormal="130" topLeftCell="A97" workbookViewId="0">
      <selection activeCell="C118" sqref="C118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9.1142857142857" style="1" customWidth="1"/>
    <col min="4" max="4" width="13.1809523809524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45506</v>
      </c>
      <c r="B7" s="15">
        <v>19368</v>
      </c>
      <c r="C7" s="16" t="s">
        <v>44</v>
      </c>
      <c r="D7" s="17" t="s">
        <v>42</v>
      </c>
      <c r="E7" s="17">
        <v>58350</v>
      </c>
      <c r="F7" s="50"/>
      <c r="G7" s="19" t="s">
        <v>17</v>
      </c>
      <c r="H7" s="19">
        <v>3122386739</v>
      </c>
      <c r="I7" s="14">
        <v>45492</v>
      </c>
      <c r="J7" s="50">
        <v>263482.59</v>
      </c>
      <c r="K7" s="24">
        <f>J7+F7</f>
        <v>263482.59</v>
      </c>
      <c r="L7" s="14">
        <v>45506</v>
      </c>
      <c r="M7" s="2" t="s">
        <v>45</v>
      </c>
    </row>
    <row r="8" spans="1:13">
      <c r="A8" s="14">
        <v>45506</v>
      </c>
      <c r="B8" s="15">
        <v>19390</v>
      </c>
      <c r="C8" s="16" t="s">
        <v>46</v>
      </c>
      <c r="D8" s="17" t="s">
        <v>16</v>
      </c>
      <c r="E8" s="17">
        <v>58271</v>
      </c>
      <c r="F8" s="50">
        <v>650</v>
      </c>
      <c r="G8" s="19"/>
      <c r="H8" s="19"/>
      <c r="I8" s="14"/>
      <c r="J8" s="50"/>
      <c r="K8" s="24"/>
      <c r="L8" s="14">
        <v>45506</v>
      </c>
      <c r="M8" s="2"/>
    </row>
    <row r="9" spans="6:11">
      <c r="F9" s="40">
        <f>SUM(F4:F8)</f>
        <v>650</v>
      </c>
      <c r="G9" s="2"/>
      <c r="H9" s="2"/>
      <c r="I9" s="2"/>
      <c r="J9" s="40">
        <f>SUM(J7:J8)</f>
        <v>263482.59</v>
      </c>
      <c r="K9" s="40">
        <f>SUM(K7:K8)</f>
        <v>263482.59</v>
      </c>
    </row>
    <row r="10" spans="9:9">
      <c r="I10" s="1" t="s">
        <v>13</v>
      </c>
    </row>
    <row r="11" spans="8:11">
      <c r="H11" s="2" t="s">
        <v>19</v>
      </c>
      <c r="J11" s="42" t="s">
        <v>20</v>
      </c>
      <c r="K11" s="42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3">
        <v>1000</v>
      </c>
      <c r="J13" s="44"/>
      <c r="K13" s="45">
        <f t="shared" ref="K13:K23" si="0">J13*I13</f>
        <v>0</v>
      </c>
    </row>
    <row r="14" spans="1:11">
      <c r="A14" s="2"/>
      <c r="G14" s="2"/>
      <c r="I14" s="43">
        <v>500</v>
      </c>
      <c r="J14" s="44">
        <v>1</v>
      </c>
      <c r="K14" s="45">
        <f t="shared" si="0"/>
        <v>500</v>
      </c>
    </row>
    <row r="15" spans="1:11">
      <c r="A15" s="2"/>
      <c r="G15" s="2"/>
      <c r="I15" s="43">
        <v>200</v>
      </c>
      <c r="J15" s="44"/>
      <c r="K15" s="45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3">
        <v>100</v>
      </c>
      <c r="J16" s="44">
        <v>1</v>
      </c>
      <c r="K16" s="45">
        <f t="shared" si="0"/>
        <v>100</v>
      </c>
    </row>
    <row r="17" spans="1:11">
      <c r="A17" s="1" t="s">
        <v>28</v>
      </c>
      <c r="D17" s="1" t="s">
        <v>29</v>
      </c>
      <c r="G17" s="1" t="s">
        <v>30</v>
      </c>
      <c r="I17" s="43">
        <v>50</v>
      </c>
      <c r="J17" s="44">
        <v>1</v>
      </c>
      <c r="K17" s="45">
        <f t="shared" si="0"/>
        <v>50</v>
      </c>
    </row>
    <row r="18" spans="9:11">
      <c r="I18" s="43">
        <v>20</v>
      </c>
      <c r="J18" s="44"/>
      <c r="K18" s="45">
        <f t="shared" si="0"/>
        <v>0</v>
      </c>
    </row>
    <row r="19" spans="9:11">
      <c r="I19" s="43">
        <v>10</v>
      </c>
      <c r="J19" s="44"/>
      <c r="K19" s="45">
        <f t="shared" si="0"/>
        <v>0</v>
      </c>
    </row>
    <row r="20" spans="9:11">
      <c r="I20" s="43">
        <v>5</v>
      </c>
      <c r="J20" s="44"/>
      <c r="K20" s="45">
        <f t="shared" si="0"/>
        <v>0</v>
      </c>
    </row>
    <row r="21" spans="9:11">
      <c r="I21" s="43">
        <v>1</v>
      </c>
      <c r="J21" s="44"/>
      <c r="K21" s="45">
        <f t="shared" si="0"/>
        <v>0</v>
      </c>
    </row>
    <row r="22" spans="9:11">
      <c r="I22" s="43">
        <v>0.25</v>
      </c>
      <c r="J22" s="44"/>
      <c r="K22" s="45">
        <f t="shared" si="0"/>
        <v>0</v>
      </c>
    </row>
    <row r="23" spans="9:11">
      <c r="I23" s="46">
        <v>0.05</v>
      </c>
      <c r="J23" s="44"/>
      <c r="K23" s="45">
        <f t="shared" si="0"/>
        <v>0</v>
      </c>
    </row>
    <row r="24" spans="9:11">
      <c r="I24" s="2" t="s">
        <v>31</v>
      </c>
      <c r="K24" s="47">
        <f>SUM(K13:K23)</f>
        <v>650</v>
      </c>
    </row>
    <row r="25" spans="9:11">
      <c r="I25" s="2" t="s">
        <v>32</v>
      </c>
      <c r="K25" s="48">
        <f>J9</f>
        <v>263482.59</v>
      </c>
    </row>
    <row r="26" ht="9.75" spans="11:11">
      <c r="K26" s="49">
        <f>SUM(K24:K25)</f>
        <v>264132.59</v>
      </c>
    </row>
    <row r="27" ht="9.75"/>
    <row r="37" spans="1:1">
      <c r="A37" s="2" t="s">
        <v>0</v>
      </c>
    </row>
    <row r="38" spans="1:1">
      <c r="A38" s="2" t="s">
        <v>47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ht="10" customHeigh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45506</v>
      </c>
      <c r="B43" s="15">
        <v>18839</v>
      </c>
      <c r="C43" s="16" t="s">
        <v>48</v>
      </c>
      <c r="D43" s="17" t="s">
        <v>16</v>
      </c>
      <c r="E43" s="17">
        <v>58279</v>
      </c>
      <c r="F43" s="50"/>
      <c r="G43" s="19" t="s">
        <v>49</v>
      </c>
      <c r="H43" s="19">
        <v>6000205155</v>
      </c>
      <c r="I43" s="14">
        <v>45504</v>
      </c>
      <c r="J43" s="50">
        <v>81292.1</v>
      </c>
      <c r="K43" s="24">
        <f>J43+F43</f>
        <v>81292.1</v>
      </c>
      <c r="L43" s="14">
        <v>45506</v>
      </c>
      <c r="M43" s="2" t="s">
        <v>50</v>
      </c>
    </row>
    <row r="44" spans="1:13">
      <c r="A44" s="14"/>
      <c r="B44" s="15"/>
      <c r="C44" s="16"/>
      <c r="D44" s="17"/>
      <c r="E44" s="17"/>
      <c r="F44" s="50"/>
      <c r="G44" s="19"/>
      <c r="H44" s="19"/>
      <c r="I44" s="14"/>
      <c r="J44" s="50"/>
      <c r="K44" s="24"/>
      <c r="L44" s="14"/>
      <c r="M44" s="2"/>
    </row>
    <row r="45" spans="6:11">
      <c r="F45" s="40">
        <f>SUM(F40:F44)</f>
        <v>0</v>
      </c>
      <c r="G45" s="2"/>
      <c r="H45" s="2"/>
      <c r="I45" s="2"/>
      <c r="J45" s="40">
        <f>SUM(J43:J44)</f>
        <v>81292.1</v>
      </c>
      <c r="K45" s="40">
        <f>SUM(K43:K44)</f>
        <v>81292.1</v>
      </c>
    </row>
    <row r="46" spans="9:9">
      <c r="I46" s="1" t="s">
        <v>13</v>
      </c>
    </row>
    <row r="47" spans="8:11">
      <c r="H47" s="2" t="s">
        <v>19</v>
      </c>
      <c r="J47" s="42" t="s">
        <v>20</v>
      </c>
      <c r="K47" s="42" t="s">
        <v>21</v>
      </c>
    </row>
    <row r="48" spans="11:11">
      <c r="K48" s="2"/>
    </row>
    <row r="49" spans="1:11">
      <c r="A49" s="2" t="s">
        <v>22</v>
      </c>
      <c r="D49" s="2" t="s">
        <v>23</v>
      </c>
      <c r="G49" s="2" t="s">
        <v>24</v>
      </c>
      <c r="I49" s="43">
        <v>1000</v>
      </c>
      <c r="J49" s="44"/>
      <c r="K49" s="45">
        <f t="shared" ref="K49:K59" si="1">J49*I49</f>
        <v>0</v>
      </c>
    </row>
    <row r="50" spans="1:11">
      <c r="A50" s="2"/>
      <c r="G50" s="2"/>
      <c r="I50" s="43">
        <v>500</v>
      </c>
      <c r="J50" s="44"/>
      <c r="K50" s="45">
        <f t="shared" si="1"/>
        <v>0</v>
      </c>
    </row>
    <row r="51" spans="1:11">
      <c r="A51" s="2"/>
      <c r="G51" s="2"/>
      <c r="I51" s="43">
        <v>200</v>
      </c>
      <c r="J51" s="44"/>
      <c r="K51" s="45">
        <f t="shared" si="1"/>
        <v>0</v>
      </c>
    </row>
    <row r="52" spans="1:11">
      <c r="A52" s="2" t="s">
        <v>25</v>
      </c>
      <c r="D52" s="2" t="s">
        <v>26</v>
      </c>
      <c r="G52" s="2" t="s">
        <v>27</v>
      </c>
      <c r="I52" s="43">
        <v>100</v>
      </c>
      <c r="J52" s="44"/>
      <c r="K52" s="45">
        <f t="shared" si="1"/>
        <v>0</v>
      </c>
    </row>
    <row r="53" spans="1:11">
      <c r="A53" s="1" t="s">
        <v>28</v>
      </c>
      <c r="D53" s="1" t="s">
        <v>29</v>
      </c>
      <c r="G53" s="1" t="s">
        <v>30</v>
      </c>
      <c r="I53" s="43">
        <v>50</v>
      </c>
      <c r="J53" s="44"/>
      <c r="K53" s="45">
        <f t="shared" si="1"/>
        <v>0</v>
      </c>
    </row>
    <row r="54" spans="9:11">
      <c r="I54" s="43">
        <v>20</v>
      </c>
      <c r="J54" s="44"/>
      <c r="K54" s="45">
        <f t="shared" si="1"/>
        <v>0</v>
      </c>
    </row>
    <row r="55" spans="9:11">
      <c r="I55" s="43">
        <v>10</v>
      </c>
      <c r="J55" s="44"/>
      <c r="K55" s="45">
        <f t="shared" si="1"/>
        <v>0</v>
      </c>
    </row>
    <row r="56" spans="9:11">
      <c r="I56" s="43">
        <v>5</v>
      </c>
      <c r="J56" s="44"/>
      <c r="K56" s="45">
        <f t="shared" si="1"/>
        <v>0</v>
      </c>
    </row>
    <row r="57" spans="9:11">
      <c r="I57" s="43">
        <v>1</v>
      </c>
      <c r="J57" s="44"/>
      <c r="K57" s="45">
        <f t="shared" si="1"/>
        <v>0</v>
      </c>
    </row>
    <row r="58" spans="9:11">
      <c r="I58" s="43">
        <v>0.25</v>
      </c>
      <c r="J58" s="44"/>
      <c r="K58" s="45">
        <f t="shared" si="1"/>
        <v>0</v>
      </c>
    </row>
    <row r="59" spans="9:11">
      <c r="I59" s="46">
        <v>0.05</v>
      </c>
      <c r="J59" s="44"/>
      <c r="K59" s="45">
        <f t="shared" si="1"/>
        <v>0</v>
      </c>
    </row>
    <row r="60" spans="9:11">
      <c r="I60" s="2" t="s">
        <v>31</v>
      </c>
      <c r="K60" s="47">
        <f>SUM(K49:K59)</f>
        <v>0</v>
      </c>
    </row>
    <row r="61" spans="9:11">
      <c r="I61" s="2" t="s">
        <v>32</v>
      </c>
      <c r="K61" s="48">
        <f>J45</f>
        <v>81292.1</v>
      </c>
    </row>
    <row r="62" ht="9.75" spans="11:11">
      <c r="K62" s="49">
        <f>SUM(K60:K61)</f>
        <v>81292.1</v>
      </c>
    </row>
    <row r="63" ht="9.75"/>
    <row r="74" spans="1:1">
      <c r="A74" s="2" t="s">
        <v>0</v>
      </c>
    </row>
    <row r="75" spans="1:1">
      <c r="A75" s="2" t="s">
        <v>33</v>
      </c>
    </row>
    <row r="77" spans="1:12">
      <c r="A77" s="3" t="s">
        <v>2</v>
      </c>
      <c r="B77" s="3" t="s">
        <v>3</v>
      </c>
      <c r="C77" s="3" t="s">
        <v>4</v>
      </c>
      <c r="D77" s="3" t="s">
        <v>5</v>
      </c>
      <c r="E77" s="3" t="s">
        <v>6</v>
      </c>
      <c r="F77" s="3" t="s">
        <v>7</v>
      </c>
      <c r="G77" s="4" t="s">
        <v>8</v>
      </c>
      <c r="H77" s="5"/>
      <c r="I77" s="5"/>
      <c r="J77" s="22"/>
      <c r="K77" s="3" t="s">
        <v>9</v>
      </c>
      <c r="L77" s="3" t="s">
        <v>10</v>
      </c>
    </row>
    <row r="78" spans="1:12">
      <c r="A78" s="6"/>
      <c r="B78" s="6"/>
      <c r="C78" s="6"/>
      <c r="D78" s="6"/>
      <c r="E78" s="6"/>
      <c r="F78" s="6"/>
      <c r="G78" s="3" t="s">
        <v>11</v>
      </c>
      <c r="H78" s="3" t="s">
        <v>12</v>
      </c>
      <c r="I78" s="3" t="s">
        <v>13</v>
      </c>
      <c r="J78" s="3" t="s">
        <v>14</v>
      </c>
      <c r="K78" s="6"/>
      <c r="L78" s="6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3">
      <c r="A80" s="14">
        <v>45506</v>
      </c>
      <c r="B80" s="15">
        <v>19398</v>
      </c>
      <c r="C80" s="16" t="s">
        <v>51</v>
      </c>
      <c r="D80" s="17" t="s">
        <v>16</v>
      </c>
      <c r="E80" s="36">
        <v>58365</v>
      </c>
      <c r="F80" s="37">
        <v>14986.1</v>
      </c>
      <c r="G80" s="38"/>
      <c r="H80" s="38"/>
      <c r="I80" s="26"/>
      <c r="J80" s="24">
        <f>I80</f>
        <v>0</v>
      </c>
      <c r="K80" s="24">
        <f>J80+F80</f>
        <v>14986.1</v>
      </c>
      <c r="L80" s="14">
        <v>45506</v>
      </c>
      <c r="M80" s="2"/>
    </row>
    <row r="81" spans="1:13">
      <c r="A81" s="14">
        <v>45506</v>
      </c>
      <c r="B81" s="15">
        <v>19399</v>
      </c>
      <c r="C81" s="16" t="s">
        <v>35</v>
      </c>
      <c r="D81" s="17" t="s">
        <v>16</v>
      </c>
      <c r="E81" s="17">
        <v>58364</v>
      </c>
      <c r="F81" s="37">
        <v>34996.1</v>
      </c>
      <c r="G81" s="38"/>
      <c r="H81" s="38"/>
      <c r="I81" s="26"/>
      <c r="J81" s="24">
        <f>I81</f>
        <v>0</v>
      </c>
      <c r="K81" s="24">
        <f>J81+F81</f>
        <v>34996.1</v>
      </c>
      <c r="L81" s="14">
        <v>45506</v>
      </c>
      <c r="M81" s="2"/>
    </row>
    <row r="82" spans="1:13">
      <c r="A82" s="14">
        <v>45506</v>
      </c>
      <c r="B82" s="15">
        <v>19400</v>
      </c>
      <c r="C82" s="16" t="s">
        <v>52</v>
      </c>
      <c r="D82" s="17" t="s">
        <v>16</v>
      </c>
      <c r="E82" s="17">
        <v>58360</v>
      </c>
      <c r="F82" s="37">
        <v>43785</v>
      </c>
      <c r="G82" s="38"/>
      <c r="H82" s="38"/>
      <c r="I82" s="26"/>
      <c r="J82" s="24">
        <f>I82</f>
        <v>0</v>
      </c>
      <c r="K82" s="24">
        <f>J82+F82</f>
        <v>43785</v>
      </c>
      <c r="L82" s="14">
        <v>45505</v>
      </c>
      <c r="M82" s="2"/>
    </row>
    <row r="83" spans="1:12">
      <c r="A83" s="14">
        <v>45506</v>
      </c>
      <c r="B83" s="15">
        <v>19451</v>
      </c>
      <c r="C83" s="39" t="s">
        <v>53</v>
      </c>
      <c r="D83" s="17" t="s">
        <v>16</v>
      </c>
      <c r="E83" s="17">
        <v>58361</v>
      </c>
      <c r="F83" s="37">
        <v>8450</v>
      </c>
      <c r="G83" s="38"/>
      <c r="H83" s="38"/>
      <c r="I83" s="26"/>
      <c r="J83" s="24">
        <f>I83</f>
        <v>0</v>
      </c>
      <c r="K83" s="24">
        <f>J83+F83</f>
        <v>8450</v>
      </c>
      <c r="L83" s="14">
        <v>45505</v>
      </c>
    </row>
    <row r="84" spans="1:12">
      <c r="A84" s="14">
        <v>45506</v>
      </c>
      <c r="B84" s="15">
        <v>19452</v>
      </c>
      <c r="C84" s="39" t="s">
        <v>54</v>
      </c>
      <c r="D84" s="17" t="s">
        <v>16</v>
      </c>
      <c r="E84" s="17">
        <v>58362</v>
      </c>
      <c r="F84" s="37">
        <v>132200</v>
      </c>
      <c r="G84" s="38"/>
      <c r="H84" s="38"/>
      <c r="I84" s="26"/>
      <c r="J84" s="24">
        <f>I84</f>
        <v>0</v>
      </c>
      <c r="K84" s="24">
        <f>J84+F84</f>
        <v>132200</v>
      </c>
      <c r="L84" s="14">
        <v>45506</v>
      </c>
    </row>
    <row r="85" spans="6:11">
      <c r="F85" s="40">
        <f>SUM(F80:F84)</f>
        <v>234417.2</v>
      </c>
      <c r="G85" s="2"/>
      <c r="H85" s="2"/>
      <c r="I85" s="2"/>
      <c r="J85" s="40">
        <f>SUM(J80:J84)</f>
        <v>0</v>
      </c>
      <c r="K85" s="40">
        <f>SUM(K80:K84)</f>
        <v>234417.2</v>
      </c>
    </row>
    <row r="87" spans="1:4">
      <c r="A87" s="2" t="s">
        <v>22</v>
      </c>
      <c r="D87" s="2" t="s">
        <v>23</v>
      </c>
    </row>
    <row r="88" spans="1:1">
      <c r="A88" s="2"/>
    </row>
    <row r="89" spans="1:1">
      <c r="A89" s="2"/>
    </row>
    <row r="90" spans="1:4">
      <c r="A90" s="2" t="s">
        <v>25</v>
      </c>
      <c r="D90" s="2" t="s">
        <v>26</v>
      </c>
    </row>
    <row r="91" spans="1:4">
      <c r="A91" s="1" t="s">
        <v>28</v>
      </c>
      <c r="D91" s="1" t="s">
        <v>29</v>
      </c>
    </row>
    <row r="104" spans="1:1">
      <c r="A104" s="2" t="s">
        <v>0</v>
      </c>
    </row>
    <row r="105" spans="1:1">
      <c r="A105" s="2" t="s">
        <v>33</v>
      </c>
    </row>
    <row r="107" spans="1:12">
      <c r="A107" s="3" t="s">
        <v>2</v>
      </c>
      <c r="B107" s="3" t="s">
        <v>3</v>
      </c>
      <c r="C107" s="3" t="s">
        <v>4</v>
      </c>
      <c r="D107" s="3" t="s">
        <v>5</v>
      </c>
      <c r="E107" s="3" t="s">
        <v>6</v>
      </c>
      <c r="F107" s="3" t="s">
        <v>7</v>
      </c>
      <c r="G107" s="4" t="s">
        <v>8</v>
      </c>
      <c r="H107" s="5"/>
      <c r="I107" s="5"/>
      <c r="J107" s="22"/>
      <c r="K107" s="3" t="s">
        <v>9</v>
      </c>
      <c r="L107" s="3" t="s">
        <v>10</v>
      </c>
    </row>
    <row r="108" spans="1:12">
      <c r="A108" s="6"/>
      <c r="B108" s="6"/>
      <c r="C108" s="6"/>
      <c r="D108" s="6"/>
      <c r="E108" s="6"/>
      <c r="F108" s="6"/>
      <c r="G108" s="3" t="s">
        <v>11</v>
      </c>
      <c r="H108" s="3" t="s">
        <v>12</v>
      </c>
      <c r="I108" s="3" t="s">
        <v>13</v>
      </c>
      <c r="J108" s="3" t="s">
        <v>14</v>
      </c>
      <c r="K108" s="6"/>
      <c r="L108" s="6"/>
    </row>
    <row r="109" ht="10" customHeight="1" spans="1:1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3">
      <c r="A110" s="14">
        <v>45509</v>
      </c>
      <c r="B110" s="15">
        <v>19453</v>
      </c>
      <c r="C110" s="16" t="s">
        <v>55</v>
      </c>
      <c r="D110" s="17" t="s">
        <v>16</v>
      </c>
      <c r="E110" s="15">
        <v>58368</v>
      </c>
      <c r="F110" s="50">
        <v>18900</v>
      </c>
      <c r="G110" s="19"/>
      <c r="H110" s="19"/>
      <c r="I110" s="14"/>
      <c r="J110" s="50"/>
      <c r="K110" s="24">
        <f>J110+F110</f>
        <v>18900</v>
      </c>
      <c r="L110" s="14">
        <v>45509</v>
      </c>
      <c r="M110" s="2"/>
    </row>
    <row r="111" spans="1:13">
      <c r="A111" s="14"/>
      <c r="B111" s="15"/>
      <c r="C111" s="16"/>
      <c r="D111" s="17"/>
      <c r="E111" s="17"/>
      <c r="F111" s="50"/>
      <c r="G111" s="19"/>
      <c r="H111" s="19"/>
      <c r="I111" s="14"/>
      <c r="J111" s="50"/>
      <c r="K111" s="24"/>
      <c r="L111" s="14"/>
      <c r="M111" s="2"/>
    </row>
    <row r="112" spans="6:11">
      <c r="F112" s="40">
        <f>SUM(F107:F111)</f>
        <v>18900</v>
      </c>
      <c r="G112" s="2"/>
      <c r="H112" s="2"/>
      <c r="I112" s="2"/>
      <c r="J112" s="40">
        <f>SUM(J110:J111)</f>
        <v>0</v>
      </c>
      <c r="K112" s="40">
        <f>SUM(K110:K111)</f>
        <v>18900</v>
      </c>
    </row>
    <row r="113" spans="9:9">
      <c r="I113" s="1" t="s">
        <v>13</v>
      </c>
    </row>
    <row r="114" spans="8:11">
      <c r="H114" s="2" t="s">
        <v>19</v>
      </c>
      <c r="J114" s="42" t="s">
        <v>20</v>
      </c>
      <c r="K114" s="42" t="s">
        <v>21</v>
      </c>
    </row>
    <row r="115" spans="11:11">
      <c r="K115" s="2"/>
    </row>
    <row r="116" spans="1:11">
      <c r="A116" s="2" t="s">
        <v>22</v>
      </c>
      <c r="D116" s="2" t="s">
        <v>23</v>
      </c>
      <c r="G116" s="2" t="s">
        <v>24</v>
      </c>
      <c r="I116" s="43">
        <v>1000</v>
      </c>
      <c r="J116" s="44">
        <v>18</v>
      </c>
      <c r="K116" s="45">
        <f t="shared" ref="K116:K126" si="2">J116*I116</f>
        <v>18000</v>
      </c>
    </row>
    <row r="117" spans="1:11">
      <c r="A117" s="2"/>
      <c r="G117" s="2"/>
      <c r="I117" s="43">
        <v>500</v>
      </c>
      <c r="J117" s="44">
        <v>1</v>
      </c>
      <c r="K117" s="45">
        <f t="shared" si="2"/>
        <v>500</v>
      </c>
    </row>
    <row r="118" spans="1:11">
      <c r="A118" s="2"/>
      <c r="G118" s="2"/>
      <c r="I118" s="43">
        <v>200</v>
      </c>
      <c r="J118" s="44"/>
      <c r="K118" s="45">
        <f t="shared" si="2"/>
        <v>0</v>
      </c>
    </row>
    <row r="119" spans="1:11">
      <c r="A119" s="2" t="s">
        <v>25</v>
      </c>
      <c r="D119" s="2" t="s">
        <v>26</v>
      </c>
      <c r="G119" s="2" t="s">
        <v>27</v>
      </c>
      <c r="I119" s="43">
        <v>100</v>
      </c>
      <c r="J119" s="44">
        <v>4</v>
      </c>
      <c r="K119" s="45">
        <f t="shared" si="2"/>
        <v>400</v>
      </c>
    </row>
    <row r="120" spans="1:11">
      <c r="A120" s="1" t="s">
        <v>28</v>
      </c>
      <c r="D120" s="1" t="s">
        <v>29</v>
      </c>
      <c r="G120" s="1" t="s">
        <v>30</v>
      </c>
      <c r="I120" s="43">
        <v>50</v>
      </c>
      <c r="J120" s="44"/>
      <c r="K120" s="45">
        <f t="shared" si="2"/>
        <v>0</v>
      </c>
    </row>
    <row r="121" spans="9:11">
      <c r="I121" s="43">
        <v>20</v>
      </c>
      <c r="J121" s="44"/>
      <c r="K121" s="45">
        <f t="shared" si="2"/>
        <v>0</v>
      </c>
    </row>
    <row r="122" spans="9:11">
      <c r="I122" s="43">
        <v>10</v>
      </c>
      <c r="J122" s="44"/>
      <c r="K122" s="45">
        <f t="shared" si="2"/>
        <v>0</v>
      </c>
    </row>
    <row r="123" spans="9:11">
      <c r="I123" s="43">
        <v>5</v>
      </c>
      <c r="J123" s="44"/>
      <c r="K123" s="45">
        <f t="shared" si="2"/>
        <v>0</v>
      </c>
    </row>
    <row r="124" spans="9:11">
      <c r="I124" s="43">
        <v>1</v>
      </c>
      <c r="J124" s="44"/>
      <c r="K124" s="45">
        <f t="shared" si="2"/>
        <v>0</v>
      </c>
    </row>
    <row r="125" spans="9:11">
      <c r="I125" s="43">
        <v>0.25</v>
      </c>
      <c r="J125" s="44"/>
      <c r="K125" s="45">
        <f t="shared" si="2"/>
        <v>0</v>
      </c>
    </row>
    <row r="126" spans="9:11">
      <c r="I126" s="46">
        <v>0.05</v>
      </c>
      <c r="J126" s="44"/>
      <c r="K126" s="45">
        <f t="shared" si="2"/>
        <v>0</v>
      </c>
    </row>
    <row r="127" spans="9:11">
      <c r="I127" s="2" t="s">
        <v>31</v>
      </c>
      <c r="K127" s="47">
        <f>SUM(K116:K126)</f>
        <v>18900</v>
      </c>
    </row>
    <row r="128" spans="9:11">
      <c r="I128" s="2" t="s">
        <v>32</v>
      </c>
      <c r="K128" s="48">
        <f>J112</f>
        <v>0</v>
      </c>
    </row>
    <row r="129" ht="9.75" spans="11:11">
      <c r="K129" s="49">
        <f>SUM(K127:K128)</f>
        <v>18900</v>
      </c>
    </row>
    <row r="130" ht="9.75"/>
  </sheetData>
  <mergeCells count="52">
    <mergeCell ref="G4:J4"/>
    <mergeCell ref="G40:J40"/>
    <mergeCell ref="G77:J77"/>
    <mergeCell ref="G107:J107"/>
    <mergeCell ref="A4:A6"/>
    <mergeCell ref="A40:A42"/>
    <mergeCell ref="A77:A79"/>
    <mergeCell ref="A107:A109"/>
    <mergeCell ref="B4:B6"/>
    <mergeCell ref="B40:B42"/>
    <mergeCell ref="B77:B79"/>
    <mergeCell ref="B107:B109"/>
    <mergeCell ref="C4:C6"/>
    <mergeCell ref="C40:C42"/>
    <mergeCell ref="C77:C79"/>
    <mergeCell ref="C107:C109"/>
    <mergeCell ref="D4:D6"/>
    <mergeCell ref="D40:D42"/>
    <mergeCell ref="D77:D79"/>
    <mergeCell ref="D107:D109"/>
    <mergeCell ref="E4:E6"/>
    <mergeCell ref="E40:E42"/>
    <mergeCell ref="E77:E79"/>
    <mergeCell ref="E107:E109"/>
    <mergeCell ref="F4:F6"/>
    <mergeCell ref="F40:F42"/>
    <mergeCell ref="F77:F79"/>
    <mergeCell ref="F107:F109"/>
    <mergeCell ref="G5:G6"/>
    <mergeCell ref="G41:G42"/>
    <mergeCell ref="G78:G79"/>
    <mergeCell ref="G108:G109"/>
    <mergeCell ref="H5:H6"/>
    <mergeCell ref="H41:H42"/>
    <mergeCell ref="H78:H79"/>
    <mergeCell ref="H108:H109"/>
    <mergeCell ref="I5:I6"/>
    <mergeCell ref="I41:I42"/>
    <mergeCell ref="I78:I79"/>
    <mergeCell ref="I108:I109"/>
    <mergeCell ref="J5:J6"/>
    <mergeCell ref="J41:J42"/>
    <mergeCell ref="J78:J79"/>
    <mergeCell ref="J108:J109"/>
    <mergeCell ref="K4:K6"/>
    <mergeCell ref="K40:K42"/>
    <mergeCell ref="K77:K79"/>
    <mergeCell ref="K107:K109"/>
    <mergeCell ref="L4:L6"/>
    <mergeCell ref="L40:L42"/>
    <mergeCell ref="L77:L79"/>
    <mergeCell ref="L107:L109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zoomScale="130" zoomScaleNormal="130" topLeftCell="A27" workbookViewId="0">
      <selection activeCell="M51" sqref="M51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9.1142857142857" style="1" customWidth="1"/>
    <col min="4" max="4" width="13.1809523809524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45509</v>
      </c>
      <c r="B7" s="15">
        <v>19453</v>
      </c>
      <c r="C7" s="16" t="s">
        <v>55</v>
      </c>
      <c r="D7" s="17" t="s">
        <v>16</v>
      </c>
      <c r="E7" s="15">
        <v>58368</v>
      </c>
      <c r="F7" s="50">
        <v>18900</v>
      </c>
      <c r="G7" s="19"/>
      <c r="H7" s="19"/>
      <c r="I7" s="14"/>
      <c r="J7" s="50"/>
      <c r="K7" s="24">
        <f>J7+F7</f>
        <v>18900</v>
      </c>
      <c r="L7" s="14">
        <v>45509</v>
      </c>
      <c r="M7" s="2"/>
    </row>
    <row r="8" spans="1:13">
      <c r="A8" s="14"/>
      <c r="B8" s="15"/>
      <c r="C8" s="16"/>
      <c r="D8" s="17"/>
      <c r="E8" s="17"/>
      <c r="F8" s="50"/>
      <c r="G8" s="19"/>
      <c r="H8" s="19"/>
      <c r="I8" s="14"/>
      <c r="J8" s="50"/>
      <c r="K8" s="24"/>
      <c r="L8" s="14"/>
      <c r="M8" s="2"/>
    </row>
    <row r="9" spans="6:11">
      <c r="F9" s="40">
        <f>SUM(F4:F8)</f>
        <v>18900</v>
      </c>
      <c r="G9" s="2"/>
      <c r="H9" s="2"/>
      <c r="I9" s="2"/>
      <c r="J9" s="40">
        <f>SUM(J7:J8)</f>
        <v>0</v>
      </c>
      <c r="K9" s="40">
        <f>SUM(K7:K8)</f>
        <v>18900</v>
      </c>
    </row>
    <row r="10" spans="9:9">
      <c r="I10" s="1" t="s">
        <v>13</v>
      </c>
    </row>
    <row r="11" spans="8:11">
      <c r="H11" s="2" t="s">
        <v>19</v>
      </c>
      <c r="J11" s="42" t="s">
        <v>20</v>
      </c>
      <c r="K11" s="42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3">
        <v>1000</v>
      </c>
      <c r="J13" s="44">
        <v>18</v>
      </c>
      <c r="K13" s="45">
        <f t="shared" ref="K13:K23" si="0">J13*I13</f>
        <v>18000</v>
      </c>
    </row>
    <row r="14" spans="1:11">
      <c r="A14" s="2"/>
      <c r="G14" s="2"/>
      <c r="I14" s="43">
        <v>500</v>
      </c>
      <c r="J14" s="44">
        <v>1</v>
      </c>
      <c r="K14" s="45">
        <f t="shared" si="0"/>
        <v>500</v>
      </c>
    </row>
    <row r="15" spans="1:11">
      <c r="A15" s="2"/>
      <c r="G15" s="2"/>
      <c r="I15" s="43">
        <v>200</v>
      </c>
      <c r="J15" s="44"/>
      <c r="K15" s="45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3">
        <v>100</v>
      </c>
      <c r="J16" s="44">
        <v>4</v>
      </c>
      <c r="K16" s="45">
        <f t="shared" si="0"/>
        <v>400</v>
      </c>
    </row>
    <row r="17" spans="1:11">
      <c r="A17" s="1" t="s">
        <v>28</v>
      </c>
      <c r="D17" s="1" t="s">
        <v>29</v>
      </c>
      <c r="G17" s="1" t="s">
        <v>30</v>
      </c>
      <c r="I17" s="43">
        <v>50</v>
      </c>
      <c r="J17" s="44"/>
      <c r="K17" s="45">
        <f t="shared" si="0"/>
        <v>0</v>
      </c>
    </row>
    <row r="18" spans="9:11">
      <c r="I18" s="43">
        <v>20</v>
      </c>
      <c r="J18" s="44"/>
      <c r="K18" s="45">
        <f t="shared" si="0"/>
        <v>0</v>
      </c>
    </row>
    <row r="19" spans="9:11">
      <c r="I19" s="43">
        <v>10</v>
      </c>
      <c r="J19" s="44"/>
      <c r="K19" s="45">
        <f t="shared" si="0"/>
        <v>0</v>
      </c>
    </row>
    <row r="20" spans="9:11">
      <c r="I20" s="43">
        <v>5</v>
      </c>
      <c r="J20" s="44"/>
      <c r="K20" s="45">
        <f t="shared" si="0"/>
        <v>0</v>
      </c>
    </row>
    <row r="21" spans="9:11">
      <c r="I21" s="43">
        <v>1</v>
      </c>
      <c r="J21" s="44"/>
      <c r="K21" s="45">
        <f t="shared" si="0"/>
        <v>0</v>
      </c>
    </row>
    <row r="22" spans="9:11">
      <c r="I22" s="43">
        <v>0.25</v>
      </c>
      <c r="J22" s="44"/>
      <c r="K22" s="45">
        <f t="shared" si="0"/>
        <v>0</v>
      </c>
    </row>
    <row r="23" spans="9:11">
      <c r="I23" s="46">
        <v>0.05</v>
      </c>
      <c r="J23" s="44"/>
      <c r="K23" s="45">
        <f t="shared" si="0"/>
        <v>0</v>
      </c>
    </row>
    <row r="24" spans="9:11">
      <c r="I24" s="2" t="s">
        <v>31</v>
      </c>
      <c r="K24" s="47">
        <f>SUM(K13:K23)</f>
        <v>18900</v>
      </c>
    </row>
    <row r="25" spans="9:11">
      <c r="I25" s="2" t="s">
        <v>32</v>
      </c>
      <c r="K25" s="48">
        <f>J9</f>
        <v>0</v>
      </c>
    </row>
    <row r="26" ht="9.75" spans="11:11">
      <c r="K26" s="49">
        <f>SUM(K24:K25)</f>
        <v>18900</v>
      </c>
    </row>
    <row r="27" ht="9.75"/>
    <row r="32" spans="1:1">
      <c r="A32" s="2" t="s">
        <v>0</v>
      </c>
    </row>
    <row r="33" spans="1:1">
      <c r="A33" s="2" t="s">
        <v>33</v>
      </c>
    </row>
    <row r="35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ht="10" customHeight="1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14">
        <v>45509</v>
      </c>
      <c r="B38" s="15">
        <v>19454</v>
      </c>
      <c r="C38" s="16" t="s">
        <v>56</v>
      </c>
      <c r="D38" s="17" t="s">
        <v>16</v>
      </c>
      <c r="E38" s="15">
        <v>58354</v>
      </c>
      <c r="F38" s="50"/>
      <c r="G38" s="19" t="s">
        <v>57</v>
      </c>
      <c r="H38" s="19">
        <v>5160915</v>
      </c>
      <c r="I38" s="14">
        <v>45509</v>
      </c>
      <c r="J38" s="50">
        <v>29591.1</v>
      </c>
      <c r="K38" s="24">
        <f>J38+F38</f>
        <v>29591.1</v>
      </c>
      <c r="L38" s="14">
        <v>45510</v>
      </c>
      <c r="M38" s="2"/>
    </row>
    <row r="39" spans="1:13">
      <c r="A39" s="14">
        <v>45509</v>
      </c>
      <c r="B39" s="15">
        <v>19454</v>
      </c>
      <c r="C39" s="16" t="s">
        <v>56</v>
      </c>
      <c r="D39" s="17" t="s">
        <v>16</v>
      </c>
      <c r="E39" s="17">
        <v>58355</v>
      </c>
      <c r="F39" s="50"/>
      <c r="G39" s="19" t="s">
        <v>57</v>
      </c>
      <c r="H39" s="19">
        <v>5160915</v>
      </c>
      <c r="I39" s="14">
        <v>45509</v>
      </c>
      <c r="J39" s="50">
        <v>5155</v>
      </c>
      <c r="K39" s="24">
        <f>J39+F39</f>
        <v>5155</v>
      </c>
      <c r="L39" s="14">
        <v>45510</v>
      </c>
      <c r="M39" s="2"/>
    </row>
    <row r="40" spans="6:11">
      <c r="F40" s="40">
        <f>SUM(F35:F39)</f>
        <v>0</v>
      </c>
      <c r="G40" s="2"/>
      <c r="H40" s="2"/>
      <c r="I40" s="2"/>
      <c r="J40" s="40">
        <f>SUM(J38:J39)</f>
        <v>34746.1</v>
      </c>
      <c r="K40" s="40">
        <f>SUM(K38:K39)</f>
        <v>34746.1</v>
      </c>
    </row>
    <row r="41" spans="9:9">
      <c r="I41" s="1" t="s">
        <v>13</v>
      </c>
    </row>
    <row r="42" spans="8:11">
      <c r="H42" s="2" t="s">
        <v>19</v>
      </c>
      <c r="J42" s="42" t="s">
        <v>20</v>
      </c>
      <c r="K42" s="42" t="s">
        <v>21</v>
      </c>
    </row>
    <row r="43" spans="11:11">
      <c r="K43" s="2"/>
    </row>
    <row r="44" spans="1:11">
      <c r="A44" s="2" t="s">
        <v>22</v>
      </c>
      <c r="D44" s="2" t="s">
        <v>23</v>
      </c>
      <c r="G44" s="2" t="s">
        <v>24</v>
      </c>
      <c r="I44" s="43">
        <v>1000</v>
      </c>
      <c r="J44" s="44"/>
      <c r="K44" s="45">
        <f t="shared" ref="K44:K54" si="1">J44*I44</f>
        <v>0</v>
      </c>
    </row>
    <row r="45" spans="1:11">
      <c r="A45" s="2"/>
      <c r="G45" s="2"/>
      <c r="I45" s="43">
        <v>500</v>
      </c>
      <c r="J45" s="44"/>
      <c r="K45" s="45">
        <f t="shared" si="1"/>
        <v>0</v>
      </c>
    </row>
    <row r="46" spans="1:11">
      <c r="A46" s="2"/>
      <c r="G46" s="2"/>
      <c r="I46" s="43">
        <v>200</v>
      </c>
      <c r="J46" s="44"/>
      <c r="K46" s="45">
        <f t="shared" si="1"/>
        <v>0</v>
      </c>
    </row>
    <row r="47" spans="1:11">
      <c r="A47" s="2" t="s">
        <v>25</v>
      </c>
      <c r="D47" s="2" t="s">
        <v>26</v>
      </c>
      <c r="G47" s="2" t="s">
        <v>27</v>
      </c>
      <c r="I47" s="43">
        <v>100</v>
      </c>
      <c r="J47" s="44"/>
      <c r="K47" s="45">
        <f t="shared" si="1"/>
        <v>0</v>
      </c>
    </row>
    <row r="48" spans="1:11">
      <c r="A48" s="1" t="s">
        <v>28</v>
      </c>
      <c r="D48" s="1" t="s">
        <v>29</v>
      </c>
      <c r="G48" s="1" t="s">
        <v>30</v>
      </c>
      <c r="I48" s="43">
        <v>50</v>
      </c>
      <c r="J48" s="44"/>
      <c r="K48" s="45">
        <f t="shared" si="1"/>
        <v>0</v>
      </c>
    </row>
    <row r="49" spans="9:11">
      <c r="I49" s="43">
        <v>20</v>
      </c>
      <c r="J49" s="44"/>
      <c r="K49" s="45">
        <f t="shared" si="1"/>
        <v>0</v>
      </c>
    </row>
    <row r="50" spans="9:11">
      <c r="I50" s="43">
        <v>10</v>
      </c>
      <c r="J50" s="44"/>
      <c r="K50" s="45">
        <f t="shared" si="1"/>
        <v>0</v>
      </c>
    </row>
    <row r="51" spans="9:11">
      <c r="I51" s="43">
        <v>5</v>
      </c>
      <c r="J51" s="44"/>
      <c r="K51" s="45">
        <f t="shared" si="1"/>
        <v>0</v>
      </c>
    </row>
    <row r="52" spans="9:11">
      <c r="I52" s="43">
        <v>1</v>
      </c>
      <c r="J52" s="44"/>
      <c r="K52" s="45">
        <f t="shared" si="1"/>
        <v>0</v>
      </c>
    </row>
    <row r="53" spans="9:11">
      <c r="I53" s="43">
        <v>0.25</v>
      </c>
      <c r="J53" s="44"/>
      <c r="K53" s="45">
        <f t="shared" si="1"/>
        <v>0</v>
      </c>
    </row>
    <row r="54" spans="9:11">
      <c r="I54" s="46">
        <v>0.05</v>
      </c>
      <c r="J54" s="44"/>
      <c r="K54" s="45">
        <f t="shared" si="1"/>
        <v>0</v>
      </c>
    </row>
    <row r="55" spans="9:11">
      <c r="I55" s="2" t="s">
        <v>31</v>
      </c>
      <c r="K55" s="47">
        <f>SUM(K44:K54)</f>
        <v>0</v>
      </c>
    </row>
    <row r="56" spans="9:11">
      <c r="I56" s="2" t="s">
        <v>32</v>
      </c>
      <c r="K56" s="48">
        <f>J40</f>
        <v>34746.1</v>
      </c>
    </row>
    <row r="57" ht="9.75" spans="11:11">
      <c r="K57" s="49">
        <f>SUM(K55:K56)</f>
        <v>34746.1</v>
      </c>
    </row>
    <row r="58" ht="9.75"/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3" workbookViewId="0">
      <selection activeCell="F35" sqref="F35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0857142857143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45510</v>
      </c>
      <c r="B7" s="15">
        <v>19457</v>
      </c>
      <c r="C7" s="16" t="s">
        <v>51</v>
      </c>
      <c r="D7" s="17" t="s">
        <v>58</v>
      </c>
      <c r="E7" s="36">
        <v>58365</v>
      </c>
      <c r="F7" s="37">
        <v>7990</v>
      </c>
      <c r="G7" s="38"/>
      <c r="H7" s="38"/>
      <c r="I7" s="26"/>
      <c r="J7" s="24">
        <f t="shared" ref="J7:J16" si="0">I7</f>
        <v>0</v>
      </c>
      <c r="K7" s="24">
        <f t="shared" ref="K7:K16" si="1">J7+F7</f>
        <v>7990</v>
      </c>
      <c r="L7" s="14">
        <v>45509</v>
      </c>
      <c r="M7" s="2"/>
    </row>
    <row r="8" spans="1:13">
      <c r="A8" s="14">
        <v>45510</v>
      </c>
      <c r="B8" s="15">
        <v>19458</v>
      </c>
      <c r="C8" s="16" t="s">
        <v>59</v>
      </c>
      <c r="D8" s="17" t="s">
        <v>16</v>
      </c>
      <c r="E8" s="17">
        <v>58371</v>
      </c>
      <c r="F8" s="37">
        <v>21736.1</v>
      </c>
      <c r="G8" s="38"/>
      <c r="H8" s="38"/>
      <c r="I8" s="26"/>
      <c r="J8" s="24">
        <f t="shared" si="0"/>
        <v>0</v>
      </c>
      <c r="K8" s="24">
        <f t="shared" si="1"/>
        <v>21736.1</v>
      </c>
      <c r="L8" s="14">
        <v>45509</v>
      </c>
      <c r="M8" s="2"/>
    </row>
    <row r="9" spans="1:12">
      <c r="A9" s="14">
        <v>45510</v>
      </c>
      <c r="B9" s="15">
        <v>19459</v>
      </c>
      <c r="C9" s="39" t="s">
        <v>60</v>
      </c>
      <c r="D9" s="17" t="s">
        <v>16</v>
      </c>
      <c r="E9" s="17">
        <v>58369</v>
      </c>
      <c r="F9" s="37">
        <v>5200</v>
      </c>
      <c r="G9" s="38"/>
      <c r="H9" s="38"/>
      <c r="I9" s="26"/>
      <c r="J9" s="24">
        <f t="shared" si="0"/>
        <v>0</v>
      </c>
      <c r="K9" s="24">
        <f t="shared" si="1"/>
        <v>5200</v>
      </c>
      <c r="L9" s="14">
        <v>45509</v>
      </c>
    </row>
    <row r="10" spans="1:12">
      <c r="A10" s="14">
        <v>45510</v>
      </c>
      <c r="B10" s="15">
        <v>19460</v>
      </c>
      <c r="C10" s="39" t="s">
        <v>61</v>
      </c>
      <c r="D10" s="17" t="s">
        <v>62</v>
      </c>
      <c r="E10" s="17">
        <v>58367</v>
      </c>
      <c r="F10" s="37">
        <v>66450.25</v>
      </c>
      <c r="G10" s="38"/>
      <c r="H10" s="38"/>
      <c r="I10" s="26"/>
      <c r="J10" s="24">
        <f t="shared" si="0"/>
        <v>0</v>
      </c>
      <c r="K10" s="24">
        <f t="shared" si="1"/>
        <v>66450.25</v>
      </c>
      <c r="L10" s="14">
        <v>45509</v>
      </c>
    </row>
    <row r="11" spans="1:12">
      <c r="A11" s="14">
        <v>45510</v>
      </c>
      <c r="B11" s="15">
        <v>19461</v>
      </c>
      <c r="C11" s="39" t="s">
        <v>40</v>
      </c>
      <c r="D11" s="17" t="s">
        <v>16</v>
      </c>
      <c r="E11" s="17">
        <v>58352</v>
      </c>
      <c r="F11" s="37">
        <v>51600</v>
      </c>
      <c r="G11" s="38"/>
      <c r="H11" s="38"/>
      <c r="I11" s="26"/>
      <c r="J11" s="24">
        <f t="shared" si="0"/>
        <v>0</v>
      </c>
      <c r="K11" s="24">
        <f t="shared" si="1"/>
        <v>51600</v>
      </c>
      <c r="L11" s="14">
        <v>45510</v>
      </c>
    </row>
    <row r="12" spans="1:12">
      <c r="A12" s="14">
        <v>45510</v>
      </c>
      <c r="B12" s="15">
        <v>19462</v>
      </c>
      <c r="C12" s="39" t="s">
        <v>35</v>
      </c>
      <c r="D12" s="17" t="s">
        <v>16</v>
      </c>
      <c r="E12" s="17">
        <v>58373</v>
      </c>
      <c r="F12" s="37">
        <v>4000</v>
      </c>
      <c r="G12" s="38"/>
      <c r="H12" s="38"/>
      <c r="I12" s="26"/>
      <c r="J12" s="24">
        <f t="shared" si="0"/>
        <v>0</v>
      </c>
      <c r="K12" s="24">
        <f t="shared" si="1"/>
        <v>4000</v>
      </c>
      <c r="L12" s="14">
        <v>45510</v>
      </c>
    </row>
    <row r="13" spans="1:12">
      <c r="A13" s="14">
        <v>45510</v>
      </c>
      <c r="B13" s="15">
        <v>19462</v>
      </c>
      <c r="C13" s="39" t="s">
        <v>35</v>
      </c>
      <c r="D13" s="17" t="s">
        <v>16</v>
      </c>
      <c r="E13" s="17">
        <v>58375</v>
      </c>
      <c r="F13" s="37">
        <v>18900</v>
      </c>
      <c r="G13" s="38"/>
      <c r="H13" s="38"/>
      <c r="I13" s="26"/>
      <c r="J13" s="24">
        <f t="shared" si="0"/>
        <v>0</v>
      </c>
      <c r="K13" s="24">
        <f t="shared" si="1"/>
        <v>18900</v>
      </c>
      <c r="L13" s="14">
        <v>45510</v>
      </c>
    </row>
    <row r="14" spans="1:12">
      <c r="A14" s="14">
        <v>45510</v>
      </c>
      <c r="B14" s="15">
        <v>19463</v>
      </c>
      <c r="C14" s="39" t="s">
        <v>52</v>
      </c>
      <c r="D14" s="17" t="s">
        <v>16</v>
      </c>
      <c r="E14" s="17">
        <v>58374</v>
      </c>
      <c r="F14" s="37">
        <v>21892.5</v>
      </c>
      <c r="G14" s="38"/>
      <c r="H14" s="38"/>
      <c r="I14" s="26"/>
      <c r="J14" s="24">
        <f t="shared" si="0"/>
        <v>0</v>
      </c>
      <c r="K14" s="24">
        <f t="shared" si="1"/>
        <v>21892.5</v>
      </c>
      <c r="L14" s="14">
        <v>45509</v>
      </c>
    </row>
    <row r="15" spans="1:12">
      <c r="A15" s="14">
        <v>45510</v>
      </c>
      <c r="B15" s="15">
        <v>19464</v>
      </c>
      <c r="C15" s="39" t="s">
        <v>63</v>
      </c>
      <c r="D15" s="17" t="s">
        <v>42</v>
      </c>
      <c r="E15" s="17">
        <v>58376</v>
      </c>
      <c r="F15" s="37">
        <v>29356.1</v>
      </c>
      <c r="G15" s="38"/>
      <c r="H15" s="38"/>
      <c r="I15" s="26"/>
      <c r="J15" s="24">
        <f t="shared" si="0"/>
        <v>0</v>
      </c>
      <c r="K15" s="24">
        <f t="shared" si="1"/>
        <v>29356.1</v>
      </c>
      <c r="L15" s="14">
        <v>45510</v>
      </c>
    </row>
    <row r="16" spans="1:12">
      <c r="A16" s="14">
        <v>45510</v>
      </c>
      <c r="B16" s="15">
        <v>19464</v>
      </c>
      <c r="C16" s="39" t="s">
        <v>63</v>
      </c>
      <c r="D16" s="17" t="s">
        <v>43</v>
      </c>
      <c r="E16" s="17">
        <v>58376</v>
      </c>
      <c r="F16" s="37">
        <v>10945</v>
      </c>
      <c r="G16" s="38"/>
      <c r="H16" s="38"/>
      <c r="I16" s="26"/>
      <c r="J16" s="24">
        <f t="shared" si="0"/>
        <v>0</v>
      </c>
      <c r="K16" s="24">
        <f t="shared" si="1"/>
        <v>10945</v>
      </c>
      <c r="L16" s="14">
        <v>45510</v>
      </c>
    </row>
    <row r="17" spans="6:11">
      <c r="F17" s="40">
        <f>SUM(F7:F16)</f>
        <v>238069.95</v>
      </c>
      <c r="G17" s="2"/>
      <c r="H17" s="2"/>
      <c r="I17" s="2"/>
      <c r="J17" s="40">
        <f>SUM(J7:J16)</f>
        <v>0</v>
      </c>
      <c r="K17" s="40">
        <f>SUM(K7:K16)</f>
        <v>238069.95</v>
      </c>
    </row>
    <row r="19" spans="1:4">
      <c r="A19" s="2" t="s">
        <v>22</v>
      </c>
      <c r="D19" s="2" t="s">
        <v>23</v>
      </c>
    </row>
    <row r="20" spans="1:1">
      <c r="A20" s="2"/>
    </row>
    <row r="21" spans="1:1">
      <c r="A21" s="2"/>
    </row>
    <row r="22" spans="1:4">
      <c r="A22" s="2" t="s">
        <v>25</v>
      </c>
      <c r="D22" s="2" t="s">
        <v>26</v>
      </c>
    </row>
    <row r="23" spans="1:4">
      <c r="A23" s="1" t="s">
        <v>28</v>
      </c>
      <c r="D23" s="1" t="s">
        <v>29</v>
      </c>
    </row>
    <row r="28" spans="1:1">
      <c r="A28" s="2" t="s">
        <v>0</v>
      </c>
    </row>
    <row r="29" spans="1:1">
      <c r="A29" s="2" t="s">
        <v>33</v>
      </c>
    </row>
    <row r="31" spans="1:12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" t="s">
        <v>8</v>
      </c>
      <c r="H31" s="5"/>
      <c r="I31" s="5"/>
      <c r="J31" s="22"/>
      <c r="K31" s="3" t="s">
        <v>9</v>
      </c>
      <c r="L31" s="3" t="s">
        <v>10</v>
      </c>
    </row>
    <row r="32" spans="1:12">
      <c r="A32" s="6"/>
      <c r="B32" s="6"/>
      <c r="C32" s="6"/>
      <c r="D32" s="6"/>
      <c r="E32" s="6"/>
      <c r="F32" s="6"/>
      <c r="G32" s="3" t="s">
        <v>11</v>
      </c>
      <c r="H32" s="3" t="s">
        <v>12</v>
      </c>
      <c r="I32" s="3" t="s">
        <v>13</v>
      </c>
      <c r="J32" s="3" t="s">
        <v>14</v>
      </c>
      <c r="K32" s="6"/>
      <c r="L32" s="6"/>
    </row>
    <row r="33" ht="10" customHeight="1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3">
      <c r="A34" s="14">
        <v>45510</v>
      </c>
      <c r="B34" s="15">
        <v>19455</v>
      </c>
      <c r="C34" s="16" t="s">
        <v>64</v>
      </c>
      <c r="D34" s="17" t="s">
        <v>16</v>
      </c>
      <c r="E34" s="15">
        <v>58377</v>
      </c>
      <c r="F34" s="50">
        <v>21736.1</v>
      </c>
      <c r="G34" s="19"/>
      <c r="H34" s="19"/>
      <c r="I34" s="14"/>
      <c r="J34" s="50"/>
      <c r="K34" s="24">
        <f>J34+F34</f>
        <v>21736.1</v>
      </c>
      <c r="L34" s="14">
        <v>45511</v>
      </c>
      <c r="M34" s="2"/>
    </row>
    <row r="35" spans="1:13">
      <c r="A35" s="14"/>
      <c r="B35" s="15"/>
      <c r="C35" s="16"/>
      <c r="D35" s="17"/>
      <c r="E35" s="17"/>
      <c r="F35" s="50"/>
      <c r="G35" s="19"/>
      <c r="H35" s="19"/>
      <c r="I35" s="14"/>
      <c r="J35" s="50"/>
      <c r="K35" s="24"/>
      <c r="L35" s="14"/>
      <c r="M35" s="2"/>
    </row>
    <row r="36" spans="6:11">
      <c r="F36" s="40">
        <f>SUM(F31:F35)</f>
        <v>21736.1</v>
      </c>
      <c r="G36" s="2"/>
      <c r="H36" s="2"/>
      <c r="I36" s="2"/>
      <c r="J36" s="40">
        <f>SUM(J34:J35)</f>
        <v>0</v>
      </c>
      <c r="K36" s="40">
        <f>SUM(K34:K35)</f>
        <v>21736.1</v>
      </c>
    </row>
    <row r="37" spans="9:9">
      <c r="I37" s="1" t="s">
        <v>13</v>
      </c>
    </row>
    <row r="38" spans="8:11">
      <c r="H38" s="2" t="s">
        <v>19</v>
      </c>
      <c r="J38" s="42" t="s">
        <v>20</v>
      </c>
      <c r="K38" s="42" t="s">
        <v>21</v>
      </c>
    </row>
    <row r="39" spans="11:11">
      <c r="K39" s="2"/>
    </row>
    <row r="40" spans="1:11">
      <c r="A40" s="2" t="s">
        <v>22</v>
      </c>
      <c r="D40" s="2" t="s">
        <v>23</v>
      </c>
      <c r="G40" s="2" t="s">
        <v>24</v>
      </c>
      <c r="I40" s="43">
        <v>1000</v>
      </c>
      <c r="J40" s="44">
        <v>21</v>
      </c>
      <c r="K40" s="45">
        <f t="shared" ref="K40:K50" si="2">J40*I40</f>
        <v>21000</v>
      </c>
    </row>
    <row r="41" spans="1:11">
      <c r="A41" s="2"/>
      <c r="G41" s="2"/>
      <c r="I41" s="43">
        <v>500</v>
      </c>
      <c r="J41" s="44">
        <v>1</v>
      </c>
      <c r="K41" s="45">
        <f t="shared" si="2"/>
        <v>500</v>
      </c>
    </row>
    <row r="42" spans="1:11">
      <c r="A42" s="2"/>
      <c r="G42" s="2"/>
      <c r="I42" s="43">
        <v>200</v>
      </c>
      <c r="J42" s="44"/>
      <c r="K42" s="45">
        <f t="shared" si="2"/>
        <v>0</v>
      </c>
    </row>
    <row r="43" spans="1:11">
      <c r="A43" s="2" t="s">
        <v>25</v>
      </c>
      <c r="D43" s="2" t="s">
        <v>26</v>
      </c>
      <c r="G43" s="2" t="s">
        <v>27</v>
      </c>
      <c r="I43" s="43">
        <v>100</v>
      </c>
      <c r="J43" s="44">
        <v>2</v>
      </c>
      <c r="K43" s="45">
        <f t="shared" si="2"/>
        <v>200</v>
      </c>
    </row>
    <row r="44" spans="1:11">
      <c r="A44" s="1" t="s">
        <v>28</v>
      </c>
      <c r="D44" s="1" t="s">
        <v>29</v>
      </c>
      <c r="G44" s="1" t="s">
        <v>30</v>
      </c>
      <c r="I44" s="43">
        <v>50</v>
      </c>
      <c r="J44" s="44"/>
      <c r="K44" s="45">
        <f t="shared" si="2"/>
        <v>0</v>
      </c>
    </row>
    <row r="45" spans="9:11">
      <c r="I45" s="43">
        <v>20</v>
      </c>
      <c r="J45" s="44">
        <v>1</v>
      </c>
      <c r="K45" s="45">
        <f t="shared" si="2"/>
        <v>20</v>
      </c>
    </row>
    <row r="46" spans="9:11">
      <c r="I46" s="43">
        <v>10</v>
      </c>
      <c r="J46" s="44">
        <v>1</v>
      </c>
      <c r="K46" s="45">
        <f t="shared" si="2"/>
        <v>10</v>
      </c>
    </row>
    <row r="47" spans="9:11">
      <c r="I47" s="43">
        <v>5</v>
      </c>
      <c r="J47" s="44">
        <v>1</v>
      </c>
      <c r="K47" s="45">
        <f t="shared" si="2"/>
        <v>5</v>
      </c>
    </row>
    <row r="48" spans="9:11">
      <c r="I48" s="43">
        <v>1</v>
      </c>
      <c r="J48" s="44">
        <v>1</v>
      </c>
      <c r="K48" s="45">
        <f t="shared" si="2"/>
        <v>1</v>
      </c>
    </row>
    <row r="49" spans="9:11">
      <c r="I49" s="43">
        <v>0.25</v>
      </c>
      <c r="J49" s="44"/>
      <c r="K49" s="45">
        <f t="shared" si="2"/>
        <v>0</v>
      </c>
    </row>
    <row r="50" spans="9:11">
      <c r="I50" s="46">
        <v>0.05</v>
      </c>
      <c r="J50" s="44">
        <v>2</v>
      </c>
      <c r="K50" s="45">
        <f t="shared" si="2"/>
        <v>0.1</v>
      </c>
    </row>
    <row r="51" spans="9:11">
      <c r="I51" s="2" t="s">
        <v>31</v>
      </c>
      <c r="K51" s="47">
        <f>SUM(K40:K50)</f>
        <v>21736.1</v>
      </c>
    </row>
    <row r="52" spans="9:11">
      <c r="I52" s="2" t="s">
        <v>32</v>
      </c>
      <c r="K52" s="48">
        <f>J36</f>
        <v>0</v>
      </c>
    </row>
    <row r="53" ht="9.75" spans="11:11">
      <c r="K53" s="49">
        <f>SUM(K51:K52)</f>
        <v>21736.1</v>
      </c>
    </row>
    <row r="54" ht="9.75"/>
  </sheetData>
  <mergeCells count="26">
    <mergeCell ref="G4:J4"/>
    <mergeCell ref="G31:J31"/>
    <mergeCell ref="A4:A6"/>
    <mergeCell ref="A31:A33"/>
    <mergeCell ref="B4:B6"/>
    <mergeCell ref="B31:B33"/>
    <mergeCell ref="C4:C6"/>
    <mergeCell ref="C31:C33"/>
    <mergeCell ref="D4:D6"/>
    <mergeCell ref="D31:D33"/>
    <mergeCell ref="E4:E6"/>
    <mergeCell ref="E31:E33"/>
    <mergeCell ref="F4:F6"/>
    <mergeCell ref="F31:F33"/>
    <mergeCell ref="G5:G6"/>
    <mergeCell ref="G32:G33"/>
    <mergeCell ref="H5:H6"/>
    <mergeCell ref="H32:H33"/>
    <mergeCell ref="I5:I6"/>
    <mergeCell ref="I32:I33"/>
    <mergeCell ref="J5:J6"/>
    <mergeCell ref="J32:J33"/>
    <mergeCell ref="K4:K6"/>
    <mergeCell ref="K31:K33"/>
    <mergeCell ref="L4:L6"/>
    <mergeCell ref="L31:L33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workbookViewId="0">
      <selection activeCell="C26" sqref="C26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0857142857143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45511</v>
      </c>
      <c r="B7" s="15">
        <v>19465</v>
      </c>
      <c r="C7" s="16" t="s">
        <v>65</v>
      </c>
      <c r="D7" s="17" t="s">
        <v>16</v>
      </c>
      <c r="E7" s="36">
        <v>58245</v>
      </c>
      <c r="F7" s="37">
        <v>6900</v>
      </c>
      <c r="G7" s="38"/>
      <c r="H7" s="38"/>
      <c r="I7" s="26"/>
      <c r="J7" s="24">
        <f t="shared" ref="J7:J16" si="0">I7</f>
        <v>0</v>
      </c>
      <c r="K7" s="24">
        <f t="shared" ref="K7:K16" si="1">J7+F7</f>
        <v>6900</v>
      </c>
      <c r="L7" s="14">
        <v>45511</v>
      </c>
      <c r="M7" s="2"/>
    </row>
    <row r="8" spans="1:13">
      <c r="A8" s="14">
        <v>45511</v>
      </c>
      <c r="B8" s="15">
        <v>19466</v>
      </c>
      <c r="C8" s="16" t="s">
        <v>66</v>
      </c>
      <c r="D8" s="17" t="s">
        <v>42</v>
      </c>
      <c r="E8" s="17">
        <v>58381</v>
      </c>
      <c r="F8" s="37">
        <v>15586.1</v>
      </c>
      <c r="G8" s="38"/>
      <c r="H8" s="38"/>
      <c r="I8" s="26"/>
      <c r="J8" s="24">
        <f t="shared" si="0"/>
        <v>0</v>
      </c>
      <c r="K8" s="24">
        <f t="shared" si="1"/>
        <v>15586.1</v>
      </c>
      <c r="L8" s="14">
        <v>45511</v>
      </c>
      <c r="M8" s="2"/>
    </row>
    <row r="9" spans="1:12">
      <c r="A9" s="14">
        <v>45511</v>
      </c>
      <c r="B9" s="15">
        <v>19467</v>
      </c>
      <c r="C9" s="16" t="s">
        <v>66</v>
      </c>
      <c r="D9" s="17" t="s">
        <v>42</v>
      </c>
      <c r="E9" s="17">
        <v>58382</v>
      </c>
      <c r="F9" s="37">
        <v>22336.1</v>
      </c>
      <c r="G9" s="38"/>
      <c r="H9" s="38"/>
      <c r="I9" s="26"/>
      <c r="J9" s="24">
        <f t="shared" si="0"/>
        <v>0</v>
      </c>
      <c r="K9" s="24">
        <f t="shared" si="1"/>
        <v>22336.1</v>
      </c>
      <c r="L9" s="14">
        <v>45511</v>
      </c>
    </row>
    <row r="10" spans="1:12">
      <c r="A10" s="14">
        <v>45511</v>
      </c>
      <c r="B10" s="15">
        <v>19468</v>
      </c>
      <c r="C10" s="39" t="s">
        <v>67</v>
      </c>
      <c r="D10" s="17" t="s">
        <v>42</v>
      </c>
      <c r="E10" s="17">
        <v>58384</v>
      </c>
      <c r="F10" s="37">
        <v>22317</v>
      </c>
      <c r="G10" s="38"/>
      <c r="H10" s="38"/>
      <c r="I10" s="26"/>
      <c r="J10" s="24">
        <f t="shared" si="0"/>
        <v>0</v>
      </c>
      <c r="K10" s="24">
        <f t="shared" si="1"/>
        <v>22317</v>
      </c>
      <c r="L10" s="14">
        <v>45511</v>
      </c>
    </row>
    <row r="11" spans="1:12">
      <c r="A11" s="14">
        <v>45511</v>
      </c>
      <c r="B11" s="15">
        <v>19469</v>
      </c>
      <c r="C11" s="39" t="s">
        <v>68</v>
      </c>
      <c r="D11" s="17" t="s">
        <v>42</v>
      </c>
      <c r="E11" s="17">
        <v>58385</v>
      </c>
      <c r="F11" s="37">
        <v>81892.1</v>
      </c>
      <c r="G11" s="38"/>
      <c r="H11" s="38"/>
      <c r="I11" s="26"/>
      <c r="J11" s="24">
        <f t="shared" si="0"/>
        <v>0</v>
      </c>
      <c r="K11" s="24">
        <f t="shared" si="1"/>
        <v>81892.1</v>
      </c>
      <c r="L11" s="14">
        <v>45511</v>
      </c>
    </row>
    <row r="12" spans="1:12">
      <c r="A12" s="14">
        <v>45511</v>
      </c>
      <c r="B12" s="15">
        <v>19470</v>
      </c>
      <c r="C12" s="39" t="s">
        <v>69</v>
      </c>
      <c r="D12" s="17" t="s">
        <v>16</v>
      </c>
      <c r="E12" s="17">
        <v>58386</v>
      </c>
      <c r="F12" s="37">
        <v>21316</v>
      </c>
      <c r="G12" s="38"/>
      <c r="H12" s="38"/>
      <c r="I12" s="26"/>
      <c r="J12" s="24">
        <f t="shared" si="0"/>
        <v>0</v>
      </c>
      <c r="K12" s="24">
        <f t="shared" si="1"/>
        <v>21316</v>
      </c>
      <c r="L12" s="14">
        <v>45509</v>
      </c>
    </row>
    <row r="13" spans="1:12">
      <c r="A13" s="14">
        <v>45511</v>
      </c>
      <c r="B13" s="15">
        <v>19471</v>
      </c>
      <c r="C13" s="39" t="s">
        <v>35</v>
      </c>
      <c r="D13" s="17" t="s">
        <v>16</v>
      </c>
      <c r="E13" s="17">
        <v>58387</v>
      </c>
      <c r="F13" s="37">
        <v>18900</v>
      </c>
      <c r="G13" s="38"/>
      <c r="H13" s="38"/>
      <c r="I13" s="26"/>
      <c r="J13" s="24">
        <f t="shared" si="0"/>
        <v>0</v>
      </c>
      <c r="K13" s="24">
        <f t="shared" si="1"/>
        <v>18900</v>
      </c>
      <c r="L13" s="14">
        <v>45511</v>
      </c>
    </row>
    <row r="14" spans="1:12">
      <c r="A14" s="14">
        <v>45511</v>
      </c>
      <c r="B14" s="15">
        <v>19472</v>
      </c>
      <c r="C14" s="39" t="s">
        <v>70</v>
      </c>
      <c r="D14" s="17" t="s">
        <v>16</v>
      </c>
      <c r="E14" s="17">
        <v>58389</v>
      </c>
      <c r="F14" s="37">
        <v>650</v>
      </c>
      <c r="G14" s="38"/>
      <c r="H14" s="38"/>
      <c r="I14" s="26"/>
      <c r="J14" s="24">
        <f t="shared" si="0"/>
        <v>0</v>
      </c>
      <c r="K14" s="24">
        <f t="shared" si="1"/>
        <v>650</v>
      </c>
      <c r="L14" s="14">
        <v>45511</v>
      </c>
    </row>
    <row r="15" spans="6:11">
      <c r="F15" s="40">
        <f>SUM(F7:F14)</f>
        <v>189897.3</v>
      </c>
      <c r="G15" s="2"/>
      <c r="H15" s="2"/>
      <c r="I15" s="2"/>
      <c r="J15" s="40">
        <f>SUM(J7:J14)</f>
        <v>0</v>
      </c>
      <c r="K15" s="40">
        <f>SUM(K7:K14)</f>
        <v>189897.3</v>
      </c>
    </row>
    <row r="17" spans="1:4">
      <c r="A17" s="2" t="s">
        <v>22</v>
      </c>
      <c r="D17" s="2" t="s">
        <v>23</v>
      </c>
    </row>
    <row r="18" spans="1:1">
      <c r="A18" s="2"/>
    </row>
    <row r="19" spans="1:1">
      <c r="A19" s="2"/>
    </row>
    <row r="20" spans="1:4">
      <c r="A20" s="2" t="s">
        <v>25</v>
      </c>
      <c r="D20" s="2" t="s">
        <v>26</v>
      </c>
    </row>
    <row r="21" spans="1:4">
      <c r="A21" s="1" t="s">
        <v>28</v>
      </c>
      <c r="D21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30" zoomScaleNormal="130" workbookViewId="0">
      <selection activeCell="A1" sqref="$A1:$XFD27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752380952381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45513</v>
      </c>
      <c r="B7" s="15">
        <v>19473</v>
      </c>
      <c r="C7" s="16" t="s">
        <v>71</v>
      </c>
      <c r="D7" s="17" t="s">
        <v>62</v>
      </c>
      <c r="E7" s="36">
        <v>58391</v>
      </c>
      <c r="F7" s="37">
        <v>50000</v>
      </c>
      <c r="G7" s="38"/>
      <c r="H7" s="38"/>
      <c r="I7" s="26"/>
      <c r="J7" s="24">
        <f t="shared" ref="J7:J17" si="0">I7</f>
        <v>0</v>
      </c>
      <c r="K7" s="24">
        <f t="shared" ref="K7:K17" si="1">J7+F7</f>
        <v>50000</v>
      </c>
      <c r="L7" s="14">
        <v>45513</v>
      </c>
      <c r="M7" s="2"/>
    </row>
    <row r="8" spans="1:13">
      <c r="A8" s="14">
        <v>45513</v>
      </c>
      <c r="B8" s="15">
        <v>19474</v>
      </c>
      <c r="C8" s="16" t="s">
        <v>35</v>
      </c>
      <c r="D8" s="17" t="s">
        <v>16</v>
      </c>
      <c r="E8" s="17">
        <v>58394</v>
      </c>
      <c r="F8" s="37">
        <v>34996.1</v>
      </c>
      <c r="G8" s="38"/>
      <c r="H8" s="38"/>
      <c r="I8" s="26"/>
      <c r="J8" s="24">
        <f t="shared" si="0"/>
        <v>0</v>
      </c>
      <c r="K8" s="24">
        <f t="shared" si="1"/>
        <v>34996.1</v>
      </c>
      <c r="L8" s="14">
        <v>45512</v>
      </c>
      <c r="M8" s="2"/>
    </row>
    <row r="9" spans="1:12">
      <c r="A9" s="14">
        <v>45513</v>
      </c>
      <c r="B9" s="15">
        <v>19475</v>
      </c>
      <c r="C9" s="16" t="s">
        <v>72</v>
      </c>
      <c r="D9" s="17" t="s">
        <v>42</v>
      </c>
      <c r="E9" s="17">
        <v>58390</v>
      </c>
      <c r="F9" s="37"/>
      <c r="G9" s="38"/>
      <c r="H9" s="38"/>
      <c r="I9" s="26"/>
      <c r="J9" s="24">
        <v>56668.3</v>
      </c>
      <c r="K9" s="24">
        <f t="shared" si="1"/>
        <v>56668.3</v>
      </c>
      <c r="L9" s="14">
        <v>45511</v>
      </c>
    </row>
    <row r="10" spans="1:13">
      <c r="A10" s="14">
        <v>45513</v>
      </c>
      <c r="B10" s="15">
        <v>19476</v>
      </c>
      <c r="C10" s="39" t="s">
        <v>73</v>
      </c>
      <c r="D10" s="17" t="s">
        <v>16</v>
      </c>
      <c r="E10" s="17">
        <v>58261</v>
      </c>
      <c r="F10" s="37"/>
      <c r="G10" s="38"/>
      <c r="H10" s="38"/>
      <c r="I10" s="26"/>
      <c r="J10" s="24">
        <v>67197</v>
      </c>
      <c r="K10" s="24">
        <f t="shared" si="1"/>
        <v>67197</v>
      </c>
      <c r="L10" s="14">
        <v>45511</v>
      </c>
      <c r="M10" s="41" t="s">
        <v>74</v>
      </c>
    </row>
    <row r="11" spans="1:13">
      <c r="A11" s="14">
        <v>45513</v>
      </c>
      <c r="B11" s="15">
        <v>19476</v>
      </c>
      <c r="C11" s="39" t="s">
        <v>73</v>
      </c>
      <c r="D11" s="17" t="s">
        <v>75</v>
      </c>
      <c r="E11" s="17">
        <v>58261</v>
      </c>
      <c r="F11" s="37"/>
      <c r="G11" s="38"/>
      <c r="H11" s="38"/>
      <c r="I11" s="26"/>
      <c r="J11" s="24">
        <v>113.6</v>
      </c>
      <c r="K11" s="24">
        <f t="shared" si="1"/>
        <v>113.6</v>
      </c>
      <c r="L11" s="14">
        <v>45511</v>
      </c>
      <c r="M11" s="41"/>
    </row>
    <row r="12" spans="1:12">
      <c r="A12" s="14">
        <v>45513</v>
      </c>
      <c r="B12" s="15">
        <v>19477</v>
      </c>
      <c r="C12" s="39" t="s">
        <v>76</v>
      </c>
      <c r="D12" s="17" t="s">
        <v>16</v>
      </c>
      <c r="E12" s="17">
        <v>58195</v>
      </c>
      <c r="F12" s="37"/>
      <c r="G12" s="38"/>
      <c r="H12" s="38"/>
      <c r="I12" s="26"/>
      <c r="J12" s="24">
        <v>80356.1</v>
      </c>
      <c r="K12" s="24">
        <f t="shared" si="1"/>
        <v>80356.1</v>
      </c>
      <c r="L12" s="14">
        <v>45512</v>
      </c>
    </row>
    <row r="13" spans="1:12">
      <c r="A13" s="14">
        <v>45513</v>
      </c>
      <c r="B13" s="15">
        <v>19478</v>
      </c>
      <c r="C13" s="39" t="s">
        <v>77</v>
      </c>
      <c r="D13" s="17" t="s">
        <v>16</v>
      </c>
      <c r="E13" s="17">
        <v>58404</v>
      </c>
      <c r="F13" s="37">
        <v>21736.1</v>
      </c>
      <c r="G13" s="38"/>
      <c r="H13" s="38"/>
      <c r="I13" s="26"/>
      <c r="J13" s="24">
        <f t="shared" si="0"/>
        <v>0</v>
      </c>
      <c r="K13" s="24">
        <f t="shared" si="1"/>
        <v>21736.1</v>
      </c>
      <c r="L13" s="14">
        <v>45513</v>
      </c>
    </row>
    <row r="14" spans="1:12">
      <c r="A14" s="14">
        <v>45513</v>
      </c>
      <c r="B14" s="15">
        <v>19479</v>
      </c>
      <c r="C14" s="39" t="s">
        <v>78</v>
      </c>
      <c r="D14" s="17" t="s">
        <v>16</v>
      </c>
      <c r="E14" s="17">
        <v>58402</v>
      </c>
      <c r="F14" s="37">
        <v>69750</v>
      </c>
      <c r="G14" s="38"/>
      <c r="H14" s="38"/>
      <c r="I14" s="26"/>
      <c r="J14" s="24">
        <f t="shared" si="0"/>
        <v>0</v>
      </c>
      <c r="K14" s="24">
        <f t="shared" si="1"/>
        <v>69750</v>
      </c>
      <c r="L14" s="14">
        <v>45513</v>
      </c>
    </row>
    <row r="15" spans="1:12">
      <c r="A15" s="14">
        <v>45513</v>
      </c>
      <c r="B15" s="15">
        <v>19480</v>
      </c>
      <c r="C15" s="39" t="s">
        <v>79</v>
      </c>
      <c r="D15" s="17" t="s">
        <v>16</v>
      </c>
      <c r="E15" s="17">
        <v>58398</v>
      </c>
      <c r="F15" s="37">
        <v>25036.1</v>
      </c>
      <c r="G15" s="38"/>
      <c r="H15" s="38"/>
      <c r="I15" s="26"/>
      <c r="J15" s="24">
        <f t="shared" si="0"/>
        <v>0</v>
      </c>
      <c r="K15" s="24">
        <f t="shared" si="1"/>
        <v>25036.1</v>
      </c>
      <c r="L15" s="14">
        <v>45512</v>
      </c>
    </row>
    <row r="16" spans="1:12">
      <c r="A16" s="14">
        <v>45513</v>
      </c>
      <c r="B16" s="15">
        <v>19480</v>
      </c>
      <c r="C16" s="39" t="s">
        <v>79</v>
      </c>
      <c r="D16" s="17" t="s">
        <v>75</v>
      </c>
      <c r="E16" s="17">
        <v>58398</v>
      </c>
      <c r="F16" s="37">
        <v>13.9</v>
      </c>
      <c r="G16" s="38"/>
      <c r="H16" s="38"/>
      <c r="I16" s="26"/>
      <c r="J16" s="24">
        <f t="shared" si="0"/>
        <v>0</v>
      </c>
      <c r="K16" s="24">
        <f t="shared" si="1"/>
        <v>13.9</v>
      </c>
      <c r="L16" s="14">
        <v>45512</v>
      </c>
    </row>
    <row r="17" spans="1:12">
      <c r="A17" s="14">
        <v>45513</v>
      </c>
      <c r="B17" s="15">
        <v>19481</v>
      </c>
      <c r="C17" s="39" t="s">
        <v>80</v>
      </c>
      <c r="D17" s="17" t="s">
        <v>81</v>
      </c>
      <c r="E17" s="17"/>
      <c r="F17" s="37">
        <v>20000</v>
      </c>
      <c r="G17" s="38"/>
      <c r="H17" s="38"/>
      <c r="I17" s="26"/>
      <c r="J17" s="24">
        <f t="shared" si="0"/>
        <v>0</v>
      </c>
      <c r="K17" s="24">
        <f t="shared" si="1"/>
        <v>20000</v>
      </c>
      <c r="L17" s="14">
        <v>45513</v>
      </c>
    </row>
    <row r="18" spans="6:11">
      <c r="F18" s="40">
        <f>SUM(F7:F17)</f>
        <v>221532.2</v>
      </c>
      <c r="G18" s="2"/>
      <c r="H18" s="2"/>
      <c r="I18" s="2"/>
      <c r="J18" s="40">
        <f>SUM(J7:J17)</f>
        <v>204335</v>
      </c>
      <c r="K18" s="40">
        <f>SUM(K7:K17)</f>
        <v>425867.2</v>
      </c>
    </row>
    <row r="20" spans="1:4">
      <c r="A20" s="2" t="s">
        <v>22</v>
      </c>
      <c r="D20" s="2" t="s">
        <v>23</v>
      </c>
    </row>
    <row r="21" spans="1:1">
      <c r="A21" s="2"/>
    </row>
    <row r="22" spans="1:1">
      <c r="A22" s="2"/>
    </row>
    <row r="23" spans="1:4">
      <c r="A23" s="2" t="s">
        <v>25</v>
      </c>
      <c r="D23" s="2" t="s">
        <v>26</v>
      </c>
    </row>
    <row r="24" spans="1:4">
      <c r="A24" s="1" t="s">
        <v>28</v>
      </c>
      <c r="D24" s="1" t="s">
        <v>29</v>
      </c>
    </row>
  </sheetData>
  <mergeCells count="14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10:M11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25" workbookViewId="0">
      <selection activeCell="A33" sqref="$A33:$XFD57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0857142857143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45517</v>
      </c>
      <c r="B7" s="15">
        <v>19482</v>
      </c>
      <c r="C7" s="16" t="s">
        <v>82</v>
      </c>
      <c r="D7" s="17" t="s">
        <v>16</v>
      </c>
      <c r="E7" s="15">
        <v>58413</v>
      </c>
      <c r="F7" s="50">
        <v>3900</v>
      </c>
      <c r="G7" s="19"/>
      <c r="H7" s="19"/>
      <c r="I7" s="14"/>
      <c r="J7" s="50"/>
      <c r="K7" s="24">
        <f>J7+F7</f>
        <v>3900</v>
      </c>
      <c r="L7" s="14">
        <v>45517</v>
      </c>
      <c r="M7" s="2"/>
    </row>
    <row r="8" spans="1:13">
      <c r="A8" s="14"/>
      <c r="B8" s="15"/>
      <c r="C8" s="16"/>
      <c r="D8" s="17"/>
      <c r="E8" s="17"/>
      <c r="F8" s="50"/>
      <c r="G8" s="19"/>
      <c r="H8" s="19"/>
      <c r="I8" s="14"/>
      <c r="J8" s="50"/>
      <c r="K8" s="24"/>
      <c r="L8" s="14"/>
      <c r="M8" s="2"/>
    </row>
    <row r="9" spans="6:11">
      <c r="F9" s="40">
        <f>SUM(F4:F8)</f>
        <v>3900</v>
      </c>
      <c r="G9" s="2"/>
      <c r="H9" s="2"/>
      <c r="I9" s="2"/>
      <c r="J9" s="40">
        <f>SUM(J7:J8)</f>
        <v>0</v>
      </c>
      <c r="K9" s="40">
        <f>SUM(K7:K8)</f>
        <v>3900</v>
      </c>
    </row>
    <row r="10" spans="9:9">
      <c r="I10" s="1" t="s">
        <v>13</v>
      </c>
    </row>
    <row r="11" spans="8:11">
      <c r="H11" s="2" t="s">
        <v>19</v>
      </c>
      <c r="J11" s="42" t="s">
        <v>20</v>
      </c>
      <c r="K11" s="42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3">
        <v>1000</v>
      </c>
      <c r="J13" s="44">
        <v>3</v>
      </c>
      <c r="K13" s="45">
        <f t="shared" ref="K13:K23" si="0">J13*I13</f>
        <v>3000</v>
      </c>
    </row>
    <row r="14" spans="1:11">
      <c r="A14" s="2"/>
      <c r="G14" s="2"/>
      <c r="I14" s="43">
        <v>500</v>
      </c>
      <c r="J14" s="44">
        <v>1</v>
      </c>
      <c r="K14" s="45">
        <f t="shared" si="0"/>
        <v>500</v>
      </c>
    </row>
    <row r="15" spans="1:11">
      <c r="A15" s="2"/>
      <c r="G15" s="2"/>
      <c r="I15" s="43">
        <v>200</v>
      </c>
      <c r="J15" s="44"/>
      <c r="K15" s="45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3">
        <v>100</v>
      </c>
      <c r="J16" s="44">
        <v>4</v>
      </c>
      <c r="K16" s="45">
        <f t="shared" si="0"/>
        <v>400</v>
      </c>
    </row>
    <row r="17" spans="1:11">
      <c r="A17" s="1" t="s">
        <v>28</v>
      </c>
      <c r="D17" s="1" t="s">
        <v>29</v>
      </c>
      <c r="G17" s="1" t="s">
        <v>30</v>
      </c>
      <c r="I17" s="43">
        <v>50</v>
      </c>
      <c r="J17" s="44"/>
      <c r="K17" s="45">
        <f t="shared" si="0"/>
        <v>0</v>
      </c>
    </row>
    <row r="18" spans="9:11">
      <c r="I18" s="43">
        <v>20</v>
      </c>
      <c r="J18" s="44"/>
      <c r="K18" s="45">
        <f t="shared" si="0"/>
        <v>0</v>
      </c>
    </row>
    <row r="19" spans="9:11">
      <c r="I19" s="43">
        <v>10</v>
      </c>
      <c r="J19" s="44"/>
      <c r="K19" s="45">
        <f t="shared" si="0"/>
        <v>0</v>
      </c>
    </row>
    <row r="20" spans="9:11">
      <c r="I20" s="43">
        <v>5</v>
      </c>
      <c r="J20" s="44"/>
      <c r="K20" s="45">
        <f t="shared" si="0"/>
        <v>0</v>
      </c>
    </row>
    <row r="21" spans="9:11">
      <c r="I21" s="43">
        <v>1</v>
      </c>
      <c r="J21" s="44"/>
      <c r="K21" s="45">
        <f t="shared" si="0"/>
        <v>0</v>
      </c>
    </row>
    <row r="22" spans="9:11">
      <c r="I22" s="43">
        <v>0.25</v>
      </c>
      <c r="J22" s="44"/>
      <c r="K22" s="45">
        <f t="shared" si="0"/>
        <v>0</v>
      </c>
    </row>
    <row r="23" spans="9:11">
      <c r="I23" s="46">
        <v>0.05</v>
      </c>
      <c r="J23" s="44"/>
      <c r="K23" s="45">
        <f t="shared" si="0"/>
        <v>0</v>
      </c>
    </row>
    <row r="24" spans="9:11">
      <c r="I24" s="2" t="s">
        <v>31</v>
      </c>
      <c r="K24" s="47">
        <f>SUM(K13:K23)</f>
        <v>3900</v>
      </c>
    </row>
    <row r="25" spans="9:11">
      <c r="I25" s="2" t="s">
        <v>32</v>
      </c>
      <c r="K25" s="48">
        <f>J9</f>
        <v>0</v>
      </c>
    </row>
    <row r="26" ht="9.75" spans="11:11">
      <c r="K26" s="49">
        <f>SUM(K24:K25)</f>
        <v>3900</v>
      </c>
    </row>
    <row r="27" ht="9.75"/>
    <row r="34" spans="1:1">
      <c r="A34" s="2" t="s">
        <v>0</v>
      </c>
    </row>
    <row r="35" spans="1:1">
      <c r="A35" s="2" t="s">
        <v>33</v>
      </c>
    </row>
    <row r="37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2" customHeigh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45517</v>
      </c>
      <c r="B40" s="15">
        <v>19483</v>
      </c>
      <c r="C40" s="16" t="s">
        <v>83</v>
      </c>
      <c r="D40" s="17" t="s">
        <v>16</v>
      </c>
      <c r="E40" s="36">
        <v>58406</v>
      </c>
      <c r="F40" s="37">
        <v>21736.1</v>
      </c>
      <c r="G40" s="38"/>
      <c r="H40" s="38"/>
      <c r="I40" s="26"/>
      <c r="J40" s="24">
        <f t="shared" ref="J40:J48" si="1">I40</f>
        <v>0</v>
      </c>
      <c r="K40" s="24">
        <f t="shared" ref="K40:K48" si="2">J40+F40</f>
        <v>21736.1</v>
      </c>
      <c r="L40" s="14">
        <v>45513</v>
      </c>
      <c r="M40" s="2"/>
    </row>
    <row r="41" spans="1:13">
      <c r="A41" s="14">
        <v>45517</v>
      </c>
      <c r="B41" s="15">
        <v>19483</v>
      </c>
      <c r="C41" s="16" t="s">
        <v>83</v>
      </c>
      <c r="D41" s="17" t="s">
        <v>43</v>
      </c>
      <c r="E41" s="17"/>
      <c r="F41" s="37">
        <v>7500</v>
      </c>
      <c r="G41" s="38"/>
      <c r="H41" s="38"/>
      <c r="I41" s="26"/>
      <c r="J41" s="24">
        <f t="shared" si="1"/>
        <v>0</v>
      </c>
      <c r="K41" s="24">
        <f t="shared" si="2"/>
        <v>7500</v>
      </c>
      <c r="L41" s="14">
        <v>45513</v>
      </c>
      <c r="M41" s="2"/>
    </row>
    <row r="42" spans="1:12">
      <c r="A42" s="14">
        <v>45517</v>
      </c>
      <c r="B42" s="15">
        <v>19483</v>
      </c>
      <c r="C42" s="16" t="s">
        <v>83</v>
      </c>
      <c r="D42" s="17" t="s">
        <v>75</v>
      </c>
      <c r="E42" s="17"/>
      <c r="F42" s="37">
        <v>0.9</v>
      </c>
      <c r="G42" s="38"/>
      <c r="H42" s="38"/>
      <c r="I42" s="26"/>
      <c r="J42" s="24">
        <f t="shared" si="1"/>
        <v>0</v>
      </c>
      <c r="K42" s="24">
        <f t="shared" si="2"/>
        <v>0.9</v>
      </c>
      <c r="L42" s="14">
        <v>45513</v>
      </c>
    </row>
    <row r="43" spans="1:13">
      <c r="A43" s="14">
        <v>45517</v>
      </c>
      <c r="B43" s="15">
        <v>19484</v>
      </c>
      <c r="C43" s="39" t="s">
        <v>35</v>
      </c>
      <c r="D43" s="17" t="s">
        <v>16</v>
      </c>
      <c r="E43" s="17">
        <v>58408</v>
      </c>
      <c r="F43" s="37">
        <v>63300</v>
      </c>
      <c r="G43" s="38"/>
      <c r="H43" s="38"/>
      <c r="I43" s="26"/>
      <c r="J43" s="24">
        <f t="shared" si="1"/>
        <v>0</v>
      </c>
      <c r="K43" s="24">
        <f t="shared" si="2"/>
        <v>63300</v>
      </c>
      <c r="L43" s="14">
        <v>45516</v>
      </c>
      <c r="M43" s="41"/>
    </row>
    <row r="44" spans="1:13">
      <c r="A44" s="14">
        <v>45517</v>
      </c>
      <c r="B44" s="15">
        <v>19485</v>
      </c>
      <c r="C44" s="39" t="s">
        <v>84</v>
      </c>
      <c r="D44" s="17" t="s">
        <v>42</v>
      </c>
      <c r="E44" s="17">
        <v>58407</v>
      </c>
      <c r="F44" s="37">
        <v>98448.6</v>
      </c>
      <c r="G44" s="38"/>
      <c r="H44" s="38"/>
      <c r="I44" s="26"/>
      <c r="J44" s="24">
        <f t="shared" si="1"/>
        <v>0</v>
      </c>
      <c r="K44" s="24">
        <f t="shared" si="2"/>
        <v>98448.6</v>
      </c>
      <c r="L44" s="14">
        <v>45515</v>
      </c>
      <c r="M44" s="41"/>
    </row>
    <row r="45" spans="1:12">
      <c r="A45" s="14">
        <v>45517</v>
      </c>
      <c r="B45" s="15">
        <v>19486</v>
      </c>
      <c r="C45" s="39" t="s">
        <v>85</v>
      </c>
      <c r="D45" s="17" t="s">
        <v>16</v>
      </c>
      <c r="E45" s="17">
        <v>58412</v>
      </c>
      <c r="F45" s="37">
        <v>22336.1</v>
      </c>
      <c r="G45" s="38"/>
      <c r="H45" s="38"/>
      <c r="I45" s="26"/>
      <c r="J45" s="24">
        <f t="shared" si="1"/>
        <v>0</v>
      </c>
      <c r="K45" s="24">
        <f t="shared" si="2"/>
        <v>22336.1</v>
      </c>
      <c r="L45" s="14">
        <v>45516</v>
      </c>
    </row>
    <row r="46" spans="1:12">
      <c r="A46" s="14">
        <v>45517</v>
      </c>
      <c r="B46" s="15">
        <v>19489</v>
      </c>
      <c r="C46" s="39" t="s">
        <v>86</v>
      </c>
      <c r="D46" s="17" t="s">
        <v>16</v>
      </c>
      <c r="E46" s="17">
        <v>58189</v>
      </c>
      <c r="F46" s="37">
        <v>2650</v>
      </c>
      <c r="G46" s="38"/>
      <c r="H46" s="38"/>
      <c r="I46" s="26"/>
      <c r="J46" s="24">
        <f t="shared" si="1"/>
        <v>0</v>
      </c>
      <c r="K46" s="24">
        <f t="shared" si="2"/>
        <v>2650</v>
      </c>
      <c r="L46" s="14">
        <v>45513</v>
      </c>
    </row>
    <row r="47" spans="1:12">
      <c r="A47" s="14">
        <v>45517</v>
      </c>
      <c r="B47" s="15">
        <v>19490</v>
      </c>
      <c r="C47" s="39" t="s">
        <v>87</v>
      </c>
      <c r="D47" s="17" t="s">
        <v>16</v>
      </c>
      <c r="E47" s="17">
        <v>58190</v>
      </c>
      <c r="F47" s="37">
        <v>2650</v>
      </c>
      <c r="G47" s="38"/>
      <c r="H47" s="38"/>
      <c r="I47" s="26"/>
      <c r="J47" s="24">
        <f t="shared" si="1"/>
        <v>0</v>
      </c>
      <c r="K47" s="24">
        <f t="shared" si="2"/>
        <v>2650</v>
      </c>
      <c r="L47" s="14">
        <v>45513</v>
      </c>
    </row>
    <row r="48" spans="6:11">
      <c r="F48" s="40">
        <f>SUM(F40:F47)</f>
        <v>218621.7</v>
      </c>
      <c r="G48" s="2"/>
      <c r="H48" s="2"/>
      <c r="I48" s="2"/>
      <c r="J48" s="40">
        <f>SUM(J40:J47)</f>
        <v>0</v>
      </c>
      <c r="K48" s="40">
        <f>SUM(K40:K47)</f>
        <v>218621.7</v>
      </c>
    </row>
    <row r="50" spans="1:4">
      <c r="A50" s="2" t="s">
        <v>22</v>
      </c>
      <c r="D50" s="2" t="s">
        <v>23</v>
      </c>
    </row>
    <row r="51" spans="1:1">
      <c r="A51" s="2"/>
    </row>
    <row r="52" spans="1:1">
      <c r="A52" s="2"/>
    </row>
    <row r="53" spans="1:4">
      <c r="A53" s="2" t="s">
        <v>25</v>
      </c>
      <c r="D53" s="2" t="s">
        <v>26</v>
      </c>
    </row>
    <row r="54" spans="1:4">
      <c r="A54" s="1" t="s">
        <v>28</v>
      </c>
      <c r="D54" s="1" t="s">
        <v>29</v>
      </c>
    </row>
  </sheetData>
  <mergeCells count="27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  <mergeCell ref="M43:M44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workbookViewId="0">
      <selection activeCell="A1" sqref="$A1:$XFD28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0857142857143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45518</v>
      </c>
      <c r="B7" s="15">
        <v>19423</v>
      </c>
      <c r="C7" s="16" t="s">
        <v>88</v>
      </c>
      <c r="D7" s="17" t="s">
        <v>16</v>
      </c>
      <c r="E7" s="15">
        <v>58111</v>
      </c>
      <c r="F7" s="50"/>
      <c r="G7" s="19" t="s">
        <v>89</v>
      </c>
      <c r="H7" s="19">
        <v>6998</v>
      </c>
      <c r="I7" s="14">
        <v>45482</v>
      </c>
      <c r="J7" s="50">
        <v>23676.8</v>
      </c>
      <c r="K7" s="24">
        <f>J7+F7</f>
        <v>23676.8</v>
      </c>
      <c r="L7" s="14">
        <v>45518</v>
      </c>
      <c r="M7" s="2"/>
    </row>
    <row r="8" spans="1:13">
      <c r="A8" s="14"/>
      <c r="B8" s="15"/>
      <c r="C8" s="16"/>
      <c r="D8" s="17"/>
      <c r="E8" s="17"/>
      <c r="F8" s="50"/>
      <c r="G8" s="19"/>
      <c r="H8" s="19"/>
      <c r="I8" s="14"/>
      <c r="J8" s="50"/>
      <c r="K8" s="24"/>
      <c r="L8" s="14"/>
      <c r="M8" s="2"/>
    </row>
    <row r="9" spans="6:11">
      <c r="F9" s="40">
        <f>SUM(F4:F8)</f>
        <v>0</v>
      </c>
      <c r="G9" s="2"/>
      <c r="H9" s="2"/>
      <c r="I9" s="2"/>
      <c r="J9" s="40">
        <f>SUM(J7:J8)</f>
        <v>23676.8</v>
      </c>
      <c r="K9" s="40">
        <f>SUM(K7:K8)</f>
        <v>23676.8</v>
      </c>
    </row>
    <row r="10" spans="9:9">
      <c r="I10" s="1" t="s">
        <v>13</v>
      </c>
    </row>
    <row r="11" spans="8:11">
      <c r="H11" s="2" t="s">
        <v>19</v>
      </c>
      <c r="J11" s="42" t="s">
        <v>20</v>
      </c>
      <c r="K11" s="42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3">
        <v>1000</v>
      </c>
      <c r="J13" s="44"/>
      <c r="K13" s="45">
        <f t="shared" ref="K13:K23" si="0">J13*I13</f>
        <v>0</v>
      </c>
    </row>
    <row r="14" spans="1:11">
      <c r="A14" s="2"/>
      <c r="G14" s="2"/>
      <c r="I14" s="43">
        <v>500</v>
      </c>
      <c r="J14" s="44"/>
      <c r="K14" s="45">
        <f t="shared" si="0"/>
        <v>0</v>
      </c>
    </row>
    <row r="15" spans="1:11">
      <c r="A15" s="2"/>
      <c r="G15" s="2"/>
      <c r="I15" s="43">
        <v>200</v>
      </c>
      <c r="J15" s="44"/>
      <c r="K15" s="45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3">
        <v>100</v>
      </c>
      <c r="J16" s="44"/>
      <c r="K16" s="45">
        <f t="shared" si="0"/>
        <v>0</v>
      </c>
    </row>
    <row r="17" spans="1:11">
      <c r="A17" s="1" t="s">
        <v>28</v>
      </c>
      <c r="D17" s="1" t="s">
        <v>29</v>
      </c>
      <c r="G17" s="1" t="s">
        <v>30</v>
      </c>
      <c r="I17" s="43">
        <v>50</v>
      </c>
      <c r="J17" s="44"/>
      <c r="K17" s="45">
        <f t="shared" si="0"/>
        <v>0</v>
      </c>
    </row>
    <row r="18" spans="9:11">
      <c r="I18" s="43">
        <v>20</v>
      </c>
      <c r="J18" s="44"/>
      <c r="K18" s="45">
        <f t="shared" si="0"/>
        <v>0</v>
      </c>
    </row>
    <row r="19" spans="9:11">
      <c r="I19" s="43">
        <v>10</v>
      </c>
      <c r="J19" s="44"/>
      <c r="K19" s="45">
        <f t="shared" si="0"/>
        <v>0</v>
      </c>
    </row>
    <row r="20" spans="9:11">
      <c r="I20" s="43">
        <v>5</v>
      </c>
      <c r="J20" s="44"/>
      <c r="K20" s="45">
        <f t="shared" si="0"/>
        <v>0</v>
      </c>
    </row>
    <row r="21" spans="9:11">
      <c r="I21" s="43">
        <v>1</v>
      </c>
      <c r="J21" s="44"/>
      <c r="K21" s="45">
        <f t="shared" si="0"/>
        <v>0</v>
      </c>
    </row>
    <row r="22" spans="9:11">
      <c r="I22" s="43">
        <v>0.25</v>
      </c>
      <c r="J22" s="44"/>
      <c r="K22" s="45">
        <f t="shared" si="0"/>
        <v>0</v>
      </c>
    </row>
    <row r="23" spans="9:11">
      <c r="I23" s="46">
        <v>0.05</v>
      </c>
      <c r="J23" s="44"/>
      <c r="K23" s="45">
        <f t="shared" si="0"/>
        <v>0</v>
      </c>
    </row>
    <row r="24" spans="9:11">
      <c r="I24" s="2" t="s">
        <v>31</v>
      </c>
      <c r="K24" s="47">
        <f>SUM(K13:K23)</f>
        <v>0</v>
      </c>
    </row>
    <row r="25" spans="9:11">
      <c r="I25" s="2" t="s">
        <v>32</v>
      </c>
      <c r="K25" s="48">
        <f>J9</f>
        <v>23676.8</v>
      </c>
    </row>
    <row r="26" ht="9.75" spans="11:11">
      <c r="K26" s="49">
        <f>SUM(K24:K25)</f>
        <v>23676.8</v>
      </c>
    </row>
    <row r="27" ht="9.75"/>
    <row r="35" spans="1:1">
      <c r="A35" s="2" t="s">
        <v>0</v>
      </c>
    </row>
    <row r="36" spans="1:1">
      <c r="A36" s="2" t="s">
        <v>33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ht="12" customHeigh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45518</v>
      </c>
      <c r="B41" s="15">
        <v>19489</v>
      </c>
      <c r="C41" s="16" t="s">
        <v>90</v>
      </c>
      <c r="D41" s="17" t="s">
        <v>16</v>
      </c>
      <c r="E41" s="36">
        <v>58396</v>
      </c>
      <c r="F41" s="37">
        <v>8100</v>
      </c>
      <c r="G41" s="38"/>
      <c r="H41" s="38"/>
      <c r="I41" s="26"/>
      <c r="J41" s="24">
        <f>I41</f>
        <v>0</v>
      </c>
      <c r="K41" s="24">
        <f t="shared" ref="K41:K48" si="1">J41+F41</f>
        <v>8100</v>
      </c>
      <c r="L41" s="14">
        <v>45517</v>
      </c>
      <c r="M41" s="2"/>
    </row>
    <row r="42" spans="1:13">
      <c r="A42" s="14">
        <v>45518</v>
      </c>
      <c r="B42" s="15">
        <v>19490</v>
      </c>
      <c r="C42" s="16" t="s">
        <v>90</v>
      </c>
      <c r="D42" s="17" t="s">
        <v>16</v>
      </c>
      <c r="E42" s="17">
        <v>58405</v>
      </c>
      <c r="F42" s="37">
        <v>46200</v>
      </c>
      <c r="G42" s="38"/>
      <c r="H42" s="38"/>
      <c r="I42" s="26"/>
      <c r="J42" s="24">
        <f>I42</f>
        <v>0</v>
      </c>
      <c r="K42" s="24">
        <f t="shared" si="1"/>
        <v>46200</v>
      </c>
      <c r="L42" s="14">
        <v>45517</v>
      </c>
      <c r="M42" s="2"/>
    </row>
    <row r="43" spans="1:12">
      <c r="A43" s="14">
        <v>45518</v>
      </c>
      <c r="B43" s="15">
        <v>19491</v>
      </c>
      <c r="C43" s="16" t="s">
        <v>91</v>
      </c>
      <c r="D43" s="17" t="s">
        <v>16</v>
      </c>
      <c r="E43" s="17">
        <v>58414</v>
      </c>
      <c r="F43" s="37">
        <v>650</v>
      </c>
      <c r="G43" s="38"/>
      <c r="H43" s="38"/>
      <c r="I43" s="26"/>
      <c r="J43" s="24">
        <f>I43</f>
        <v>0</v>
      </c>
      <c r="K43" s="24">
        <f t="shared" si="1"/>
        <v>650</v>
      </c>
      <c r="L43" s="14">
        <v>45517</v>
      </c>
    </row>
    <row r="44" spans="1:13">
      <c r="A44" s="14">
        <v>45518</v>
      </c>
      <c r="B44" s="15">
        <v>19492</v>
      </c>
      <c r="C44" s="39" t="s">
        <v>92</v>
      </c>
      <c r="D44" s="17" t="s">
        <v>16</v>
      </c>
      <c r="E44" s="17">
        <v>58417</v>
      </c>
      <c r="F44" s="37">
        <v>56344</v>
      </c>
      <c r="G44" s="38"/>
      <c r="H44" s="38"/>
      <c r="I44" s="26"/>
      <c r="J44" s="24">
        <f>I44</f>
        <v>0</v>
      </c>
      <c r="K44" s="24">
        <f t="shared" si="1"/>
        <v>56344</v>
      </c>
      <c r="L44" s="14">
        <v>45517</v>
      </c>
      <c r="M44" s="41"/>
    </row>
    <row r="45" spans="1:13">
      <c r="A45" s="14">
        <v>45518</v>
      </c>
      <c r="B45" s="15">
        <v>19493</v>
      </c>
      <c r="C45" s="39" t="s">
        <v>93</v>
      </c>
      <c r="D45" s="17" t="s">
        <v>16</v>
      </c>
      <c r="E45" s="17">
        <v>58419</v>
      </c>
      <c r="F45" s="37"/>
      <c r="G45" s="38"/>
      <c r="H45" s="38"/>
      <c r="I45" s="26"/>
      <c r="J45" s="24">
        <v>28756.1</v>
      </c>
      <c r="K45" s="24">
        <f t="shared" si="1"/>
        <v>28756.1</v>
      </c>
      <c r="L45" s="14">
        <v>45512</v>
      </c>
      <c r="M45" s="41"/>
    </row>
    <row r="46" spans="1:12">
      <c r="A46" s="14">
        <v>45518</v>
      </c>
      <c r="B46" s="15">
        <v>19495</v>
      </c>
      <c r="C46" s="39" t="s">
        <v>94</v>
      </c>
      <c r="D46" s="17" t="s">
        <v>16</v>
      </c>
      <c r="E46" s="17">
        <v>58031</v>
      </c>
      <c r="F46" s="37">
        <v>36644.3</v>
      </c>
      <c r="G46" s="38"/>
      <c r="H46" s="38"/>
      <c r="I46" s="26"/>
      <c r="J46" s="24">
        <f>I46</f>
        <v>0</v>
      </c>
      <c r="K46" s="24">
        <f t="shared" si="1"/>
        <v>36644.3</v>
      </c>
      <c r="L46" s="14">
        <v>45517</v>
      </c>
    </row>
    <row r="47" spans="1:12">
      <c r="A47" s="14">
        <v>45518</v>
      </c>
      <c r="B47" s="15">
        <v>19496</v>
      </c>
      <c r="C47" s="39" t="s">
        <v>95</v>
      </c>
      <c r="D47" s="17" t="s">
        <v>16</v>
      </c>
      <c r="E47" s="17">
        <v>58421</v>
      </c>
      <c r="F47" s="37">
        <v>8100</v>
      </c>
      <c r="G47" s="38"/>
      <c r="H47" s="38"/>
      <c r="I47" s="26"/>
      <c r="J47" s="24">
        <f>I47</f>
        <v>0</v>
      </c>
      <c r="K47" s="24">
        <f t="shared" si="1"/>
        <v>8100</v>
      </c>
      <c r="L47" s="14">
        <v>45518</v>
      </c>
    </row>
    <row r="48" spans="6:11">
      <c r="F48" s="40">
        <f>SUM(F41:F47)</f>
        <v>156038.3</v>
      </c>
      <c r="G48" s="2"/>
      <c r="H48" s="2"/>
      <c r="I48" s="2"/>
      <c r="J48" s="40">
        <f>SUM(J41:J47)</f>
        <v>28756.1</v>
      </c>
      <c r="K48" s="40">
        <f>SUM(K41:K47)</f>
        <v>184794.4</v>
      </c>
    </row>
    <row r="50" spans="1:4">
      <c r="A50" s="2" t="s">
        <v>22</v>
      </c>
      <c r="D50" s="2" t="s">
        <v>23</v>
      </c>
    </row>
    <row r="51" spans="1:1">
      <c r="A51" s="2"/>
    </row>
    <row r="52" spans="1:1">
      <c r="A52" s="2"/>
    </row>
    <row r="53" spans="1:4">
      <c r="A53" s="2" t="s">
        <v>25</v>
      </c>
      <c r="D53" s="2" t="s">
        <v>26</v>
      </c>
    </row>
    <row r="54" spans="1:4">
      <c r="A54" s="1" t="s">
        <v>28</v>
      </c>
      <c r="D54" s="1" t="s">
        <v>29</v>
      </c>
    </row>
  </sheetData>
  <mergeCells count="27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  <mergeCell ref="M44:M45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zoomScale="130" zoomScaleNormal="130" topLeftCell="A6" workbookViewId="0">
      <selection activeCell="A33" sqref="$A33:$XFD52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8.0095238095238" style="1" customWidth="1"/>
    <col min="4" max="4" width="12.0857142857143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45519</v>
      </c>
      <c r="B7" s="15">
        <v>19499</v>
      </c>
      <c r="C7" s="16" t="s">
        <v>96</v>
      </c>
      <c r="D7" s="17" t="s">
        <v>16</v>
      </c>
      <c r="E7" s="15">
        <v>58420</v>
      </c>
      <c r="F7" s="50">
        <v>41000</v>
      </c>
      <c r="G7" s="19"/>
      <c r="H7" s="19"/>
      <c r="I7" s="14"/>
      <c r="J7" s="50"/>
      <c r="K7" s="24">
        <f>F7</f>
        <v>41000</v>
      </c>
      <c r="L7" s="14">
        <v>45520</v>
      </c>
      <c r="M7" s="2"/>
    </row>
    <row r="8" spans="1:13">
      <c r="A8" s="14">
        <v>45519</v>
      </c>
      <c r="B8" s="15">
        <v>19500</v>
      </c>
      <c r="C8" s="16" t="s">
        <v>97</v>
      </c>
      <c r="D8" s="17" t="s">
        <v>16</v>
      </c>
      <c r="E8" s="17">
        <v>58222</v>
      </c>
      <c r="F8" s="50">
        <v>70188.3</v>
      </c>
      <c r="G8" s="19"/>
      <c r="H8" s="19"/>
      <c r="I8" s="14"/>
      <c r="J8" s="50"/>
      <c r="K8" s="24">
        <f>F8</f>
        <v>70188.3</v>
      </c>
      <c r="L8" s="14">
        <v>45520</v>
      </c>
      <c r="M8" s="2"/>
    </row>
    <row r="9" spans="6:11">
      <c r="F9" s="40">
        <f>SUM(F4:F8)</f>
        <v>111188.3</v>
      </c>
      <c r="G9" s="2"/>
      <c r="H9" s="2"/>
      <c r="I9" s="2"/>
      <c r="J9" s="40">
        <f>SUM(J7:J8)</f>
        <v>0</v>
      </c>
      <c r="K9" s="40">
        <f>SUM(K7:K8)</f>
        <v>111188.3</v>
      </c>
    </row>
    <row r="10" spans="9:9">
      <c r="I10" s="1" t="s">
        <v>13</v>
      </c>
    </row>
    <row r="11" spans="8:11">
      <c r="H11" s="2" t="s">
        <v>19</v>
      </c>
      <c r="J11" s="42" t="s">
        <v>20</v>
      </c>
      <c r="K11" s="42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3">
        <v>1000</v>
      </c>
      <c r="J13" s="44">
        <v>111</v>
      </c>
      <c r="K13" s="45">
        <f t="shared" ref="K13:K23" si="0">J13*I13</f>
        <v>111000</v>
      </c>
    </row>
    <row r="14" spans="1:11">
      <c r="A14" s="2"/>
      <c r="G14" s="2"/>
      <c r="I14" s="43">
        <v>500</v>
      </c>
      <c r="J14" s="44"/>
      <c r="K14" s="45">
        <f t="shared" si="0"/>
        <v>0</v>
      </c>
    </row>
    <row r="15" spans="1:11">
      <c r="A15" s="2"/>
      <c r="G15" s="2"/>
      <c r="I15" s="43">
        <v>200</v>
      </c>
      <c r="J15" s="44"/>
      <c r="K15" s="45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3">
        <v>100</v>
      </c>
      <c r="J16" s="44">
        <v>1</v>
      </c>
      <c r="K16" s="45">
        <f t="shared" si="0"/>
        <v>100</v>
      </c>
    </row>
    <row r="17" spans="1:11">
      <c r="A17" s="1" t="s">
        <v>28</v>
      </c>
      <c r="D17" s="1" t="s">
        <v>29</v>
      </c>
      <c r="G17" s="1" t="s">
        <v>30</v>
      </c>
      <c r="I17" s="43">
        <v>50</v>
      </c>
      <c r="J17" s="44">
        <v>1</v>
      </c>
      <c r="K17" s="45">
        <f t="shared" si="0"/>
        <v>50</v>
      </c>
    </row>
    <row r="18" spans="9:11">
      <c r="I18" s="43">
        <v>20</v>
      </c>
      <c r="J18" s="44">
        <v>1</v>
      </c>
      <c r="K18" s="45">
        <f t="shared" si="0"/>
        <v>20</v>
      </c>
    </row>
    <row r="19" spans="9:11">
      <c r="I19" s="43">
        <v>10</v>
      </c>
      <c r="J19" s="44">
        <v>1</v>
      </c>
      <c r="K19" s="45">
        <f t="shared" si="0"/>
        <v>10</v>
      </c>
    </row>
    <row r="20" spans="9:11">
      <c r="I20" s="43">
        <v>5</v>
      </c>
      <c r="J20" s="44">
        <v>1</v>
      </c>
      <c r="K20" s="45">
        <f t="shared" si="0"/>
        <v>5</v>
      </c>
    </row>
    <row r="21" spans="9:11">
      <c r="I21" s="43">
        <v>1</v>
      </c>
      <c r="J21" s="44">
        <v>3</v>
      </c>
      <c r="K21" s="45">
        <f t="shared" si="0"/>
        <v>3</v>
      </c>
    </row>
    <row r="22" spans="9:11">
      <c r="I22" s="43">
        <v>0.25</v>
      </c>
      <c r="J22" s="44">
        <v>1</v>
      </c>
      <c r="K22" s="45">
        <f t="shared" si="0"/>
        <v>0.25</v>
      </c>
    </row>
    <row r="23" spans="9:11">
      <c r="I23" s="46">
        <v>0.05</v>
      </c>
      <c r="J23" s="44">
        <v>1</v>
      </c>
      <c r="K23" s="45">
        <f t="shared" si="0"/>
        <v>0.05</v>
      </c>
    </row>
    <row r="24" spans="9:11">
      <c r="I24" s="2" t="s">
        <v>31</v>
      </c>
      <c r="K24" s="47">
        <f>SUM(K13:K23)</f>
        <v>111188.3</v>
      </c>
    </row>
    <row r="25" spans="9:11">
      <c r="I25" s="2" t="s">
        <v>32</v>
      </c>
      <c r="K25" s="48">
        <f>J9</f>
        <v>0</v>
      </c>
    </row>
    <row r="26" ht="9.75" spans="11:11">
      <c r="K26" s="49">
        <f>SUM(K24:K25)</f>
        <v>111188.3</v>
      </c>
    </row>
    <row r="27" ht="9.75"/>
    <row r="33" spans="1:1">
      <c r="A33" s="2" t="s">
        <v>0</v>
      </c>
    </row>
    <row r="34" spans="1:1">
      <c r="A34" s="2" t="s">
        <v>33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ht="12" customHeigh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45519</v>
      </c>
      <c r="B39" s="15">
        <v>19501</v>
      </c>
      <c r="C39" s="16" t="s">
        <v>35</v>
      </c>
      <c r="D39" s="17" t="s">
        <v>16</v>
      </c>
      <c r="E39" s="36">
        <v>58425</v>
      </c>
      <c r="F39" s="37">
        <v>55744.1</v>
      </c>
      <c r="G39" s="38"/>
      <c r="H39" s="38"/>
      <c r="I39" s="26"/>
      <c r="J39" s="24">
        <f t="shared" ref="J39:J43" si="1">I39</f>
        <v>0</v>
      </c>
      <c r="K39" s="24">
        <f t="shared" ref="K39:K45" si="2">J39+F39</f>
        <v>55744.1</v>
      </c>
      <c r="L39" s="14">
        <v>45518</v>
      </c>
      <c r="M39" s="2"/>
    </row>
    <row r="40" spans="1:13">
      <c r="A40" s="14">
        <v>45519</v>
      </c>
      <c r="B40" s="15">
        <v>19502</v>
      </c>
      <c r="C40" s="16" t="s">
        <v>98</v>
      </c>
      <c r="D40" s="17" t="s">
        <v>42</v>
      </c>
      <c r="E40" s="17">
        <v>58426</v>
      </c>
      <c r="F40" s="37"/>
      <c r="G40" s="38"/>
      <c r="H40" s="38"/>
      <c r="I40" s="26"/>
      <c r="J40" s="24">
        <v>45281.44</v>
      </c>
      <c r="K40" s="24">
        <f t="shared" si="2"/>
        <v>45281.44</v>
      </c>
      <c r="L40" s="14">
        <v>45518</v>
      </c>
      <c r="M40" s="2" t="s">
        <v>99</v>
      </c>
    </row>
    <row r="41" spans="1:12">
      <c r="A41" s="14">
        <v>45519</v>
      </c>
      <c r="B41" s="15">
        <v>19503</v>
      </c>
      <c r="C41" s="16" t="s">
        <v>100</v>
      </c>
      <c r="D41" s="17" t="s">
        <v>16</v>
      </c>
      <c r="E41" s="17">
        <v>58395</v>
      </c>
      <c r="F41" s="37"/>
      <c r="G41" s="38"/>
      <c r="H41" s="38"/>
      <c r="I41" s="26"/>
      <c r="J41" s="24">
        <v>62786.1</v>
      </c>
      <c r="K41" s="24">
        <f t="shared" si="2"/>
        <v>62786.1</v>
      </c>
      <c r="L41" s="14">
        <v>45519</v>
      </c>
    </row>
    <row r="42" spans="1:13">
      <c r="A42" s="14">
        <v>45519</v>
      </c>
      <c r="B42" s="15">
        <v>19504</v>
      </c>
      <c r="C42" s="39" t="s">
        <v>78</v>
      </c>
      <c r="D42" s="17" t="s">
        <v>16</v>
      </c>
      <c r="E42" s="17">
        <v>58432</v>
      </c>
      <c r="F42" s="37">
        <v>31000</v>
      </c>
      <c r="G42" s="38"/>
      <c r="H42" s="38"/>
      <c r="I42" s="26"/>
      <c r="J42" s="24">
        <f t="shared" si="1"/>
        <v>0</v>
      </c>
      <c r="K42" s="24">
        <f t="shared" si="2"/>
        <v>31000</v>
      </c>
      <c r="L42" s="14">
        <v>45519</v>
      </c>
      <c r="M42" s="41"/>
    </row>
    <row r="43" spans="1:13">
      <c r="A43" s="14">
        <v>45519</v>
      </c>
      <c r="B43" s="15">
        <v>19505</v>
      </c>
      <c r="C43" s="39" t="s">
        <v>101</v>
      </c>
      <c r="D43" s="17" t="s">
        <v>16</v>
      </c>
      <c r="E43" s="17">
        <v>58431</v>
      </c>
      <c r="F43" s="37"/>
      <c r="G43" s="38"/>
      <c r="H43" s="38"/>
      <c r="I43" s="26"/>
      <c r="J43" s="24">
        <v>36182.1</v>
      </c>
      <c r="K43" s="24">
        <f t="shared" si="2"/>
        <v>36182.1</v>
      </c>
      <c r="L43" s="14">
        <v>45519</v>
      </c>
      <c r="M43" s="41"/>
    </row>
    <row r="44" spans="1:12">
      <c r="A44" s="14">
        <v>45519</v>
      </c>
      <c r="B44" s="15">
        <v>19506</v>
      </c>
      <c r="C44" s="39" t="s">
        <v>102</v>
      </c>
      <c r="D44" s="17" t="s">
        <v>16</v>
      </c>
      <c r="E44" s="17">
        <v>58429</v>
      </c>
      <c r="F44" s="37">
        <v>25036.1</v>
      </c>
      <c r="G44" s="38"/>
      <c r="H44" s="38"/>
      <c r="I44" s="26"/>
      <c r="J44" s="24">
        <f>I44</f>
        <v>0</v>
      </c>
      <c r="K44" s="24">
        <f t="shared" si="2"/>
        <v>25036.1</v>
      </c>
      <c r="L44" s="14">
        <v>45518</v>
      </c>
    </row>
    <row r="45" spans="6:11">
      <c r="F45" s="40">
        <f>SUM(F39:F44)</f>
        <v>111780.2</v>
      </c>
      <c r="G45" s="2"/>
      <c r="H45" s="2"/>
      <c r="I45" s="2"/>
      <c r="J45" s="40">
        <f>SUM(J39:J44)</f>
        <v>144249.64</v>
      </c>
      <c r="K45" s="40">
        <f>SUM(K39:K44)</f>
        <v>256029.84</v>
      </c>
    </row>
    <row r="47" spans="1:4">
      <c r="A47" s="2" t="s">
        <v>22</v>
      </c>
      <c r="D47" s="2" t="s">
        <v>23</v>
      </c>
    </row>
    <row r="48" spans="1:1">
      <c r="A48" s="2"/>
    </row>
    <row r="49" spans="1:1">
      <c r="A49" s="2"/>
    </row>
    <row r="50" spans="1:4">
      <c r="A50" s="2" t="s">
        <v>25</v>
      </c>
      <c r="D50" s="2" t="s">
        <v>26</v>
      </c>
    </row>
    <row r="51" spans="1:4">
      <c r="A51" s="1" t="s">
        <v>28</v>
      </c>
      <c r="D51" s="1" t="s">
        <v>29</v>
      </c>
    </row>
  </sheetData>
  <mergeCells count="27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  <mergeCell ref="M42:M43"/>
  </mergeCells>
  <pageMargins left="0.25" right="0.25" top="0.75" bottom="0.75" header="0.3" footer="0.3"/>
  <pageSetup paperSize="1" scale="89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AUG 1</vt:lpstr>
      <vt:lpstr>AUG 2</vt:lpstr>
      <vt:lpstr>AUG 5</vt:lpstr>
      <vt:lpstr>AUG 6</vt:lpstr>
      <vt:lpstr>AUG 7</vt:lpstr>
      <vt:lpstr>AUG 9</vt:lpstr>
      <vt:lpstr>AUG 13</vt:lpstr>
      <vt:lpstr>AUG 14</vt:lpstr>
      <vt:lpstr>AUG 15</vt:lpstr>
      <vt:lpstr>AUG 16</vt:lpstr>
      <vt:lpstr>AUG 19</vt:lpstr>
      <vt:lpstr>AUG 20</vt:lpstr>
      <vt:lpstr>AUG 27</vt:lpstr>
      <vt:lpstr>AUG 28</vt:lpstr>
      <vt:lpstr>AUG 30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2024-07-31T23:57:00Z</dcterms:created>
  <dcterms:modified xsi:type="dcterms:W3CDTF">2024-09-02T05:31:19Z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ED1F09995EFC46AFB7446D6A1E448E1B</vt:lpwstr>
  </property>
  <property fmtid="{D5CDD505-2E9C-101B-9397-08002B2CF9AE}" pid="3" name="KSOProductBuildVer">
    <vt:lpwstr>1033-11.2.0.11537</vt:lpwstr>
  </property>
</Properties>
</file>