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 tabRatio="771" firstSheet="5" activeTab="9"/>
  </bookViews>
  <sheets>
    <sheet name="SEPT 2" sheetId="3" r:id="rId1"/>
    <sheet name="SEPT 3" sheetId="5" r:id="rId2"/>
    <sheet name="SEPT 4" sheetId="7" r:id="rId3"/>
    <sheet name="SEPT 5" sheetId="6" r:id="rId4"/>
    <sheet name="SEPT 6" sheetId="8" r:id="rId5"/>
    <sheet name="SEPT 9" sheetId="9" r:id="rId6"/>
    <sheet name="SEPT 10" sheetId="10" r:id="rId7"/>
    <sheet name="SEPT 11" sheetId="11" r:id="rId8"/>
    <sheet name="SEPT 13" sheetId="12" r:id="rId9"/>
    <sheet name="SEPT 16" sheetId="13" r:id="rId10"/>
    <sheet name="SEPT 17" sheetId="14" r:id="rId11"/>
    <sheet name="SEPT 18" sheetId="15" r:id="rId12"/>
    <sheet name="SEPT 19" sheetId="16" r:id="rId13"/>
    <sheet name="SEPT 20" sheetId="17" r:id="rId14"/>
    <sheet name="SEPT 23" sheetId="18" r:id="rId15"/>
    <sheet name="SEPT 26" sheetId="19" r:id="rId16"/>
    <sheet name="SEPT 27" sheetId="20" r:id="rId17"/>
    <sheet name="SEPT 30" sheetId="21" r:id="rId18"/>
    <sheet name="LAZADA" sheetId="2" r:id="rId19"/>
  </sheets>
  <definedNames>
    <definedName name="_1_JAN_2024" localSheetId="18">#REF!</definedName>
    <definedName name="_1_JAN_2024" localSheetId="15">#REF!</definedName>
    <definedName name="_1_JAN_2024" localSheetId="16">#REF!</definedName>
    <definedName name="_1_JAN_2024">#REF!</definedName>
    <definedName name="_2_JAN_2024" localSheetId="18">#REF!</definedName>
    <definedName name="_2_JAN_2024" localSheetId="15">#REF!</definedName>
    <definedName name="_2_JAN_2024" localSheetId="16">#REF!</definedName>
    <definedName name="_2_JAN_2024">#REF!</definedName>
    <definedName name="_6_Jan_2020" localSheetId="18">#REF!</definedName>
    <definedName name="_6_Jan_2020" localSheetId="15">#REF!</definedName>
    <definedName name="_6_Jan_2020" localSheetId="16">#REF!</definedName>
    <definedName name="_6_Jan_2020">#REF!</definedName>
    <definedName name="_xlnm.Print_Area" localSheetId="18">LAZADA!$A$545:$L$609</definedName>
    <definedName name="_xlnm.Print_Area" localSheetId="15">'SEPT 26'!$A$1:$M$25</definedName>
    <definedName name="_xlnm.Print_Area" localSheetId="16">'SEPT 27'!$A$68:$L$93</definedName>
  </definedNames>
  <calcPr calcId="144525"/>
</workbook>
</file>

<file path=xl/sharedStrings.xml><?xml version="1.0" encoding="utf-8"?>
<sst xmlns="http://schemas.openxmlformats.org/spreadsheetml/2006/main" count="2838" uniqueCount="398">
  <si>
    <t>SUMMARY DAILY COLLECTION REPORT</t>
  </si>
  <si>
    <t>KMI H.O. SERIES (MART)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</si>
  <si>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</si>
  <si>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</si>
  <si>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</si>
  <si>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</si>
  <si>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</si>
  <si>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</si>
  <si>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</si>
  <si>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</si>
  <si>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</si>
  <si>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</si>
  <si>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</si>
  <si>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</si>
  <si>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</si>
  <si>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CARVINA FARM CORP</t>
  </si>
  <si>
    <t>UNIT</t>
  </si>
  <si>
    <t>Cash Breakdown</t>
  </si>
  <si>
    <t>PCS</t>
  </si>
  <si>
    <t>AMOUNT</t>
  </si>
  <si>
    <t>Prepared By:</t>
  </si>
  <si>
    <t>Noted By:</t>
  </si>
  <si>
    <t>Received by:</t>
  </si>
  <si>
    <t>JANELLEN LIM</t>
  </si>
  <si>
    <t>MART NATHANIEL R. FLORES</t>
  </si>
  <si>
    <t>RODESSA MANAS</t>
  </si>
  <si>
    <t>KMI Assistant</t>
  </si>
  <si>
    <t>KMI- Supervisor</t>
  </si>
  <si>
    <t>Accounting Clerk</t>
  </si>
  <si>
    <t>Total Coins &amp; Bills</t>
  </si>
  <si>
    <t>Total Checks</t>
  </si>
  <si>
    <t>EXI SYSTEMS + INC</t>
  </si>
  <si>
    <t>UNIT &amp; DC</t>
  </si>
  <si>
    <t>EWT 585.79</t>
  </si>
  <si>
    <t>ARTHUR SARTE</t>
  </si>
  <si>
    <t>UNIT DP</t>
  </si>
  <si>
    <t>M ONE MARKETING INTERNATIONAL INC.</t>
  </si>
  <si>
    <t>ANNA MARIE N. SANTIAGO</t>
  </si>
  <si>
    <t>PATRICIA RAMOS</t>
  </si>
  <si>
    <t>INSTALLATION</t>
  </si>
  <si>
    <t>MARY JOY JOLINE HONDRADA</t>
  </si>
  <si>
    <t>JOVIS VISTAN</t>
  </si>
  <si>
    <t>EAST ASIA LAND PROPERTIES INC</t>
  </si>
  <si>
    <t>PBB</t>
  </si>
  <si>
    <t>RUTH TIANGCO</t>
  </si>
  <si>
    <t>UNIT/INSTALL DP</t>
  </si>
  <si>
    <t>SAMMY DELA CRUZ</t>
  </si>
  <si>
    <t>HC FAM HOLDINGS INC</t>
  </si>
  <si>
    <t>EWT 206.58</t>
  </si>
  <si>
    <t>BENG ABUA LARANAN</t>
  </si>
  <si>
    <t>RYAN SIA</t>
  </si>
  <si>
    <t>KEAMUR OPC</t>
  </si>
  <si>
    <t>GOODMANAGEMENT CORPORATION</t>
  </si>
  <si>
    <t>MBTC</t>
  </si>
  <si>
    <t>EWT 538.27</t>
  </si>
  <si>
    <t>KMI H.O. SERIES (ROLAND)</t>
  </si>
  <si>
    <t>MICHAEL DEE</t>
  </si>
  <si>
    <t>EFREN CHUA YAP</t>
  </si>
  <si>
    <t>FE DEACLA</t>
  </si>
  <si>
    <t>EBITDAPOSITIVE CORPORATION</t>
  </si>
  <si>
    <t>EWB</t>
  </si>
  <si>
    <t>ERVIN DELFIN</t>
  </si>
  <si>
    <t>AR6030</t>
  </si>
  <si>
    <t>MARK CHRISTIAN SOLIS</t>
  </si>
  <si>
    <t>BS 10317</t>
  </si>
  <si>
    <t>KMI H.O. SERIES (ALFREDO)</t>
  </si>
  <si>
    <t>ICCT COLLEGES FOUNDATION INC</t>
  </si>
  <si>
    <t>EWT 333.76</t>
  </si>
  <si>
    <t>IMMACULATE CONCEPTION ACADEMY</t>
  </si>
  <si>
    <t>PNB</t>
  </si>
  <si>
    <t>MEGA GOLDTOWN PAN INC.</t>
  </si>
  <si>
    <t>BDO</t>
  </si>
  <si>
    <t>EWT 195.47</t>
  </si>
  <si>
    <t>GOLDEN PAN DE SAL, INC.</t>
  </si>
  <si>
    <t>EWT 120.50</t>
  </si>
  <si>
    <t>PAN DE MANILA FOOD CO, INC.</t>
  </si>
  <si>
    <t>INAVEIT SYSTEMS TECHNOLOGIES INC</t>
  </si>
  <si>
    <t>AR6031</t>
  </si>
  <si>
    <t>WILHELM ALBALADEJO</t>
  </si>
  <si>
    <t>BS 10311</t>
  </si>
  <si>
    <t>GERALD GARCIA</t>
  </si>
  <si>
    <t>IRWIN Y. CUA</t>
  </si>
  <si>
    <t>MARCC PARTNERS 2018 CORP</t>
  </si>
  <si>
    <t>EWT 1069.25</t>
  </si>
  <si>
    <t>EDWARD CHUA</t>
  </si>
  <si>
    <t>AZIA SUITES AND RESIDENCES INC</t>
  </si>
  <si>
    <t>CHRISTIAN OBMERGA</t>
  </si>
  <si>
    <t>FP INSTALLATION</t>
  </si>
  <si>
    <t>ANA SHEILA GANAS</t>
  </si>
  <si>
    <t>JEANETTE SY</t>
  </si>
  <si>
    <t>1 TRADE LOGISTICS INC.</t>
  </si>
  <si>
    <t>VINA CABAHUG/ DR. MA. VICTORIA</t>
  </si>
  <si>
    <t>RAFFY JOY NAVARRO</t>
  </si>
  <si>
    <t>R&amp;J BEAUTY AND WELLNESS PRODUCTS SHOP</t>
  </si>
  <si>
    <t>CALA CONSUMER PRODUCT MFG CORP</t>
  </si>
  <si>
    <t>COMMONFOLK CAPITOL HILLS</t>
  </si>
  <si>
    <t>ROSE CATALONE</t>
  </si>
  <si>
    <t>EULOGIO FRANCISCO JR.</t>
  </si>
  <si>
    <t>CYNTHIA ALABANZA/NITRAM IVAJ INC.</t>
  </si>
  <si>
    <t>CR#19597</t>
  </si>
  <si>
    <t>PHILIPPINE TPM TRADING</t>
  </si>
  <si>
    <t>MARK DIZON</t>
  </si>
  <si>
    <t>STATE ENTERPRISE</t>
  </si>
  <si>
    <t>OVERPAYMENT</t>
  </si>
  <si>
    <t>EXI SYSTEMS +, INC.</t>
  </si>
  <si>
    <t>EWT 1319.79</t>
  </si>
  <si>
    <t>ATTY. VIC DE LEON</t>
  </si>
  <si>
    <t>DR. LETICIA MASUI</t>
  </si>
  <si>
    <t>CDC MANUFACTURING CORP</t>
  </si>
  <si>
    <t>EWT 448.54</t>
  </si>
  <si>
    <t>NORA ICHON</t>
  </si>
  <si>
    <t>JAMES YAP</t>
  </si>
  <si>
    <t>SB</t>
  </si>
  <si>
    <t>CARLOS SANGCO</t>
  </si>
  <si>
    <t>JENALOU DIMAYUGA</t>
  </si>
  <si>
    <t>UNITAN CONSTRUCTION</t>
  </si>
  <si>
    <t>ALLAN DIMAPILIS</t>
  </si>
  <si>
    <t>EVELYN CHEN</t>
  </si>
  <si>
    <t>JOHANN CHUA YAP</t>
  </si>
  <si>
    <t>ACA &amp; CO., INC.</t>
  </si>
  <si>
    <t>EWT 1643.50</t>
  </si>
  <si>
    <t>CHINA BANK SAVINGS INC.</t>
  </si>
  <si>
    <t>CBS</t>
  </si>
  <si>
    <t>EWT 83.21</t>
  </si>
  <si>
    <t>STANDARD INSURANCE CO., INC.</t>
  </si>
  <si>
    <t>EWT 298.25</t>
  </si>
  <si>
    <t>NEMESIO I YABUT ELEMENTARY SCHOOL</t>
  </si>
  <si>
    <t>LANDBANK</t>
  </si>
  <si>
    <t>EWT 1615.27</t>
  </si>
  <si>
    <t>KPII</t>
  </si>
  <si>
    <t>INFARMCO / TONY CHUA</t>
  </si>
  <si>
    <t>SERVICE</t>
  </si>
  <si>
    <t>SJR 220673</t>
  </si>
  <si>
    <t>STERLING</t>
  </si>
  <si>
    <t>WILLIAM KAW</t>
  </si>
  <si>
    <t>KUO-LIANG CHEN</t>
  </si>
  <si>
    <t>MARTIN YAP</t>
  </si>
  <si>
    <t>UNIT FP</t>
  </si>
  <si>
    <t>TOMITA INDUSTRIAL &amp; MACHINERY INC</t>
  </si>
  <si>
    <t>EWT 1159.49</t>
  </si>
  <si>
    <t>ANA GAN</t>
  </si>
  <si>
    <t>PHILTRUST</t>
  </si>
  <si>
    <t>MANUEL BAUTISTA</t>
  </si>
  <si>
    <t>BPI</t>
  </si>
  <si>
    <t>VICTOR GO / ACA &amp; CO. INC</t>
  </si>
  <si>
    <t>CBC</t>
  </si>
  <si>
    <t>KATRINA ORTEGA</t>
  </si>
  <si>
    <t>PARTS</t>
  </si>
  <si>
    <t>SJR 176470</t>
  </si>
  <si>
    <t>EWT 156.70</t>
  </si>
  <si>
    <t>AMUN INI RESORT AND SPA INC.</t>
  </si>
  <si>
    <t>EWT 117.83</t>
  </si>
  <si>
    <t>ATLANTIC GRAINS INC.</t>
  </si>
  <si>
    <t>EWT 2081.36</t>
  </si>
  <si>
    <t>LUIS LICHAUCO</t>
  </si>
  <si>
    <t>MONACO MANUFACTURING CORP</t>
  </si>
  <si>
    <t>EWT 295.47</t>
  </si>
  <si>
    <t>RONALD CASTRO</t>
  </si>
  <si>
    <t>GZ LANTING TRADING CONS SUPPLY</t>
  </si>
  <si>
    <t>CLARISSA ORACION</t>
  </si>
  <si>
    <t>ANNE GENETTE M. MAGNAYE</t>
  </si>
  <si>
    <t>CEASARIO REX KAPUNAN</t>
  </si>
  <si>
    <t>JOHN CARLOS FRANCISCO</t>
  </si>
  <si>
    <t>M ONE MARKETING INTL INC.</t>
  </si>
  <si>
    <t>DEAN KYLE ANG</t>
  </si>
  <si>
    <t>THE PICASSO RENTAL MGT CORP</t>
  </si>
  <si>
    <t>EWT 40.59</t>
  </si>
  <si>
    <t>PAN DE MANILA FOOD CO., INC.</t>
  </si>
  <si>
    <t>ARK INDUSTRIES INC</t>
  </si>
  <si>
    <t>KMI AR#</t>
  </si>
  <si>
    <t>KM6041</t>
  </si>
  <si>
    <t>CHARLENE RAQUION</t>
  </si>
  <si>
    <t>BS10325</t>
  </si>
  <si>
    <t>KM6042</t>
  </si>
  <si>
    <t>BS10326</t>
  </si>
  <si>
    <t>GOETZ MOVING &amp; STORAGE INC.</t>
  </si>
  <si>
    <t>MARICKSONC ASC</t>
  </si>
  <si>
    <t>TINA GALANG</t>
  </si>
  <si>
    <t>FIRST METRO BUS EXPRESS TRANS INC</t>
  </si>
  <si>
    <t>CR# 19541</t>
  </si>
  <si>
    <t>ALC INDUSTRIAL &amp; COMMERCIAL DEVT CORP</t>
  </si>
  <si>
    <t>CSBANK</t>
  </si>
  <si>
    <t>EWT 205.14</t>
  </si>
  <si>
    <t>PAN DE MANILA FOOD CO</t>
  </si>
  <si>
    <t>LILIAN TAN</t>
  </si>
  <si>
    <t>MODISTE TREND</t>
  </si>
  <si>
    <t>PTB</t>
  </si>
  <si>
    <t>A-CONBEL BUILDERS CORP</t>
  </si>
  <si>
    <t>KM6043</t>
  </si>
  <si>
    <t>CATH LEA BRIL</t>
  </si>
  <si>
    <t>BS10330</t>
  </si>
  <si>
    <t>MARCC PARTNERS 2018 CORP.</t>
  </si>
  <si>
    <t>FULL PAYMENT</t>
  </si>
  <si>
    <t>EWT 81.79</t>
  </si>
  <si>
    <t>CUCINA PORTA ROSSA CORP</t>
  </si>
  <si>
    <t>ATTY. SILVERIO R. GARING</t>
  </si>
  <si>
    <t>KM6046</t>
  </si>
  <si>
    <t>ALBEN BERMEO</t>
  </si>
  <si>
    <t>BS10327</t>
  </si>
  <si>
    <t>BRIAN SAMONTE</t>
  </si>
  <si>
    <t>CHRISTOPHER A. PULIDO</t>
  </si>
  <si>
    <t>JOJO VILLA-IGNACIO</t>
  </si>
  <si>
    <t>LUFTHANSA TECHNIK PHILIPPINES INC</t>
  </si>
  <si>
    <t>EWT 166.19</t>
  </si>
  <si>
    <t>RAYMOND CHARLES DOROMAL</t>
  </si>
  <si>
    <t>AR5346</t>
  </si>
  <si>
    <t>BS9673</t>
  </si>
  <si>
    <t>BS9677</t>
  </si>
  <si>
    <t>BS9678</t>
  </si>
  <si>
    <t>DUINUS SMART TECH INC.</t>
  </si>
  <si>
    <t>AUGUSTO LIZAN</t>
  </si>
  <si>
    <t>MVF APPLIANNCES TRADING</t>
  </si>
  <si>
    <t>KELVIN OR</t>
  </si>
  <si>
    <t>PARISH PASTORAL NAT'L SHRINE OF OUR LADY OF LOURDES</t>
  </si>
  <si>
    <t>KMI 04</t>
  </si>
  <si>
    <t>FOR OLD ACCOUNT</t>
  </si>
  <si>
    <t>MICHAEL ALIAZON</t>
  </si>
  <si>
    <t>UNIT UPGRADE</t>
  </si>
  <si>
    <t>GRACE FRANCISCO</t>
  </si>
  <si>
    <t>SJR#</t>
  </si>
  <si>
    <t>RIJEN CARIÑO</t>
  </si>
  <si>
    <t>SOP</t>
  </si>
  <si>
    <t>LAZADA FEE</t>
  </si>
  <si>
    <t xml:space="preserve">TOTAL AMOUNT: </t>
  </si>
  <si>
    <t>CLARIZA RAQUIÑO</t>
  </si>
  <si>
    <t>CARLO MIRANDA</t>
  </si>
  <si>
    <t>ANSON SIA</t>
  </si>
  <si>
    <t>JOY CHRISTINE L. HOFILENA</t>
  </si>
  <si>
    <t>MONINA ALAGON</t>
  </si>
  <si>
    <t>EWT</t>
  </si>
  <si>
    <t>KIT VERGARA</t>
  </si>
  <si>
    <t>RANIELLE LAURICE KOLIN MACIAS</t>
  </si>
  <si>
    <t>KATRINA TUADLES</t>
  </si>
  <si>
    <t>ARMAN ILANO</t>
  </si>
  <si>
    <t>JERIC ERNE</t>
  </si>
  <si>
    <t>ARIEL LANOT</t>
  </si>
  <si>
    <t>TOTAL:</t>
  </si>
  <si>
    <t>CYRIL SUELLEN TOLEDO</t>
  </si>
  <si>
    <t>VINCENT CARLO T. SANTIAGO</t>
  </si>
  <si>
    <t>KLARENCE LOCSO</t>
  </si>
  <si>
    <t>DIANE GANDOL</t>
  </si>
  <si>
    <t>MA. LORRAINE MELOCOTON</t>
  </si>
  <si>
    <t>LESTHER JOHN DOMINIC ORTIZ</t>
  </si>
  <si>
    <t>GUIA FATIMA LORAYES</t>
  </si>
  <si>
    <t>HO / HANNAH ONG</t>
  </si>
  <si>
    <t>JOY ROBERTS</t>
  </si>
  <si>
    <t>ARCHIE ARINTOK</t>
  </si>
  <si>
    <t>JELO COLUBIO</t>
  </si>
  <si>
    <t>EDRAZEL RAMIREZ CAMINGAWAN</t>
  </si>
  <si>
    <t>ANTHONY PALACIOS</t>
  </si>
  <si>
    <t>EDA ROSE CARSIDO</t>
  </si>
  <si>
    <t>PAOLO V. DIAZ</t>
  </si>
  <si>
    <t>PAOLO GOMEZ</t>
  </si>
  <si>
    <t>MIRZA CABALTEJA</t>
  </si>
  <si>
    <t>JIM ROSSEL VILLA</t>
  </si>
  <si>
    <t>MARIBEL ABELLA</t>
  </si>
  <si>
    <t>FE ARLENE BASSIG</t>
  </si>
  <si>
    <t>JANET MAGANA</t>
  </si>
  <si>
    <t>KEVIN JOSEPH SUAN</t>
  </si>
  <si>
    <t>NARCISUS TAN LLEGUNAS</t>
  </si>
  <si>
    <t>PHILIP NIÑO QUIETA EPE</t>
  </si>
  <si>
    <t>BRYAN JOHN T. DANAO</t>
  </si>
  <si>
    <t>JUDELL VIERNES</t>
  </si>
  <si>
    <t>GEMILYN ESPEJO</t>
  </si>
  <si>
    <t>LE NORE AGUIRRE</t>
  </si>
  <si>
    <t>MARK JOSEPH MUPAS</t>
  </si>
  <si>
    <t>REESE LACUNA</t>
  </si>
  <si>
    <t>KURT LANCE CALAWIN</t>
  </si>
  <si>
    <t>DIVINE NOCHE CALAPATIA</t>
  </si>
  <si>
    <t>JOSEPH VINCENT FLORES</t>
  </si>
  <si>
    <t>FATIMA DELA PAZ DIWA</t>
  </si>
  <si>
    <t>MONIQUE BASA</t>
  </si>
  <si>
    <t>JOSEPH MARTIN GARCIA JR. FLORIMOND</t>
  </si>
  <si>
    <t>WOWIE DESTURA</t>
  </si>
  <si>
    <t>RAYMOND PADELARA</t>
  </si>
  <si>
    <t>MICHELLE DITABLAN</t>
  </si>
  <si>
    <t>MARIECAR GASPAR</t>
  </si>
  <si>
    <t>BETH AFOS RAMOS</t>
  </si>
  <si>
    <t>GRACE GATARIN</t>
  </si>
  <si>
    <t>ANSHERINA NATALIO</t>
  </si>
  <si>
    <t>ROMINA PEÑA</t>
  </si>
  <si>
    <t>MARGANA SUNIO</t>
  </si>
  <si>
    <t>JODI NUNEZ</t>
  </si>
  <si>
    <t>ERICSON AMPUNAN</t>
  </si>
  <si>
    <t>KATRINA JOIE DAVID</t>
  </si>
  <si>
    <t>JOYCE APOSTADERO</t>
  </si>
  <si>
    <t>MARTIN JOSEPH PERDIDO</t>
  </si>
  <si>
    <t>REVERSAL</t>
  </si>
  <si>
    <t>DEXTER S. ILAGAN</t>
  </si>
  <si>
    <t>RYAN CARANDANG</t>
  </si>
  <si>
    <t>FSL</t>
  </si>
  <si>
    <t>JOHANNA MAY SUAN</t>
  </si>
  <si>
    <t>SHIE ESTRADA</t>
  </si>
  <si>
    <t>NINA CARLA ARANES FICK</t>
  </si>
  <si>
    <t>MERCEDES BONOTAN</t>
  </si>
  <si>
    <t>APRIL ROSE V. CALIGANG</t>
  </si>
  <si>
    <t>221033 &amp; 221102</t>
  </si>
  <si>
    <t>KAYE AUSTERO</t>
  </si>
  <si>
    <t>MA. SYBIL PATRICIA ASERON</t>
  </si>
  <si>
    <t>ARCHIEL VELASCO MEDIAVILLO</t>
  </si>
  <si>
    <t>PAOLO F. FONTANILLA</t>
  </si>
  <si>
    <t>MARY ROSE PAGYOS</t>
  </si>
  <si>
    <t>CECILE TEJADA</t>
  </si>
  <si>
    <t>REYNANDTE VINAN</t>
  </si>
  <si>
    <t>MARK JOSEPH LEONARDO</t>
  </si>
  <si>
    <t>WENDELYNN ANG</t>
  </si>
  <si>
    <r>
      <rPr>
        <b/>
        <sz val="7"/>
        <color rgb="FFFF0000"/>
        <rFont val="Tahoma"/>
        <charset val="134"/>
      </rPr>
      <t>(RETURNED)</t>
    </r>
    <r>
      <rPr>
        <b/>
        <sz val="7"/>
        <rFont val="Tahoma"/>
        <charset val="134"/>
      </rPr>
      <t xml:space="preserve"> TOTAL AMOUNT: </t>
    </r>
  </si>
  <si>
    <t>REGINALDO BACLIT</t>
  </si>
  <si>
    <t>RENATO S. SOMBRANO</t>
  </si>
  <si>
    <t>AARON R. BANASTAS</t>
  </si>
  <si>
    <t>ANICIA DE VILLA</t>
  </si>
  <si>
    <t>GLEN HALAMANI</t>
  </si>
  <si>
    <t>ALEXANDER PESTANO</t>
  </si>
  <si>
    <t>OROPESA TORRED</t>
  </si>
  <si>
    <t>MARK KEVIN CARUZ</t>
  </si>
  <si>
    <t>MARRY CRIS F. DELGADO</t>
  </si>
  <si>
    <t>JEFFREY REYES</t>
  </si>
  <si>
    <t>MICHAEL NANOZ</t>
  </si>
  <si>
    <t>APRIL ANNE MAS</t>
  </si>
  <si>
    <t>ALLEN</t>
  </si>
  <si>
    <t>MELISSA MENESES</t>
  </si>
  <si>
    <t>JAYPEE JEFF CHUN</t>
  </si>
  <si>
    <t>ED E. BAUTISTA</t>
  </si>
  <si>
    <t>DHEZA JAMES</t>
  </si>
  <si>
    <t>GARRY GRANT CALIMOSO</t>
  </si>
  <si>
    <t>EMERSON LONGAKIT</t>
  </si>
  <si>
    <t>FRANCIS RICASIO</t>
  </si>
  <si>
    <t>NORMAN A. ERRAM JR.</t>
  </si>
  <si>
    <t>NECHIE BUQUIRON</t>
  </si>
  <si>
    <t>MARY JOY SALINAS</t>
  </si>
  <si>
    <t>ERIC GAWCHUA</t>
  </si>
  <si>
    <t>GILLYN QUIRANTE</t>
  </si>
  <si>
    <t>ANDREA LARA</t>
  </si>
  <si>
    <t>JILBERT VARGAS C/O PURCHASING</t>
  </si>
  <si>
    <t>MARIA CAROLINA S. GAMIR</t>
  </si>
  <si>
    <t>AZ CARLOS</t>
  </si>
  <si>
    <t>MALOU SISIT</t>
  </si>
  <si>
    <t>JETHRO MABBAGU VICTORIANO</t>
  </si>
  <si>
    <t>JAIME RAMOS</t>
  </si>
  <si>
    <t>CYRILL MANALO</t>
  </si>
  <si>
    <t>SUKESH RAGHURAM SALIAN</t>
  </si>
  <si>
    <t>IRENE DELA PERET</t>
  </si>
  <si>
    <t>CHARIE GUZMAN</t>
  </si>
  <si>
    <t>MICHAELA MAE FERRER</t>
  </si>
  <si>
    <t>JAKE BATAC</t>
  </si>
  <si>
    <t>JOMAR MENDOZA</t>
  </si>
  <si>
    <t>JANICE COLMINAR</t>
  </si>
  <si>
    <t>TIN SIY</t>
  </si>
  <si>
    <t>RIANNE VERZO</t>
  </si>
  <si>
    <t>MADELYN P. SANTIAGO</t>
  </si>
  <si>
    <t>YOSEF LAUDENCIA</t>
  </si>
  <si>
    <t>JEROME PEREZ MIARAL</t>
  </si>
  <si>
    <t>GESON JOHN MANDAWE</t>
  </si>
  <si>
    <t>HERSEY V</t>
  </si>
  <si>
    <t>JELLES LACSA</t>
  </si>
  <si>
    <t>ERICSON DIZON</t>
  </si>
  <si>
    <t>JOAN IGNACIO</t>
  </si>
  <si>
    <t>HOPE OLIVEROS</t>
  </si>
  <si>
    <t>CARMELO CHUA</t>
  </si>
  <si>
    <t>CHRISTIAN PETER BERONDO</t>
  </si>
  <si>
    <t>EDITHA SY</t>
  </si>
  <si>
    <t>CHASELYN MAURICIO</t>
  </si>
  <si>
    <t>RICHARD CASASOLA</t>
  </si>
  <si>
    <t>JOP SOLIS</t>
  </si>
  <si>
    <t>JAMES LLOYD IDAMA GADIL</t>
  </si>
  <si>
    <t>EM BAUTISTA</t>
  </si>
  <si>
    <t>ROXANNE ROGEL</t>
  </si>
  <si>
    <t>NIKKI DELA CRUZ</t>
  </si>
  <si>
    <t>TIN JALOS</t>
  </si>
  <si>
    <t>DEBRA ALDABA</t>
  </si>
  <si>
    <t>RICHARD ATASAN</t>
  </si>
  <si>
    <t>RENZ RHIO L. SOLMAYOR</t>
  </si>
  <si>
    <t>ROLANDO ROSAL MENDOZA JR.</t>
  </si>
  <si>
    <t>ROUISE A. RAMOS</t>
  </si>
  <si>
    <t>FAUSTINO CHIONG</t>
  </si>
  <si>
    <t>ADRIAN ARLEGUI</t>
  </si>
  <si>
    <t>MA. CHRISTINA ABANTE</t>
  </si>
  <si>
    <t>FRANCIS NARCISO</t>
  </si>
  <si>
    <t>MARC ANNIEL F. ARBILO</t>
  </si>
  <si>
    <t>CARLO CASTILLO</t>
  </si>
  <si>
    <t>LYDIAN CORTES</t>
  </si>
  <si>
    <t>ANGELICA RABI</t>
  </si>
  <si>
    <t>JAMES THOMAS</t>
  </si>
  <si>
    <t>ERIC PABLO</t>
  </si>
  <si>
    <t>REBATES</t>
  </si>
  <si>
    <t>MABEL NEPOMUCENO NOTE</t>
  </si>
  <si>
    <t>LEONALYN CABILADAS</t>
  </si>
  <si>
    <t>MELANIE UTRERA SANGALANG</t>
  </si>
  <si>
    <t>CARLO TIENZO</t>
  </si>
  <si>
    <t>LEONARDO ANASARIAS</t>
  </si>
  <si>
    <t>JESSE CHU</t>
  </si>
  <si>
    <t>MELISSA SANDEJAS</t>
  </si>
  <si>
    <t>JAYMAR BONDOC</t>
  </si>
  <si>
    <t>JOHN PHILIP DE CASTRO</t>
  </si>
  <si>
    <t>MICHELLINE BACLAY</t>
  </si>
  <si>
    <t>NOHLAN VICTORIANO</t>
  </si>
  <si>
    <t>JOHN PAULUS PLATON</t>
  </si>
  <si>
    <t>ERUEL DE LEON</t>
  </si>
</sst>
</file>

<file path=xl/styles.xml><?xml version="1.0" encoding="utf-8"?>
<styleSheet xmlns="http://schemas.openxmlformats.org/spreadsheetml/2006/main">
  <numFmts count="6">
    <numFmt numFmtId="44" formatCode="_-&quot;₱&quot;* #,##0.00_-;\-&quot;₱&quot;* #,##0.00_-;_-&quot;₱&quot;* &quot;-&quot;??_-;_-@_-"/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176" formatCode="_(* #,##0.00_);_(* \(#,##0.00\);_(* &quot;-&quot;??_);_(@_)"/>
    <numFmt numFmtId="177" formatCode="[$-409]d\-mmm\-yyyy;@"/>
  </numFmts>
  <fonts count="24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b/>
      <sz val="8"/>
      <name val="Tahoma"/>
      <charset val="134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8" borderId="12" applyNumberFormat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21" borderId="1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0" fillId="20" borderId="16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2" fillId="20" borderId="17" applyNumberFormat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6" fontId="2" fillId="0" borderId="5" xfId="2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7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6" fontId="1" fillId="0" borderId="5" xfId="2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2" applyNumberFormat="1" applyFont="1" applyBorder="1" applyAlignment="1">
      <alignment horizontal="center"/>
    </xf>
    <xf numFmtId="176" fontId="1" fillId="0" borderId="6" xfId="2" applyNumberFormat="1" applyFont="1" applyFill="1" applyBorder="1" applyAlignment="1"/>
    <xf numFmtId="176" fontId="1" fillId="0" borderId="6" xfId="2" applyNumberFormat="1" applyFont="1" applyFill="1" applyBorder="1" applyAlignment="1">
      <alignment vertical="center"/>
    </xf>
    <xf numFmtId="58" fontId="1" fillId="0" borderId="6" xfId="2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6" fontId="2" fillId="2" borderId="6" xfId="2" applyNumberFormat="1" applyFont="1" applyFill="1" applyBorder="1" applyAlignment="1"/>
    <xf numFmtId="0" fontId="4" fillId="0" borderId="0" xfId="0" applyFont="1" applyFill="1" applyAlignment="1">
      <alignment horizontal="left"/>
    </xf>
    <xf numFmtId="176" fontId="4" fillId="0" borderId="0" xfId="0" applyNumberFormat="1" applyFont="1" applyFill="1" applyAlignment="1"/>
    <xf numFmtId="0" fontId="4" fillId="0" borderId="0" xfId="0" applyFont="1" applyFill="1" applyAlignment="1"/>
    <xf numFmtId="176" fontId="2" fillId="2" borderId="6" xfId="2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/>
    </xf>
    <xf numFmtId="176" fontId="3" fillId="2" borderId="6" xfId="2" applyNumberFormat="1" applyFont="1" applyFill="1" applyBorder="1" applyAlignment="1"/>
    <xf numFmtId="176" fontId="3" fillId="2" borderId="6" xfId="2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/>
    </xf>
    <xf numFmtId="176" fontId="1" fillId="0" borderId="5" xfId="2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176" fontId="1" fillId="0" borderId="0" xfId="2" applyNumberFormat="1" applyFont="1" applyFill="1" applyBorder="1" applyAlignment="1">
      <alignment vertical="center"/>
    </xf>
    <xf numFmtId="176" fontId="1" fillId="0" borderId="5" xfId="2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6" fontId="2" fillId="0" borderId="0" xfId="2" applyNumberFormat="1" applyFont="1" applyAlignment="1">
      <alignment horizontal="center"/>
    </xf>
    <xf numFmtId="4" fontId="2" fillId="0" borderId="8" xfId="0" applyNumberFormat="1" applyFont="1" applyFill="1" applyBorder="1" applyAlignment="1"/>
    <xf numFmtId="176" fontId="2" fillId="0" borderId="0" xfId="2" applyNumberFormat="1" applyFont="1" applyAlignment="1"/>
    <xf numFmtId="176" fontId="2" fillId="0" borderId="0" xfId="2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0" fontId="3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7"/>
  <sheetViews>
    <sheetView zoomScale="130" zoomScaleNormal="130" topLeftCell="A10" workbookViewId="0">
      <selection activeCell="G74" sqref="G74"/>
    </sheetView>
  </sheetViews>
  <sheetFormatPr defaultColWidth="8.55238095238095" defaultRowHeight="9"/>
  <cols>
    <col min="1" max="1" width="9" style="1" customWidth="1"/>
    <col min="2" max="2" width="5.88571428571429" style="1" customWidth="1"/>
    <col min="3" max="3" width="26.3333333333333" style="1" customWidth="1"/>
    <col min="4" max="4" width="14.1047619047619" style="1" customWidth="1"/>
    <col min="5" max="5" width="9.78095238095238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0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45537</v>
      </c>
      <c r="B7" s="15">
        <v>19543</v>
      </c>
      <c r="C7" s="16" t="s">
        <v>15</v>
      </c>
      <c r="D7" s="17" t="s">
        <v>16</v>
      </c>
      <c r="E7" s="15">
        <v>58503</v>
      </c>
      <c r="F7" s="43">
        <v>12371.25</v>
      </c>
      <c r="G7" s="19"/>
      <c r="H7" s="19"/>
      <c r="I7" s="14"/>
      <c r="J7" s="43"/>
      <c r="K7" s="25">
        <f>F7+J7</f>
        <v>12371.25</v>
      </c>
      <c r="L7" s="14">
        <v>45538</v>
      </c>
      <c r="M7" s="2"/>
    </row>
    <row r="8" spans="1:13">
      <c r="A8" s="14"/>
      <c r="B8" s="15"/>
      <c r="C8" s="16"/>
      <c r="D8" s="17"/>
      <c r="E8" s="17"/>
      <c r="F8" s="43"/>
      <c r="G8" s="19"/>
      <c r="H8" s="19"/>
      <c r="I8" s="14"/>
      <c r="J8" s="43"/>
      <c r="K8" s="25"/>
      <c r="L8" s="14"/>
      <c r="M8" s="2"/>
    </row>
    <row r="9" spans="6:11">
      <c r="F9" s="42">
        <f>SUM(F4:F8)</f>
        <v>12371.25</v>
      </c>
      <c r="G9" s="2"/>
      <c r="H9" s="2"/>
      <c r="I9" s="2"/>
      <c r="J9" s="42">
        <f>SUM(J7:J8)</f>
        <v>0</v>
      </c>
      <c r="K9" s="42">
        <f>SUM(K7:K8)</f>
        <v>12371.25</v>
      </c>
    </row>
    <row r="10" spans="9:9">
      <c r="I10" s="1" t="s">
        <v>13</v>
      </c>
    </row>
    <row r="11" spans="8:11">
      <c r="H11" s="2" t="s">
        <v>17</v>
      </c>
      <c r="J11" s="45" t="s">
        <v>18</v>
      </c>
      <c r="K11" s="45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46">
        <v>1000</v>
      </c>
      <c r="J13" s="47">
        <v>12</v>
      </c>
      <c r="K13" s="48">
        <f t="shared" ref="K13:K23" si="0">J13*I13</f>
        <v>12000</v>
      </c>
    </row>
    <row r="14" spans="1:11">
      <c r="A14" s="2"/>
      <c r="G14" s="2"/>
      <c r="I14" s="46">
        <v>500</v>
      </c>
      <c r="J14" s="47"/>
      <c r="K14" s="48">
        <f t="shared" si="0"/>
        <v>0</v>
      </c>
    </row>
    <row r="15" spans="1:11">
      <c r="A15" s="2"/>
      <c r="G15" s="2"/>
      <c r="I15" s="46">
        <v>200</v>
      </c>
      <c r="J15" s="47"/>
      <c r="K15" s="48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46">
        <v>100</v>
      </c>
      <c r="J16" s="47">
        <v>3</v>
      </c>
      <c r="K16" s="48">
        <f t="shared" si="0"/>
        <v>300</v>
      </c>
    </row>
    <row r="17" spans="1:11">
      <c r="A17" s="1" t="s">
        <v>26</v>
      </c>
      <c r="D17" s="1" t="s">
        <v>27</v>
      </c>
      <c r="G17" s="1" t="s">
        <v>28</v>
      </c>
      <c r="I17" s="46">
        <v>50</v>
      </c>
      <c r="J17" s="47">
        <v>1</v>
      </c>
      <c r="K17" s="48">
        <f t="shared" si="0"/>
        <v>50</v>
      </c>
    </row>
    <row r="18" spans="9:11">
      <c r="I18" s="46">
        <v>20</v>
      </c>
      <c r="J18" s="47">
        <v>1</v>
      </c>
      <c r="K18" s="48">
        <f t="shared" si="0"/>
        <v>20</v>
      </c>
    </row>
    <row r="19" spans="9:11">
      <c r="I19" s="46">
        <v>10</v>
      </c>
      <c r="J19" s="47"/>
      <c r="K19" s="48">
        <f t="shared" si="0"/>
        <v>0</v>
      </c>
    </row>
    <row r="20" spans="9:11">
      <c r="I20" s="46">
        <v>5</v>
      </c>
      <c r="J20" s="47"/>
      <c r="K20" s="48">
        <f t="shared" si="0"/>
        <v>0</v>
      </c>
    </row>
    <row r="21" spans="9:11">
      <c r="I21" s="46">
        <v>1</v>
      </c>
      <c r="J21" s="47">
        <v>1</v>
      </c>
      <c r="K21" s="48">
        <f t="shared" si="0"/>
        <v>1</v>
      </c>
    </row>
    <row r="22" spans="9:11">
      <c r="I22" s="46">
        <v>0.25</v>
      </c>
      <c r="J22" s="47">
        <v>1</v>
      </c>
      <c r="K22" s="48">
        <f t="shared" si="0"/>
        <v>0.25</v>
      </c>
    </row>
    <row r="23" spans="9:11">
      <c r="I23" s="49">
        <v>0.05</v>
      </c>
      <c r="J23" s="47"/>
      <c r="K23" s="48">
        <f t="shared" si="0"/>
        <v>0</v>
      </c>
    </row>
    <row r="24" spans="9:11">
      <c r="I24" s="2" t="s">
        <v>29</v>
      </c>
      <c r="K24" s="50">
        <f>SUM(K13:K23)</f>
        <v>12371.25</v>
      </c>
    </row>
    <row r="25" spans="9:11">
      <c r="I25" s="2" t="s">
        <v>30</v>
      </c>
      <c r="K25" s="51">
        <f>J9</f>
        <v>0</v>
      </c>
    </row>
    <row r="26" ht="9.75" spans="11:11">
      <c r="K26" s="52">
        <f>SUM(K24:K25)</f>
        <v>12371.25</v>
      </c>
    </row>
    <row r="27" ht="9.75"/>
    <row r="31" spans="1:1">
      <c r="A31" s="2" t="s">
        <v>0</v>
      </c>
    </row>
    <row r="32" spans="1:1">
      <c r="A32" s="2" t="s">
        <v>1</v>
      </c>
    </row>
    <row r="34" spans="1:12">
      <c r="A34" s="3" t="s">
        <v>2</v>
      </c>
      <c r="B34" s="3" t="s">
        <v>3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3"/>
      <c r="K34" s="3" t="s">
        <v>9</v>
      </c>
      <c r="L34" s="3" t="s">
        <v>10</v>
      </c>
    </row>
    <row r="35" spans="1:12">
      <c r="A35" s="6"/>
      <c r="B35" s="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ht="10.05" customHeight="1" spans="1:1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3">
      <c r="A37" s="14">
        <v>45538</v>
      </c>
      <c r="B37" s="15">
        <v>19528</v>
      </c>
      <c r="C37" s="16" t="s">
        <v>31</v>
      </c>
      <c r="D37" s="17" t="s">
        <v>32</v>
      </c>
      <c r="E37" s="15">
        <v>58333</v>
      </c>
      <c r="F37" s="43">
        <v>32218.31</v>
      </c>
      <c r="G37" s="19"/>
      <c r="H37" s="19"/>
      <c r="I37" s="14"/>
      <c r="J37" s="43"/>
      <c r="K37" s="25">
        <f>F37+J37</f>
        <v>32218.31</v>
      </c>
      <c r="L37" s="14">
        <v>45538</v>
      </c>
      <c r="M37" s="2" t="s">
        <v>33</v>
      </c>
    </row>
    <row r="38" spans="1:13">
      <c r="A38" s="14">
        <v>45538</v>
      </c>
      <c r="B38" s="15">
        <v>19529</v>
      </c>
      <c r="C38" s="16" t="s">
        <v>34</v>
      </c>
      <c r="D38" s="17" t="s">
        <v>35</v>
      </c>
      <c r="E38" s="17">
        <v>57744</v>
      </c>
      <c r="F38" s="43">
        <v>4000</v>
      </c>
      <c r="G38" s="19"/>
      <c r="H38" s="19"/>
      <c r="I38" s="14"/>
      <c r="J38" s="43"/>
      <c r="K38" s="25"/>
      <c r="L38" s="14">
        <v>45538</v>
      </c>
      <c r="M38" s="2"/>
    </row>
    <row r="39" spans="6:11">
      <c r="F39" s="42">
        <f>SUM(F34:F38)</f>
        <v>36218.31</v>
      </c>
      <c r="G39" s="2"/>
      <c r="H39" s="2"/>
      <c r="I39" s="2"/>
      <c r="J39" s="42">
        <f>SUM(J37:J38)</f>
        <v>0</v>
      </c>
      <c r="K39" s="42">
        <f>SUM(K37:K38)</f>
        <v>32218.31</v>
      </c>
    </row>
    <row r="43" spans="1:4">
      <c r="A43" s="2" t="s">
        <v>20</v>
      </c>
      <c r="D43" s="2" t="s">
        <v>21</v>
      </c>
    </row>
    <row r="44" spans="1:1">
      <c r="A44" s="2"/>
    </row>
    <row r="45" spans="1:1">
      <c r="A45" s="2"/>
    </row>
    <row r="46" spans="1:4">
      <c r="A46" s="2" t="s">
        <v>23</v>
      </c>
      <c r="D46" s="2" t="s">
        <v>24</v>
      </c>
    </row>
    <row r="47" spans="1:4">
      <c r="A47" s="1" t="s">
        <v>26</v>
      </c>
      <c r="D47" s="1" t="s">
        <v>27</v>
      </c>
    </row>
  </sheetData>
  <mergeCells count="26">
    <mergeCell ref="G4:J4"/>
    <mergeCell ref="G34:J34"/>
    <mergeCell ref="A4:A6"/>
    <mergeCell ref="A34:A36"/>
    <mergeCell ref="B4:B6"/>
    <mergeCell ref="B34:B36"/>
    <mergeCell ref="C4:C6"/>
    <mergeCell ref="C34:C36"/>
    <mergeCell ref="D4:D6"/>
    <mergeCell ref="D34:D36"/>
    <mergeCell ref="E4:E6"/>
    <mergeCell ref="E34:E36"/>
    <mergeCell ref="F4:F6"/>
    <mergeCell ref="F34:F36"/>
    <mergeCell ref="G5:G6"/>
    <mergeCell ref="G35:G36"/>
    <mergeCell ref="H5:H6"/>
    <mergeCell ref="H35:H36"/>
    <mergeCell ref="I5:I6"/>
    <mergeCell ref="I35:I36"/>
    <mergeCell ref="J5:J6"/>
    <mergeCell ref="J35:J36"/>
    <mergeCell ref="K4:K6"/>
    <mergeCell ref="K34:K36"/>
    <mergeCell ref="L4:L6"/>
    <mergeCell ref="L34:L36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8"/>
  <sheetViews>
    <sheetView tabSelected="1" zoomScale="130" zoomScaleNormal="130" topLeftCell="A56" workbookViewId="0">
      <selection activeCell="C80" sqref="C80"/>
    </sheetView>
  </sheetViews>
  <sheetFormatPr defaultColWidth="8.55238095238095" defaultRowHeight="9"/>
  <cols>
    <col min="1" max="1" width="9" style="1" customWidth="1"/>
    <col min="2" max="2" width="5.88571428571429" style="1" customWidth="1"/>
    <col min="3" max="3" width="26.6666666666667" style="1" customWidth="1"/>
    <col min="4" max="4" width="13.8857142857143" style="1" customWidth="1"/>
    <col min="5" max="5" width="9.21904761904762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65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0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45551</v>
      </c>
      <c r="B7" s="15">
        <v>19435</v>
      </c>
      <c r="C7" s="16" t="s">
        <v>119</v>
      </c>
      <c r="D7" s="17" t="s">
        <v>16</v>
      </c>
      <c r="E7" s="15">
        <v>58080</v>
      </c>
      <c r="F7" s="43"/>
      <c r="G7" s="19" t="s">
        <v>53</v>
      </c>
      <c r="H7" s="19">
        <v>3641574013</v>
      </c>
      <c r="I7" s="14">
        <v>45505</v>
      </c>
      <c r="J7" s="43">
        <v>182428.7</v>
      </c>
      <c r="K7" s="25">
        <f>F7+J7</f>
        <v>182428.7</v>
      </c>
      <c r="L7" s="14">
        <v>45551</v>
      </c>
      <c r="M7" s="2" t="s">
        <v>120</v>
      </c>
    </row>
    <row r="8" spans="1:13">
      <c r="A8" s="14">
        <v>45551</v>
      </c>
      <c r="B8" s="15">
        <v>19438</v>
      </c>
      <c r="C8" s="16" t="s">
        <v>121</v>
      </c>
      <c r="D8" s="17" t="s">
        <v>16</v>
      </c>
      <c r="E8" s="15">
        <v>58290</v>
      </c>
      <c r="F8" s="43"/>
      <c r="G8" s="19" t="s">
        <v>122</v>
      </c>
      <c r="H8" s="19">
        <v>149249</v>
      </c>
      <c r="I8" s="14">
        <v>45518</v>
      </c>
      <c r="J8" s="43">
        <v>9236.79</v>
      </c>
      <c r="K8" s="25">
        <f>F8+J8</f>
        <v>9236.79</v>
      </c>
      <c r="L8" s="14">
        <v>45551</v>
      </c>
      <c r="M8" s="2" t="s">
        <v>123</v>
      </c>
    </row>
    <row r="9" spans="1:13">
      <c r="A9" s="14">
        <v>45551</v>
      </c>
      <c r="B9" s="15">
        <v>19439</v>
      </c>
      <c r="C9" s="16" t="s">
        <v>124</v>
      </c>
      <c r="D9" s="17" t="s">
        <v>16</v>
      </c>
      <c r="E9" s="17">
        <v>58378</v>
      </c>
      <c r="F9" s="43"/>
      <c r="G9" s="19" t="s">
        <v>71</v>
      </c>
      <c r="H9" s="19">
        <v>52274</v>
      </c>
      <c r="I9" s="14">
        <v>45531</v>
      </c>
      <c r="J9" s="43">
        <v>32505.85</v>
      </c>
      <c r="K9" s="25">
        <f>F9+J9</f>
        <v>32505.85</v>
      </c>
      <c r="L9" s="14">
        <v>45551</v>
      </c>
      <c r="M9" s="54" t="s">
        <v>125</v>
      </c>
    </row>
    <row r="10" spans="6:11">
      <c r="F10" s="42">
        <f>SUM(F4:F9)</f>
        <v>0</v>
      </c>
      <c r="G10" s="2"/>
      <c r="H10" s="2"/>
      <c r="I10" s="2"/>
      <c r="J10" s="42">
        <f>SUM(J7:J9)</f>
        <v>224171.34</v>
      </c>
      <c r="K10" s="42">
        <f>SUM(K7:K9)</f>
        <v>224171.34</v>
      </c>
    </row>
    <row r="11" spans="9:9">
      <c r="I11" s="1" t="s">
        <v>13</v>
      </c>
    </row>
    <row r="12" spans="8:11">
      <c r="H12" s="2" t="s">
        <v>17</v>
      </c>
      <c r="J12" s="45" t="s">
        <v>18</v>
      </c>
      <c r="K12" s="45" t="s">
        <v>19</v>
      </c>
    </row>
    <row r="13" spans="11:11">
      <c r="K13" s="2"/>
    </row>
    <row r="14" spans="1:11">
      <c r="A14" s="2" t="s">
        <v>20</v>
      </c>
      <c r="D14" s="2" t="s">
        <v>21</v>
      </c>
      <c r="G14" s="2" t="s">
        <v>22</v>
      </c>
      <c r="I14" s="46">
        <v>1000</v>
      </c>
      <c r="J14" s="47"/>
      <c r="K14" s="48">
        <f t="shared" ref="K14:K24" si="0">J14*I14</f>
        <v>0</v>
      </c>
    </row>
    <row r="15" spans="1:11">
      <c r="A15" s="2"/>
      <c r="G15" s="2"/>
      <c r="I15" s="46">
        <v>500</v>
      </c>
      <c r="J15" s="47"/>
      <c r="K15" s="48">
        <f t="shared" si="0"/>
        <v>0</v>
      </c>
    </row>
    <row r="16" spans="1:11">
      <c r="A16" s="2"/>
      <c r="G16" s="2"/>
      <c r="I16" s="46">
        <v>200</v>
      </c>
      <c r="J16" s="47"/>
      <c r="K16" s="48">
        <f t="shared" si="0"/>
        <v>0</v>
      </c>
    </row>
    <row r="17" spans="1:11">
      <c r="A17" s="2" t="s">
        <v>23</v>
      </c>
      <c r="D17" s="2" t="s">
        <v>24</v>
      </c>
      <c r="G17" s="2" t="s">
        <v>25</v>
      </c>
      <c r="I17" s="46">
        <v>100</v>
      </c>
      <c r="J17" s="47"/>
      <c r="K17" s="48">
        <f t="shared" si="0"/>
        <v>0</v>
      </c>
    </row>
    <row r="18" spans="1:11">
      <c r="A18" s="1" t="s">
        <v>26</v>
      </c>
      <c r="D18" s="1" t="s">
        <v>27</v>
      </c>
      <c r="G18" s="1" t="s">
        <v>28</v>
      </c>
      <c r="I18" s="46">
        <v>50</v>
      </c>
      <c r="J18" s="47"/>
      <c r="K18" s="48">
        <f t="shared" si="0"/>
        <v>0</v>
      </c>
    </row>
    <row r="19" spans="9:11">
      <c r="I19" s="46">
        <v>20</v>
      </c>
      <c r="J19" s="47"/>
      <c r="K19" s="48">
        <f t="shared" si="0"/>
        <v>0</v>
      </c>
    </row>
    <row r="20" spans="9:11">
      <c r="I20" s="46">
        <v>10</v>
      </c>
      <c r="J20" s="47"/>
      <c r="K20" s="48">
        <f t="shared" si="0"/>
        <v>0</v>
      </c>
    </row>
    <row r="21" spans="9:11">
      <c r="I21" s="46">
        <v>5</v>
      </c>
      <c r="J21" s="47"/>
      <c r="K21" s="48">
        <f t="shared" si="0"/>
        <v>0</v>
      </c>
    </row>
    <row r="22" spans="9:11">
      <c r="I22" s="46">
        <v>1</v>
      </c>
      <c r="J22" s="47"/>
      <c r="K22" s="48">
        <f t="shared" si="0"/>
        <v>0</v>
      </c>
    </row>
    <row r="23" spans="9:11">
      <c r="I23" s="46">
        <v>0.25</v>
      </c>
      <c r="J23" s="47"/>
      <c r="K23" s="48">
        <f t="shared" si="0"/>
        <v>0</v>
      </c>
    </row>
    <row r="24" spans="9:11">
      <c r="I24" s="49">
        <v>0.05</v>
      </c>
      <c r="J24" s="47"/>
      <c r="K24" s="48">
        <f t="shared" si="0"/>
        <v>0</v>
      </c>
    </row>
    <row r="25" spans="9:11">
      <c r="I25" s="2" t="s">
        <v>29</v>
      </c>
      <c r="K25" s="50">
        <f>SUM(K14:K24)</f>
        <v>0</v>
      </c>
    </row>
    <row r="26" spans="9:11">
      <c r="I26" s="2" t="s">
        <v>30</v>
      </c>
      <c r="K26" s="51">
        <f>J10</f>
        <v>224171.34</v>
      </c>
    </row>
    <row r="27" ht="9.75" spans="11:11">
      <c r="K27" s="52">
        <f>SUM(K25:K26)</f>
        <v>224171.34</v>
      </c>
    </row>
    <row r="28" ht="9.75"/>
    <row r="38" spans="1:1">
      <c r="A38" s="2" t="s">
        <v>0</v>
      </c>
    </row>
    <row r="39" spans="1:1">
      <c r="A39" s="2" t="s">
        <v>1</v>
      </c>
    </row>
    <row r="41" spans="1:12">
      <c r="A41" s="3" t="s">
        <v>2</v>
      </c>
      <c r="B41" s="3" t="s">
        <v>3</v>
      </c>
      <c r="C41" s="3" t="s">
        <v>4</v>
      </c>
      <c r="D41" s="3" t="s">
        <v>5</v>
      </c>
      <c r="E41" s="3" t="s">
        <v>6</v>
      </c>
      <c r="F41" s="3" t="s">
        <v>7</v>
      </c>
      <c r="G41" s="4" t="s">
        <v>8</v>
      </c>
      <c r="H41" s="5"/>
      <c r="I41" s="5"/>
      <c r="J41" s="23"/>
      <c r="K41" s="3" t="s">
        <v>9</v>
      </c>
      <c r="L41" s="3" t="s">
        <v>10</v>
      </c>
    </row>
    <row r="42" spans="1:12">
      <c r="A42" s="6"/>
      <c r="B42" s="6"/>
      <c r="C42" s="6"/>
      <c r="D42" s="6"/>
      <c r="E42" s="6"/>
      <c r="F42" s="6"/>
      <c r="G42" s="3" t="s">
        <v>11</v>
      </c>
      <c r="H42" s="3" t="s">
        <v>12</v>
      </c>
      <c r="I42" s="3" t="s">
        <v>13</v>
      </c>
      <c r="J42" s="3" t="s">
        <v>14</v>
      </c>
      <c r="K42" s="6"/>
      <c r="L42" s="6"/>
    </row>
    <row r="43" ht="10.05" customHeight="1" spans="1:1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3">
      <c r="A44" s="14">
        <v>45551</v>
      </c>
      <c r="B44" s="15">
        <v>19586</v>
      </c>
      <c r="C44" s="16" t="s">
        <v>126</v>
      </c>
      <c r="D44" s="17" t="s">
        <v>16</v>
      </c>
      <c r="E44" s="15">
        <v>58552</v>
      </c>
      <c r="F44" s="43"/>
      <c r="G44" s="19" t="s">
        <v>127</v>
      </c>
      <c r="H44" s="19">
        <v>440816</v>
      </c>
      <c r="I44" s="14">
        <v>45547</v>
      </c>
      <c r="J44" s="43">
        <v>34243.78</v>
      </c>
      <c r="K44" s="25">
        <f>F44+J44</f>
        <v>34243.78</v>
      </c>
      <c r="L44" s="14">
        <v>45551</v>
      </c>
      <c r="M44" s="2" t="s">
        <v>128</v>
      </c>
    </row>
    <row r="45" spans="1:13">
      <c r="A45" s="14"/>
      <c r="B45" s="15"/>
      <c r="C45" s="16"/>
      <c r="D45" s="17"/>
      <c r="E45" s="17"/>
      <c r="F45" s="43"/>
      <c r="G45" s="19"/>
      <c r="H45" s="19"/>
      <c r="I45" s="14"/>
      <c r="J45" s="43"/>
      <c r="K45" s="25"/>
      <c r="L45" s="14"/>
      <c r="M45" s="55" t="s">
        <v>129</v>
      </c>
    </row>
    <row r="46" spans="6:11">
      <c r="F46" s="42">
        <f>SUM(F41:F45)</f>
        <v>0</v>
      </c>
      <c r="G46" s="2"/>
      <c r="H46" s="2"/>
      <c r="I46" s="2"/>
      <c r="J46" s="42">
        <f>SUM(J44:J45)</f>
        <v>34243.78</v>
      </c>
      <c r="K46" s="42">
        <f>SUM(K44:K45)</f>
        <v>34243.78</v>
      </c>
    </row>
    <row r="47" spans="9:9">
      <c r="I47" s="1" t="s">
        <v>13</v>
      </c>
    </row>
    <row r="48" spans="8:11">
      <c r="H48" s="2" t="s">
        <v>17</v>
      </c>
      <c r="J48" s="45" t="s">
        <v>18</v>
      </c>
      <c r="K48" s="45" t="s">
        <v>19</v>
      </c>
    </row>
    <row r="49" spans="11:11">
      <c r="K49" s="2"/>
    </row>
    <row r="50" spans="1:11">
      <c r="A50" s="2" t="s">
        <v>20</v>
      </c>
      <c r="D50" s="2" t="s">
        <v>21</v>
      </c>
      <c r="G50" s="2" t="s">
        <v>22</v>
      </c>
      <c r="I50" s="46">
        <v>1000</v>
      </c>
      <c r="J50" s="47"/>
      <c r="K50" s="48">
        <f t="shared" ref="K50:K60" si="1">J50*I50</f>
        <v>0</v>
      </c>
    </row>
    <row r="51" spans="1:11">
      <c r="A51" s="2"/>
      <c r="G51" s="2"/>
      <c r="I51" s="46">
        <v>500</v>
      </c>
      <c r="J51" s="47"/>
      <c r="K51" s="48">
        <f t="shared" si="1"/>
        <v>0</v>
      </c>
    </row>
    <row r="52" spans="1:11">
      <c r="A52" s="2"/>
      <c r="G52" s="2"/>
      <c r="I52" s="46">
        <v>200</v>
      </c>
      <c r="J52" s="47"/>
      <c r="K52" s="48">
        <f t="shared" si="1"/>
        <v>0</v>
      </c>
    </row>
    <row r="53" spans="1:11">
      <c r="A53" s="2" t="s">
        <v>23</v>
      </c>
      <c r="D53" s="2" t="s">
        <v>24</v>
      </c>
      <c r="G53" s="2" t="s">
        <v>25</v>
      </c>
      <c r="I53" s="46">
        <v>100</v>
      </c>
      <c r="J53" s="47"/>
      <c r="K53" s="48">
        <f t="shared" si="1"/>
        <v>0</v>
      </c>
    </row>
    <row r="54" spans="1:11">
      <c r="A54" s="1" t="s">
        <v>26</v>
      </c>
      <c r="D54" s="1" t="s">
        <v>27</v>
      </c>
      <c r="G54" s="1" t="s">
        <v>28</v>
      </c>
      <c r="I54" s="46">
        <v>50</v>
      </c>
      <c r="J54" s="47"/>
      <c r="K54" s="48">
        <f t="shared" si="1"/>
        <v>0</v>
      </c>
    </row>
    <row r="55" spans="9:11">
      <c r="I55" s="46">
        <v>20</v>
      </c>
      <c r="J55" s="47"/>
      <c r="K55" s="48">
        <f t="shared" si="1"/>
        <v>0</v>
      </c>
    </row>
    <row r="56" spans="9:11">
      <c r="I56" s="46">
        <v>10</v>
      </c>
      <c r="J56" s="47"/>
      <c r="K56" s="48">
        <f t="shared" si="1"/>
        <v>0</v>
      </c>
    </row>
    <row r="57" spans="9:11">
      <c r="I57" s="46">
        <v>5</v>
      </c>
      <c r="J57" s="47"/>
      <c r="K57" s="48">
        <f t="shared" si="1"/>
        <v>0</v>
      </c>
    </row>
    <row r="58" spans="9:11">
      <c r="I58" s="46">
        <v>1</v>
      </c>
      <c r="J58" s="47"/>
      <c r="K58" s="48">
        <f t="shared" si="1"/>
        <v>0</v>
      </c>
    </row>
    <row r="59" spans="9:11">
      <c r="I59" s="46">
        <v>0.25</v>
      </c>
      <c r="J59" s="47"/>
      <c r="K59" s="48">
        <f t="shared" si="1"/>
        <v>0</v>
      </c>
    </row>
    <row r="60" spans="9:11">
      <c r="I60" s="49">
        <v>0.05</v>
      </c>
      <c r="J60" s="47"/>
      <c r="K60" s="48">
        <f t="shared" si="1"/>
        <v>0</v>
      </c>
    </row>
    <row r="61" spans="9:11">
      <c r="I61" s="2" t="s">
        <v>29</v>
      </c>
      <c r="K61" s="50">
        <f>SUM(K50:K60)</f>
        <v>0</v>
      </c>
    </row>
    <row r="62" spans="9:11">
      <c r="I62" s="2" t="s">
        <v>30</v>
      </c>
      <c r="K62" s="51">
        <f>J46</f>
        <v>34243.78</v>
      </c>
    </row>
    <row r="63" ht="9.75" spans="11:11">
      <c r="K63" s="52">
        <f>SUM(K61:K62)</f>
        <v>34243.78</v>
      </c>
    </row>
    <row r="64" ht="9.75"/>
    <row r="72" spans="1:1">
      <c r="A72" s="2" t="s">
        <v>0</v>
      </c>
    </row>
    <row r="73" spans="1:1">
      <c r="A73" s="2" t="s">
        <v>65</v>
      </c>
    </row>
    <row r="75" spans="1:12">
      <c r="A75" s="3" t="s">
        <v>2</v>
      </c>
      <c r="B75" s="3" t="s">
        <v>3</v>
      </c>
      <c r="C75" s="3" t="s">
        <v>4</v>
      </c>
      <c r="D75" s="3" t="s">
        <v>5</v>
      </c>
      <c r="E75" s="3" t="s">
        <v>6</v>
      </c>
      <c r="F75" s="3" t="s">
        <v>7</v>
      </c>
      <c r="G75" s="4" t="s">
        <v>8</v>
      </c>
      <c r="H75" s="5"/>
      <c r="I75" s="5"/>
      <c r="J75" s="23"/>
      <c r="K75" s="3" t="s">
        <v>9</v>
      </c>
      <c r="L75" s="3" t="s">
        <v>10</v>
      </c>
    </row>
    <row r="76" spans="1:12">
      <c r="A76" s="6"/>
      <c r="B76" s="6"/>
      <c r="C76" s="6"/>
      <c r="D76" s="6"/>
      <c r="E76" s="6"/>
      <c r="F76" s="6"/>
      <c r="G76" s="3" t="s">
        <v>11</v>
      </c>
      <c r="H76" s="3" t="s">
        <v>12</v>
      </c>
      <c r="I76" s="3" t="s">
        <v>13</v>
      </c>
      <c r="J76" s="3" t="s">
        <v>14</v>
      </c>
      <c r="K76" s="6"/>
      <c r="L76" s="6"/>
    </row>
    <row r="77" ht="10.05" customHeight="1" spans="1: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3">
      <c r="A78" s="14">
        <v>45552</v>
      </c>
      <c r="B78" s="15">
        <v>19440</v>
      </c>
      <c r="C78" s="16" t="s">
        <v>130</v>
      </c>
      <c r="D78" s="17" t="s">
        <v>131</v>
      </c>
      <c r="E78" s="15" t="s">
        <v>132</v>
      </c>
      <c r="F78" s="43"/>
      <c r="G78" s="19" t="s">
        <v>133</v>
      </c>
      <c r="H78" s="19">
        <v>7005702</v>
      </c>
      <c r="I78" s="14">
        <v>45547</v>
      </c>
      <c r="J78" s="43">
        <v>1800</v>
      </c>
      <c r="K78" s="25">
        <f>F78+J78</f>
        <v>1800</v>
      </c>
      <c r="L78" s="14">
        <v>45552</v>
      </c>
      <c r="M78" s="2" t="s">
        <v>129</v>
      </c>
    </row>
    <row r="79" spans="1:13">
      <c r="A79" s="14"/>
      <c r="B79" s="15"/>
      <c r="C79" s="16"/>
      <c r="D79" s="17"/>
      <c r="E79" s="17"/>
      <c r="F79" s="43"/>
      <c r="G79" s="19"/>
      <c r="H79" s="19"/>
      <c r="I79" s="14"/>
      <c r="J79" s="43"/>
      <c r="K79" s="25"/>
      <c r="L79" s="14"/>
      <c r="M79" s="55"/>
    </row>
    <row r="80" spans="6:11">
      <c r="F80" s="42">
        <f>SUM(F75:F79)</f>
        <v>0</v>
      </c>
      <c r="G80" s="2"/>
      <c r="H80" s="2"/>
      <c r="I80" s="2"/>
      <c r="J80" s="42">
        <f>SUM(J78:J79)</f>
        <v>1800</v>
      </c>
      <c r="K80" s="42">
        <f>SUM(K78:K79)</f>
        <v>1800</v>
      </c>
    </row>
    <row r="81" spans="9:9">
      <c r="I81" s="1" t="s">
        <v>13</v>
      </c>
    </row>
    <row r="82" spans="8:11">
      <c r="H82" s="2" t="s">
        <v>17</v>
      </c>
      <c r="J82" s="45" t="s">
        <v>18</v>
      </c>
      <c r="K82" s="45" t="s">
        <v>19</v>
      </c>
    </row>
    <row r="83" spans="11:11">
      <c r="K83" s="2"/>
    </row>
    <row r="84" spans="1:11">
      <c r="A84" s="2" t="s">
        <v>20</v>
      </c>
      <c r="D84" s="2" t="s">
        <v>21</v>
      </c>
      <c r="G84" s="2" t="s">
        <v>22</v>
      </c>
      <c r="I84" s="46">
        <v>1000</v>
      </c>
      <c r="J84" s="47"/>
      <c r="K84" s="48">
        <f t="shared" ref="K84:K94" si="2">J84*I84</f>
        <v>0</v>
      </c>
    </row>
    <row r="85" spans="1:11">
      <c r="A85" s="2"/>
      <c r="G85" s="2"/>
      <c r="I85" s="46">
        <v>500</v>
      </c>
      <c r="J85" s="47"/>
      <c r="K85" s="48">
        <f t="shared" si="2"/>
        <v>0</v>
      </c>
    </row>
    <row r="86" spans="1:11">
      <c r="A86" s="2"/>
      <c r="G86" s="2"/>
      <c r="I86" s="46">
        <v>200</v>
      </c>
      <c r="J86" s="47"/>
      <c r="K86" s="48">
        <f t="shared" si="2"/>
        <v>0</v>
      </c>
    </row>
    <row r="87" spans="1:11">
      <c r="A87" s="2" t="s">
        <v>23</v>
      </c>
      <c r="D87" s="2" t="s">
        <v>24</v>
      </c>
      <c r="G87" s="2" t="s">
        <v>25</v>
      </c>
      <c r="I87" s="46">
        <v>100</v>
      </c>
      <c r="J87" s="47"/>
      <c r="K87" s="48">
        <f t="shared" si="2"/>
        <v>0</v>
      </c>
    </row>
    <row r="88" spans="1:11">
      <c r="A88" s="1" t="s">
        <v>26</v>
      </c>
      <c r="D88" s="1" t="s">
        <v>27</v>
      </c>
      <c r="G88" s="1" t="s">
        <v>28</v>
      </c>
      <c r="I88" s="46">
        <v>50</v>
      </c>
      <c r="J88" s="47"/>
      <c r="K88" s="48">
        <f t="shared" si="2"/>
        <v>0</v>
      </c>
    </row>
    <row r="89" spans="9:11">
      <c r="I89" s="46">
        <v>20</v>
      </c>
      <c r="J89" s="47"/>
      <c r="K89" s="48">
        <f t="shared" si="2"/>
        <v>0</v>
      </c>
    </row>
    <row r="90" spans="9:11">
      <c r="I90" s="46">
        <v>10</v>
      </c>
      <c r="J90" s="47"/>
      <c r="K90" s="48">
        <f t="shared" si="2"/>
        <v>0</v>
      </c>
    </row>
    <row r="91" spans="9:11">
      <c r="I91" s="46">
        <v>5</v>
      </c>
      <c r="J91" s="47"/>
      <c r="K91" s="48">
        <f t="shared" si="2"/>
        <v>0</v>
      </c>
    </row>
    <row r="92" spans="9:11">
      <c r="I92" s="46">
        <v>1</v>
      </c>
      <c r="J92" s="47"/>
      <c r="K92" s="48">
        <f t="shared" si="2"/>
        <v>0</v>
      </c>
    </row>
    <row r="93" spans="9:11">
      <c r="I93" s="46">
        <v>0.25</v>
      </c>
      <c r="J93" s="47"/>
      <c r="K93" s="48">
        <f t="shared" si="2"/>
        <v>0</v>
      </c>
    </row>
    <row r="94" spans="9:11">
      <c r="I94" s="49">
        <v>0.05</v>
      </c>
      <c r="J94" s="47"/>
      <c r="K94" s="48">
        <f t="shared" si="2"/>
        <v>0</v>
      </c>
    </row>
    <row r="95" spans="9:11">
      <c r="I95" s="2" t="s">
        <v>29</v>
      </c>
      <c r="K95" s="50">
        <f>SUM(K84:K94)</f>
        <v>0</v>
      </c>
    </row>
    <row r="96" spans="9:11">
      <c r="I96" s="2" t="s">
        <v>30</v>
      </c>
      <c r="K96" s="51">
        <f>J80</f>
        <v>1800</v>
      </c>
    </row>
    <row r="97" ht="9.75" spans="11:11">
      <c r="K97" s="52">
        <f>SUM(K95:K96)</f>
        <v>1800</v>
      </c>
    </row>
    <row r="98" ht="9.75"/>
  </sheetData>
  <mergeCells count="39">
    <mergeCell ref="G4:J4"/>
    <mergeCell ref="G41:J41"/>
    <mergeCell ref="G75:J75"/>
    <mergeCell ref="A4:A6"/>
    <mergeCell ref="A41:A43"/>
    <mergeCell ref="A75:A77"/>
    <mergeCell ref="B4:B6"/>
    <mergeCell ref="B41:B43"/>
    <mergeCell ref="B75:B77"/>
    <mergeCell ref="C4:C6"/>
    <mergeCell ref="C41:C43"/>
    <mergeCell ref="C75:C77"/>
    <mergeCell ref="D4:D6"/>
    <mergeCell ref="D41:D43"/>
    <mergeCell ref="D75:D77"/>
    <mergeCell ref="E4:E6"/>
    <mergeCell ref="E41:E43"/>
    <mergeCell ref="E75:E77"/>
    <mergeCell ref="F4:F6"/>
    <mergeCell ref="F41:F43"/>
    <mergeCell ref="F75:F77"/>
    <mergeCell ref="G5:G6"/>
    <mergeCell ref="G42:G43"/>
    <mergeCell ref="G76:G77"/>
    <mergeCell ref="H5:H6"/>
    <mergeCell ref="H42:H43"/>
    <mergeCell ref="H76:H77"/>
    <mergeCell ref="I5:I6"/>
    <mergeCell ref="I42:I43"/>
    <mergeCell ref="I76:I77"/>
    <mergeCell ref="J5:J6"/>
    <mergeCell ref="J42:J43"/>
    <mergeCell ref="J76:J77"/>
    <mergeCell ref="K4:K6"/>
    <mergeCell ref="K41:K43"/>
    <mergeCell ref="K75:K77"/>
    <mergeCell ref="L4:L6"/>
    <mergeCell ref="L41:L43"/>
    <mergeCell ref="L75:L77"/>
  </mergeCells>
  <pageMargins left="0.25" right="0.25" top="0.75" bottom="0.75" header="0.3" footer="0.3"/>
  <pageSetup paperSize="1" scale="59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zoomScale="130" zoomScaleNormal="130" workbookViewId="0">
      <selection activeCell="A31" sqref="$A1:$XFD31"/>
    </sheetView>
  </sheetViews>
  <sheetFormatPr defaultColWidth="8.55238095238095" defaultRowHeight="9"/>
  <cols>
    <col min="1" max="1" width="9" style="1" customWidth="1"/>
    <col min="2" max="2" width="5.88571428571429" style="1" customWidth="1"/>
    <col min="3" max="3" width="27.6666666666667" style="1" customWidth="1"/>
    <col min="4" max="4" width="13.1047619047619" style="1" customWidth="1"/>
    <col min="5" max="5" width="8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2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45552</v>
      </c>
      <c r="B7" s="15">
        <v>19591</v>
      </c>
      <c r="C7" s="16" t="s">
        <v>134</v>
      </c>
      <c r="D7" s="17" t="s">
        <v>32</v>
      </c>
      <c r="E7" s="39">
        <v>58553</v>
      </c>
      <c r="F7" s="40"/>
      <c r="G7" s="41"/>
      <c r="H7" s="41"/>
      <c r="I7" s="27"/>
      <c r="J7" s="25">
        <v>36782.1</v>
      </c>
      <c r="K7" s="25">
        <f t="shared" ref="K7:K12" si="0">J7+F7</f>
        <v>36782.1</v>
      </c>
      <c r="L7" s="14">
        <v>45551</v>
      </c>
      <c r="M7" s="2"/>
    </row>
    <row r="8" spans="1:13">
      <c r="A8" s="14">
        <v>45552</v>
      </c>
      <c r="B8" s="15">
        <v>19592</v>
      </c>
      <c r="C8" s="16" t="s">
        <v>135</v>
      </c>
      <c r="D8" s="17" t="s">
        <v>16</v>
      </c>
      <c r="E8" s="17">
        <v>58555</v>
      </c>
      <c r="F8" s="40">
        <v>9906.5</v>
      </c>
      <c r="G8" s="41"/>
      <c r="H8" s="41"/>
      <c r="I8" s="27"/>
      <c r="J8" s="25">
        <f t="shared" ref="J8:J11" si="1">I8</f>
        <v>0</v>
      </c>
      <c r="K8" s="25">
        <f t="shared" si="0"/>
        <v>9906.5</v>
      </c>
      <c r="L8" s="14">
        <v>45551</v>
      </c>
      <c r="M8" s="2"/>
    </row>
    <row r="9" spans="1:13">
      <c r="A9" s="14">
        <v>45552</v>
      </c>
      <c r="B9" s="15">
        <v>19593</v>
      </c>
      <c r="C9" s="16" t="s">
        <v>136</v>
      </c>
      <c r="D9" s="17" t="s">
        <v>16</v>
      </c>
      <c r="E9" s="17">
        <v>58556</v>
      </c>
      <c r="F9" s="40">
        <v>32204.1</v>
      </c>
      <c r="G9" s="41"/>
      <c r="H9" s="41"/>
      <c r="I9" s="27"/>
      <c r="J9" s="25">
        <f t="shared" si="1"/>
        <v>0</v>
      </c>
      <c r="K9" s="25">
        <f t="shared" si="0"/>
        <v>32204.1</v>
      </c>
      <c r="L9" s="14">
        <v>45551</v>
      </c>
      <c r="M9" s="2"/>
    </row>
    <row r="10" spans="1:13">
      <c r="A10" s="14">
        <v>45552</v>
      </c>
      <c r="B10" s="15">
        <v>19595</v>
      </c>
      <c r="C10" s="16" t="s">
        <v>34</v>
      </c>
      <c r="D10" s="17" t="s">
        <v>137</v>
      </c>
      <c r="E10" s="17">
        <v>57744</v>
      </c>
      <c r="F10" s="40">
        <v>14900</v>
      </c>
      <c r="G10" s="41"/>
      <c r="H10" s="41"/>
      <c r="I10" s="27"/>
      <c r="J10" s="25">
        <f t="shared" si="1"/>
        <v>0</v>
      </c>
      <c r="K10" s="25">
        <f t="shared" si="0"/>
        <v>14900</v>
      </c>
      <c r="L10" s="14">
        <v>45552</v>
      </c>
      <c r="M10" s="54"/>
    </row>
    <row r="11" spans="1:12">
      <c r="A11" s="14">
        <v>45552</v>
      </c>
      <c r="B11" s="15">
        <v>19595</v>
      </c>
      <c r="C11" s="16" t="s">
        <v>34</v>
      </c>
      <c r="D11" s="17" t="s">
        <v>103</v>
      </c>
      <c r="E11" s="17">
        <v>57744</v>
      </c>
      <c r="F11" s="40">
        <v>100</v>
      </c>
      <c r="G11" s="41"/>
      <c r="H11" s="41"/>
      <c r="I11" s="27"/>
      <c r="J11" s="25">
        <f t="shared" si="1"/>
        <v>0</v>
      </c>
      <c r="K11" s="25">
        <f t="shared" si="0"/>
        <v>100</v>
      </c>
      <c r="L11" s="14">
        <v>45552</v>
      </c>
    </row>
    <row r="12" spans="1:13">
      <c r="A12" s="14">
        <v>45552</v>
      </c>
      <c r="B12" s="15">
        <v>19596</v>
      </c>
      <c r="C12" s="16" t="s">
        <v>138</v>
      </c>
      <c r="D12" s="17" t="s">
        <v>16</v>
      </c>
      <c r="E12" s="17">
        <v>58513</v>
      </c>
      <c r="F12" s="40"/>
      <c r="G12" s="41"/>
      <c r="H12" s="41"/>
      <c r="I12" s="27"/>
      <c r="J12" s="25">
        <v>128702.91</v>
      </c>
      <c r="K12" s="25">
        <f t="shared" si="0"/>
        <v>128702.91</v>
      </c>
      <c r="L12" s="14">
        <v>45552</v>
      </c>
      <c r="M12" s="2" t="s">
        <v>139</v>
      </c>
    </row>
    <row r="13" spans="6:11">
      <c r="F13" s="42">
        <f>SUM(F7:F12)</f>
        <v>57110.6</v>
      </c>
      <c r="G13" s="2"/>
      <c r="H13" s="2"/>
      <c r="I13" s="2"/>
      <c r="J13" s="42">
        <f>SUM(J7:J12)</f>
        <v>165485.01</v>
      </c>
      <c r="K13" s="42">
        <f>SUM(K7:K12)</f>
        <v>222595.61</v>
      </c>
    </row>
    <row r="15" spans="1:4">
      <c r="A15" s="2" t="s">
        <v>20</v>
      </c>
      <c r="D15" s="2" t="s">
        <v>21</v>
      </c>
    </row>
    <row r="16" spans="1:1">
      <c r="A16" s="2"/>
    </row>
    <row r="17" spans="1:1">
      <c r="A17" s="2"/>
    </row>
    <row r="18" spans="1:4">
      <c r="A18" s="2" t="s">
        <v>23</v>
      </c>
      <c r="D18" s="2" t="s">
        <v>24</v>
      </c>
    </row>
    <row r="19" spans="1:4">
      <c r="A19" s="1" t="s">
        <v>26</v>
      </c>
      <c r="D19" s="1" t="s">
        <v>27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zoomScale="130" zoomScaleNormal="130" topLeftCell="A2" workbookViewId="0">
      <selection activeCell="G26" sqref="G26"/>
    </sheetView>
  </sheetViews>
  <sheetFormatPr defaultColWidth="8.55238095238095" defaultRowHeight="9"/>
  <cols>
    <col min="1" max="1" width="9" style="1" customWidth="1"/>
    <col min="2" max="2" width="5.88571428571429" style="1" customWidth="1"/>
    <col min="3" max="3" width="27.6666666666667" style="1" customWidth="1"/>
    <col min="4" max="4" width="13.1047619047619" style="1" customWidth="1"/>
    <col min="5" max="5" width="8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0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45552</v>
      </c>
      <c r="B7" s="15">
        <v>19594</v>
      </c>
      <c r="C7" s="16" t="s">
        <v>140</v>
      </c>
      <c r="D7" s="17" t="s">
        <v>16</v>
      </c>
      <c r="E7" s="15">
        <v>58478</v>
      </c>
      <c r="F7" s="43"/>
      <c r="G7" s="19" t="s">
        <v>141</v>
      </c>
      <c r="H7" s="19">
        <v>5160922</v>
      </c>
      <c r="I7" s="14">
        <v>45552</v>
      </c>
      <c r="J7" s="43">
        <v>10310</v>
      </c>
      <c r="K7" s="25">
        <f>F7+J7</f>
        <v>10310</v>
      </c>
      <c r="L7" s="14">
        <v>45553</v>
      </c>
      <c r="M7" s="2"/>
    </row>
    <row r="8" spans="1:13">
      <c r="A8" s="14"/>
      <c r="B8" s="15"/>
      <c r="C8" s="16"/>
      <c r="D8" s="17"/>
      <c r="E8" s="17"/>
      <c r="F8" s="43"/>
      <c r="G8" s="19"/>
      <c r="H8" s="19"/>
      <c r="I8" s="14"/>
      <c r="J8" s="43"/>
      <c r="K8" s="25"/>
      <c r="L8" s="14"/>
      <c r="M8" s="55"/>
    </row>
    <row r="9" spans="6:11">
      <c r="F9" s="42">
        <f>SUM(F4:F8)</f>
        <v>0</v>
      </c>
      <c r="G9" s="2"/>
      <c r="H9" s="2"/>
      <c r="I9" s="2"/>
      <c r="J9" s="42">
        <f>SUM(J7:J8)</f>
        <v>10310</v>
      </c>
      <c r="K9" s="42">
        <f>SUM(K7:K8)</f>
        <v>10310</v>
      </c>
    </row>
    <row r="10" spans="9:9">
      <c r="I10" s="1" t="s">
        <v>13</v>
      </c>
    </row>
    <row r="11" spans="8:11">
      <c r="H11" s="2" t="s">
        <v>17</v>
      </c>
      <c r="J11" s="45" t="s">
        <v>18</v>
      </c>
      <c r="K11" s="45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46">
        <v>1000</v>
      </c>
      <c r="J13" s="47"/>
      <c r="K13" s="48">
        <f t="shared" ref="K13:K23" si="0">J13*I13</f>
        <v>0</v>
      </c>
    </row>
    <row r="14" spans="1:11">
      <c r="A14" s="2"/>
      <c r="G14" s="2"/>
      <c r="I14" s="46">
        <v>500</v>
      </c>
      <c r="J14" s="47"/>
      <c r="K14" s="48">
        <f t="shared" si="0"/>
        <v>0</v>
      </c>
    </row>
    <row r="15" spans="1:11">
      <c r="A15" s="2"/>
      <c r="G15" s="2"/>
      <c r="I15" s="46">
        <v>200</v>
      </c>
      <c r="J15" s="47"/>
      <c r="K15" s="48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46">
        <v>100</v>
      </c>
      <c r="J16" s="47"/>
      <c r="K16" s="48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46">
        <v>50</v>
      </c>
      <c r="J17" s="47"/>
      <c r="K17" s="48">
        <f t="shared" si="0"/>
        <v>0</v>
      </c>
    </row>
    <row r="18" spans="9:11">
      <c r="I18" s="46">
        <v>20</v>
      </c>
      <c r="J18" s="47"/>
      <c r="K18" s="48">
        <f t="shared" si="0"/>
        <v>0</v>
      </c>
    </row>
    <row r="19" spans="9:11">
      <c r="I19" s="46">
        <v>10</v>
      </c>
      <c r="J19" s="47"/>
      <c r="K19" s="48">
        <f t="shared" si="0"/>
        <v>0</v>
      </c>
    </row>
    <row r="20" spans="9:11">
      <c r="I20" s="46">
        <v>5</v>
      </c>
      <c r="J20" s="47"/>
      <c r="K20" s="48">
        <f t="shared" si="0"/>
        <v>0</v>
      </c>
    </row>
    <row r="21" spans="9:11">
      <c r="I21" s="46">
        <v>1</v>
      </c>
      <c r="J21" s="47"/>
      <c r="K21" s="48">
        <f t="shared" si="0"/>
        <v>0</v>
      </c>
    </row>
    <row r="22" spans="9:11">
      <c r="I22" s="46">
        <v>0.25</v>
      </c>
      <c r="J22" s="47"/>
      <c r="K22" s="48">
        <f t="shared" si="0"/>
        <v>0</v>
      </c>
    </row>
    <row r="23" spans="9:11">
      <c r="I23" s="49">
        <v>0.05</v>
      </c>
      <c r="J23" s="47"/>
      <c r="K23" s="48">
        <f t="shared" si="0"/>
        <v>0</v>
      </c>
    </row>
    <row r="24" spans="9:11">
      <c r="I24" s="2" t="s">
        <v>29</v>
      </c>
      <c r="K24" s="50">
        <f>SUM(K13:K23)</f>
        <v>0</v>
      </c>
    </row>
    <row r="25" spans="9:11">
      <c r="I25" s="2" t="s">
        <v>30</v>
      </c>
      <c r="K25" s="51">
        <f>J9</f>
        <v>10310</v>
      </c>
    </row>
    <row r="26" ht="9.75" spans="11:11">
      <c r="K26" s="52">
        <f>SUM(K24:K25)</f>
        <v>10310</v>
      </c>
    </row>
    <row r="27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8"/>
  <sheetViews>
    <sheetView zoomScale="130" zoomScaleNormal="130" workbookViewId="0">
      <selection activeCell="H65" sqref="H65"/>
    </sheetView>
  </sheetViews>
  <sheetFormatPr defaultColWidth="8.55238095238095" defaultRowHeight="9"/>
  <cols>
    <col min="1" max="1" width="9" style="1" customWidth="1"/>
    <col min="2" max="2" width="5.88571428571429" style="1" customWidth="1"/>
    <col min="3" max="3" width="27.6666666666667" style="1" customWidth="1"/>
    <col min="4" max="4" width="13.1047619047619" style="1" customWidth="1"/>
    <col min="5" max="5" width="8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0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45553</v>
      </c>
      <c r="B7" s="15">
        <v>19598</v>
      </c>
      <c r="C7" s="16" t="s">
        <v>142</v>
      </c>
      <c r="D7" s="17" t="s">
        <v>16</v>
      </c>
      <c r="E7" s="15">
        <v>58569</v>
      </c>
      <c r="F7" s="43"/>
      <c r="G7" s="19" t="s">
        <v>143</v>
      </c>
      <c r="H7" s="19">
        <v>1000130188</v>
      </c>
      <c r="I7" s="14">
        <v>45551</v>
      </c>
      <c r="J7" s="43">
        <v>81292.1</v>
      </c>
      <c r="K7" s="25">
        <f>F7+J7</f>
        <v>81292.1</v>
      </c>
      <c r="L7" s="14">
        <v>45554</v>
      </c>
      <c r="M7" s="2"/>
    </row>
    <row r="8" spans="1:13">
      <c r="A8" s="14"/>
      <c r="B8" s="15"/>
      <c r="C8" s="16"/>
      <c r="D8" s="17"/>
      <c r="E8" s="17"/>
      <c r="F8" s="43"/>
      <c r="G8" s="19"/>
      <c r="H8" s="19"/>
      <c r="I8" s="14"/>
      <c r="J8" s="43"/>
      <c r="K8" s="25"/>
      <c r="L8" s="14"/>
      <c r="M8" s="55"/>
    </row>
    <row r="9" spans="6:11">
      <c r="F9" s="42">
        <f>SUM(F4:F8)</f>
        <v>0</v>
      </c>
      <c r="G9" s="2"/>
      <c r="H9" s="2"/>
      <c r="I9" s="2"/>
      <c r="J9" s="42">
        <f>SUM(J7:J8)</f>
        <v>81292.1</v>
      </c>
      <c r="K9" s="42">
        <f>SUM(K7:K8)</f>
        <v>81292.1</v>
      </c>
    </row>
    <row r="10" spans="9:9">
      <c r="I10" s="1" t="s">
        <v>13</v>
      </c>
    </row>
    <row r="11" spans="8:11">
      <c r="H11" s="2" t="s">
        <v>17</v>
      </c>
      <c r="J11" s="45" t="s">
        <v>18</v>
      </c>
      <c r="K11" s="45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46">
        <v>1000</v>
      </c>
      <c r="J13" s="47"/>
      <c r="K13" s="48">
        <f t="shared" ref="K13:K23" si="0">J13*I13</f>
        <v>0</v>
      </c>
    </row>
    <row r="14" spans="1:11">
      <c r="A14" s="2"/>
      <c r="G14" s="2"/>
      <c r="I14" s="46">
        <v>500</v>
      </c>
      <c r="J14" s="47"/>
      <c r="K14" s="48">
        <f t="shared" si="0"/>
        <v>0</v>
      </c>
    </row>
    <row r="15" spans="1:11">
      <c r="A15" s="2"/>
      <c r="G15" s="2"/>
      <c r="I15" s="46">
        <v>200</v>
      </c>
      <c r="J15" s="47"/>
      <c r="K15" s="48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46">
        <v>100</v>
      </c>
      <c r="J16" s="47"/>
      <c r="K16" s="48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46">
        <v>50</v>
      </c>
      <c r="J17" s="47"/>
      <c r="K17" s="48">
        <f t="shared" si="0"/>
        <v>0</v>
      </c>
    </row>
    <row r="18" spans="9:11">
      <c r="I18" s="46">
        <v>20</v>
      </c>
      <c r="J18" s="47"/>
      <c r="K18" s="48">
        <f t="shared" si="0"/>
        <v>0</v>
      </c>
    </row>
    <row r="19" spans="9:11">
      <c r="I19" s="46">
        <v>10</v>
      </c>
      <c r="J19" s="47"/>
      <c r="K19" s="48">
        <f t="shared" si="0"/>
        <v>0</v>
      </c>
    </row>
    <row r="20" spans="9:11">
      <c r="I20" s="46">
        <v>5</v>
      </c>
      <c r="J20" s="47"/>
      <c r="K20" s="48">
        <f t="shared" si="0"/>
        <v>0</v>
      </c>
    </row>
    <row r="21" spans="9:11">
      <c r="I21" s="46">
        <v>1</v>
      </c>
      <c r="J21" s="47"/>
      <c r="K21" s="48">
        <f t="shared" si="0"/>
        <v>0</v>
      </c>
    </row>
    <row r="22" spans="9:11">
      <c r="I22" s="46">
        <v>0.25</v>
      </c>
      <c r="J22" s="47"/>
      <c r="K22" s="48">
        <f t="shared" si="0"/>
        <v>0</v>
      </c>
    </row>
    <row r="23" spans="9:11">
      <c r="I23" s="49">
        <v>0.05</v>
      </c>
      <c r="J23" s="47"/>
      <c r="K23" s="48">
        <f t="shared" si="0"/>
        <v>0</v>
      </c>
    </row>
    <row r="24" spans="9:11">
      <c r="I24" s="2" t="s">
        <v>29</v>
      </c>
      <c r="K24" s="50">
        <f>SUM(K13:K23)</f>
        <v>0</v>
      </c>
    </row>
    <row r="25" spans="9:11">
      <c r="I25" s="2" t="s">
        <v>30</v>
      </c>
      <c r="K25" s="51">
        <f>J9</f>
        <v>81292.1</v>
      </c>
    </row>
    <row r="26" ht="9.75" spans="11:11">
      <c r="K26" s="52">
        <f>SUM(K24:K25)</f>
        <v>81292.1</v>
      </c>
    </row>
    <row r="27" ht="9.75"/>
    <row r="36" spans="1:1">
      <c r="A36" s="2" t="s">
        <v>0</v>
      </c>
    </row>
    <row r="37" spans="1:1">
      <c r="A37" s="2" t="s">
        <v>65</v>
      </c>
    </row>
    <row r="39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>
      <c r="A42" s="14">
        <v>45554</v>
      </c>
      <c r="B42" s="15">
        <v>19441</v>
      </c>
      <c r="C42" s="16" t="s">
        <v>144</v>
      </c>
      <c r="D42" s="17" t="s">
        <v>16</v>
      </c>
      <c r="E42" s="15">
        <v>58235</v>
      </c>
      <c r="F42" s="43"/>
      <c r="G42" s="19" t="s">
        <v>145</v>
      </c>
      <c r="H42" s="19">
        <v>1029469</v>
      </c>
      <c r="I42" s="14">
        <v>45551</v>
      </c>
      <c r="J42" s="43">
        <v>2650</v>
      </c>
      <c r="K42" s="25">
        <f>F42+J42</f>
        <v>2650</v>
      </c>
      <c r="L42" s="14">
        <v>45554</v>
      </c>
    </row>
    <row r="43" spans="1:12">
      <c r="A43" s="14"/>
      <c r="B43" s="15"/>
      <c r="C43" s="16"/>
      <c r="D43" s="17"/>
      <c r="E43" s="17"/>
      <c r="F43" s="43"/>
      <c r="G43" s="19"/>
      <c r="H43" s="19"/>
      <c r="I43" s="14"/>
      <c r="J43" s="43"/>
      <c r="K43" s="25"/>
      <c r="L43" s="14"/>
    </row>
    <row r="44" spans="6:11">
      <c r="F44" s="42">
        <f>SUM(F39:F43)</f>
        <v>0</v>
      </c>
      <c r="G44" s="2"/>
      <c r="H44" s="2"/>
      <c r="I44" s="2"/>
      <c r="J44" s="42">
        <f>SUM(J42:J43)</f>
        <v>2650</v>
      </c>
      <c r="K44" s="42">
        <f>SUM(K42:K43)</f>
        <v>2650</v>
      </c>
    </row>
    <row r="45" spans="9:9">
      <c r="I45" s="1" t="s">
        <v>13</v>
      </c>
    </row>
    <row r="46" spans="8:11">
      <c r="H46" s="2" t="s">
        <v>17</v>
      </c>
      <c r="J46" s="45" t="s">
        <v>18</v>
      </c>
      <c r="K46" s="45" t="s">
        <v>19</v>
      </c>
    </row>
    <row r="47" spans="11:11">
      <c r="K47" s="2"/>
    </row>
    <row r="48" spans="1:11">
      <c r="A48" s="2" t="s">
        <v>20</v>
      </c>
      <c r="D48" s="2" t="s">
        <v>21</v>
      </c>
      <c r="G48" s="2" t="s">
        <v>22</v>
      </c>
      <c r="I48" s="46">
        <v>1000</v>
      </c>
      <c r="J48" s="47"/>
      <c r="K48" s="48">
        <f t="shared" ref="K48:K58" si="1">J48*I48</f>
        <v>0</v>
      </c>
    </row>
    <row r="49" spans="1:11">
      <c r="A49" s="2"/>
      <c r="G49" s="2"/>
      <c r="I49" s="46">
        <v>500</v>
      </c>
      <c r="J49" s="47"/>
      <c r="K49" s="48">
        <f t="shared" si="1"/>
        <v>0</v>
      </c>
    </row>
    <row r="50" spans="1:11">
      <c r="A50" s="2"/>
      <c r="G50" s="2"/>
      <c r="I50" s="46">
        <v>200</v>
      </c>
      <c r="J50" s="47"/>
      <c r="K50" s="48">
        <f t="shared" si="1"/>
        <v>0</v>
      </c>
    </row>
    <row r="51" spans="1:11">
      <c r="A51" s="2" t="s">
        <v>23</v>
      </c>
      <c r="D51" s="2" t="s">
        <v>24</v>
      </c>
      <c r="G51" s="2" t="s">
        <v>25</v>
      </c>
      <c r="I51" s="46">
        <v>100</v>
      </c>
      <c r="J51" s="47"/>
      <c r="K51" s="48">
        <f t="shared" si="1"/>
        <v>0</v>
      </c>
    </row>
    <row r="52" spans="1:11">
      <c r="A52" s="1" t="s">
        <v>26</v>
      </c>
      <c r="D52" s="1" t="s">
        <v>27</v>
      </c>
      <c r="G52" s="1" t="s">
        <v>28</v>
      </c>
      <c r="I52" s="46">
        <v>50</v>
      </c>
      <c r="J52" s="47"/>
      <c r="K52" s="48">
        <f t="shared" si="1"/>
        <v>0</v>
      </c>
    </row>
    <row r="53" spans="9:11">
      <c r="I53" s="46">
        <v>20</v>
      </c>
      <c r="J53" s="47"/>
      <c r="K53" s="48">
        <f t="shared" si="1"/>
        <v>0</v>
      </c>
    </row>
    <row r="54" spans="9:11">
      <c r="I54" s="46">
        <v>10</v>
      </c>
      <c r="J54" s="47"/>
      <c r="K54" s="48">
        <f t="shared" si="1"/>
        <v>0</v>
      </c>
    </row>
    <row r="55" spans="9:11">
      <c r="I55" s="46">
        <v>5</v>
      </c>
      <c r="J55" s="47"/>
      <c r="K55" s="48">
        <f t="shared" si="1"/>
        <v>0</v>
      </c>
    </row>
    <row r="56" spans="9:11">
      <c r="I56" s="46">
        <v>1</v>
      </c>
      <c r="J56" s="47"/>
      <c r="K56" s="48">
        <f t="shared" si="1"/>
        <v>0</v>
      </c>
    </row>
    <row r="57" spans="9:11">
      <c r="I57" s="46">
        <v>0.25</v>
      </c>
      <c r="J57" s="47"/>
      <c r="K57" s="48">
        <f t="shared" si="1"/>
        <v>0</v>
      </c>
    </row>
    <row r="58" spans="9:11">
      <c r="I58" s="49">
        <v>0.05</v>
      </c>
      <c r="J58" s="47"/>
      <c r="K58" s="48">
        <f t="shared" si="1"/>
        <v>0</v>
      </c>
    </row>
    <row r="59" spans="9:11">
      <c r="I59" s="2" t="s">
        <v>29</v>
      </c>
      <c r="K59" s="50">
        <f>SUM(K48:K58)</f>
        <v>0</v>
      </c>
    </row>
    <row r="60" spans="9:11">
      <c r="I60" s="2" t="s">
        <v>30</v>
      </c>
      <c r="K60" s="51">
        <f>J44</f>
        <v>2650</v>
      </c>
    </row>
    <row r="61" ht="9.75" spans="11:11">
      <c r="K61" s="52">
        <f>SUM(K59:K60)</f>
        <v>2650</v>
      </c>
    </row>
    <row r="62" ht="9.75"/>
    <row r="68" spans="1:1">
      <c r="A68" s="2" t="s">
        <v>0</v>
      </c>
    </row>
    <row r="69" spans="1:1">
      <c r="A69" s="2" t="s">
        <v>1</v>
      </c>
    </row>
    <row r="71" spans="1:12">
      <c r="A71" s="3" t="s">
        <v>2</v>
      </c>
      <c r="B71" s="3" t="s">
        <v>3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3"/>
      <c r="K71" s="3" t="s">
        <v>9</v>
      </c>
      <c r="L71" s="3" t="s">
        <v>10</v>
      </c>
    </row>
    <row r="72" spans="1:12">
      <c r="A72" s="6"/>
      <c r="B72" s="6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ht="12" customHeight="1" spans="1:12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3">
      <c r="A74" s="14">
        <v>45553</v>
      </c>
      <c r="B74" s="15">
        <v>19599</v>
      </c>
      <c r="C74" s="16" t="s">
        <v>146</v>
      </c>
      <c r="D74" s="17" t="s">
        <v>16</v>
      </c>
      <c r="E74" s="39">
        <v>58562</v>
      </c>
      <c r="F74" s="40"/>
      <c r="G74" s="41"/>
      <c r="H74" s="41"/>
      <c r="I74" s="27"/>
      <c r="J74" s="25">
        <v>110854.4</v>
      </c>
      <c r="K74" s="25">
        <f t="shared" ref="K74:K81" si="2">J74+F74</f>
        <v>110854.4</v>
      </c>
      <c r="L74" s="14">
        <v>45552</v>
      </c>
      <c r="M74" s="2"/>
    </row>
    <row r="75" spans="1:13">
      <c r="A75" s="14">
        <v>45553</v>
      </c>
      <c r="B75" s="15">
        <v>19599</v>
      </c>
      <c r="C75" s="16" t="s">
        <v>146</v>
      </c>
      <c r="D75" s="17" t="s">
        <v>16</v>
      </c>
      <c r="E75" s="39">
        <v>58567</v>
      </c>
      <c r="F75" s="40"/>
      <c r="G75" s="41"/>
      <c r="H75" s="41"/>
      <c r="I75" s="27"/>
      <c r="J75" s="25">
        <v>141312.6</v>
      </c>
      <c r="K75" s="25">
        <f t="shared" si="2"/>
        <v>141312.6</v>
      </c>
      <c r="L75" s="14">
        <v>45552</v>
      </c>
      <c r="M75" s="2"/>
    </row>
    <row r="76" spans="1:13">
      <c r="A76" s="14">
        <v>45553</v>
      </c>
      <c r="B76" s="15">
        <v>19599</v>
      </c>
      <c r="C76" s="16" t="s">
        <v>146</v>
      </c>
      <c r="D76" s="17" t="s">
        <v>16</v>
      </c>
      <c r="E76" s="39">
        <v>58568</v>
      </c>
      <c r="F76" s="40"/>
      <c r="G76" s="41"/>
      <c r="H76" s="41"/>
      <c r="I76" s="27"/>
      <c r="J76" s="25">
        <v>81146.25</v>
      </c>
      <c r="K76" s="25">
        <f t="shared" si="2"/>
        <v>81146.25</v>
      </c>
      <c r="L76" s="14">
        <v>45552</v>
      </c>
      <c r="M76" s="2"/>
    </row>
    <row r="77" spans="1:13">
      <c r="A77" s="14">
        <v>45553</v>
      </c>
      <c r="B77" s="15">
        <v>19599</v>
      </c>
      <c r="C77" s="16" t="s">
        <v>146</v>
      </c>
      <c r="D77" s="17" t="s">
        <v>103</v>
      </c>
      <c r="E77" s="17">
        <v>58568</v>
      </c>
      <c r="F77" s="40"/>
      <c r="G77" s="41"/>
      <c r="H77" s="41"/>
      <c r="I77" s="27"/>
      <c r="J77" s="25">
        <v>3245.85</v>
      </c>
      <c r="K77" s="25">
        <f t="shared" si="2"/>
        <v>3245.85</v>
      </c>
      <c r="L77" s="14">
        <v>45552</v>
      </c>
      <c r="M77" s="2"/>
    </row>
    <row r="78" spans="1:13">
      <c r="A78" s="14">
        <v>45553</v>
      </c>
      <c r="B78" s="15">
        <v>19600</v>
      </c>
      <c r="C78" s="16" t="s">
        <v>104</v>
      </c>
      <c r="D78" s="17" t="s">
        <v>147</v>
      </c>
      <c r="E78" s="17" t="s">
        <v>148</v>
      </c>
      <c r="F78" s="40">
        <v>8618.3</v>
      </c>
      <c r="G78" s="41"/>
      <c r="H78" s="41"/>
      <c r="I78" s="27"/>
      <c r="J78" s="25">
        <f>I78</f>
        <v>0</v>
      </c>
      <c r="K78" s="25">
        <f t="shared" si="2"/>
        <v>8618.3</v>
      </c>
      <c r="L78" s="14">
        <v>45313</v>
      </c>
      <c r="M78" s="2" t="s">
        <v>149</v>
      </c>
    </row>
    <row r="79" spans="1:13">
      <c r="A79" s="14">
        <v>45553</v>
      </c>
      <c r="B79" s="15">
        <v>19601</v>
      </c>
      <c r="C79" s="16" t="s">
        <v>150</v>
      </c>
      <c r="D79" s="17" t="s">
        <v>32</v>
      </c>
      <c r="E79" s="17">
        <v>58565</v>
      </c>
      <c r="F79" s="40">
        <v>13678.67</v>
      </c>
      <c r="G79" s="41"/>
      <c r="H79" s="41"/>
      <c r="I79" s="27"/>
      <c r="J79" s="25">
        <f>I79</f>
        <v>0</v>
      </c>
      <c r="K79" s="25">
        <f t="shared" si="2"/>
        <v>13678.67</v>
      </c>
      <c r="L79" s="14">
        <v>45552</v>
      </c>
      <c r="M79" s="54" t="s">
        <v>151</v>
      </c>
    </row>
    <row r="80" spans="1:12">
      <c r="A80" s="14">
        <v>45553</v>
      </c>
      <c r="B80" s="15">
        <v>19602</v>
      </c>
      <c r="C80" s="16" t="s">
        <v>114</v>
      </c>
      <c r="D80" s="17" t="s">
        <v>16</v>
      </c>
      <c r="E80" s="17">
        <v>58559</v>
      </c>
      <c r="F80" s="40">
        <v>16500</v>
      </c>
      <c r="G80" s="41"/>
      <c r="H80" s="41"/>
      <c r="I80" s="27"/>
      <c r="J80" s="25">
        <f>I80</f>
        <v>0</v>
      </c>
      <c r="K80" s="25">
        <f t="shared" si="2"/>
        <v>16500</v>
      </c>
      <c r="L80" s="14">
        <v>45553</v>
      </c>
    </row>
    <row r="81" spans="1:13">
      <c r="A81" s="14">
        <v>45554</v>
      </c>
      <c r="B81" s="15">
        <v>19603</v>
      </c>
      <c r="C81" s="16" t="s">
        <v>152</v>
      </c>
      <c r="D81" s="17" t="s">
        <v>16</v>
      </c>
      <c r="E81" s="17">
        <v>58547</v>
      </c>
      <c r="F81" s="40">
        <v>231031.44</v>
      </c>
      <c r="G81" s="41"/>
      <c r="H81" s="41"/>
      <c r="I81" s="27"/>
      <c r="J81" s="25">
        <f>I81</f>
        <v>0</v>
      </c>
      <c r="K81" s="25">
        <f t="shared" si="2"/>
        <v>231031.44</v>
      </c>
      <c r="L81" s="14">
        <v>45553</v>
      </c>
      <c r="M81" s="2" t="s">
        <v>153</v>
      </c>
    </row>
    <row r="82" spans="6:11">
      <c r="F82" s="42">
        <f>SUM(F74:F81)</f>
        <v>269828.41</v>
      </c>
      <c r="G82" s="2"/>
      <c r="H82" s="2"/>
      <c r="I82" s="2"/>
      <c r="J82" s="42">
        <f>SUM(J74:J81)</f>
        <v>336559.1</v>
      </c>
      <c r="K82" s="42">
        <f>SUM(K74:K81)</f>
        <v>606387.51</v>
      </c>
    </row>
    <row r="84" spans="1:4">
      <c r="A84" s="2" t="s">
        <v>20</v>
      </c>
      <c r="D84" s="2" t="s">
        <v>21</v>
      </c>
    </row>
    <row r="85" spans="1:1">
      <c r="A85" s="2"/>
    </row>
    <row r="86" spans="1:1">
      <c r="A86" s="2"/>
    </row>
    <row r="87" spans="1:4">
      <c r="A87" s="2" t="s">
        <v>23</v>
      </c>
      <c r="D87" s="2" t="s">
        <v>24</v>
      </c>
    </row>
    <row r="88" spans="1:4">
      <c r="A88" s="1" t="s">
        <v>26</v>
      </c>
      <c r="D88" s="1" t="s">
        <v>27</v>
      </c>
    </row>
  </sheetData>
  <mergeCells count="39">
    <mergeCell ref="G4:J4"/>
    <mergeCell ref="G39:J39"/>
    <mergeCell ref="G71:J71"/>
    <mergeCell ref="A4:A6"/>
    <mergeCell ref="A39:A41"/>
    <mergeCell ref="A71:A73"/>
    <mergeCell ref="B4:B6"/>
    <mergeCell ref="B39:B41"/>
    <mergeCell ref="B71:B73"/>
    <mergeCell ref="C4:C6"/>
    <mergeCell ref="C39:C41"/>
    <mergeCell ref="C71:C73"/>
    <mergeCell ref="D4:D6"/>
    <mergeCell ref="D39:D41"/>
    <mergeCell ref="D71:D73"/>
    <mergeCell ref="E4:E6"/>
    <mergeCell ref="E39:E41"/>
    <mergeCell ref="E71:E73"/>
    <mergeCell ref="F4:F6"/>
    <mergeCell ref="F39:F41"/>
    <mergeCell ref="F71:F73"/>
    <mergeCell ref="G5:G6"/>
    <mergeCell ref="G40:G41"/>
    <mergeCell ref="G72:G73"/>
    <mergeCell ref="H5:H6"/>
    <mergeCell ref="H40:H41"/>
    <mergeCell ref="H72:H73"/>
    <mergeCell ref="I5:I6"/>
    <mergeCell ref="I40:I41"/>
    <mergeCell ref="I72:I73"/>
    <mergeCell ref="J5:J6"/>
    <mergeCell ref="J40:J41"/>
    <mergeCell ref="J72:J73"/>
    <mergeCell ref="K4:K6"/>
    <mergeCell ref="K39:K41"/>
    <mergeCell ref="K71:K73"/>
    <mergeCell ref="L4:L6"/>
    <mergeCell ref="L39:L41"/>
    <mergeCell ref="L71:L73"/>
  </mergeCells>
  <pageMargins left="0.25" right="0.25" top="0.75" bottom="0.75" header="0.3" footer="0.3"/>
  <pageSetup paperSize="1" scale="65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1"/>
  <sheetViews>
    <sheetView zoomScale="130" zoomScaleNormal="130" topLeftCell="A31" workbookViewId="0">
      <selection activeCell="A37" sqref="$A37:$XFD62"/>
    </sheetView>
  </sheetViews>
  <sheetFormatPr defaultColWidth="8.55238095238095" defaultRowHeight="9"/>
  <cols>
    <col min="1" max="1" width="9" style="1" customWidth="1"/>
    <col min="2" max="2" width="5.88571428571429" style="1" customWidth="1"/>
    <col min="3" max="3" width="27.6666666666667" style="1" customWidth="1"/>
    <col min="4" max="4" width="13.1047619047619" style="1" customWidth="1"/>
    <col min="5" max="5" width="8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55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0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45555</v>
      </c>
      <c r="B7" s="15">
        <v>18854</v>
      </c>
      <c r="C7" s="16" t="s">
        <v>154</v>
      </c>
      <c r="D7" s="17" t="s">
        <v>16</v>
      </c>
      <c r="E7" s="15">
        <v>58564</v>
      </c>
      <c r="F7" s="43"/>
      <c r="G7" s="19" t="s">
        <v>71</v>
      </c>
      <c r="H7" s="19">
        <v>876209</v>
      </c>
      <c r="I7" s="14">
        <v>45554</v>
      </c>
      <c r="J7" s="43">
        <v>5300</v>
      </c>
      <c r="K7" s="25">
        <f>F7+J7</f>
        <v>5300</v>
      </c>
      <c r="L7" s="14">
        <v>45555</v>
      </c>
      <c r="M7" s="2"/>
    </row>
    <row r="8" spans="1:13">
      <c r="A8" s="14">
        <v>45555</v>
      </c>
      <c r="B8" s="15">
        <v>18855</v>
      </c>
      <c r="C8" s="16" t="s">
        <v>155</v>
      </c>
      <c r="D8" s="17" t="s">
        <v>16</v>
      </c>
      <c r="E8" s="17">
        <v>58259</v>
      </c>
      <c r="F8" s="43"/>
      <c r="G8" s="19" t="s">
        <v>71</v>
      </c>
      <c r="H8" s="19">
        <v>1468164</v>
      </c>
      <c r="I8" s="14">
        <v>45549</v>
      </c>
      <c r="J8" s="43">
        <v>32796.73</v>
      </c>
      <c r="K8" s="25">
        <f>F8+J8</f>
        <v>32796.73</v>
      </c>
      <c r="L8" s="14">
        <v>45555</v>
      </c>
      <c r="M8" s="54" t="s">
        <v>156</v>
      </c>
    </row>
    <row r="9" spans="6:11">
      <c r="F9" s="42">
        <f>SUM(F4:F8)</f>
        <v>0</v>
      </c>
      <c r="G9" s="2"/>
      <c r="H9" s="2"/>
      <c r="I9" s="2"/>
      <c r="J9" s="42">
        <f>SUM(J7:J8)</f>
        <v>38096.73</v>
      </c>
      <c r="K9" s="42">
        <f>SUM(K7:K8)</f>
        <v>38096.73</v>
      </c>
    </row>
    <row r="10" spans="9:9">
      <c r="I10" s="1" t="s">
        <v>13</v>
      </c>
    </row>
    <row r="11" spans="8:11">
      <c r="H11" s="2" t="s">
        <v>17</v>
      </c>
      <c r="J11" s="45" t="s">
        <v>18</v>
      </c>
      <c r="K11" s="45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46">
        <v>1000</v>
      </c>
      <c r="J13" s="47"/>
      <c r="K13" s="48">
        <f t="shared" ref="K13:K23" si="0">J13*I13</f>
        <v>0</v>
      </c>
    </row>
    <row r="14" spans="1:11">
      <c r="A14" s="2"/>
      <c r="G14" s="2"/>
      <c r="I14" s="46">
        <v>500</v>
      </c>
      <c r="J14" s="47"/>
      <c r="K14" s="48">
        <f t="shared" si="0"/>
        <v>0</v>
      </c>
    </row>
    <row r="15" spans="1:11">
      <c r="A15" s="2"/>
      <c r="G15" s="2"/>
      <c r="I15" s="46">
        <v>200</v>
      </c>
      <c r="J15" s="47"/>
      <c r="K15" s="48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46">
        <v>100</v>
      </c>
      <c r="J16" s="47"/>
      <c r="K16" s="48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46">
        <v>50</v>
      </c>
      <c r="J17" s="47"/>
      <c r="K17" s="48">
        <f t="shared" si="0"/>
        <v>0</v>
      </c>
    </row>
    <row r="18" spans="9:11">
      <c r="I18" s="46">
        <v>20</v>
      </c>
      <c r="J18" s="47"/>
      <c r="K18" s="48">
        <f t="shared" si="0"/>
        <v>0</v>
      </c>
    </row>
    <row r="19" spans="9:11">
      <c r="I19" s="46">
        <v>10</v>
      </c>
      <c r="J19" s="47"/>
      <c r="K19" s="48">
        <f t="shared" si="0"/>
        <v>0</v>
      </c>
    </row>
    <row r="20" spans="9:11">
      <c r="I20" s="46">
        <v>5</v>
      </c>
      <c r="J20" s="47"/>
      <c r="K20" s="48">
        <f t="shared" si="0"/>
        <v>0</v>
      </c>
    </row>
    <row r="21" spans="9:11">
      <c r="I21" s="46">
        <v>1</v>
      </c>
      <c r="J21" s="47"/>
      <c r="K21" s="48">
        <f t="shared" si="0"/>
        <v>0</v>
      </c>
    </row>
    <row r="22" spans="9:11">
      <c r="I22" s="46">
        <v>0.25</v>
      </c>
      <c r="J22" s="47"/>
      <c r="K22" s="48">
        <f t="shared" si="0"/>
        <v>0</v>
      </c>
    </row>
    <row r="23" spans="9:11">
      <c r="I23" s="49">
        <v>0.05</v>
      </c>
      <c r="J23" s="47"/>
      <c r="K23" s="48">
        <f t="shared" si="0"/>
        <v>0</v>
      </c>
    </row>
    <row r="24" spans="9:11">
      <c r="I24" s="2" t="s">
        <v>29</v>
      </c>
      <c r="K24" s="50">
        <f>SUM(K13:K23)</f>
        <v>0</v>
      </c>
    </row>
    <row r="25" spans="9:11">
      <c r="I25" s="2" t="s">
        <v>30</v>
      </c>
      <c r="K25" s="51">
        <f>J9</f>
        <v>38096.73</v>
      </c>
    </row>
    <row r="26" ht="9.75" spans="11:11">
      <c r="K26" s="52">
        <f>SUM(K24:K25)</f>
        <v>38096.73</v>
      </c>
    </row>
    <row r="27" ht="9.75"/>
    <row r="37" spans="1:1">
      <c r="A37" s="2" t="s">
        <v>0</v>
      </c>
    </row>
    <row r="38" spans="1:1">
      <c r="A38" s="2" t="s">
        <v>1</v>
      </c>
    </row>
    <row r="40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3"/>
      <c r="K40" s="3" t="s">
        <v>9</v>
      </c>
      <c r="L40" s="3" t="s">
        <v>10</v>
      </c>
    </row>
    <row r="4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ht="12" customHeight="1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3">
      <c r="A43" s="14">
        <v>45555</v>
      </c>
      <c r="B43" s="15">
        <v>19605</v>
      </c>
      <c r="C43" s="16" t="s">
        <v>157</v>
      </c>
      <c r="D43" s="17" t="s">
        <v>16</v>
      </c>
      <c r="E43" s="39">
        <v>58566</v>
      </c>
      <c r="F43" s="40">
        <v>12550</v>
      </c>
      <c r="G43" s="41"/>
      <c r="H43" s="41"/>
      <c r="I43" s="27"/>
      <c r="J43" s="25">
        <v>0</v>
      </c>
      <c r="K43" s="25">
        <f t="shared" ref="K43:K54" si="1">J43+F43</f>
        <v>12550</v>
      </c>
      <c r="L43" s="14">
        <v>45555</v>
      </c>
      <c r="M43" s="2"/>
    </row>
    <row r="44" spans="1:13">
      <c r="A44" s="14">
        <v>45555</v>
      </c>
      <c r="B44" s="15">
        <v>19606</v>
      </c>
      <c r="C44" s="16" t="s">
        <v>158</v>
      </c>
      <c r="D44" s="17" t="s">
        <v>16</v>
      </c>
      <c r="E44" s="17">
        <v>58571</v>
      </c>
      <c r="F44" s="40"/>
      <c r="G44" s="41"/>
      <c r="H44" s="41"/>
      <c r="I44" s="27"/>
      <c r="J44" s="25">
        <v>34996.1</v>
      </c>
      <c r="K44" s="25">
        <f t="shared" si="1"/>
        <v>34996.1</v>
      </c>
      <c r="L44" s="14">
        <v>45555</v>
      </c>
      <c r="M44" s="2"/>
    </row>
    <row r="45" spans="1:13">
      <c r="A45" s="14">
        <v>45555</v>
      </c>
      <c r="B45" s="15">
        <v>19607</v>
      </c>
      <c r="C45" s="16" t="s">
        <v>159</v>
      </c>
      <c r="D45" s="17" t="s">
        <v>32</v>
      </c>
      <c r="E45" s="17">
        <v>58560</v>
      </c>
      <c r="F45" s="40">
        <v>22336.1</v>
      </c>
      <c r="G45" s="41"/>
      <c r="H45" s="41"/>
      <c r="I45" s="27"/>
      <c r="J45" s="25">
        <v>0</v>
      </c>
      <c r="K45" s="25">
        <f t="shared" si="1"/>
        <v>22336.1</v>
      </c>
      <c r="L45" s="14">
        <v>45555</v>
      </c>
      <c r="M45" s="2"/>
    </row>
    <row r="46" spans="1:13">
      <c r="A46" s="14">
        <v>45555</v>
      </c>
      <c r="B46" s="15">
        <v>19607</v>
      </c>
      <c r="C46" s="16" t="s">
        <v>159</v>
      </c>
      <c r="D46" s="17" t="s">
        <v>39</v>
      </c>
      <c r="E46" s="17">
        <v>58560</v>
      </c>
      <c r="F46" s="40">
        <v>14420</v>
      </c>
      <c r="G46" s="41"/>
      <c r="H46" s="41"/>
      <c r="I46" s="27"/>
      <c r="J46" s="25">
        <v>0</v>
      </c>
      <c r="K46" s="25">
        <f t="shared" si="1"/>
        <v>14420</v>
      </c>
      <c r="L46" s="14">
        <v>45555</v>
      </c>
      <c r="M46" s="2"/>
    </row>
    <row r="47" spans="1:13">
      <c r="A47" s="14">
        <v>45555</v>
      </c>
      <c r="B47" s="15">
        <v>19608</v>
      </c>
      <c r="C47" s="16" t="s">
        <v>160</v>
      </c>
      <c r="D47" s="17" t="s">
        <v>16</v>
      </c>
      <c r="E47" s="17">
        <v>58577</v>
      </c>
      <c r="F47" s="40">
        <v>5946.5</v>
      </c>
      <c r="G47" s="41"/>
      <c r="H47" s="41"/>
      <c r="I47" s="27"/>
      <c r="J47" s="25">
        <v>0</v>
      </c>
      <c r="K47" s="25">
        <f t="shared" si="1"/>
        <v>5946.5</v>
      </c>
      <c r="L47" s="14">
        <v>45555</v>
      </c>
      <c r="M47" s="2"/>
    </row>
    <row r="48" spans="1:13">
      <c r="A48" s="14">
        <v>45555</v>
      </c>
      <c r="B48" s="15">
        <v>19609</v>
      </c>
      <c r="C48" s="16" t="s">
        <v>161</v>
      </c>
      <c r="D48" s="17" t="s">
        <v>32</v>
      </c>
      <c r="E48" s="17">
        <v>58578</v>
      </c>
      <c r="F48" s="40">
        <v>29356.1</v>
      </c>
      <c r="G48" s="41"/>
      <c r="H48" s="41"/>
      <c r="I48" s="27"/>
      <c r="J48" s="25">
        <v>0</v>
      </c>
      <c r="K48" s="25">
        <f t="shared" si="1"/>
        <v>29356.1</v>
      </c>
      <c r="L48" s="14">
        <v>45555</v>
      </c>
      <c r="M48" s="2"/>
    </row>
    <row r="49" spans="1:13">
      <c r="A49" s="14">
        <v>45555</v>
      </c>
      <c r="B49" s="15">
        <v>19609</v>
      </c>
      <c r="C49" s="16" t="s">
        <v>161</v>
      </c>
      <c r="D49" s="17" t="s">
        <v>39</v>
      </c>
      <c r="E49" s="17">
        <v>58578</v>
      </c>
      <c r="F49" s="40">
        <v>13745</v>
      </c>
      <c r="G49" s="41"/>
      <c r="H49" s="41"/>
      <c r="I49" s="27"/>
      <c r="J49" s="25">
        <v>0</v>
      </c>
      <c r="K49" s="25">
        <f t="shared" si="1"/>
        <v>13745</v>
      </c>
      <c r="L49" s="14">
        <v>45555</v>
      </c>
      <c r="M49" s="54"/>
    </row>
    <row r="50" spans="1:13">
      <c r="A50" s="14">
        <v>45555</v>
      </c>
      <c r="B50" s="15">
        <v>19610</v>
      </c>
      <c r="C50" s="16" t="s">
        <v>162</v>
      </c>
      <c r="D50" s="17" t="s">
        <v>16</v>
      </c>
      <c r="E50" s="17">
        <v>58579</v>
      </c>
      <c r="F50" s="40">
        <v>26472.2</v>
      </c>
      <c r="G50" s="41"/>
      <c r="H50" s="41"/>
      <c r="I50" s="27"/>
      <c r="J50" s="25">
        <v>0</v>
      </c>
      <c r="K50" s="25">
        <f t="shared" si="1"/>
        <v>26472.2</v>
      </c>
      <c r="L50" s="14">
        <v>45555</v>
      </c>
      <c r="M50" s="2"/>
    </row>
    <row r="51" spans="1:13">
      <c r="A51" s="14">
        <v>45555</v>
      </c>
      <c r="B51" s="15">
        <v>19611</v>
      </c>
      <c r="C51" s="16" t="s">
        <v>163</v>
      </c>
      <c r="D51" s="17" t="s">
        <v>16</v>
      </c>
      <c r="E51" s="17">
        <v>58580</v>
      </c>
      <c r="F51" s="40">
        <v>229406.7</v>
      </c>
      <c r="G51" s="41"/>
      <c r="H51" s="41"/>
      <c r="I51" s="27"/>
      <c r="J51" s="25">
        <v>0</v>
      </c>
      <c r="K51" s="25">
        <f t="shared" si="1"/>
        <v>229406.7</v>
      </c>
      <c r="L51" s="14">
        <v>45555</v>
      </c>
      <c r="M51" s="2"/>
    </row>
    <row r="52" spans="1:13">
      <c r="A52" s="14">
        <v>45555</v>
      </c>
      <c r="B52" s="15">
        <v>19612</v>
      </c>
      <c r="C52" s="16" t="s">
        <v>164</v>
      </c>
      <c r="D52" s="17" t="s">
        <v>16</v>
      </c>
      <c r="E52" s="17"/>
      <c r="F52" s="40"/>
      <c r="G52" s="41"/>
      <c r="H52" s="41"/>
      <c r="I52" s="27"/>
      <c r="J52" s="25">
        <v>112333.1</v>
      </c>
      <c r="K52" s="25">
        <f t="shared" si="1"/>
        <v>112333.1</v>
      </c>
      <c r="L52" s="14">
        <v>45555</v>
      </c>
      <c r="M52" s="2"/>
    </row>
    <row r="53" spans="1:13">
      <c r="A53" s="14">
        <v>45555</v>
      </c>
      <c r="B53" s="15">
        <v>19613</v>
      </c>
      <c r="C53" s="16" t="s">
        <v>165</v>
      </c>
      <c r="D53" s="17" t="s">
        <v>16</v>
      </c>
      <c r="E53" s="17">
        <v>58491</v>
      </c>
      <c r="F53" s="40"/>
      <c r="G53" s="41"/>
      <c r="H53" s="41"/>
      <c r="I53" s="27"/>
      <c r="J53" s="25">
        <v>4505.91</v>
      </c>
      <c r="K53" s="25">
        <f t="shared" si="1"/>
        <v>4505.91</v>
      </c>
      <c r="L53" s="14">
        <v>45555</v>
      </c>
      <c r="M53" s="2" t="s">
        <v>166</v>
      </c>
    </row>
    <row r="54" spans="1:13">
      <c r="A54" s="14">
        <v>45555</v>
      </c>
      <c r="B54" s="15">
        <v>19613</v>
      </c>
      <c r="C54" s="16" t="s">
        <v>165</v>
      </c>
      <c r="D54" s="17" t="s">
        <v>103</v>
      </c>
      <c r="E54" s="17">
        <v>58491</v>
      </c>
      <c r="F54" s="40"/>
      <c r="G54" s="41"/>
      <c r="H54" s="41"/>
      <c r="I54" s="27"/>
      <c r="J54" s="25">
        <v>0.01</v>
      </c>
      <c r="K54" s="25">
        <f t="shared" si="1"/>
        <v>0.01</v>
      </c>
      <c r="L54" s="14">
        <v>45555</v>
      </c>
      <c r="M54" s="2"/>
    </row>
    <row r="55" spans="6:11">
      <c r="F55" s="42">
        <f>SUM(F43:F54)</f>
        <v>354232.6</v>
      </c>
      <c r="G55" s="2"/>
      <c r="H55" s="2"/>
      <c r="I55" s="2"/>
      <c r="J55" s="42">
        <f>SUM(J43:J54)</f>
        <v>151835.12</v>
      </c>
      <c r="K55" s="42">
        <f>SUM(K43:K54)</f>
        <v>506067.72</v>
      </c>
    </row>
    <row r="57" spans="1:4">
      <c r="A57" s="2" t="s">
        <v>20</v>
      </c>
      <c r="D57" s="2" t="s">
        <v>21</v>
      </c>
    </row>
    <row r="58" spans="1:1">
      <c r="A58" s="2"/>
    </row>
    <row r="59" spans="1:1">
      <c r="A59" s="2"/>
    </row>
    <row r="60" spans="1:4">
      <c r="A60" s="2" t="s">
        <v>23</v>
      </c>
      <c r="D60" s="2" t="s">
        <v>24</v>
      </c>
    </row>
    <row r="61" spans="1:4">
      <c r="A61" s="1" t="s">
        <v>26</v>
      </c>
      <c r="D61" s="1" t="s">
        <v>27</v>
      </c>
    </row>
  </sheetData>
  <mergeCells count="26">
    <mergeCell ref="G4:J4"/>
    <mergeCell ref="G40:J40"/>
    <mergeCell ref="A4:A6"/>
    <mergeCell ref="A40:A42"/>
    <mergeCell ref="B4:B6"/>
    <mergeCell ref="B40:B42"/>
    <mergeCell ref="C4:C6"/>
    <mergeCell ref="C40:C42"/>
    <mergeCell ref="D4:D6"/>
    <mergeCell ref="D40:D42"/>
    <mergeCell ref="E4:E6"/>
    <mergeCell ref="E40:E42"/>
    <mergeCell ref="F4:F6"/>
    <mergeCell ref="F40:F42"/>
    <mergeCell ref="G5:G6"/>
    <mergeCell ref="G41:G42"/>
    <mergeCell ref="H5:H6"/>
    <mergeCell ref="H41:H42"/>
    <mergeCell ref="I5:I6"/>
    <mergeCell ref="I41:I42"/>
    <mergeCell ref="J5:J6"/>
    <mergeCell ref="J41:J42"/>
    <mergeCell ref="K4:K6"/>
    <mergeCell ref="K40:K42"/>
    <mergeCell ref="L4:L6"/>
    <mergeCell ref="L40:L42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2"/>
  <sheetViews>
    <sheetView zoomScale="130" zoomScaleNormal="130" topLeftCell="A97" workbookViewId="0">
      <selection activeCell="G106" sqref="G106"/>
    </sheetView>
  </sheetViews>
  <sheetFormatPr defaultColWidth="8.55238095238095" defaultRowHeight="9"/>
  <cols>
    <col min="1" max="1" width="9" style="1" customWidth="1"/>
    <col min="2" max="2" width="6.43809523809524" style="1" customWidth="1"/>
    <col min="3" max="3" width="27.6666666666667" style="1" customWidth="1"/>
    <col min="4" max="4" width="13.1047619047619" style="1" customWidth="1"/>
    <col min="5" max="5" width="8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65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0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45558</v>
      </c>
      <c r="B7" s="15">
        <v>19443</v>
      </c>
      <c r="C7" s="16" t="s">
        <v>167</v>
      </c>
      <c r="D7" s="17" t="s">
        <v>16</v>
      </c>
      <c r="E7" s="15">
        <v>58548</v>
      </c>
      <c r="F7" s="43"/>
      <c r="G7" s="19" t="s">
        <v>71</v>
      </c>
      <c r="H7" s="19">
        <v>78488</v>
      </c>
      <c r="I7" s="14">
        <v>45554</v>
      </c>
      <c r="J7" s="43">
        <v>21697.03</v>
      </c>
      <c r="K7" s="25">
        <f>F7+J7</f>
        <v>21697.03</v>
      </c>
      <c r="L7" s="14">
        <v>45558</v>
      </c>
      <c r="M7" s="2" t="s">
        <v>72</v>
      </c>
    </row>
    <row r="8" spans="1:13">
      <c r="A8" s="14">
        <v>45558</v>
      </c>
      <c r="B8" s="15">
        <v>19444</v>
      </c>
      <c r="C8" s="16" t="s">
        <v>167</v>
      </c>
      <c r="D8" s="17" t="s">
        <v>16</v>
      </c>
      <c r="E8" s="17">
        <v>58549</v>
      </c>
      <c r="F8" s="43"/>
      <c r="G8" s="19" t="s">
        <v>71</v>
      </c>
      <c r="H8" s="19">
        <v>78489</v>
      </c>
      <c r="I8" s="14">
        <v>45554</v>
      </c>
      <c r="J8" s="43">
        <v>21697.03</v>
      </c>
      <c r="K8" s="25">
        <f>F8+J8</f>
        <v>21697.03</v>
      </c>
      <c r="L8" s="14">
        <v>45558</v>
      </c>
      <c r="M8" s="2" t="s">
        <v>72</v>
      </c>
    </row>
    <row r="9" spans="6:11">
      <c r="F9" s="42">
        <f>SUM(F4:F8)</f>
        <v>0</v>
      </c>
      <c r="G9" s="2"/>
      <c r="H9" s="2"/>
      <c r="I9" s="2"/>
      <c r="J9" s="42">
        <f>SUM(J7:J8)</f>
        <v>43394.06</v>
      </c>
      <c r="K9" s="42">
        <f>SUM(K7:K8)</f>
        <v>43394.06</v>
      </c>
    </row>
    <row r="10" spans="9:9">
      <c r="I10" s="1" t="s">
        <v>13</v>
      </c>
    </row>
    <row r="11" spans="8:11">
      <c r="H11" s="2" t="s">
        <v>17</v>
      </c>
      <c r="J11" s="45" t="s">
        <v>18</v>
      </c>
      <c r="K11" s="45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46">
        <v>1000</v>
      </c>
      <c r="J13" s="47"/>
      <c r="K13" s="48">
        <f t="shared" ref="K13:K23" si="0">J13*I13</f>
        <v>0</v>
      </c>
    </row>
    <row r="14" spans="1:11">
      <c r="A14" s="2"/>
      <c r="G14" s="2"/>
      <c r="I14" s="46">
        <v>500</v>
      </c>
      <c r="J14" s="47"/>
      <c r="K14" s="48">
        <f t="shared" si="0"/>
        <v>0</v>
      </c>
    </row>
    <row r="15" spans="1:11">
      <c r="A15" s="2"/>
      <c r="G15" s="2"/>
      <c r="I15" s="46">
        <v>200</v>
      </c>
      <c r="J15" s="47"/>
      <c r="K15" s="48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46">
        <v>100</v>
      </c>
      <c r="J16" s="47"/>
      <c r="K16" s="48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46">
        <v>50</v>
      </c>
      <c r="J17" s="47"/>
      <c r="K17" s="48">
        <f t="shared" si="0"/>
        <v>0</v>
      </c>
    </row>
    <row r="18" spans="9:11">
      <c r="I18" s="46">
        <v>20</v>
      </c>
      <c r="J18" s="47"/>
      <c r="K18" s="48">
        <f t="shared" si="0"/>
        <v>0</v>
      </c>
    </row>
    <row r="19" spans="9:11">
      <c r="I19" s="46">
        <v>10</v>
      </c>
      <c r="J19" s="47"/>
      <c r="K19" s="48">
        <f t="shared" si="0"/>
        <v>0</v>
      </c>
    </row>
    <row r="20" spans="9:11">
      <c r="I20" s="46">
        <v>5</v>
      </c>
      <c r="J20" s="47"/>
      <c r="K20" s="48">
        <f t="shared" si="0"/>
        <v>0</v>
      </c>
    </row>
    <row r="21" spans="9:11">
      <c r="I21" s="46">
        <v>1</v>
      </c>
      <c r="J21" s="47"/>
      <c r="K21" s="48">
        <f t="shared" si="0"/>
        <v>0</v>
      </c>
    </row>
    <row r="22" spans="9:11">
      <c r="I22" s="46">
        <v>0.25</v>
      </c>
      <c r="J22" s="47"/>
      <c r="K22" s="48">
        <f t="shared" si="0"/>
        <v>0</v>
      </c>
    </row>
    <row r="23" spans="9:11">
      <c r="I23" s="49">
        <v>0.05</v>
      </c>
      <c r="J23" s="47"/>
      <c r="K23" s="48">
        <f t="shared" si="0"/>
        <v>0</v>
      </c>
    </row>
    <row r="24" spans="9:11">
      <c r="I24" s="2" t="s">
        <v>29</v>
      </c>
      <c r="K24" s="50">
        <f>SUM(K13:K23)</f>
        <v>0</v>
      </c>
    </row>
    <row r="25" spans="9:11">
      <c r="I25" s="2" t="s">
        <v>30</v>
      </c>
      <c r="K25" s="51">
        <f>J9</f>
        <v>43394.06</v>
      </c>
    </row>
    <row r="26" ht="9.75" spans="11:11">
      <c r="K26" s="52">
        <f>SUM(K24:K25)</f>
        <v>43394.06</v>
      </c>
    </row>
    <row r="27" ht="9.75"/>
    <row r="35" spans="1:1">
      <c r="A35" s="2" t="s">
        <v>0</v>
      </c>
    </row>
    <row r="36" spans="1:1">
      <c r="A36" s="2" t="s">
        <v>55</v>
      </c>
    </row>
    <row r="38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ht="10.05" customHeigh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14">
        <v>45558</v>
      </c>
      <c r="B41" s="15">
        <v>18856</v>
      </c>
      <c r="C41" s="16" t="s">
        <v>168</v>
      </c>
      <c r="D41" s="17" t="s">
        <v>16</v>
      </c>
      <c r="E41" s="15">
        <v>58576</v>
      </c>
      <c r="F41" s="43"/>
      <c r="G41" s="19" t="s">
        <v>53</v>
      </c>
      <c r="H41" s="19">
        <v>6530428</v>
      </c>
      <c r="I41" s="14">
        <v>45555</v>
      </c>
      <c r="J41" s="43">
        <v>56344.1</v>
      </c>
      <c r="K41" s="25">
        <f>F41+J41</f>
        <v>56344.1</v>
      </c>
      <c r="L41" s="14">
        <v>45558</v>
      </c>
      <c r="M41" s="2"/>
    </row>
    <row r="42" spans="1:13">
      <c r="A42" s="14">
        <v>45558</v>
      </c>
      <c r="B42" s="15">
        <v>18856</v>
      </c>
      <c r="C42" s="16" t="s">
        <v>168</v>
      </c>
      <c r="D42" s="17" t="s">
        <v>39</v>
      </c>
      <c r="E42" s="15">
        <v>58576</v>
      </c>
      <c r="F42" s="43"/>
      <c r="G42" s="19" t="s">
        <v>53</v>
      </c>
      <c r="H42" s="19">
        <v>6530428</v>
      </c>
      <c r="I42" s="14">
        <v>45555</v>
      </c>
      <c r="J42" s="43">
        <v>13795</v>
      </c>
      <c r="K42" s="25">
        <f>F42+J42</f>
        <v>13795</v>
      </c>
      <c r="L42" s="14">
        <v>45558</v>
      </c>
      <c r="M42" s="2"/>
    </row>
    <row r="43" spans="6:11">
      <c r="F43" s="42">
        <f>SUM(F38:F42)</f>
        <v>0</v>
      </c>
      <c r="G43" s="2"/>
      <c r="H43" s="2"/>
      <c r="I43" s="2"/>
      <c r="J43" s="42">
        <f>SUM(J41:J42)</f>
        <v>70139.1</v>
      </c>
      <c r="K43" s="42">
        <f>SUM(K41:K42)</f>
        <v>70139.1</v>
      </c>
    </row>
    <row r="44" spans="9:9">
      <c r="I44" s="1" t="s">
        <v>13</v>
      </c>
    </row>
    <row r="45" spans="8:11">
      <c r="H45" s="2" t="s">
        <v>17</v>
      </c>
      <c r="J45" s="45" t="s">
        <v>18</v>
      </c>
      <c r="K45" s="45" t="s">
        <v>19</v>
      </c>
    </row>
    <row r="46" spans="11:11">
      <c r="K46" s="2"/>
    </row>
    <row r="47" spans="1:11">
      <c r="A47" s="2" t="s">
        <v>20</v>
      </c>
      <c r="D47" s="2" t="s">
        <v>21</v>
      </c>
      <c r="G47" s="2" t="s">
        <v>22</v>
      </c>
      <c r="I47" s="46">
        <v>1000</v>
      </c>
      <c r="J47" s="47"/>
      <c r="K47" s="48">
        <f t="shared" ref="K47:K57" si="1">J47*I47</f>
        <v>0</v>
      </c>
    </row>
    <row r="48" spans="1:11">
      <c r="A48" s="2"/>
      <c r="G48" s="2"/>
      <c r="I48" s="46">
        <v>500</v>
      </c>
      <c r="J48" s="47"/>
      <c r="K48" s="48">
        <f t="shared" si="1"/>
        <v>0</v>
      </c>
    </row>
    <row r="49" spans="1:11">
      <c r="A49" s="2"/>
      <c r="G49" s="2"/>
      <c r="I49" s="46">
        <v>200</v>
      </c>
      <c r="J49" s="47"/>
      <c r="K49" s="48">
        <f t="shared" si="1"/>
        <v>0</v>
      </c>
    </row>
    <row r="50" spans="1:11">
      <c r="A50" s="2" t="s">
        <v>23</v>
      </c>
      <c r="D50" s="2" t="s">
        <v>24</v>
      </c>
      <c r="G50" s="2" t="s">
        <v>25</v>
      </c>
      <c r="I50" s="46">
        <v>100</v>
      </c>
      <c r="J50" s="47"/>
      <c r="K50" s="48">
        <f t="shared" si="1"/>
        <v>0</v>
      </c>
    </row>
    <row r="51" spans="1:11">
      <c r="A51" s="1" t="s">
        <v>26</v>
      </c>
      <c r="D51" s="1" t="s">
        <v>27</v>
      </c>
      <c r="G51" s="1" t="s">
        <v>28</v>
      </c>
      <c r="I51" s="46">
        <v>50</v>
      </c>
      <c r="J51" s="47"/>
      <c r="K51" s="48">
        <f t="shared" si="1"/>
        <v>0</v>
      </c>
    </row>
    <row r="52" spans="9:11">
      <c r="I52" s="46">
        <v>20</v>
      </c>
      <c r="J52" s="47"/>
      <c r="K52" s="48">
        <f t="shared" si="1"/>
        <v>0</v>
      </c>
    </row>
    <row r="53" spans="9:11">
      <c r="I53" s="46">
        <v>10</v>
      </c>
      <c r="J53" s="47"/>
      <c r="K53" s="48">
        <f t="shared" si="1"/>
        <v>0</v>
      </c>
    </row>
    <row r="54" spans="9:11">
      <c r="I54" s="46">
        <v>5</v>
      </c>
      <c r="J54" s="47"/>
      <c r="K54" s="48">
        <f t="shared" si="1"/>
        <v>0</v>
      </c>
    </row>
    <row r="55" spans="9:11">
      <c r="I55" s="46">
        <v>1</v>
      </c>
      <c r="J55" s="47"/>
      <c r="K55" s="48">
        <f t="shared" si="1"/>
        <v>0</v>
      </c>
    </row>
    <row r="56" spans="9:11">
      <c r="I56" s="46">
        <v>0.25</v>
      </c>
      <c r="J56" s="47"/>
      <c r="K56" s="48">
        <f t="shared" si="1"/>
        <v>0</v>
      </c>
    </row>
    <row r="57" spans="9:11">
      <c r="I57" s="49">
        <v>0.05</v>
      </c>
      <c r="J57" s="47"/>
      <c r="K57" s="48">
        <f t="shared" si="1"/>
        <v>0</v>
      </c>
    </row>
    <row r="58" spans="9:11">
      <c r="I58" s="2" t="s">
        <v>29</v>
      </c>
      <c r="K58" s="50">
        <f>SUM(K47:K57)</f>
        <v>0</v>
      </c>
    </row>
    <row r="59" spans="9:11">
      <c r="I59" s="2" t="s">
        <v>30</v>
      </c>
      <c r="K59" s="51">
        <f>J43</f>
        <v>70139.1</v>
      </c>
    </row>
    <row r="60" ht="9.75" spans="11:11">
      <c r="K60" s="52">
        <f>SUM(K58:K59)</f>
        <v>70139.1</v>
      </c>
    </row>
    <row r="61" ht="9.75"/>
    <row r="67" spans="1:1">
      <c r="A67" s="2" t="s">
        <v>0</v>
      </c>
    </row>
    <row r="68" spans="1:1">
      <c r="A68" s="2" t="s">
        <v>1</v>
      </c>
    </row>
    <row r="70" spans="1:12">
      <c r="A70" s="3" t="s">
        <v>2</v>
      </c>
      <c r="B70" s="34" t="s">
        <v>169</v>
      </c>
      <c r="C70" s="3" t="s">
        <v>4</v>
      </c>
      <c r="D70" s="3" t="s">
        <v>5</v>
      </c>
      <c r="E70" s="3" t="s">
        <v>6</v>
      </c>
      <c r="F70" s="3" t="s">
        <v>7</v>
      </c>
      <c r="G70" s="4" t="s">
        <v>8</v>
      </c>
      <c r="H70" s="5"/>
      <c r="I70" s="5"/>
      <c r="J70" s="23"/>
      <c r="K70" s="3" t="s">
        <v>9</v>
      </c>
      <c r="L70" s="3" t="s">
        <v>10</v>
      </c>
    </row>
    <row r="71" spans="1:12">
      <c r="A71" s="6"/>
      <c r="B71" s="44"/>
      <c r="C71" s="6"/>
      <c r="D71" s="6"/>
      <c r="E71" s="6"/>
      <c r="F71" s="6"/>
      <c r="G71" s="3" t="s">
        <v>11</v>
      </c>
      <c r="H71" s="3" t="s">
        <v>12</v>
      </c>
      <c r="I71" s="3" t="s">
        <v>13</v>
      </c>
      <c r="J71" s="3" t="s">
        <v>14</v>
      </c>
      <c r="K71" s="6"/>
      <c r="L71" s="6"/>
    </row>
    <row r="72" ht="10.05" customHeight="1" spans="1:12">
      <c r="A72" s="7"/>
      <c r="B72" s="35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3">
      <c r="A73" s="14">
        <v>45558</v>
      </c>
      <c r="B73" s="15" t="s">
        <v>170</v>
      </c>
      <c r="C73" s="16" t="s">
        <v>171</v>
      </c>
      <c r="D73" s="17" t="s">
        <v>16</v>
      </c>
      <c r="E73" s="15" t="s">
        <v>172</v>
      </c>
      <c r="F73" s="43">
        <v>21736.1</v>
      </c>
      <c r="G73" s="19"/>
      <c r="H73" s="19"/>
      <c r="I73" s="14"/>
      <c r="J73" s="43">
        <v>0</v>
      </c>
      <c r="K73" s="25">
        <f>F73+J73</f>
        <v>21736.1</v>
      </c>
      <c r="L73" s="14">
        <v>45558</v>
      </c>
      <c r="M73" s="2"/>
    </row>
    <row r="74" spans="1:13">
      <c r="A74" s="14">
        <v>45558</v>
      </c>
      <c r="B74" s="15" t="s">
        <v>173</v>
      </c>
      <c r="C74" s="16" t="s">
        <v>171</v>
      </c>
      <c r="D74" s="17" t="s">
        <v>16</v>
      </c>
      <c r="E74" s="15" t="s">
        <v>174</v>
      </c>
      <c r="F74" s="43">
        <v>28756.1</v>
      </c>
      <c r="G74" s="19"/>
      <c r="H74" s="19"/>
      <c r="I74" s="14"/>
      <c r="J74" s="43">
        <v>0</v>
      </c>
      <c r="K74" s="25">
        <f>F74+J74</f>
        <v>28756.1</v>
      </c>
      <c r="L74" s="14">
        <v>45558</v>
      </c>
      <c r="M74" s="2"/>
    </row>
    <row r="75" spans="6:11">
      <c r="F75" s="42">
        <f>SUM(F70:F74)</f>
        <v>50492.2</v>
      </c>
      <c r="G75" s="2"/>
      <c r="H75" s="2"/>
      <c r="I75" s="2"/>
      <c r="J75" s="42">
        <f>SUM(J73:J74)</f>
        <v>0</v>
      </c>
      <c r="K75" s="42">
        <f>SUM(K73:K74)</f>
        <v>50492.2</v>
      </c>
    </row>
    <row r="76" spans="9:9">
      <c r="I76" s="1" t="s">
        <v>13</v>
      </c>
    </row>
    <row r="77" spans="8:11">
      <c r="H77" s="2" t="s">
        <v>17</v>
      </c>
      <c r="J77" s="45" t="s">
        <v>18</v>
      </c>
      <c r="K77" s="45" t="s">
        <v>19</v>
      </c>
    </row>
    <row r="78" spans="11:11">
      <c r="K78" s="2"/>
    </row>
    <row r="79" spans="1:11">
      <c r="A79" s="2" t="s">
        <v>20</v>
      </c>
      <c r="D79" s="2" t="s">
        <v>21</v>
      </c>
      <c r="G79" s="2" t="s">
        <v>22</v>
      </c>
      <c r="I79" s="46">
        <v>1000</v>
      </c>
      <c r="J79" s="47">
        <v>50</v>
      </c>
      <c r="K79" s="48">
        <f t="shared" ref="K79:K89" si="2">J79*I79</f>
        <v>50000</v>
      </c>
    </row>
    <row r="80" spans="1:11">
      <c r="A80" s="2"/>
      <c r="G80" s="2"/>
      <c r="I80" s="46">
        <v>500</v>
      </c>
      <c r="J80" s="47"/>
      <c r="K80" s="48">
        <f t="shared" si="2"/>
        <v>0</v>
      </c>
    </row>
    <row r="81" spans="1:11">
      <c r="A81" s="2"/>
      <c r="G81" s="2"/>
      <c r="I81" s="46">
        <v>200</v>
      </c>
      <c r="J81" s="47"/>
      <c r="K81" s="48">
        <f t="shared" si="2"/>
        <v>0</v>
      </c>
    </row>
    <row r="82" spans="1:11">
      <c r="A82" s="2" t="s">
        <v>23</v>
      </c>
      <c r="D82" s="2" t="s">
        <v>24</v>
      </c>
      <c r="G82" s="2" t="s">
        <v>25</v>
      </c>
      <c r="I82" s="46">
        <v>100</v>
      </c>
      <c r="J82" s="47">
        <v>4</v>
      </c>
      <c r="K82" s="48">
        <f t="shared" si="2"/>
        <v>400</v>
      </c>
    </row>
    <row r="83" spans="1:11">
      <c r="A83" s="1" t="s">
        <v>26</v>
      </c>
      <c r="D83" s="1" t="s">
        <v>27</v>
      </c>
      <c r="G83" s="1" t="s">
        <v>28</v>
      </c>
      <c r="I83" s="46">
        <v>50</v>
      </c>
      <c r="J83" s="47">
        <v>1</v>
      </c>
      <c r="K83" s="48">
        <f t="shared" si="2"/>
        <v>50</v>
      </c>
    </row>
    <row r="84" spans="9:11">
      <c r="I84" s="46">
        <v>20</v>
      </c>
      <c r="J84" s="47">
        <v>2</v>
      </c>
      <c r="K84" s="48">
        <f t="shared" si="2"/>
        <v>40</v>
      </c>
    </row>
    <row r="85" spans="9:11">
      <c r="I85" s="46">
        <v>10</v>
      </c>
      <c r="J85" s="47"/>
      <c r="K85" s="48">
        <f t="shared" si="2"/>
        <v>0</v>
      </c>
    </row>
    <row r="86" spans="9:11">
      <c r="I86" s="46">
        <v>5</v>
      </c>
      <c r="J86" s="47"/>
      <c r="K86" s="48">
        <f t="shared" si="2"/>
        <v>0</v>
      </c>
    </row>
    <row r="87" spans="9:11">
      <c r="I87" s="46">
        <v>1</v>
      </c>
      <c r="J87" s="47"/>
      <c r="K87" s="48">
        <f t="shared" si="2"/>
        <v>0</v>
      </c>
    </row>
    <row r="88" spans="9:11">
      <c r="I88" s="46">
        <v>0.25</v>
      </c>
      <c r="J88" s="47"/>
      <c r="K88" s="48">
        <f t="shared" si="2"/>
        <v>0</v>
      </c>
    </row>
    <row r="89" spans="9:11">
      <c r="I89" s="49">
        <v>0.05</v>
      </c>
      <c r="J89" s="47">
        <v>4</v>
      </c>
      <c r="K89" s="48">
        <f t="shared" si="2"/>
        <v>0.2</v>
      </c>
    </row>
    <row r="90" spans="9:11">
      <c r="I90" s="2" t="s">
        <v>29</v>
      </c>
      <c r="K90" s="50">
        <f>SUM(K79:K89)</f>
        <v>50490.2</v>
      </c>
    </row>
    <row r="91" spans="9:11">
      <c r="I91" s="2" t="s">
        <v>30</v>
      </c>
      <c r="K91" s="51">
        <f>J75</f>
        <v>0</v>
      </c>
    </row>
    <row r="92" ht="9.75" spans="11:11">
      <c r="K92" s="52">
        <f>SUM(K90:K91)</f>
        <v>50490.2</v>
      </c>
    </row>
    <row r="93" ht="9.75"/>
    <row r="96" spans="1:1">
      <c r="A96" s="2" t="s">
        <v>0</v>
      </c>
    </row>
    <row r="97" spans="1:1">
      <c r="A97" s="2" t="s">
        <v>1</v>
      </c>
    </row>
    <row r="99" spans="1:12">
      <c r="A99" s="3" t="s">
        <v>2</v>
      </c>
      <c r="B99" s="3" t="s">
        <v>3</v>
      </c>
      <c r="C99" s="3" t="s">
        <v>4</v>
      </c>
      <c r="D99" s="3" t="s">
        <v>5</v>
      </c>
      <c r="E99" s="3" t="s">
        <v>6</v>
      </c>
      <c r="F99" s="3" t="s">
        <v>7</v>
      </c>
      <c r="G99" s="4" t="s">
        <v>8</v>
      </c>
      <c r="H99" s="5"/>
      <c r="I99" s="5"/>
      <c r="J99" s="23"/>
      <c r="K99" s="3" t="s">
        <v>9</v>
      </c>
      <c r="L99" s="3" t="s">
        <v>10</v>
      </c>
    </row>
    <row r="100" spans="1:12">
      <c r="A100" s="6"/>
      <c r="B100" s="6"/>
      <c r="C100" s="6"/>
      <c r="D100" s="6"/>
      <c r="E100" s="6"/>
      <c r="F100" s="6"/>
      <c r="G100" s="3" t="s">
        <v>11</v>
      </c>
      <c r="H100" s="3" t="s">
        <v>12</v>
      </c>
      <c r="I100" s="3" t="s">
        <v>13</v>
      </c>
      <c r="J100" s="3" t="s">
        <v>14</v>
      </c>
      <c r="K100" s="6"/>
      <c r="L100" s="6"/>
    </row>
    <row r="101" ht="12" customHeight="1" spans="1:12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1:13">
      <c r="A102" s="14">
        <v>45558</v>
      </c>
      <c r="B102" s="15">
        <v>19614</v>
      </c>
      <c r="C102" s="16" t="s">
        <v>175</v>
      </c>
      <c r="D102" s="17" t="s">
        <v>32</v>
      </c>
      <c r="E102" s="39">
        <v>58515</v>
      </c>
      <c r="F102" s="40">
        <v>22400</v>
      </c>
      <c r="G102" s="41"/>
      <c r="H102" s="41"/>
      <c r="I102" s="27"/>
      <c r="J102" s="25">
        <v>0</v>
      </c>
      <c r="K102" s="25">
        <f>J102+F102</f>
        <v>22400</v>
      </c>
      <c r="L102" s="14">
        <v>45539</v>
      </c>
      <c r="M102" s="2"/>
    </row>
    <row r="103" spans="1:13">
      <c r="A103" s="14">
        <v>45558</v>
      </c>
      <c r="B103" s="15">
        <v>19615</v>
      </c>
      <c r="C103" s="16" t="s">
        <v>176</v>
      </c>
      <c r="D103" s="17" t="s">
        <v>16</v>
      </c>
      <c r="E103" s="17">
        <v>58586</v>
      </c>
      <c r="F103" s="40">
        <v>162584.2</v>
      </c>
      <c r="G103" s="41"/>
      <c r="H103" s="41"/>
      <c r="I103" s="27"/>
      <c r="J103" s="25">
        <v>0</v>
      </c>
      <c r="K103" s="25">
        <f>J103+F103</f>
        <v>162584.2</v>
      </c>
      <c r="L103" s="14">
        <v>45558</v>
      </c>
      <c r="M103" s="2"/>
    </row>
    <row r="104" spans="1:13">
      <c r="A104" s="14">
        <v>45558</v>
      </c>
      <c r="B104" s="15">
        <v>19616</v>
      </c>
      <c r="C104" s="16" t="s">
        <v>177</v>
      </c>
      <c r="D104" s="17" t="s">
        <v>32</v>
      </c>
      <c r="E104" s="17">
        <v>58588</v>
      </c>
      <c r="F104" s="40">
        <v>22736.1</v>
      </c>
      <c r="G104" s="41"/>
      <c r="H104" s="41"/>
      <c r="I104" s="27"/>
      <c r="J104" s="25">
        <v>0</v>
      </c>
      <c r="K104" s="25">
        <f>J104+F104</f>
        <v>22736.1</v>
      </c>
      <c r="L104" s="14">
        <v>45558</v>
      </c>
      <c r="M104" s="2"/>
    </row>
    <row r="105" spans="1:13">
      <c r="A105" s="14">
        <v>45558</v>
      </c>
      <c r="B105" s="15">
        <v>19617</v>
      </c>
      <c r="C105" s="16" t="s">
        <v>178</v>
      </c>
      <c r="D105" s="17" t="s">
        <v>16</v>
      </c>
      <c r="E105" s="17">
        <v>58591</v>
      </c>
      <c r="F105" s="40"/>
      <c r="G105" s="41"/>
      <c r="H105" s="41"/>
      <c r="I105" s="27"/>
      <c r="J105" s="25">
        <v>55854</v>
      </c>
      <c r="K105" s="25">
        <f>J105+F105</f>
        <v>55854</v>
      </c>
      <c r="L105" s="14">
        <v>45558</v>
      </c>
      <c r="M105" s="53" t="s">
        <v>179</v>
      </c>
    </row>
    <row r="106" spans="6:11">
      <c r="F106" s="42">
        <f>SUM(F102:F105)</f>
        <v>207720.3</v>
      </c>
      <c r="G106" s="2"/>
      <c r="H106" s="2"/>
      <c r="I106" s="2"/>
      <c r="J106" s="42">
        <f>SUM(J102:J105)</f>
        <v>55854</v>
      </c>
      <c r="K106" s="42">
        <f>SUM(K102:K105)</f>
        <v>263574.3</v>
      </c>
    </row>
    <row r="108" spans="1:4">
      <c r="A108" s="2" t="s">
        <v>20</v>
      </c>
      <c r="D108" s="2" t="s">
        <v>21</v>
      </c>
    </row>
    <row r="109" spans="1:1">
      <c r="A109" s="2"/>
    </row>
    <row r="110" spans="1:1">
      <c r="A110" s="2"/>
    </row>
    <row r="111" spans="1:4">
      <c r="A111" s="2" t="s">
        <v>23</v>
      </c>
      <c r="D111" s="2" t="s">
        <v>24</v>
      </c>
    </row>
    <row r="112" spans="1:4">
      <c r="A112" s="1" t="s">
        <v>26</v>
      </c>
      <c r="D112" s="1" t="s">
        <v>27</v>
      </c>
    </row>
  </sheetData>
  <mergeCells count="52">
    <mergeCell ref="G4:J4"/>
    <mergeCell ref="G38:J38"/>
    <mergeCell ref="G70:J70"/>
    <mergeCell ref="G99:J99"/>
    <mergeCell ref="A4:A6"/>
    <mergeCell ref="A38:A40"/>
    <mergeCell ref="A70:A72"/>
    <mergeCell ref="A99:A101"/>
    <mergeCell ref="B4:B6"/>
    <mergeCell ref="B38:B40"/>
    <mergeCell ref="B70:B72"/>
    <mergeCell ref="B99:B101"/>
    <mergeCell ref="C4:C6"/>
    <mergeCell ref="C38:C40"/>
    <mergeCell ref="C70:C72"/>
    <mergeCell ref="C99:C101"/>
    <mergeCell ref="D4:D6"/>
    <mergeCell ref="D38:D40"/>
    <mergeCell ref="D70:D72"/>
    <mergeCell ref="D99:D101"/>
    <mergeCell ref="E4:E6"/>
    <mergeCell ref="E38:E40"/>
    <mergeCell ref="E70:E72"/>
    <mergeCell ref="E99:E101"/>
    <mergeCell ref="F4:F6"/>
    <mergeCell ref="F38:F40"/>
    <mergeCell ref="F70:F72"/>
    <mergeCell ref="F99:F101"/>
    <mergeCell ref="G5:G6"/>
    <mergeCell ref="G39:G40"/>
    <mergeCell ref="G71:G72"/>
    <mergeCell ref="G100:G101"/>
    <mergeCell ref="H5:H6"/>
    <mergeCell ref="H39:H40"/>
    <mergeCell ref="H71:H72"/>
    <mergeCell ref="H100:H101"/>
    <mergeCell ref="I5:I6"/>
    <mergeCell ref="I39:I40"/>
    <mergeCell ref="I71:I72"/>
    <mergeCell ref="I100:I101"/>
    <mergeCell ref="J5:J6"/>
    <mergeCell ref="J39:J40"/>
    <mergeCell ref="J71:J72"/>
    <mergeCell ref="J100:J101"/>
    <mergeCell ref="K4:K6"/>
    <mergeCell ref="K38:K40"/>
    <mergeCell ref="K70:K72"/>
    <mergeCell ref="K99:K101"/>
    <mergeCell ref="L4:L6"/>
    <mergeCell ref="L38:L40"/>
    <mergeCell ref="L70:L72"/>
    <mergeCell ref="L99:L101"/>
  </mergeCells>
  <pageMargins left="0.25" right="0.25" top="0.75" bottom="0.75" header="0.3" footer="0.3"/>
  <pageSetup paperSize="1" scale="51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zoomScale="130" zoomScaleNormal="130" topLeftCell="A3" workbookViewId="0">
      <selection activeCell="F30" sqref="F30"/>
    </sheetView>
  </sheetViews>
  <sheetFormatPr defaultColWidth="8.55238095238095" defaultRowHeight="9"/>
  <cols>
    <col min="1" max="1" width="9" style="1" customWidth="1"/>
    <col min="2" max="2" width="6.43809523809524" style="1" customWidth="1"/>
    <col min="3" max="3" width="27.6666666666667" style="1" customWidth="1"/>
    <col min="4" max="4" width="13.1047619047619" style="1" customWidth="1"/>
    <col min="5" max="5" width="8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65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0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45560</v>
      </c>
      <c r="B7" s="15">
        <v>19446</v>
      </c>
      <c r="C7" s="16" t="s">
        <v>180</v>
      </c>
      <c r="D7" s="17" t="s">
        <v>16</v>
      </c>
      <c r="E7" s="15">
        <v>58597</v>
      </c>
      <c r="F7" s="43"/>
      <c r="G7" s="19" t="s">
        <v>181</v>
      </c>
      <c r="H7" s="19">
        <v>1280803</v>
      </c>
      <c r="I7" s="14">
        <v>45541</v>
      </c>
      <c r="J7" s="43">
        <v>23370.96</v>
      </c>
      <c r="K7" s="25">
        <f>F7+J7</f>
        <v>23370.96</v>
      </c>
      <c r="L7" s="14">
        <v>45561</v>
      </c>
      <c r="M7" s="2" t="s">
        <v>182</v>
      </c>
    </row>
    <row r="8" spans="6:11">
      <c r="F8" s="42">
        <f>SUM(F4:F7)</f>
        <v>0</v>
      </c>
      <c r="G8" s="2"/>
      <c r="H8" s="2"/>
      <c r="I8" s="2"/>
      <c r="J8" s="42">
        <f>SUM(J7:J7)</f>
        <v>23370.96</v>
      </c>
      <c r="K8" s="42">
        <f>SUM(K7:K7)</f>
        <v>23370.96</v>
      </c>
    </row>
    <row r="9" spans="9:9">
      <c r="I9" s="1" t="s">
        <v>13</v>
      </c>
    </row>
    <row r="10" spans="8:11">
      <c r="H10" s="2" t="s">
        <v>17</v>
      </c>
      <c r="J10" s="45" t="s">
        <v>18</v>
      </c>
      <c r="K10" s="45" t="s">
        <v>19</v>
      </c>
    </row>
    <row r="11" spans="11:11">
      <c r="K11" s="2"/>
    </row>
    <row r="12" spans="1:11">
      <c r="A12" s="2" t="s">
        <v>20</v>
      </c>
      <c r="D12" s="2" t="s">
        <v>21</v>
      </c>
      <c r="G12" s="2" t="s">
        <v>22</v>
      </c>
      <c r="I12" s="46">
        <v>1000</v>
      </c>
      <c r="J12" s="47"/>
      <c r="K12" s="48">
        <f t="shared" ref="K12:K22" si="0">J12*I12</f>
        <v>0</v>
      </c>
    </row>
    <row r="13" spans="1:11">
      <c r="A13" s="2"/>
      <c r="G13" s="2"/>
      <c r="I13" s="46">
        <v>500</v>
      </c>
      <c r="J13" s="47"/>
      <c r="K13" s="48">
        <f t="shared" si="0"/>
        <v>0</v>
      </c>
    </row>
    <row r="14" spans="1:11">
      <c r="A14" s="2"/>
      <c r="G14" s="2"/>
      <c r="I14" s="46">
        <v>200</v>
      </c>
      <c r="J14" s="47"/>
      <c r="K14" s="48">
        <f t="shared" si="0"/>
        <v>0</v>
      </c>
    </row>
    <row r="15" spans="1:11">
      <c r="A15" s="2" t="s">
        <v>23</v>
      </c>
      <c r="D15" s="2" t="s">
        <v>24</v>
      </c>
      <c r="G15" s="2" t="s">
        <v>25</v>
      </c>
      <c r="I15" s="46">
        <v>100</v>
      </c>
      <c r="J15" s="47"/>
      <c r="K15" s="48">
        <f t="shared" si="0"/>
        <v>0</v>
      </c>
    </row>
    <row r="16" spans="1:11">
      <c r="A16" s="1" t="s">
        <v>26</v>
      </c>
      <c r="D16" s="1" t="s">
        <v>27</v>
      </c>
      <c r="G16" s="1" t="s">
        <v>28</v>
      </c>
      <c r="I16" s="46">
        <v>50</v>
      </c>
      <c r="J16" s="47"/>
      <c r="K16" s="48">
        <f t="shared" si="0"/>
        <v>0</v>
      </c>
    </row>
    <row r="17" spans="9:11">
      <c r="I17" s="46">
        <v>20</v>
      </c>
      <c r="J17" s="47"/>
      <c r="K17" s="48">
        <f t="shared" si="0"/>
        <v>0</v>
      </c>
    </row>
    <row r="18" spans="9:11">
      <c r="I18" s="46">
        <v>10</v>
      </c>
      <c r="J18" s="47"/>
      <c r="K18" s="48">
        <f t="shared" si="0"/>
        <v>0</v>
      </c>
    </row>
    <row r="19" spans="9:11">
      <c r="I19" s="46">
        <v>5</v>
      </c>
      <c r="J19" s="47"/>
      <c r="K19" s="48">
        <f t="shared" si="0"/>
        <v>0</v>
      </c>
    </row>
    <row r="20" spans="9:11">
      <c r="I20" s="46">
        <v>1</v>
      </c>
      <c r="J20" s="47"/>
      <c r="K20" s="48">
        <f t="shared" si="0"/>
        <v>0</v>
      </c>
    </row>
    <row r="21" spans="9:11">
      <c r="I21" s="46">
        <v>0.25</v>
      </c>
      <c r="J21" s="47"/>
      <c r="K21" s="48">
        <f t="shared" si="0"/>
        <v>0</v>
      </c>
    </row>
    <row r="22" spans="9:11">
      <c r="I22" s="49">
        <v>0.05</v>
      </c>
      <c r="J22" s="47"/>
      <c r="K22" s="48">
        <f t="shared" si="0"/>
        <v>0</v>
      </c>
    </row>
    <row r="23" spans="9:11">
      <c r="I23" s="2" t="s">
        <v>29</v>
      </c>
      <c r="K23" s="50">
        <f>SUM(K12:K22)</f>
        <v>0</v>
      </c>
    </row>
    <row r="24" spans="9:11">
      <c r="I24" s="2" t="s">
        <v>30</v>
      </c>
      <c r="K24" s="51">
        <f>J8</f>
        <v>23370.96</v>
      </c>
    </row>
    <row r="25" ht="9.75" spans="11:11">
      <c r="K25" s="52">
        <f>SUM(K23:K24)</f>
        <v>23370.96</v>
      </c>
    </row>
    <row r="26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4"/>
  <sheetViews>
    <sheetView zoomScale="130" zoomScaleNormal="130" topLeftCell="A20" workbookViewId="0">
      <selection activeCell="F18" sqref="F18"/>
    </sheetView>
  </sheetViews>
  <sheetFormatPr defaultColWidth="8.55238095238095" defaultRowHeight="9"/>
  <cols>
    <col min="1" max="1" width="9" style="1" customWidth="1"/>
    <col min="2" max="2" width="6.43809523809524" style="1" customWidth="1"/>
    <col min="3" max="3" width="27.6666666666667" style="1" customWidth="1"/>
    <col min="4" max="4" width="13.1047619047619" style="1" customWidth="1"/>
    <col min="5" max="5" width="8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65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0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10.05" customHeight="1" spans="1:13">
      <c r="A7" s="14">
        <v>45555</v>
      </c>
      <c r="B7" s="15">
        <v>19442</v>
      </c>
      <c r="C7" s="16" t="s">
        <v>183</v>
      </c>
      <c r="D7" s="17" t="s">
        <v>16</v>
      </c>
      <c r="E7" s="15">
        <v>58549</v>
      </c>
      <c r="F7" s="43"/>
      <c r="G7" s="19" t="s">
        <v>71</v>
      </c>
      <c r="H7" s="19">
        <v>78490</v>
      </c>
      <c r="I7" s="14">
        <v>45554</v>
      </c>
      <c r="J7" s="43">
        <v>10848.52</v>
      </c>
      <c r="K7" s="25">
        <f>F7+J7</f>
        <v>10848.52</v>
      </c>
      <c r="L7" s="14">
        <v>45562</v>
      </c>
      <c r="M7" s="2" t="s">
        <v>72</v>
      </c>
    </row>
    <row r="8" spans="1:13">
      <c r="A8" s="14">
        <v>45561</v>
      </c>
      <c r="B8" s="15">
        <v>19447</v>
      </c>
      <c r="C8" s="16" t="s">
        <v>183</v>
      </c>
      <c r="D8" s="17" t="s">
        <v>16</v>
      </c>
      <c r="E8" s="15">
        <v>58549</v>
      </c>
      <c r="F8" s="43"/>
      <c r="G8" s="19" t="s">
        <v>71</v>
      </c>
      <c r="H8" s="19">
        <v>78667</v>
      </c>
      <c r="I8" s="14">
        <v>45561</v>
      </c>
      <c r="J8" s="43">
        <v>10848.52</v>
      </c>
      <c r="K8" s="25">
        <f>F8+J8</f>
        <v>10848.52</v>
      </c>
      <c r="L8" s="14">
        <v>45561</v>
      </c>
      <c r="M8" s="2" t="s">
        <v>72</v>
      </c>
    </row>
    <row r="9" spans="6:11">
      <c r="F9" s="42">
        <f>SUM(F4:F8)</f>
        <v>0</v>
      </c>
      <c r="G9" s="2"/>
      <c r="H9" s="2"/>
      <c r="I9" s="2"/>
      <c r="J9" s="42">
        <f>SUM(J7:J8)</f>
        <v>21697.04</v>
      </c>
      <c r="K9" s="42">
        <f>SUM(K8:K8)</f>
        <v>10848.52</v>
      </c>
    </row>
    <row r="10" spans="9:9">
      <c r="I10" s="1" t="s">
        <v>13</v>
      </c>
    </row>
    <row r="11" spans="8:11">
      <c r="H11" s="2" t="s">
        <v>17</v>
      </c>
      <c r="J11" s="45" t="s">
        <v>18</v>
      </c>
      <c r="K11" s="45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46">
        <v>1000</v>
      </c>
      <c r="J13" s="47"/>
      <c r="K13" s="48">
        <f t="shared" ref="K13:K23" si="0">J13*I13</f>
        <v>0</v>
      </c>
    </row>
    <row r="14" spans="1:11">
      <c r="A14" s="2"/>
      <c r="G14" s="2"/>
      <c r="I14" s="46">
        <v>500</v>
      </c>
      <c r="J14" s="47"/>
      <c r="K14" s="48">
        <f t="shared" si="0"/>
        <v>0</v>
      </c>
    </row>
    <row r="15" spans="1:11">
      <c r="A15" s="2"/>
      <c r="G15" s="2"/>
      <c r="I15" s="46">
        <v>200</v>
      </c>
      <c r="J15" s="47"/>
      <c r="K15" s="48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46">
        <v>100</v>
      </c>
      <c r="J16" s="47"/>
      <c r="K16" s="48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46">
        <v>50</v>
      </c>
      <c r="J17" s="47"/>
      <c r="K17" s="48">
        <f t="shared" si="0"/>
        <v>0</v>
      </c>
    </row>
    <row r="18" spans="9:11">
      <c r="I18" s="46">
        <v>20</v>
      </c>
      <c r="J18" s="47"/>
      <c r="K18" s="48">
        <f t="shared" si="0"/>
        <v>0</v>
      </c>
    </row>
    <row r="19" spans="9:11">
      <c r="I19" s="46">
        <v>10</v>
      </c>
      <c r="J19" s="47"/>
      <c r="K19" s="48">
        <f t="shared" si="0"/>
        <v>0</v>
      </c>
    </row>
    <row r="20" spans="9:11">
      <c r="I20" s="46">
        <v>5</v>
      </c>
      <c r="J20" s="47"/>
      <c r="K20" s="48">
        <f t="shared" si="0"/>
        <v>0</v>
      </c>
    </row>
    <row r="21" spans="9:11">
      <c r="I21" s="46">
        <v>1</v>
      </c>
      <c r="J21" s="47"/>
      <c r="K21" s="48">
        <f t="shared" si="0"/>
        <v>0</v>
      </c>
    </row>
    <row r="22" spans="9:11">
      <c r="I22" s="46">
        <v>0.25</v>
      </c>
      <c r="J22" s="47"/>
      <c r="K22" s="48">
        <f t="shared" si="0"/>
        <v>0</v>
      </c>
    </row>
    <row r="23" spans="9:11">
      <c r="I23" s="49">
        <v>0.05</v>
      </c>
      <c r="J23" s="47"/>
      <c r="K23" s="48">
        <f t="shared" si="0"/>
        <v>0</v>
      </c>
    </row>
    <row r="24" spans="9:11">
      <c r="I24" s="2" t="s">
        <v>29</v>
      </c>
      <c r="K24" s="50">
        <f>SUM(K13:K23)</f>
        <v>0</v>
      </c>
    </row>
    <row r="25" spans="9:11">
      <c r="I25" s="2" t="s">
        <v>30</v>
      </c>
      <c r="K25" s="51">
        <f>J9</f>
        <v>21697.04</v>
      </c>
    </row>
    <row r="26" ht="9.75" spans="11:11">
      <c r="K26" s="52">
        <f>SUM(K24:K25)</f>
        <v>21697.04</v>
      </c>
    </row>
    <row r="27" ht="9.75"/>
    <row r="35" spans="1:1">
      <c r="A35" s="2" t="s">
        <v>0</v>
      </c>
    </row>
    <row r="36" spans="1:1">
      <c r="A36" s="2" t="s">
        <v>55</v>
      </c>
    </row>
    <row r="38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ht="10.05" customHeight="1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14">
        <v>45561</v>
      </c>
      <c r="B41" s="15">
        <v>18857</v>
      </c>
      <c r="C41" s="16" t="s">
        <v>184</v>
      </c>
      <c r="D41" s="17" t="s">
        <v>16</v>
      </c>
      <c r="E41" s="15">
        <v>58585</v>
      </c>
      <c r="F41" s="43"/>
      <c r="G41" s="19" t="s">
        <v>53</v>
      </c>
      <c r="H41" s="19">
        <v>2464478</v>
      </c>
      <c r="I41" s="14">
        <v>45561</v>
      </c>
      <c r="J41" s="43">
        <v>32204.1</v>
      </c>
      <c r="K41" s="25">
        <f>F41+J41</f>
        <v>32204.1</v>
      </c>
      <c r="L41" s="14">
        <v>45562</v>
      </c>
      <c r="M41" s="2"/>
    </row>
    <row r="42" spans="1:13">
      <c r="A42" s="14">
        <v>45561</v>
      </c>
      <c r="B42" s="15">
        <v>18858</v>
      </c>
      <c r="C42" s="16" t="s">
        <v>185</v>
      </c>
      <c r="D42" s="17" t="s">
        <v>16</v>
      </c>
      <c r="E42" s="15">
        <v>58581</v>
      </c>
      <c r="F42" s="43"/>
      <c r="G42" s="19" t="s">
        <v>186</v>
      </c>
      <c r="H42" s="19">
        <v>5155806</v>
      </c>
      <c r="I42" s="14">
        <v>45560</v>
      </c>
      <c r="J42" s="43">
        <v>5155</v>
      </c>
      <c r="K42" s="25">
        <f>F42+J42</f>
        <v>5155</v>
      </c>
      <c r="L42" s="14">
        <v>45562</v>
      </c>
      <c r="M42" s="2"/>
    </row>
    <row r="43" spans="1:13">
      <c r="A43" s="14">
        <v>45561</v>
      </c>
      <c r="B43" s="15">
        <v>18859</v>
      </c>
      <c r="C43" s="16" t="s">
        <v>187</v>
      </c>
      <c r="D43" s="17" t="s">
        <v>16</v>
      </c>
      <c r="E43" s="15">
        <v>58583</v>
      </c>
      <c r="F43" s="43"/>
      <c r="G43" s="19" t="s">
        <v>71</v>
      </c>
      <c r="H43" s="19">
        <v>127716</v>
      </c>
      <c r="I43" s="14">
        <v>45560</v>
      </c>
      <c r="J43" s="43">
        <v>24436.1</v>
      </c>
      <c r="K43" s="25">
        <f>F43+J43</f>
        <v>24436.1</v>
      </c>
      <c r="L43" s="14">
        <v>45562</v>
      </c>
      <c r="M43" s="2"/>
    </row>
    <row r="44" spans="6:11">
      <c r="F44" s="42">
        <f>SUM(F38:F43)</f>
        <v>0</v>
      </c>
      <c r="G44" s="2"/>
      <c r="H44" s="2"/>
      <c r="I44" s="2"/>
      <c r="J44" s="42">
        <f>SUM(J41:J43)</f>
        <v>61795.2</v>
      </c>
      <c r="K44" s="42">
        <f>SUM(K41:K43)</f>
        <v>61795.2</v>
      </c>
    </row>
    <row r="45" spans="9:9">
      <c r="I45" s="1" t="s">
        <v>13</v>
      </c>
    </row>
    <row r="46" spans="8:11">
      <c r="H46" s="2" t="s">
        <v>17</v>
      </c>
      <c r="J46" s="45" t="s">
        <v>18</v>
      </c>
      <c r="K46" s="45" t="s">
        <v>19</v>
      </c>
    </row>
    <row r="47" spans="11:11">
      <c r="K47" s="2"/>
    </row>
    <row r="48" spans="1:11">
      <c r="A48" s="2" t="s">
        <v>20</v>
      </c>
      <c r="D48" s="2" t="s">
        <v>21</v>
      </c>
      <c r="G48" s="2" t="s">
        <v>22</v>
      </c>
      <c r="I48" s="46">
        <v>1000</v>
      </c>
      <c r="J48" s="47"/>
      <c r="K48" s="48">
        <f t="shared" ref="K48:K58" si="1">J48*I48</f>
        <v>0</v>
      </c>
    </row>
    <row r="49" spans="1:11">
      <c r="A49" s="2"/>
      <c r="G49" s="2"/>
      <c r="I49" s="46">
        <v>500</v>
      </c>
      <c r="J49" s="47"/>
      <c r="K49" s="48">
        <f t="shared" si="1"/>
        <v>0</v>
      </c>
    </row>
    <row r="50" spans="1:11">
      <c r="A50" s="2"/>
      <c r="G50" s="2"/>
      <c r="I50" s="46">
        <v>200</v>
      </c>
      <c r="J50" s="47"/>
      <c r="K50" s="48">
        <f t="shared" si="1"/>
        <v>0</v>
      </c>
    </row>
    <row r="51" spans="1:11">
      <c r="A51" s="2" t="s">
        <v>23</v>
      </c>
      <c r="D51" s="2" t="s">
        <v>24</v>
      </c>
      <c r="G51" s="2" t="s">
        <v>25</v>
      </c>
      <c r="I51" s="46">
        <v>100</v>
      </c>
      <c r="J51" s="47"/>
      <c r="K51" s="48">
        <f t="shared" si="1"/>
        <v>0</v>
      </c>
    </row>
    <row r="52" spans="1:11">
      <c r="A52" s="1" t="s">
        <v>26</v>
      </c>
      <c r="D52" s="1" t="s">
        <v>27</v>
      </c>
      <c r="G52" s="1" t="s">
        <v>28</v>
      </c>
      <c r="I52" s="46">
        <v>50</v>
      </c>
      <c r="J52" s="47"/>
      <c r="K52" s="48">
        <f t="shared" si="1"/>
        <v>0</v>
      </c>
    </row>
    <row r="53" spans="9:11">
      <c r="I53" s="46">
        <v>20</v>
      </c>
      <c r="J53" s="47"/>
      <c r="K53" s="48">
        <f t="shared" si="1"/>
        <v>0</v>
      </c>
    </row>
    <row r="54" spans="9:11">
      <c r="I54" s="46">
        <v>10</v>
      </c>
      <c r="J54" s="47"/>
      <c r="K54" s="48">
        <f t="shared" si="1"/>
        <v>0</v>
      </c>
    </row>
    <row r="55" spans="9:11">
      <c r="I55" s="46">
        <v>5</v>
      </c>
      <c r="J55" s="47"/>
      <c r="K55" s="48">
        <f t="shared" si="1"/>
        <v>0</v>
      </c>
    </row>
    <row r="56" spans="9:11">
      <c r="I56" s="46">
        <v>1</v>
      </c>
      <c r="J56" s="47"/>
      <c r="K56" s="48">
        <f t="shared" si="1"/>
        <v>0</v>
      </c>
    </row>
    <row r="57" spans="9:11">
      <c r="I57" s="46">
        <v>0.25</v>
      </c>
      <c r="J57" s="47"/>
      <c r="K57" s="48">
        <f t="shared" si="1"/>
        <v>0</v>
      </c>
    </row>
    <row r="58" spans="9:11">
      <c r="I58" s="49">
        <v>0.05</v>
      </c>
      <c r="J58" s="47"/>
      <c r="K58" s="48">
        <f t="shared" si="1"/>
        <v>0</v>
      </c>
    </row>
    <row r="59" spans="9:11">
      <c r="I59" s="2" t="s">
        <v>29</v>
      </c>
      <c r="K59" s="50">
        <f>SUM(K48:K58)</f>
        <v>0</v>
      </c>
    </row>
    <row r="60" spans="9:11">
      <c r="I60" s="2" t="s">
        <v>30</v>
      </c>
      <c r="K60" s="51">
        <f>J44</f>
        <v>61795.2</v>
      </c>
    </row>
    <row r="61" ht="9.75" spans="11:11">
      <c r="K61" s="52">
        <f>SUM(K59:K60)</f>
        <v>61795.2</v>
      </c>
    </row>
    <row r="62" ht="9.75"/>
    <row r="68" spans="1:1">
      <c r="A68" s="2" t="s">
        <v>0</v>
      </c>
    </row>
    <row r="69" spans="1:1">
      <c r="A69" s="2" t="s">
        <v>1</v>
      </c>
    </row>
    <row r="71" spans="1:12">
      <c r="A71" s="3" t="s">
        <v>2</v>
      </c>
      <c r="B71" s="34" t="s">
        <v>169</v>
      </c>
      <c r="C71" s="3" t="s">
        <v>4</v>
      </c>
      <c r="D71" s="3" t="s">
        <v>5</v>
      </c>
      <c r="E71" s="3" t="s">
        <v>6</v>
      </c>
      <c r="F71" s="3" t="s">
        <v>7</v>
      </c>
      <c r="G71" s="4" t="s">
        <v>8</v>
      </c>
      <c r="H71" s="5"/>
      <c r="I71" s="5"/>
      <c r="J71" s="23"/>
      <c r="K71" s="3" t="s">
        <v>9</v>
      </c>
      <c r="L71" s="3" t="s">
        <v>10</v>
      </c>
    </row>
    <row r="72" spans="1:12">
      <c r="A72" s="6"/>
      <c r="B72" s="44"/>
      <c r="C72" s="6"/>
      <c r="D72" s="6"/>
      <c r="E72" s="6"/>
      <c r="F72" s="6"/>
      <c r="G72" s="3" t="s">
        <v>11</v>
      </c>
      <c r="H72" s="3" t="s">
        <v>12</v>
      </c>
      <c r="I72" s="3" t="s">
        <v>13</v>
      </c>
      <c r="J72" s="3" t="s">
        <v>14</v>
      </c>
      <c r="K72" s="6"/>
      <c r="L72" s="6"/>
    </row>
    <row r="73" ht="10.05" customHeight="1" spans="1:12">
      <c r="A73" s="7"/>
      <c r="B73" s="35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3">
      <c r="A74" s="14">
        <v>45558</v>
      </c>
      <c r="B74" s="15" t="s">
        <v>188</v>
      </c>
      <c r="C74" s="16" t="s">
        <v>189</v>
      </c>
      <c r="D74" s="17" t="s">
        <v>16</v>
      </c>
      <c r="E74" s="15" t="s">
        <v>190</v>
      </c>
      <c r="F74" s="43">
        <v>650</v>
      </c>
      <c r="G74" s="19"/>
      <c r="H74" s="19"/>
      <c r="I74" s="14"/>
      <c r="J74" s="43">
        <v>0</v>
      </c>
      <c r="K74" s="25">
        <f>F74+J74</f>
        <v>650</v>
      </c>
      <c r="L74" s="14">
        <v>45562</v>
      </c>
      <c r="M74" s="2"/>
    </row>
    <row r="75" spans="1:13">
      <c r="A75" s="14"/>
      <c r="B75" s="15"/>
      <c r="C75" s="16"/>
      <c r="D75" s="17"/>
      <c r="E75" s="15"/>
      <c r="F75" s="43"/>
      <c r="G75" s="19"/>
      <c r="H75" s="19"/>
      <c r="I75" s="14"/>
      <c r="J75" s="43"/>
      <c r="K75" s="25"/>
      <c r="L75" s="14"/>
      <c r="M75" s="2"/>
    </row>
    <row r="76" spans="6:11">
      <c r="F76" s="42">
        <f>SUM(F71:F75)</f>
        <v>650</v>
      </c>
      <c r="G76" s="2"/>
      <c r="H76" s="2"/>
      <c r="I76" s="2"/>
      <c r="J76" s="42">
        <f>SUM(J74:J75)</f>
        <v>0</v>
      </c>
      <c r="K76" s="42">
        <f>SUM(K74:K75)</f>
        <v>650</v>
      </c>
    </row>
    <row r="77" spans="9:9">
      <c r="I77" s="1" t="s">
        <v>13</v>
      </c>
    </row>
    <row r="78" spans="8:11">
      <c r="H78" s="2" t="s">
        <v>17</v>
      </c>
      <c r="J78" s="45" t="s">
        <v>18</v>
      </c>
      <c r="K78" s="45" t="s">
        <v>19</v>
      </c>
    </row>
    <row r="79" spans="11:11">
      <c r="K79" s="2"/>
    </row>
    <row r="80" spans="1:11">
      <c r="A80" s="2" t="s">
        <v>20</v>
      </c>
      <c r="D80" s="2" t="s">
        <v>21</v>
      </c>
      <c r="G80" s="2" t="s">
        <v>22</v>
      </c>
      <c r="I80" s="46">
        <v>1000</v>
      </c>
      <c r="J80" s="47">
        <v>0</v>
      </c>
      <c r="K80" s="48">
        <f t="shared" ref="K80:K90" si="2">J80*I80</f>
        <v>0</v>
      </c>
    </row>
    <row r="81" spans="1:11">
      <c r="A81" s="2"/>
      <c r="G81" s="2"/>
      <c r="I81" s="46">
        <v>500</v>
      </c>
      <c r="J81" s="47"/>
      <c r="K81" s="48">
        <f t="shared" si="2"/>
        <v>0</v>
      </c>
    </row>
    <row r="82" spans="1:11">
      <c r="A82" s="2"/>
      <c r="G82" s="2"/>
      <c r="I82" s="46">
        <v>200</v>
      </c>
      <c r="J82" s="47">
        <v>0</v>
      </c>
      <c r="K82" s="48">
        <f t="shared" si="2"/>
        <v>0</v>
      </c>
    </row>
    <row r="83" spans="1:11">
      <c r="A83" s="2" t="s">
        <v>23</v>
      </c>
      <c r="D83" s="2" t="s">
        <v>24</v>
      </c>
      <c r="G83" s="2" t="s">
        <v>25</v>
      </c>
      <c r="I83" s="46">
        <v>100</v>
      </c>
      <c r="J83" s="47">
        <v>0</v>
      </c>
      <c r="K83" s="48">
        <f t="shared" si="2"/>
        <v>0</v>
      </c>
    </row>
    <row r="84" spans="1:11">
      <c r="A84" s="1" t="s">
        <v>26</v>
      </c>
      <c r="D84" s="1" t="s">
        <v>27</v>
      </c>
      <c r="G84" s="1" t="s">
        <v>28</v>
      </c>
      <c r="I84" s="46">
        <v>50</v>
      </c>
      <c r="J84" s="47">
        <v>0</v>
      </c>
      <c r="K84" s="48">
        <f t="shared" si="2"/>
        <v>0</v>
      </c>
    </row>
    <row r="85" spans="9:11">
      <c r="I85" s="46">
        <v>20</v>
      </c>
      <c r="J85" s="47">
        <v>32</v>
      </c>
      <c r="K85" s="48">
        <f t="shared" si="2"/>
        <v>640</v>
      </c>
    </row>
    <row r="86" spans="9:11">
      <c r="I86" s="46">
        <v>10</v>
      </c>
      <c r="J86" s="47">
        <v>1</v>
      </c>
      <c r="K86" s="48">
        <f t="shared" si="2"/>
        <v>10</v>
      </c>
    </row>
    <row r="87" spans="9:11">
      <c r="I87" s="46">
        <v>5</v>
      </c>
      <c r="J87" s="47"/>
      <c r="K87" s="48">
        <f t="shared" si="2"/>
        <v>0</v>
      </c>
    </row>
    <row r="88" spans="9:11">
      <c r="I88" s="46">
        <v>1</v>
      </c>
      <c r="J88" s="47"/>
      <c r="K88" s="48">
        <f t="shared" si="2"/>
        <v>0</v>
      </c>
    </row>
    <row r="89" spans="9:11">
      <c r="I89" s="46">
        <v>0.25</v>
      </c>
      <c r="J89" s="47"/>
      <c r="K89" s="48">
        <f t="shared" si="2"/>
        <v>0</v>
      </c>
    </row>
    <row r="90" spans="9:11">
      <c r="I90" s="49">
        <v>0.05</v>
      </c>
      <c r="J90" s="47">
        <v>0</v>
      </c>
      <c r="K90" s="48">
        <f t="shared" si="2"/>
        <v>0</v>
      </c>
    </row>
    <row r="91" spans="9:11">
      <c r="I91" s="2" t="s">
        <v>29</v>
      </c>
      <c r="K91" s="50">
        <f>SUM(K80:K90)</f>
        <v>650</v>
      </c>
    </row>
    <row r="92" spans="9:11">
      <c r="I92" s="2" t="s">
        <v>30</v>
      </c>
      <c r="K92" s="51">
        <f>J76</f>
        <v>0</v>
      </c>
    </row>
    <row r="93" ht="9.75" spans="11:11">
      <c r="K93" s="52">
        <f>SUM(K91:K92)</f>
        <v>650</v>
      </c>
    </row>
    <row r="94" ht="9.75"/>
  </sheetData>
  <mergeCells count="39">
    <mergeCell ref="G4:J4"/>
    <mergeCell ref="G38:J38"/>
    <mergeCell ref="G71:J71"/>
    <mergeCell ref="A4:A6"/>
    <mergeCell ref="A38:A40"/>
    <mergeCell ref="A71:A73"/>
    <mergeCell ref="B4:B6"/>
    <mergeCell ref="B38:B40"/>
    <mergeCell ref="B71:B73"/>
    <mergeCell ref="C4:C6"/>
    <mergeCell ref="C38:C40"/>
    <mergeCell ref="C71:C73"/>
    <mergeCell ref="D4:D6"/>
    <mergeCell ref="D38:D40"/>
    <mergeCell ref="D71:D73"/>
    <mergeCell ref="E4:E6"/>
    <mergeCell ref="E38:E40"/>
    <mergeCell ref="E71:E73"/>
    <mergeCell ref="F4:F6"/>
    <mergeCell ref="F38:F40"/>
    <mergeCell ref="F71:F73"/>
    <mergeCell ref="G5:G6"/>
    <mergeCell ref="G39:G40"/>
    <mergeCell ref="G72:G73"/>
    <mergeCell ref="H5:H6"/>
    <mergeCell ref="H39:H40"/>
    <mergeCell ref="H72:H73"/>
    <mergeCell ref="I5:I6"/>
    <mergeCell ref="I39:I40"/>
    <mergeCell ref="I72:I73"/>
    <mergeCell ref="J5:J6"/>
    <mergeCell ref="J39:J40"/>
    <mergeCell ref="J72:J73"/>
    <mergeCell ref="K4:K6"/>
    <mergeCell ref="K38:K40"/>
    <mergeCell ref="K71:K73"/>
    <mergeCell ref="L4:L6"/>
    <mergeCell ref="L38:L40"/>
    <mergeCell ref="L71:L73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7"/>
  <sheetViews>
    <sheetView zoomScale="130" zoomScaleNormal="130" topLeftCell="A137" workbookViewId="0">
      <selection activeCell="I140" sqref="I140"/>
    </sheetView>
  </sheetViews>
  <sheetFormatPr defaultColWidth="8.55238095238095" defaultRowHeight="9"/>
  <cols>
    <col min="1" max="1" width="9" style="1" customWidth="1"/>
    <col min="2" max="2" width="5.88571428571429" style="1" customWidth="1"/>
    <col min="3" max="3" width="38.5714285714286" style="1" customWidth="1"/>
    <col min="4" max="4" width="14.1714285714286" style="1" customWidth="1"/>
    <col min="5" max="5" width="8.13333333333333" style="1" customWidth="1"/>
    <col min="6" max="6" width="11" style="1" customWidth="1"/>
    <col min="7" max="7" width="9.66666666666667" style="1" customWidth="1"/>
    <col min="8" max="8" width="10.8761904761905" style="1" customWidth="1"/>
    <col min="9" max="9" width="11.3238095238095" style="1" customWidth="1"/>
    <col min="10" max="10" width="11.9714285714286" style="1" customWidth="1"/>
    <col min="11" max="11" width="11.3238095238095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2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45559</v>
      </c>
      <c r="B7" s="15">
        <v>19618</v>
      </c>
      <c r="C7" s="16" t="s">
        <v>191</v>
      </c>
      <c r="D7" s="17" t="s">
        <v>192</v>
      </c>
      <c r="E7" s="39">
        <v>58551</v>
      </c>
      <c r="F7" s="40"/>
      <c r="G7" s="41"/>
      <c r="H7" s="41"/>
      <c r="I7" s="27"/>
      <c r="J7" s="25">
        <v>9078.21</v>
      </c>
      <c r="K7" s="25">
        <f t="shared" ref="K7:K9" si="0">J7+F7</f>
        <v>9078.21</v>
      </c>
      <c r="L7" s="14">
        <v>45559</v>
      </c>
      <c r="M7" s="2" t="s">
        <v>193</v>
      </c>
    </row>
    <row r="8" spans="1:13">
      <c r="A8" s="14">
        <v>45559</v>
      </c>
      <c r="B8" s="15">
        <v>19619</v>
      </c>
      <c r="C8" s="16" t="s">
        <v>194</v>
      </c>
      <c r="D8" s="17" t="s">
        <v>16</v>
      </c>
      <c r="E8" s="17">
        <v>58575</v>
      </c>
      <c r="F8" s="40"/>
      <c r="G8" s="41"/>
      <c r="H8" s="41"/>
      <c r="I8" s="27"/>
      <c r="J8" s="25">
        <v>19213</v>
      </c>
      <c r="K8" s="25">
        <f t="shared" si="0"/>
        <v>19213</v>
      </c>
      <c r="L8" s="14">
        <v>45559</v>
      </c>
      <c r="M8" s="2"/>
    </row>
    <row r="9" spans="1:13">
      <c r="A9" s="14">
        <v>45559</v>
      </c>
      <c r="B9" s="15">
        <v>19620</v>
      </c>
      <c r="C9" s="16" t="s">
        <v>195</v>
      </c>
      <c r="D9" s="17" t="s">
        <v>16</v>
      </c>
      <c r="E9" s="17">
        <v>58590</v>
      </c>
      <c r="F9" s="40"/>
      <c r="G9" s="41"/>
      <c r="H9" s="41"/>
      <c r="I9" s="27"/>
      <c r="J9" s="25">
        <v>24436.1</v>
      </c>
      <c r="K9" s="25">
        <f t="shared" si="0"/>
        <v>24436.1</v>
      </c>
      <c r="L9" s="14">
        <v>45559</v>
      </c>
      <c r="M9" s="2"/>
    </row>
    <row r="10" spans="6:11">
      <c r="F10" s="42">
        <f>SUM(F7:F9)</f>
        <v>0</v>
      </c>
      <c r="G10" s="2"/>
      <c r="H10" s="2"/>
      <c r="I10" s="2"/>
      <c r="J10" s="42">
        <f>SUM(J7:J9)</f>
        <v>52727.31</v>
      </c>
      <c r="K10" s="42">
        <f>SUM(K7:K9)</f>
        <v>52727.31</v>
      </c>
    </row>
    <row r="12" spans="1:4">
      <c r="A12" s="2" t="s">
        <v>20</v>
      </c>
      <c r="D12" s="2" t="s">
        <v>21</v>
      </c>
    </row>
    <row r="13" spans="1:1">
      <c r="A13" s="2"/>
    </row>
    <row r="14" spans="1:1">
      <c r="A14" s="2"/>
    </row>
    <row r="15" spans="1:4">
      <c r="A15" s="2" t="s">
        <v>23</v>
      </c>
      <c r="D15" s="2" t="s">
        <v>24</v>
      </c>
    </row>
    <row r="16" spans="1:4">
      <c r="A16" s="1" t="s">
        <v>26</v>
      </c>
      <c r="D16" s="1" t="s">
        <v>27</v>
      </c>
    </row>
    <row r="21" spans="1:1">
      <c r="A21" s="2" t="s">
        <v>0</v>
      </c>
    </row>
    <row r="22" spans="1:1">
      <c r="A22" s="2" t="s">
        <v>1</v>
      </c>
    </row>
    <row r="24" spans="1:12">
      <c r="A24" s="3" t="s">
        <v>2</v>
      </c>
      <c r="B24" s="3" t="s">
        <v>3</v>
      </c>
      <c r="C24" s="3" t="s">
        <v>4</v>
      </c>
      <c r="D24" s="3" t="s">
        <v>5</v>
      </c>
      <c r="E24" s="3" t="s">
        <v>6</v>
      </c>
      <c r="F24" s="3" t="s">
        <v>7</v>
      </c>
      <c r="G24" s="4" t="s">
        <v>8</v>
      </c>
      <c r="H24" s="5"/>
      <c r="I24" s="5"/>
      <c r="J24" s="23"/>
      <c r="K24" s="3" t="s">
        <v>9</v>
      </c>
      <c r="L24" s="3" t="s">
        <v>10</v>
      </c>
    </row>
    <row r="25" spans="1:12">
      <c r="A25" s="6"/>
      <c r="B25" s="6"/>
      <c r="C25" s="6"/>
      <c r="D25" s="6"/>
      <c r="E25" s="6"/>
      <c r="F25" s="6"/>
      <c r="G25" s="3" t="s">
        <v>11</v>
      </c>
      <c r="H25" s="3" t="s">
        <v>12</v>
      </c>
      <c r="I25" s="3" t="s">
        <v>13</v>
      </c>
      <c r="J25" s="3" t="s">
        <v>14</v>
      </c>
      <c r="K25" s="6"/>
      <c r="L25" s="6"/>
    </row>
    <row r="26" ht="10.05" customHeight="1" spans="1:1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ht="10.05" customHeight="1" spans="1:13">
      <c r="A27" s="14">
        <v>45565</v>
      </c>
      <c r="B27" s="15">
        <v>19621</v>
      </c>
      <c r="C27" s="16" t="s">
        <v>61</v>
      </c>
      <c r="D27" s="17" t="s">
        <v>16</v>
      </c>
      <c r="E27" s="15">
        <v>58596</v>
      </c>
      <c r="F27" s="43">
        <v>55744.1</v>
      </c>
      <c r="G27" s="19"/>
      <c r="H27" s="19"/>
      <c r="I27" s="14"/>
      <c r="J27" s="43">
        <v>0</v>
      </c>
      <c r="K27" s="25">
        <f>F27+J27</f>
        <v>55744.1</v>
      </c>
      <c r="L27" s="14">
        <v>45566</v>
      </c>
      <c r="M27" s="2"/>
    </row>
    <row r="28" ht="10" customHeight="1" spans="1:13">
      <c r="A28" s="14"/>
      <c r="B28" s="15"/>
      <c r="C28" s="16"/>
      <c r="D28" s="17"/>
      <c r="E28" s="15"/>
      <c r="F28" s="43"/>
      <c r="G28" s="19"/>
      <c r="H28" s="19"/>
      <c r="I28" s="14"/>
      <c r="J28" s="43"/>
      <c r="K28" s="25"/>
      <c r="L28" s="14"/>
      <c r="M28" s="2"/>
    </row>
    <row r="29" spans="6:11">
      <c r="F29" s="42">
        <f>SUM(F24:F28)</f>
        <v>55744.1</v>
      </c>
      <c r="G29" s="2"/>
      <c r="H29" s="2"/>
      <c r="I29" s="2"/>
      <c r="J29" s="42">
        <f>SUM(J27:J28)</f>
        <v>0</v>
      </c>
      <c r="K29" s="42">
        <f>SUM(K28:K28)</f>
        <v>0</v>
      </c>
    </row>
    <row r="30" spans="9:9">
      <c r="I30" s="1" t="s">
        <v>13</v>
      </c>
    </row>
    <row r="31" spans="8:11">
      <c r="H31" s="2" t="s">
        <v>17</v>
      </c>
      <c r="J31" s="45" t="s">
        <v>18</v>
      </c>
      <c r="K31" s="45" t="s">
        <v>19</v>
      </c>
    </row>
    <row r="32" spans="11:11">
      <c r="K32" s="2"/>
    </row>
    <row r="33" spans="1:11">
      <c r="A33" s="2" t="s">
        <v>20</v>
      </c>
      <c r="D33" s="2" t="s">
        <v>21</v>
      </c>
      <c r="G33" s="2" t="s">
        <v>22</v>
      </c>
      <c r="I33" s="46">
        <v>1000</v>
      </c>
      <c r="J33" s="47">
        <v>55</v>
      </c>
      <c r="K33" s="48">
        <f t="shared" ref="K33:K43" si="1">J33*I33</f>
        <v>55000</v>
      </c>
    </row>
    <row r="34" spans="1:11">
      <c r="A34" s="2"/>
      <c r="G34" s="2"/>
      <c r="I34" s="46">
        <v>500</v>
      </c>
      <c r="J34" s="47">
        <v>1</v>
      </c>
      <c r="K34" s="48">
        <f t="shared" si="1"/>
        <v>500</v>
      </c>
    </row>
    <row r="35" spans="1:11">
      <c r="A35" s="2"/>
      <c r="G35" s="2"/>
      <c r="I35" s="46">
        <v>200</v>
      </c>
      <c r="J35" s="47"/>
      <c r="K35" s="48">
        <f t="shared" si="1"/>
        <v>0</v>
      </c>
    </row>
    <row r="36" spans="1:11">
      <c r="A36" s="2" t="s">
        <v>23</v>
      </c>
      <c r="D36" s="2" t="s">
        <v>24</v>
      </c>
      <c r="G36" s="2" t="s">
        <v>25</v>
      </c>
      <c r="I36" s="46">
        <v>100</v>
      </c>
      <c r="J36" s="47">
        <v>2</v>
      </c>
      <c r="K36" s="48">
        <f t="shared" si="1"/>
        <v>200</v>
      </c>
    </row>
    <row r="37" spans="1:11">
      <c r="A37" s="1" t="s">
        <v>26</v>
      </c>
      <c r="D37" s="1" t="s">
        <v>27</v>
      </c>
      <c r="G37" s="1" t="s">
        <v>28</v>
      </c>
      <c r="I37" s="46">
        <v>50</v>
      </c>
      <c r="J37" s="47"/>
      <c r="K37" s="48">
        <f t="shared" si="1"/>
        <v>0</v>
      </c>
    </row>
    <row r="38" spans="9:11">
      <c r="I38" s="46">
        <v>20</v>
      </c>
      <c r="J38" s="47">
        <v>2</v>
      </c>
      <c r="K38" s="48">
        <f t="shared" si="1"/>
        <v>40</v>
      </c>
    </row>
    <row r="39" spans="9:11">
      <c r="I39" s="46">
        <v>10</v>
      </c>
      <c r="J39" s="47"/>
      <c r="K39" s="48">
        <f t="shared" si="1"/>
        <v>0</v>
      </c>
    </row>
    <row r="40" spans="9:11">
      <c r="I40" s="46">
        <v>5</v>
      </c>
      <c r="J40" s="47"/>
      <c r="K40" s="48">
        <f t="shared" si="1"/>
        <v>0</v>
      </c>
    </row>
    <row r="41" spans="9:11">
      <c r="I41" s="46">
        <v>1</v>
      </c>
      <c r="J41" s="47">
        <v>4</v>
      </c>
      <c r="K41" s="48">
        <f t="shared" si="1"/>
        <v>4</v>
      </c>
    </row>
    <row r="42" spans="9:11">
      <c r="I42" s="46">
        <v>0.25</v>
      </c>
      <c r="J42" s="47"/>
      <c r="K42" s="48">
        <f t="shared" si="1"/>
        <v>0</v>
      </c>
    </row>
    <row r="43" spans="9:11">
      <c r="I43" s="49">
        <v>0.05</v>
      </c>
      <c r="J43" s="47">
        <v>2</v>
      </c>
      <c r="K43" s="48">
        <f t="shared" si="1"/>
        <v>0.1</v>
      </c>
    </row>
    <row r="44" spans="9:11">
      <c r="I44" s="2" t="s">
        <v>29</v>
      </c>
      <c r="K44" s="50">
        <f>SUM(K33:K43)</f>
        <v>55744.1</v>
      </c>
    </row>
    <row r="45" spans="9:11">
      <c r="I45" s="2" t="s">
        <v>30</v>
      </c>
      <c r="K45" s="51">
        <f>J29</f>
        <v>0</v>
      </c>
    </row>
    <row r="46" ht="9.75" spans="11:11">
      <c r="K46" s="52">
        <f>SUM(K44:K45)</f>
        <v>55744.1</v>
      </c>
    </row>
    <row r="47" ht="9.75"/>
    <row r="52" spans="1:1">
      <c r="A52" s="2" t="s">
        <v>0</v>
      </c>
    </row>
    <row r="53" spans="1:1">
      <c r="A53" s="2" t="s">
        <v>1</v>
      </c>
    </row>
    <row r="55" spans="1:12">
      <c r="A55" s="3" t="s">
        <v>2</v>
      </c>
      <c r="B55" s="34" t="s">
        <v>169</v>
      </c>
      <c r="C55" s="3" t="s">
        <v>4</v>
      </c>
      <c r="D55" s="3" t="s">
        <v>5</v>
      </c>
      <c r="E55" s="3" t="s">
        <v>6</v>
      </c>
      <c r="F55" s="3" t="s">
        <v>7</v>
      </c>
      <c r="G55" s="4" t="s">
        <v>8</v>
      </c>
      <c r="H55" s="5"/>
      <c r="I55" s="5"/>
      <c r="J55" s="23"/>
      <c r="K55" s="3" t="s">
        <v>9</v>
      </c>
      <c r="L55" s="3" t="s">
        <v>10</v>
      </c>
    </row>
    <row r="56" spans="1:12">
      <c r="A56" s="6"/>
      <c r="B56" s="44"/>
      <c r="C56" s="6"/>
      <c r="D56" s="6"/>
      <c r="E56" s="6"/>
      <c r="F56" s="6"/>
      <c r="G56" s="3" t="s">
        <v>11</v>
      </c>
      <c r="H56" s="3" t="s">
        <v>12</v>
      </c>
      <c r="I56" s="3" t="s">
        <v>13</v>
      </c>
      <c r="J56" s="3" t="s">
        <v>14</v>
      </c>
      <c r="K56" s="6"/>
      <c r="L56" s="6"/>
    </row>
    <row r="57" ht="10.05" customHeight="1" spans="1:12">
      <c r="A57" s="7"/>
      <c r="B57" s="35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3">
      <c r="A58" s="14">
        <v>45565</v>
      </c>
      <c r="B58" s="15" t="s">
        <v>196</v>
      </c>
      <c r="C58" s="16" t="s">
        <v>197</v>
      </c>
      <c r="D58" s="17" t="s">
        <v>16</v>
      </c>
      <c r="E58" s="15" t="s">
        <v>198</v>
      </c>
      <c r="F58" s="43">
        <v>24436.1</v>
      </c>
      <c r="G58" s="19"/>
      <c r="H58" s="19"/>
      <c r="I58" s="14"/>
      <c r="J58" s="43">
        <v>0</v>
      </c>
      <c r="K58" s="25">
        <f>F58+J58</f>
        <v>24436.1</v>
      </c>
      <c r="L58" s="14">
        <v>45566</v>
      </c>
      <c r="M58" s="2"/>
    </row>
    <row r="59" spans="1:13">
      <c r="A59" s="14"/>
      <c r="B59" s="15"/>
      <c r="C59" s="16"/>
      <c r="D59" s="17"/>
      <c r="E59" s="15"/>
      <c r="F59" s="43"/>
      <c r="G59" s="19"/>
      <c r="H59" s="19"/>
      <c r="I59" s="14"/>
      <c r="J59" s="43"/>
      <c r="K59" s="25"/>
      <c r="L59" s="14"/>
      <c r="M59" s="2"/>
    </row>
    <row r="60" spans="6:11">
      <c r="F60" s="42">
        <f>SUM(F55:F59)</f>
        <v>24436.1</v>
      </c>
      <c r="G60" s="2"/>
      <c r="H60" s="2"/>
      <c r="I60" s="2"/>
      <c r="J60" s="42">
        <f>SUM(J58:J59)</f>
        <v>0</v>
      </c>
      <c r="K60" s="42">
        <f>SUM(K58:K59)</f>
        <v>24436.1</v>
      </c>
    </row>
    <row r="61" spans="9:9">
      <c r="I61" s="1" t="s">
        <v>13</v>
      </c>
    </row>
    <row r="62" spans="8:11">
      <c r="H62" s="2" t="s">
        <v>17</v>
      </c>
      <c r="J62" s="45" t="s">
        <v>18</v>
      </c>
      <c r="K62" s="45" t="s">
        <v>19</v>
      </c>
    </row>
    <row r="63" spans="11:11">
      <c r="K63" s="2"/>
    </row>
    <row r="64" spans="1:11">
      <c r="A64" s="2" t="s">
        <v>20</v>
      </c>
      <c r="D64" s="2" t="s">
        <v>21</v>
      </c>
      <c r="G64" s="2" t="s">
        <v>22</v>
      </c>
      <c r="I64" s="46">
        <v>1000</v>
      </c>
      <c r="J64" s="47">
        <v>24</v>
      </c>
      <c r="K64" s="48">
        <f t="shared" ref="K64:K74" si="2">J64*I64</f>
        <v>24000</v>
      </c>
    </row>
    <row r="65" spans="1:11">
      <c r="A65" s="2"/>
      <c r="G65" s="2"/>
      <c r="I65" s="46">
        <v>500</v>
      </c>
      <c r="J65" s="47"/>
      <c r="K65" s="48">
        <f t="shared" si="2"/>
        <v>0</v>
      </c>
    </row>
    <row r="66" spans="1:11">
      <c r="A66" s="2"/>
      <c r="G66" s="2"/>
      <c r="I66" s="46">
        <v>200</v>
      </c>
      <c r="J66" s="47"/>
      <c r="K66" s="48">
        <f t="shared" si="2"/>
        <v>0</v>
      </c>
    </row>
    <row r="67" spans="1:11">
      <c r="A67" s="2" t="s">
        <v>23</v>
      </c>
      <c r="D67" s="2" t="s">
        <v>24</v>
      </c>
      <c r="G67" s="2" t="s">
        <v>25</v>
      </c>
      <c r="I67" s="46">
        <v>100</v>
      </c>
      <c r="J67" s="47">
        <v>4</v>
      </c>
      <c r="K67" s="48">
        <f t="shared" si="2"/>
        <v>400</v>
      </c>
    </row>
    <row r="68" spans="1:11">
      <c r="A68" s="1" t="s">
        <v>26</v>
      </c>
      <c r="D68" s="1" t="s">
        <v>27</v>
      </c>
      <c r="G68" s="1" t="s">
        <v>28</v>
      </c>
      <c r="I68" s="46">
        <v>50</v>
      </c>
      <c r="J68" s="47"/>
      <c r="K68" s="48">
        <f t="shared" si="2"/>
        <v>0</v>
      </c>
    </row>
    <row r="69" spans="9:11">
      <c r="I69" s="46">
        <v>20</v>
      </c>
      <c r="J69" s="47">
        <v>1</v>
      </c>
      <c r="K69" s="48">
        <f t="shared" si="2"/>
        <v>20</v>
      </c>
    </row>
    <row r="70" spans="9:11">
      <c r="I70" s="46">
        <v>10</v>
      </c>
      <c r="J70" s="47">
        <v>1</v>
      </c>
      <c r="K70" s="48">
        <f t="shared" si="2"/>
        <v>10</v>
      </c>
    </row>
    <row r="71" spans="9:11">
      <c r="I71" s="46">
        <v>5</v>
      </c>
      <c r="J71" s="47">
        <v>1</v>
      </c>
      <c r="K71" s="48">
        <f t="shared" si="2"/>
        <v>5</v>
      </c>
    </row>
    <row r="72" spans="9:11">
      <c r="I72" s="46">
        <v>1</v>
      </c>
      <c r="J72" s="47">
        <v>1</v>
      </c>
      <c r="K72" s="48">
        <f t="shared" si="2"/>
        <v>1</v>
      </c>
    </row>
    <row r="73" spans="9:11">
      <c r="I73" s="46">
        <v>0.25</v>
      </c>
      <c r="J73" s="47"/>
      <c r="K73" s="48">
        <f t="shared" si="2"/>
        <v>0</v>
      </c>
    </row>
    <row r="74" spans="9:11">
      <c r="I74" s="49">
        <v>0.05</v>
      </c>
      <c r="J74" s="47">
        <v>2</v>
      </c>
      <c r="K74" s="48">
        <f t="shared" si="2"/>
        <v>0.1</v>
      </c>
    </row>
    <row r="75" spans="9:11">
      <c r="I75" s="2" t="s">
        <v>29</v>
      </c>
      <c r="K75" s="50">
        <f>SUM(K64:K74)</f>
        <v>24436.1</v>
      </c>
    </row>
    <row r="76" spans="9:11">
      <c r="I76" s="2" t="s">
        <v>30</v>
      </c>
      <c r="K76" s="51">
        <f>J60</f>
        <v>0</v>
      </c>
    </row>
    <row r="77" ht="9.75" spans="11:11">
      <c r="K77" s="52">
        <f>SUM(K75:K76)</f>
        <v>24436.1</v>
      </c>
    </row>
    <row r="78" ht="9.75"/>
    <row r="81" spans="1:1">
      <c r="A81" s="2" t="s">
        <v>0</v>
      </c>
    </row>
    <row r="82" spans="1:1">
      <c r="A82" s="2" t="s">
        <v>1</v>
      </c>
    </row>
    <row r="84" spans="1:12">
      <c r="A84" s="3" t="s">
        <v>2</v>
      </c>
      <c r="B84" s="3" t="s">
        <v>3</v>
      </c>
      <c r="C84" s="3" t="s">
        <v>4</v>
      </c>
      <c r="D84" s="3" t="s">
        <v>5</v>
      </c>
      <c r="E84" s="3" t="s">
        <v>6</v>
      </c>
      <c r="F84" s="3" t="s">
        <v>7</v>
      </c>
      <c r="G84" s="4" t="s">
        <v>8</v>
      </c>
      <c r="H84" s="5"/>
      <c r="I84" s="5"/>
      <c r="J84" s="23"/>
      <c r="K84" s="3" t="s">
        <v>9</v>
      </c>
      <c r="L84" s="3" t="s">
        <v>10</v>
      </c>
    </row>
    <row r="85" spans="1:12">
      <c r="A85" s="6"/>
      <c r="B85" s="6"/>
      <c r="C85" s="6"/>
      <c r="D85" s="6"/>
      <c r="E85" s="6"/>
      <c r="F85" s="6"/>
      <c r="G85" s="3" t="s">
        <v>11</v>
      </c>
      <c r="H85" s="3" t="s">
        <v>12</v>
      </c>
      <c r="I85" s="3" t="s">
        <v>13</v>
      </c>
      <c r="J85" s="3" t="s">
        <v>14</v>
      </c>
      <c r="K85" s="6"/>
      <c r="L85" s="6"/>
    </row>
    <row r="86" ht="12" customHeight="1" spans="1:1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3">
      <c r="A87" s="14">
        <v>45565</v>
      </c>
      <c r="B87" s="15">
        <v>19623</v>
      </c>
      <c r="C87" s="16" t="s">
        <v>199</v>
      </c>
      <c r="D87" s="17" t="s">
        <v>16</v>
      </c>
      <c r="E87" s="39">
        <v>58593</v>
      </c>
      <c r="F87" s="40">
        <v>25736.1</v>
      </c>
      <c r="G87" s="41"/>
      <c r="H87" s="41"/>
      <c r="I87" s="27"/>
      <c r="J87" s="25">
        <v>0</v>
      </c>
      <c r="K87" s="25">
        <f t="shared" ref="K87:K94" si="3">J87+F87</f>
        <v>25736.1</v>
      </c>
      <c r="L87" s="14">
        <v>45558</v>
      </c>
      <c r="M87" s="2"/>
    </row>
    <row r="88" spans="1:13">
      <c r="A88" s="14">
        <v>45565</v>
      </c>
      <c r="B88" s="15">
        <v>19624</v>
      </c>
      <c r="C88" s="16" t="s">
        <v>80</v>
      </c>
      <c r="D88" s="17" t="s">
        <v>16</v>
      </c>
      <c r="E88" s="17">
        <v>58595</v>
      </c>
      <c r="F88" s="40">
        <v>18100</v>
      </c>
      <c r="G88" s="41"/>
      <c r="H88" s="41"/>
      <c r="I88" s="27"/>
      <c r="J88" s="25">
        <v>0</v>
      </c>
      <c r="K88" s="25">
        <f t="shared" si="3"/>
        <v>18100</v>
      </c>
      <c r="L88" s="14">
        <v>45559</v>
      </c>
      <c r="M88" s="2"/>
    </row>
    <row r="89" spans="1:13">
      <c r="A89" s="14">
        <v>45565</v>
      </c>
      <c r="B89" s="15">
        <v>19625</v>
      </c>
      <c r="C89" s="16" t="s">
        <v>200</v>
      </c>
      <c r="D89" s="17" t="s">
        <v>16</v>
      </c>
      <c r="E89" s="17">
        <v>58592</v>
      </c>
      <c r="F89" s="40">
        <v>27187.5</v>
      </c>
      <c r="G89" s="41"/>
      <c r="H89" s="41"/>
      <c r="I89" s="27"/>
      <c r="J89" s="25">
        <v>0</v>
      </c>
      <c r="K89" s="25">
        <f t="shared" si="3"/>
        <v>27187.5</v>
      </c>
      <c r="L89" s="14">
        <v>45560</v>
      </c>
      <c r="M89" s="2"/>
    </row>
    <row r="90" spans="1:13">
      <c r="A90" s="14">
        <v>45565</v>
      </c>
      <c r="B90" s="15">
        <v>19626</v>
      </c>
      <c r="C90" s="16" t="s">
        <v>201</v>
      </c>
      <c r="D90" s="17" t="s">
        <v>16</v>
      </c>
      <c r="E90" s="17">
        <v>58594</v>
      </c>
      <c r="F90" s="40">
        <v>29824.1</v>
      </c>
      <c r="G90" s="41"/>
      <c r="H90" s="41"/>
      <c r="I90" s="27"/>
      <c r="J90" s="25">
        <v>0</v>
      </c>
      <c r="K90" s="25">
        <f t="shared" si="3"/>
        <v>29824.1</v>
      </c>
      <c r="L90" s="14">
        <v>45560</v>
      </c>
      <c r="M90" s="2"/>
    </row>
    <row r="91" spans="1:13">
      <c r="A91" s="14">
        <v>45565</v>
      </c>
      <c r="B91" s="15">
        <v>19626</v>
      </c>
      <c r="C91" s="16" t="s">
        <v>201</v>
      </c>
      <c r="D91" s="17" t="s">
        <v>39</v>
      </c>
      <c r="E91" s="17">
        <v>58594</v>
      </c>
      <c r="F91" s="40">
        <v>5500</v>
      </c>
      <c r="G91" s="41"/>
      <c r="H91" s="41"/>
      <c r="I91" s="27"/>
      <c r="J91" s="25">
        <v>0</v>
      </c>
      <c r="K91" s="25">
        <f t="shared" si="3"/>
        <v>5500</v>
      </c>
      <c r="L91" s="14">
        <v>45560</v>
      </c>
      <c r="M91" s="2"/>
    </row>
    <row r="92" spans="1:13">
      <c r="A92" s="14">
        <v>45565</v>
      </c>
      <c r="B92" s="15">
        <v>19627</v>
      </c>
      <c r="C92" s="16" t="s">
        <v>80</v>
      </c>
      <c r="D92" s="17" t="s">
        <v>16</v>
      </c>
      <c r="E92" s="17">
        <v>58599</v>
      </c>
      <c r="F92" s="40">
        <v>6800</v>
      </c>
      <c r="G92" s="41"/>
      <c r="H92" s="41"/>
      <c r="I92" s="27"/>
      <c r="J92" s="25">
        <v>0</v>
      </c>
      <c r="K92" s="25">
        <f t="shared" si="3"/>
        <v>6800</v>
      </c>
      <c r="L92" s="14">
        <v>45561</v>
      </c>
      <c r="M92" s="2"/>
    </row>
    <row r="93" spans="1:13">
      <c r="A93" s="14">
        <v>45565</v>
      </c>
      <c r="B93" s="15">
        <v>19628</v>
      </c>
      <c r="C93" s="16" t="s">
        <v>202</v>
      </c>
      <c r="D93" s="17" t="s">
        <v>16</v>
      </c>
      <c r="E93" s="17">
        <v>58447</v>
      </c>
      <c r="F93" s="40">
        <v>16618.75</v>
      </c>
      <c r="G93" s="41"/>
      <c r="H93" s="41"/>
      <c r="I93" s="27"/>
      <c r="J93" s="25">
        <v>0</v>
      </c>
      <c r="K93" s="25">
        <f t="shared" si="3"/>
        <v>16618.75</v>
      </c>
      <c r="L93" s="14">
        <v>45538</v>
      </c>
      <c r="M93" s="2" t="s">
        <v>203</v>
      </c>
    </row>
    <row r="94" spans="1:13">
      <c r="A94" s="14">
        <v>45565</v>
      </c>
      <c r="B94" s="15">
        <v>19629</v>
      </c>
      <c r="C94" s="16" t="s">
        <v>204</v>
      </c>
      <c r="D94" s="17" t="s">
        <v>16</v>
      </c>
      <c r="E94" s="17">
        <v>58516</v>
      </c>
      <c r="F94" s="40">
        <v>18900</v>
      </c>
      <c r="G94" s="41"/>
      <c r="H94" s="41"/>
      <c r="I94" s="27"/>
      <c r="J94" s="25">
        <v>0</v>
      </c>
      <c r="K94" s="25">
        <f t="shared" si="3"/>
        <v>18900</v>
      </c>
      <c r="L94" s="14">
        <v>45562</v>
      </c>
      <c r="M94" s="53" t="s">
        <v>129</v>
      </c>
    </row>
    <row r="95" spans="6:11">
      <c r="F95" s="42">
        <f>SUM(F87:F94)</f>
        <v>148666.45</v>
      </c>
      <c r="G95" s="2"/>
      <c r="H95" s="2"/>
      <c r="I95" s="2"/>
      <c r="J95" s="42">
        <f>SUM(J87:J94)</f>
        <v>0</v>
      </c>
      <c r="K95" s="42">
        <f>SUM(K87:K94)</f>
        <v>148666.45</v>
      </c>
    </row>
    <row r="97" spans="1:4">
      <c r="A97" s="2" t="s">
        <v>20</v>
      </c>
      <c r="D97" s="2" t="s">
        <v>21</v>
      </c>
    </row>
    <row r="98" spans="1:1">
      <c r="A98" s="2"/>
    </row>
    <row r="99" spans="1:1">
      <c r="A99" s="2"/>
    </row>
    <row r="100" spans="1:4">
      <c r="A100" s="2" t="s">
        <v>23</v>
      </c>
      <c r="D100" s="2" t="s">
        <v>24</v>
      </c>
    </row>
    <row r="101" spans="1:4">
      <c r="A101" s="1" t="s">
        <v>26</v>
      </c>
      <c r="D101" s="1" t="s">
        <v>27</v>
      </c>
    </row>
    <row r="111" s="1" customFormat="1" spans="1:1">
      <c r="A111" s="2" t="s">
        <v>0</v>
      </c>
    </row>
    <row r="112" s="1" customFormat="1" spans="1:1">
      <c r="A112" s="2" t="s">
        <v>1</v>
      </c>
    </row>
    <row r="114" s="1" customFormat="1" spans="1:12">
      <c r="A114" s="3" t="s">
        <v>2</v>
      </c>
      <c r="B114" s="3" t="s">
        <v>3</v>
      </c>
      <c r="C114" s="3" t="s">
        <v>4</v>
      </c>
      <c r="D114" s="3" t="s">
        <v>5</v>
      </c>
      <c r="E114" s="3" t="s">
        <v>6</v>
      </c>
      <c r="F114" s="3" t="s">
        <v>7</v>
      </c>
      <c r="G114" s="4" t="s">
        <v>8</v>
      </c>
      <c r="H114" s="5"/>
      <c r="I114" s="5"/>
      <c r="J114" s="23"/>
      <c r="K114" s="3" t="s">
        <v>9</v>
      </c>
      <c r="L114" s="3" t="s">
        <v>10</v>
      </c>
    </row>
    <row r="115" s="1" customFormat="1" spans="1:12">
      <c r="A115" s="6"/>
      <c r="B115" s="6"/>
      <c r="C115" s="6"/>
      <c r="D115" s="6"/>
      <c r="E115" s="6"/>
      <c r="F115" s="6"/>
      <c r="G115" s="3" t="s">
        <v>11</v>
      </c>
      <c r="H115" s="3" t="s">
        <v>12</v>
      </c>
      <c r="I115" s="3" t="s">
        <v>13</v>
      </c>
      <c r="J115" s="3" t="s">
        <v>14</v>
      </c>
      <c r="K115" s="6"/>
      <c r="L115" s="6"/>
    </row>
    <row r="116" s="1" customFormat="1" spans="1:12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</row>
    <row r="117" s="1" customFormat="1" spans="1:12">
      <c r="A117" s="14">
        <v>45565</v>
      </c>
      <c r="B117" s="15" t="s">
        <v>205</v>
      </c>
      <c r="C117" s="16" t="s">
        <v>80</v>
      </c>
      <c r="D117" s="17" t="s">
        <v>16</v>
      </c>
      <c r="E117" s="17" t="s">
        <v>206</v>
      </c>
      <c r="F117" s="43"/>
      <c r="G117" s="19" t="s">
        <v>145</v>
      </c>
      <c r="H117" s="19">
        <v>261692</v>
      </c>
      <c r="I117" s="14">
        <v>45565</v>
      </c>
      <c r="J117" s="43">
        <v>48790</v>
      </c>
      <c r="K117" s="25">
        <f>J117+F117</f>
        <v>48790</v>
      </c>
      <c r="L117" s="14">
        <v>45566</v>
      </c>
    </row>
    <row r="118" s="1" customFormat="1" spans="1:12">
      <c r="A118" s="14">
        <v>45565</v>
      </c>
      <c r="B118" s="15" t="s">
        <v>205</v>
      </c>
      <c r="C118" s="16" t="s">
        <v>80</v>
      </c>
      <c r="D118" s="17" t="s">
        <v>16</v>
      </c>
      <c r="E118" s="17" t="s">
        <v>207</v>
      </c>
      <c r="F118" s="43"/>
      <c r="G118" s="19" t="s">
        <v>145</v>
      </c>
      <c r="H118" s="19">
        <v>261692</v>
      </c>
      <c r="I118" s="14">
        <v>45565</v>
      </c>
      <c r="J118" s="43">
        <v>36000</v>
      </c>
      <c r="K118" s="25">
        <f>J118+F118</f>
        <v>36000</v>
      </c>
      <c r="L118" s="14">
        <v>45566</v>
      </c>
    </row>
    <row r="119" s="1" customFormat="1" spans="1:12">
      <c r="A119" s="14">
        <v>45565</v>
      </c>
      <c r="B119" s="15" t="s">
        <v>205</v>
      </c>
      <c r="C119" s="16" t="s">
        <v>80</v>
      </c>
      <c r="D119" s="17" t="s">
        <v>16</v>
      </c>
      <c r="E119" s="17" t="s">
        <v>208</v>
      </c>
      <c r="F119" s="43"/>
      <c r="G119" s="19" t="s">
        <v>145</v>
      </c>
      <c r="H119" s="19">
        <v>261692</v>
      </c>
      <c r="I119" s="14">
        <v>45565</v>
      </c>
      <c r="J119" s="43">
        <v>62400</v>
      </c>
      <c r="K119" s="25">
        <f>J119+F119</f>
        <v>62400</v>
      </c>
      <c r="L119" s="14">
        <v>45566</v>
      </c>
    </row>
    <row r="120" s="1" customFormat="1" spans="6:11">
      <c r="F120" s="42">
        <f>SUM(F114:F119)</f>
        <v>0</v>
      </c>
      <c r="G120" s="2"/>
      <c r="H120" s="2"/>
      <c r="I120" s="2"/>
      <c r="J120" s="42">
        <f>SUM(J117:J119)</f>
        <v>147190</v>
      </c>
      <c r="K120" s="42">
        <f>SUM(K117:K119)</f>
        <v>147190</v>
      </c>
    </row>
    <row r="121" s="1" customFormat="1" spans="9:9">
      <c r="I121" s="1" t="s">
        <v>13</v>
      </c>
    </row>
    <row r="122" s="1" customFormat="1" spans="8:11">
      <c r="H122" s="2" t="s">
        <v>17</v>
      </c>
      <c r="J122" s="45" t="s">
        <v>18</v>
      </c>
      <c r="K122" s="45" t="s">
        <v>19</v>
      </c>
    </row>
    <row r="123" s="1" customFormat="1" spans="11:11">
      <c r="K123" s="2"/>
    </row>
    <row r="124" s="1" customFormat="1" spans="1:11">
      <c r="A124" s="2" t="s">
        <v>20</v>
      </c>
      <c r="D124" s="2" t="s">
        <v>21</v>
      </c>
      <c r="G124" s="2" t="s">
        <v>22</v>
      </c>
      <c r="I124" s="46">
        <v>1000</v>
      </c>
      <c r="J124" s="47"/>
      <c r="K124" s="48">
        <f t="shared" ref="K124:K134" si="4">J124*I124</f>
        <v>0</v>
      </c>
    </row>
    <row r="125" s="1" customFormat="1" spans="1:11">
      <c r="A125" s="2"/>
      <c r="G125" s="2"/>
      <c r="I125" s="46">
        <v>500</v>
      </c>
      <c r="J125" s="47"/>
      <c r="K125" s="48">
        <f t="shared" si="4"/>
        <v>0</v>
      </c>
    </row>
    <row r="126" s="1" customFormat="1" spans="1:11">
      <c r="A126" s="2"/>
      <c r="G126" s="2"/>
      <c r="I126" s="46">
        <v>200</v>
      </c>
      <c r="J126" s="47"/>
      <c r="K126" s="48">
        <f t="shared" si="4"/>
        <v>0</v>
      </c>
    </row>
    <row r="127" s="1" customFormat="1" spans="1:11">
      <c r="A127" s="2" t="s">
        <v>23</v>
      </c>
      <c r="D127" s="2" t="s">
        <v>24</v>
      </c>
      <c r="G127" s="2" t="s">
        <v>25</v>
      </c>
      <c r="I127" s="46">
        <v>100</v>
      </c>
      <c r="J127" s="47"/>
      <c r="K127" s="48">
        <f t="shared" si="4"/>
        <v>0</v>
      </c>
    </row>
    <row r="128" s="1" customFormat="1" spans="1:11">
      <c r="A128" s="1" t="s">
        <v>26</v>
      </c>
      <c r="D128" s="1" t="s">
        <v>27</v>
      </c>
      <c r="G128" s="1" t="s">
        <v>28</v>
      </c>
      <c r="I128" s="46">
        <v>50</v>
      </c>
      <c r="J128" s="47"/>
      <c r="K128" s="48">
        <f t="shared" si="4"/>
        <v>0</v>
      </c>
    </row>
    <row r="129" s="1" customFormat="1" spans="9:11">
      <c r="I129" s="46">
        <v>20</v>
      </c>
      <c r="J129" s="47"/>
      <c r="K129" s="48">
        <f t="shared" si="4"/>
        <v>0</v>
      </c>
    </row>
    <row r="130" s="1" customFormat="1" spans="9:11">
      <c r="I130" s="46">
        <v>10</v>
      </c>
      <c r="J130" s="47"/>
      <c r="K130" s="48">
        <f t="shared" si="4"/>
        <v>0</v>
      </c>
    </row>
    <row r="131" s="1" customFormat="1" spans="9:11">
      <c r="I131" s="46">
        <v>5</v>
      </c>
      <c r="J131" s="47"/>
      <c r="K131" s="48">
        <f t="shared" si="4"/>
        <v>0</v>
      </c>
    </row>
    <row r="132" s="1" customFormat="1" spans="9:11">
      <c r="I132" s="46">
        <v>1</v>
      </c>
      <c r="J132" s="47"/>
      <c r="K132" s="48">
        <f t="shared" si="4"/>
        <v>0</v>
      </c>
    </row>
    <row r="133" s="1" customFormat="1" spans="9:11">
      <c r="I133" s="46">
        <v>0.25</v>
      </c>
      <c r="J133" s="47"/>
      <c r="K133" s="48">
        <f t="shared" si="4"/>
        <v>0</v>
      </c>
    </row>
    <row r="134" s="1" customFormat="1" spans="9:11">
      <c r="I134" s="49">
        <v>0.05</v>
      </c>
      <c r="J134" s="47"/>
      <c r="K134" s="48">
        <f t="shared" si="4"/>
        <v>0</v>
      </c>
    </row>
    <row r="135" s="1" customFormat="1" spans="9:11">
      <c r="I135" s="2" t="s">
        <v>29</v>
      </c>
      <c r="K135" s="50">
        <f>SUM(K124:K134)</f>
        <v>0</v>
      </c>
    </row>
    <row r="136" s="1" customFormat="1" spans="9:11">
      <c r="I136" s="2" t="s">
        <v>30</v>
      </c>
      <c r="K136" s="51">
        <f>K120</f>
        <v>147190</v>
      </c>
    </row>
    <row r="137" s="1" customFormat="1" ht="9.75" spans="11:11">
      <c r="K137" s="52">
        <f>SUM(K135:K136)</f>
        <v>147190</v>
      </c>
    </row>
    <row r="138" s="1" customFormat="1" ht="9.75" spans="11:11">
      <c r="K138" s="46"/>
    </row>
    <row r="143" spans="1:1">
      <c r="A143" s="2" t="s">
        <v>0</v>
      </c>
    </row>
    <row r="144" spans="1:1">
      <c r="A144" s="2" t="s">
        <v>1</v>
      </c>
    </row>
    <row r="146" spans="1:12">
      <c r="A146" s="3" t="s">
        <v>2</v>
      </c>
      <c r="B146" s="3" t="s">
        <v>3</v>
      </c>
      <c r="C146" s="3" t="s">
        <v>4</v>
      </c>
      <c r="D146" s="3" t="s">
        <v>5</v>
      </c>
      <c r="E146" s="3" t="s">
        <v>6</v>
      </c>
      <c r="F146" s="3" t="s">
        <v>7</v>
      </c>
      <c r="G146" s="4" t="s">
        <v>8</v>
      </c>
      <c r="H146" s="5"/>
      <c r="I146" s="5"/>
      <c r="J146" s="23"/>
      <c r="K146" s="3" t="s">
        <v>9</v>
      </c>
      <c r="L146" s="3" t="s">
        <v>10</v>
      </c>
    </row>
    <row r="147" spans="1:12">
      <c r="A147" s="6"/>
      <c r="B147" s="6"/>
      <c r="C147" s="6"/>
      <c r="D147" s="6"/>
      <c r="E147" s="6"/>
      <c r="F147" s="6"/>
      <c r="G147" s="3" t="s">
        <v>11</v>
      </c>
      <c r="H147" s="3" t="s">
        <v>12</v>
      </c>
      <c r="I147" s="3" t="s">
        <v>13</v>
      </c>
      <c r="J147" s="3" t="s">
        <v>14</v>
      </c>
      <c r="K147" s="6"/>
      <c r="L147" s="6"/>
    </row>
    <row r="148" ht="12" customHeight="1" spans="1:12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</row>
    <row r="149" spans="1:13">
      <c r="A149" s="14">
        <v>45565</v>
      </c>
      <c r="B149" s="15">
        <v>19630</v>
      </c>
      <c r="C149" s="16" t="s">
        <v>209</v>
      </c>
      <c r="D149" s="17" t="s">
        <v>16</v>
      </c>
      <c r="E149" s="39">
        <v>58602</v>
      </c>
      <c r="F149" s="40">
        <v>115024.4</v>
      </c>
      <c r="G149" s="41"/>
      <c r="H149" s="41"/>
      <c r="I149" s="27"/>
      <c r="J149" s="25">
        <v>0</v>
      </c>
      <c r="K149" s="25">
        <f t="shared" ref="K149:K160" si="5">J149+F149</f>
        <v>115024.4</v>
      </c>
      <c r="L149" s="14">
        <v>45561</v>
      </c>
      <c r="M149" s="2"/>
    </row>
    <row r="150" spans="1:13">
      <c r="A150" s="14">
        <v>45565</v>
      </c>
      <c r="B150" s="15">
        <v>19631</v>
      </c>
      <c r="C150" s="16" t="s">
        <v>210</v>
      </c>
      <c r="D150" s="17" t="s">
        <v>16</v>
      </c>
      <c r="E150" s="17">
        <v>58604</v>
      </c>
      <c r="F150" s="40">
        <v>91696.1</v>
      </c>
      <c r="G150" s="41"/>
      <c r="H150" s="41"/>
      <c r="I150" s="27"/>
      <c r="J150" s="25">
        <v>0</v>
      </c>
      <c r="K150" s="25">
        <f t="shared" si="5"/>
        <v>91696.1</v>
      </c>
      <c r="L150" s="14">
        <v>45562</v>
      </c>
      <c r="M150" s="2"/>
    </row>
    <row r="151" spans="1:13">
      <c r="A151" s="14">
        <v>45565</v>
      </c>
      <c r="B151" s="15">
        <v>19632</v>
      </c>
      <c r="C151" s="16" t="s">
        <v>211</v>
      </c>
      <c r="D151" s="17" t="s">
        <v>16</v>
      </c>
      <c r="E151" s="17">
        <v>58496</v>
      </c>
      <c r="F151" s="40">
        <v>40000</v>
      </c>
      <c r="G151" s="41"/>
      <c r="H151" s="41"/>
      <c r="I151" s="27"/>
      <c r="J151" s="25">
        <v>0</v>
      </c>
      <c r="K151" s="25">
        <f t="shared" si="5"/>
        <v>40000</v>
      </c>
      <c r="L151" s="14">
        <v>45565</v>
      </c>
      <c r="M151" s="2"/>
    </row>
    <row r="152" spans="1:13">
      <c r="A152" s="14">
        <v>45565</v>
      </c>
      <c r="B152" s="15">
        <v>19633</v>
      </c>
      <c r="C152" s="16" t="s">
        <v>212</v>
      </c>
      <c r="D152" s="17" t="s">
        <v>16</v>
      </c>
      <c r="E152" s="17">
        <v>58605</v>
      </c>
      <c r="F152" s="40">
        <v>32204.1</v>
      </c>
      <c r="G152" s="41"/>
      <c r="H152" s="41"/>
      <c r="I152" s="27"/>
      <c r="J152" s="25">
        <v>0</v>
      </c>
      <c r="K152" s="25">
        <f t="shared" si="5"/>
        <v>32204.1</v>
      </c>
      <c r="L152" s="14">
        <v>45565</v>
      </c>
      <c r="M152" s="2"/>
    </row>
    <row r="153" spans="1:13">
      <c r="A153" s="14">
        <v>45565</v>
      </c>
      <c r="B153" s="15">
        <v>19634</v>
      </c>
      <c r="C153" s="16" t="s">
        <v>213</v>
      </c>
      <c r="D153" s="17" t="s">
        <v>16</v>
      </c>
      <c r="E153" s="17">
        <v>58620</v>
      </c>
      <c r="F153" s="40"/>
      <c r="G153" s="41"/>
      <c r="H153" s="41"/>
      <c r="I153" s="27"/>
      <c r="J153" s="25">
        <v>76728.3</v>
      </c>
      <c r="K153" s="25">
        <f t="shared" si="5"/>
        <v>76728.3</v>
      </c>
      <c r="L153" s="14">
        <v>45562</v>
      </c>
      <c r="M153" s="2"/>
    </row>
    <row r="154" spans="1:13">
      <c r="A154" s="14">
        <v>45565</v>
      </c>
      <c r="B154" s="15">
        <v>19635</v>
      </c>
      <c r="C154" s="16" t="s">
        <v>214</v>
      </c>
      <c r="D154" s="17" t="s">
        <v>215</v>
      </c>
      <c r="E154" s="17"/>
      <c r="F154" s="40">
        <v>10000</v>
      </c>
      <c r="G154" s="41"/>
      <c r="H154" s="41"/>
      <c r="I154" s="27"/>
      <c r="J154" s="25">
        <v>0</v>
      </c>
      <c r="K154" s="25">
        <f t="shared" si="5"/>
        <v>10000</v>
      </c>
      <c r="L154" s="14">
        <v>45560</v>
      </c>
      <c r="M154" s="53"/>
    </row>
    <row r="155" spans="1:13">
      <c r="A155" s="14">
        <v>45566</v>
      </c>
      <c r="B155" s="15">
        <v>19636</v>
      </c>
      <c r="C155" s="16" t="s">
        <v>216</v>
      </c>
      <c r="D155" s="17" t="s">
        <v>217</v>
      </c>
      <c r="E155" s="17">
        <v>58609</v>
      </c>
      <c r="F155" s="40">
        <v>2667.1</v>
      </c>
      <c r="G155" s="41"/>
      <c r="H155" s="41"/>
      <c r="I155" s="27"/>
      <c r="J155" s="25">
        <v>0</v>
      </c>
      <c r="K155" s="25">
        <f t="shared" si="5"/>
        <v>2667.1</v>
      </c>
      <c r="L155" s="14">
        <v>45565</v>
      </c>
      <c r="M155" s="53"/>
    </row>
    <row r="156" spans="1:13">
      <c r="A156" s="14">
        <v>45566</v>
      </c>
      <c r="B156" s="15">
        <v>19636</v>
      </c>
      <c r="C156" s="16" t="s">
        <v>216</v>
      </c>
      <c r="D156" s="17" t="s">
        <v>103</v>
      </c>
      <c r="E156" s="17">
        <v>58609</v>
      </c>
      <c r="F156" s="40">
        <v>0.9</v>
      </c>
      <c r="G156" s="41"/>
      <c r="H156" s="41"/>
      <c r="I156" s="27"/>
      <c r="J156" s="25">
        <v>0</v>
      </c>
      <c r="K156" s="25">
        <f t="shared" si="5"/>
        <v>0.9</v>
      </c>
      <c r="L156" s="14">
        <v>45565</v>
      </c>
      <c r="M156" s="53"/>
    </row>
    <row r="157" spans="1:13">
      <c r="A157" s="14">
        <v>45566</v>
      </c>
      <c r="B157" s="15">
        <v>19639</v>
      </c>
      <c r="C157" s="16" t="s">
        <v>218</v>
      </c>
      <c r="D157" s="17" t="s">
        <v>16</v>
      </c>
      <c r="E157" s="17">
        <v>58610</v>
      </c>
      <c r="F157" s="40">
        <v>25436.1</v>
      </c>
      <c r="G157" s="41"/>
      <c r="H157" s="41"/>
      <c r="I157" s="27"/>
      <c r="J157" s="25">
        <v>0</v>
      </c>
      <c r="K157" s="25">
        <f t="shared" si="5"/>
        <v>25436.1</v>
      </c>
      <c r="L157" s="14">
        <v>45565</v>
      </c>
      <c r="M157" s="53"/>
    </row>
    <row r="158" spans="1:13">
      <c r="A158" s="14">
        <v>45566</v>
      </c>
      <c r="B158" s="15">
        <v>19639</v>
      </c>
      <c r="C158" s="16" t="s">
        <v>218</v>
      </c>
      <c r="D158" s="17" t="s">
        <v>103</v>
      </c>
      <c r="E158" s="17">
        <v>58610</v>
      </c>
      <c r="F158" s="40">
        <v>0.9</v>
      </c>
      <c r="G158" s="41"/>
      <c r="H158" s="41"/>
      <c r="I158" s="27"/>
      <c r="J158" s="25">
        <v>0</v>
      </c>
      <c r="K158" s="25">
        <f t="shared" si="5"/>
        <v>0.9</v>
      </c>
      <c r="L158" s="14">
        <v>45565</v>
      </c>
      <c r="M158" s="53"/>
    </row>
    <row r="159" spans="1:13">
      <c r="A159" s="14">
        <v>45566</v>
      </c>
      <c r="B159" s="15">
        <v>19641</v>
      </c>
      <c r="C159" s="16" t="s">
        <v>80</v>
      </c>
      <c r="D159" s="17" t="s">
        <v>16</v>
      </c>
      <c r="E159" s="17">
        <v>58607</v>
      </c>
      <c r="F159" s="40">
        <v>13600</v>
      </c>
      <c r="G159" s="41"/>
      <c r="H159" s="41"/>
      <c r="I159" s="27"/>
      <c r="J159" s="25">
        <v>0</v>
      </c>
      <c r="K159" s="25">
        <f t="shared" si="5"/>
        <v>13600</v>
      </c>
      <c r="L159" s="14">
        <v>45565</v>
      </c>
      <c r="M159" s="53"/>
    </row>
    <row r="160" spans="1:13">
      <c r="A160" s="14">
        <v>45566</v>
      </c>
      <c r="B160" s="15">
        <v>19641</v>
      </c>
      <c r="C160" s="16" t="s">
        <v>80</v>
      </c>
      <c r="D160" s="17" t="s">
        <v>16</v>
      </c>
      <c r="E160" s="17">
        <v>58608</v>
      </c>
      <c r="F160" s="40">
        <v>20400</v>
      </c>
      <c r="G160" s="41"/>
      <c r="H160" s="41"/>
      <c r="I160" s="27"/>
      <c r="J160" s="25">
        <v>0</v>
      </c>
      <c r="K160" s="25">
        <f t="shared" si="5"/>
        <v>20400</v>
      </c>
      <c r="L160" s="14">
        <v>45565</v>
      </c>
      <c r="M160" s="53"/>
    </row>
    <row r="161" spans="6:11">
      <c r="F161" s="42">
        <f>SUM(F149:F160)</f>
        <v>351029.6</v>
      </c>
      <c r="G161" s="2"/>
      <c r="H161" s="2"/>
      <c r="I161" s="2"/>
      <c r="J161" s="42">
        <f>SUM(J149:J160)</f>
        <v>76728.3</v>
      </c>
      <c r="K161" s="42">
        <f>SUM(K149:K160)</f>
        <v>427757.9</v>
      </c>
    </row>
    <row r="163" spans="1:4">
      <c r="A163" s="2" t="s">
        <v>20</v>
      </c>
      <c r="D163" s="2" t="s">
        <v>21</v>
      </c>
    </row>
    <row r="164" spans="1:1">
      <c r="A164" s="2"/>
    </row>
    <row r="165" spans="1:1">
      <c r="A165" s="2"/>
    </row>
    <row r="166" spans="1:4">
      <c r="A166" s="2" t="s">
        <v>23</v>
      </c>
      <c r="D166" s="2" t="s">
        <v>24</v>
      </c>
    </row>
    <row r="167" spans="1:4">
      <c r="A167" s="1" t="s">
        <v>26</v>
      </c>
      <c r="D167" s="1" t="s">
        <v>27</v>
      </c>
    </row>
  </sheetData>
  <mergeCells count="78">
    <mergeCell ref="G4:J4"/>
    <mergeCell ref="G24:J24"/>
    <mergeCell ref="G55:J55"/>
    <mergeCell ref="G84:J84"/>
    <mergeCell ref="G114:J114"/>
    <mergeCell ref="G146:J146"/>
    <mergeCell ref="A4:A6"/>
    <mergeCell ref="A24:A26"/>
    <mergeCell ref="A55:A57"/>
    <mergeCell ref="A84:A86"/>
    <mergeCell ref="A114:A116"/>
    <mergeCell ref="A146:A148"/>
    <mergeCell ref="B4:B6"/>
    <mergeCell ref="B24:B26"/>
    <mergeCell ref="B55:B57"/>
    <mergeCell ref="B84:B86"/>
    <mergeCell ref="B114:B116"/>
    <mergeCell ref="B146:B148"/>
    <mergeCell ref="C4:C6"/>
    <mergeCell ref="C24:C26"/>
    <mergeCell ref="C55:C57"/>
    <mergeCell ref="C84:C86"/>
    <mergeCell ref="C114:C116"/>
    <mergeCell ref="C146:C148"/>
    <mergeCell ref="D4:D6"/>
    <mergeCell ref="D24:D26"/>
    <mergeCell ref="D55:D57"/>
    <mergeCell ref="D84:D86"/>
    <mergeCell ref="D114:D116"/>
    <mergeCell ref="D146:D148"/>
    <mergeCell ref="E4:E6"/>
    <mergeCell ref="E24:E26"/>
    <mergeCell ref="E55:E57"/>
    <mergeCell ref="E84:E86"/>
    <mergeCell ref="E114:E116"/>
    <mergeCell ref="E146:E148"/>
    <mergeCell ref="F4:F6"/>
    <mergeCell ref="F24:F26"/>
    <mergeCell ref="F55:F57"/>
    <mergeCell ref="F84:F86"/>
    <mergeCell ref="F114:F116"/>
    <mergeCell ref="F146:F148"/>
    <mergeCell ref="G5:G6"/>
    <mergeCell ref="G25:G26"/>
    <mergeCell ref="G56:G57"/>
    <mergeCell ref="G85:G86"/>
    <mergeCell ref="G115:G116"/>
    <mergeCell ref="G147:G148"/>
    <mergeCell ref="H5:H6"/>
    <mergeCell ref="H25:H26"/>
    <mergeCell ref="H56:H57"/>
    <mergeCell ref="H85:H86"/>
    <mergeCell ref="H115:H116"/>
    <mergeCell ref="H147:H148"/>
    <mergeCell ref="I5:I6"/>
    <mergeCell ref="I25:I26"/>
    <mergeCell ref="I56:I57"/>
    <mergeCell ref="I85:I86"/>
    <mergeCell ref="I115:I116"/>
    <mergeCell ref="I147:I148"/>
    <mergeCell ref="J5:J6"/>
    <mergeCell ref="J25:J26"/>
    <mergeCell ref="J56:J57"/>
    <mergeCell ref="J85:J86"/>
    <mergeCell ref="J115:J116"/>
    <mergeCell ref="J147:J148"/>
    <mergeCell ref="K4:K6"/>
    <mergeCell ref="K24:K26"/>
    <mergeCell ref="K55:K57"/>
    <mergeCell ref="K84:K86"/>
    <mergeCell ref="K114:K116"/>
    <mergeCell ref="K146:K148"/>
    <mergeCell ref="L4:L6"/>
    <mergeCell ref="L24:L26"/>
    <mergeCell ref="L55:L57"/>
    <mergeCell ref="L84:L86"/>
    <mergeCell ref="L114:L116"/>
    <mergeCell ref="L146:L148"/>
  </mergeCells>
  <pageMargins left="0.25" right="0.25" top="0.75" bottom="0.75" header="0.3" footer="0.3"/>
  <pageSetup paperSize="1" scale="87" orientation="landscape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608"/>
  <sheetViews>
    <sheetView zoomScale="115" zoomScaleNormal="115" topLeftCell="A546" workbookViewId="0">
      <selection activeCell="F573" sqref="F573:G573"/>
    </sheetView>
  </sheetViews>
  <sheetFormatPr defaultColWidth="8.55238095238095" defaultRowHeight="9"/>
  <cols>
    <col min="1" max="1" width="10.3333333333333" style="1" customWidth="1"/>
    <col min="2" max="2" width="7.33333333333333" style="1" customWidth="1"/>
    <col min="3" max="3" width="28.6666666666667" style="1" customWidth="1"/>
    <col min="4" max="4" width="11.552380952381" style="1" customWidth="1"/>
    <col min="5" max="5" width="10.4380952380952" style="1" customWidth="1"/>
    <col min="6" max="6" width="12" style="1" customWidth="1"/>
    <col min="7" max="10" width="12.8857142857143" style="1" customWidth="1"/>
    <col min="11" max="11" width="14" style="1" customWidth="1"/>
    <col min="12" max="12" width="12.552380952381" style="1" customWidth="1"/>
    <col min="13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219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45539</v>
      </c>
      <c r="B7" s="9">
        <v>19548</v>
      </c>
      <c r="C7" s="10" t="s">
        <v>220</v>
      </c>
      <c r="D7" s="11" t="s">
        <v>221</v>
      </c>
      <c r="E7" s="3">
        <v>219758</v>
      </c>
      <c r="F7" s="12"/>
      <c r="G7" s="13" t="s">
        <v>143</v>
      </c>
      <c r="H7" s="13"/>
      <c r="I7" s="24"/>
      <c r="J7" s="25">
        <v>198.4</v>
      </c>
      <c r="K7" s="26">
        <f t="shared" ref="K7:K8" si="0">J7</f>
        <v>198.4</v>
      </c>
      <c r="L7" s="8">
        <v>45537</v>
      </c>
    </row>
    <row r="8" spans="1:12">
      <c r="A8" s="14"/>
      <c r="B8" s="15"/>
      <c r="C8" s="16"/>
      <c r="D8" s="17" t="s">
        <v>222</v>
      </c>
      <c r="E8" s="7"/>
      <c r="F8" s="18"/>
      <c r="G8" s="19" t="s">
        <v>143</v>
      </c>
      <c r="H8" s="19"/>
      <c r="I8" s="27"/>
      <c r="J8" s="25">
        <v>-36.25</v>
      </c>
      <c r="K8" s="26">
        <f t="shared" si="0"/>
        <v>-36.25</v>
      </c>
      <c r="L8" s="14"/>
    </row>
    <row r="9" spans="1:12">
      <c r="A9" s="20" t="s">
        <v>223</v>
      </c>
      <c r="B9" s="21"/>
      <c r="C9" s="21"/>
      <c r="D9" s="21"/>
      <c r="E9" s="21"/>
      <c r="F9" s="21"/>
      <c r="G9" s="21"/>
      <c r="H9" s="21"/>
      <c r="I9" s="28"/>
      <c r="J9" s="29">
        <f>SUM(J7:J8)</f>
        <v>162.15</v>
      </c>
      <c r="K9" s="29">
        <f>SUM(K7:K8)</f>
        <v>162.15</v>
      </c>
      <c r="L9" s="14"/>
    </row>
    <row r="10" spans="1:12">
      <c r="A10" s="8">
        <v>45539</v>
      </c>
      <c r="B10" s="9">
        <v>19548</v>
      </c>
      <c r="C10" s="10" t="s">
        <v>224</v>
      </c>
      <c r="D10" s="11" t="s">
        <v>221</v>
      </c>
      <c r="E10" s="3">
        <v>219921</v>
      </c>
      <c r="F10" s="12"/>
      <c r="G10" s="13" t="s">
        <v>143</v>
      </c>
      <c r="H10" s="13"/>
      <c r="I10" s="24"/>
      <c r="J10" s="25">
        <v>191.48</v>
      </c>
      <c r="K10" s="26">
        <f t="shared" ref="K10:K14" si="1">J10</f>
        <v>191.48</v>
      </c>
      <c r="L10" s="8">
        <v>45537</v>
      </c>
    </row>
    <row r="11" spans="1:12">
      <c r="A11" s="14"/>
      <c r="B11" s="15"/>
      <c r="C11" s="16"/>
      <c r="D11" s="17" t="s">
        <v>222</v>
      </c>
      <c r="E11" s="7"/>
      <c r="F11" s="18"/>
      <c r="G11" s="19" t="s">
        <v>143</v>
      </c>
      <c r="H11" s="19"/>
      <c r="I11" s="27"/>
      <c r="J11" s="25">
        <v>-36.91</v>
      </c>
      <c r="K11" s="26">
        <f t="shared" si="1"/>
        <v>-36.91</v>
      </c>
      <c r="L11" s="14"/>
    </row>
    <row r="12" spans="1:12">
      <c r="A12" s="20" t="s">
        <v>223</v>
      </c>
      <c r="B12" s="21"/>
      <c r="C12" s="21"/>
      <c r="D12" s="21"/>
      <c r="E12" s="21"/>
      <c r="F12" s="21"/>
      <c r="G12" s="21"/>
      <c r="H12" s="21"/>
      <c r="I12" s="28"/>
      <c r="J12" s="29">
        <f>SUM(J10:J11)</f>
        <v>154.57</v>
      </c>
      <c r="K12" s="29">
        <f>SUM(K10:K11)</f>
        <v>154.57</v>
      </c>
      <c r="L12" s="14"/>
    </row>
    <row r="13" spans="1:12">
      <c r="A13" s="8">
        <v>45539</v>
      </c>
      <c r="B13" s="9">
        <v>19548</v>
      </c>
      <c r="C13" s="10" t="s">
        <v>225</v>
      </c>
      <c r="D13" s="11" t="s">
        <v>221</v>
      </c>
      <c r="E13" s="3">
        <v>219745</v>
      </c>
      <c r="F13" s="12"/>
      <c r="G13" s="13" t="s">
        <v>143</v>
      </c>
      <c r="H13" s="13"/>
      <c r="I13" s="24"/>
      <c r="J13" s="25">
        <v>194</v>
      </c>
      <c r="K13" s="26">
        <f t="shared" si="1"/>
        <v>194</v>
      </c>
      <c r="L13" s="8">
        <v>45537</v>
      </c>
    </row>
    <row r="14" spans="1:12">
      <c r="A14" s="14"/>
      <c r="B14" s="15"/>
      <c r="C14" s="16"/>
      <c r="D14" s="17" t="s">
        <v>222</v>
      </c>
      <c r="E14" s="7"/>
      <c r="F14" s="18"/>
      <c r="G14" s="19" t="s">
        <v>143</v>
      </c>
      <c r="H14" s="19"/>
      <c r="I14" s="27"/>
      <c r="J14" s="25">
        <v>-30.63</v>
      </c>
      <c r="K14" s="26">
        <f t="shared" si="1"/>
        <v>-30.63</v>
      </c>
      <c r="L14" s="14"/>
    </row>
    <row r="15" spans="1:12">
      <c r="A15" s="20" t="s">
        <v>223</v>
      </c>
      <c r="B15" s="21"/>
      <c r="C15" s="21"/>
      <c r="D15" s="21"/>
      <c r="E15" s="21"/>
      <c r="F15" s="21"/>
      <c r="G15" s="21"/>
      <c r="H15" s="21"/>
      <c r="I15" s="28"/>
      <c r="J15" s="29">
        <f>SUM(J13:J14)</f>
        <v>163.37</v>
      </c>
      <c r="K15" s="29">
        <f>SUM(K13:K14)</f>
        <v>163.37</v>
      </c>
      <c r="L15" s="14"/>
    </row>
    <row r="16" spans="1:12">
      <c r="A16" s="8">
        <v>45539</v>
      </c>
      <c r="B16" s="9">
        <v>19548</v>
      </c>
      <c r="C16" s="10" t="s">
        <v>226</v>
      </c>
      <c r="D16" s="11" t="s">
        <v>221</v>
      </c>
      <c r="E16" s="3">
        <v>219744</v>
      </c>
      <c r="F16" s="12"/>
      <c r="G16" s="13" t="s">
        <v>143</v>
      </c>
      <c r="H16" s="13"/>
      <c r="I16" s="24"/>
      <c r="J16" s="25">
        <v>1100</v>
      </c>
      <c r="K16" s="26">
        <f t="shared" ref="K16:K20" si="2">J16</f>
        <v>1100</v>
      </c>
      <c r="L16" s="8">
        <v>45537</v>
      </c>
    </row>
    <row r="17" spans="1:12">
      <c r="A17" s="14"/>
      <c r="B17" s="15"/>
      <c r="C17" s="16"/>
      <c r="D17" s="17" t="s">
        <v>222</v>
      </c>
      <c r="E17" s="7"/>
      <c r="F17" s="18"/>
      <c r="G17" s="19" t="s">
        <v>143</v>
      </c>
      <c r="H17" s="19"/>
      <c r="I17" s="27"/>
      <c r="J17" s="25">
        <v>-211.4</v>
      </c>
      <c r="K17" s="26">
        <f t="shared" si="2"/>
        <v>-211.4</v>
      </c>
      <c r="L17" s="14"/>
    </row>
    <row r="18" spans="1:12">
      <c r="A18" s="20" t="s">
        <v>223</v>
      </c>
      <c r="B18" s="21"/>
      <c r="C18" s="21"/>
      <c r="D18" s="21"/>
      <c r="E18" s="21"/>
      <c r="F18" s="21"/>
      <c r="G18" s="21"/>
      <c r="H18" s="21"/>
      <c r="I18" s="28"/>
      <c r="J18" s="29">
        <f>SUM(J16:J17)</f>
        <v>888.6</v>
      </c>
      <c r="K18" s="29">
        <f>SUM(K16:K17)</f>
        <v>888.6</v>
      </c>
      <c r="L18" s="14"/>
    </row>
    <row r="19" spans="1:12">
      <c r="A19" s="8">
        <v>45539</v>
      </c>
      <c r="B19" s="9">
        <v>19548</v>
      </c>
      <c r="C19" s="10" t="s">
        <v>227</v>
      </c>
      <c r="D19" s="11" t="s">
        <v>221</v>
      </c>
      <c r="E19" s="3">
        <v>219752</v>
      </c>
      <c r="F19" s="12"/>
      <c r="G19" s="13" t="s">
        <v>143</v>
      </c>
      <c r="H19" s="13"/>
      <c r="I19" s="24"/>
      <c r="J19" s="25">
        <v>400</v>
      </c>
      <c r="K19" s="26">
        <f t="shared" si="2"/>
        <v>400</v>
      </c>
      <c r="L19" s="8">
        <v>45537</v>
      </c>
    </row>
    <row r="20" spans="1:12">
      <c r="A20" s="14"/>
      <c r="B20" s="15"/>
      <c r="C20" s="16"/>
      <c r="D20" s="17" t="s">
        <v>222</v>
      </c>
      <c r="E20" s="7"/>
      <c r="F20" s="18"/>
      <c r="G20" s="19" t="s">
        <v>143</v>
      </c>
      <c r="H20" s="19"/>
      <c r="I20" s="27"/>
      <c r="J20" s="25">
        <v>-77.42</v>
      </c>
      <c r="K20" s="26">
        <f t="shared" si="2"/>
        <v>-77.42</v>
      </c>
      <c r="L20" s="14"/>
    </row>
    <row r="21" spans="1:12">
      <c r="A21" s="20" t="s">
        <v>223</v>
      </c>
      <c r="B21" s="21"/>
      <c r="C21" s="21"/>
      <c r="D21" s="21"/>
      <c r="E21" s="21"/>
      <c r="F21" s="21"/>
      <c r="G21" s="21"/>
      <c r="H21" s="21"/>
      <c r="I21" s="28"/>
      <c r="J21" s="29">
        <f>SUM(J19:J20)</f>
        <v>322.58</v>
      </c>
      <c r="K21" s="29">
        <f>SUM(K19:K20)</f>
        <v>322.58</v>
      </c>
      <c r="L21" s="14"/>
    </row>
    <row r="22" spans="1:12">
      <c r="A22" s="8">
        <v>45539</v>
      </c>
      <c r="B22" s="9">
        <v>19548</v>
      </c>
      <c r="C22" s="10" t="s">
        <v>228</v>
      </c>
      <c r="D22" s="11" t="s">
        <v>221</v>
      </c>
      <c r="E22" s="3">
        <v>219236</v>
      </c>
      <c r="F22" s="12"/>
      <c r="G22" s="13" t="s">
        <v>143</v>
      </c>
      <c r="H22" s="13"/>
      <c r="I22" s="24"/>
      <c r="J22" s="25">
        <v>1100</v>
      </c>
      <c r="K22" s="26">
        <f t="shared" ref="K22:K26" si="3">J22</f>
        <v>1100</v>
      </c>
      <c r="L22" s="8">
        <v>45537</v>
      </c>
    </row>
    <row r="23" spans="1:12">
      <c r="A23" s="14"/>
      <c r="B23" s="15"/>
      <c r="C23" s="16"/>
      <c r="D23" s="17" t="s">
        <v>222</v>
      </c>
      <c r="E23" s="7"/>
      <c r="F23" s="18"/>
      <c r="G23" s="19" t="s">
        <v>143</v>
      </c>
      <c r="H23" s="19"/>
      <c r="I23" s="27"/>
      <c r="J23" s="25">
        <v>-210.55</v>
      </c>
      <c r="K23" s="26">
        <f t="shared" si="3"/>
        <v>-210.55</v>
      </c>
      <c r="L23" s="14"/>
    </row>
    <row r="24" spans="1:12">
      <c r="A24" s="20" t="s">
        <v>223</v>
      </c>
      <c r="B24" s="21"/>
      <c r="C24" s="21"/>
      <c r="D24" s="21"/>
      <c r="E24" s="21"/>
      <c r="F24" s="21"/>
      <c r="G24" s="21"/>
      <c r="H24" s="21"/>
      <c r="I24" s="28"/>
      <c r="J24" s="29">
        <f>SUM(J22:J23)</f>
        <v>889.45</v>
      </c>
      <c r="K24" s="29">
        <f>SUM(K22:K23)</f>
        <v>889.45</v>
      </c>
      <c r="L24" s="14"/>
    </row>
    <row r="25" spans="1:12">
      <c r="A25" s="8">
        <v>45539</v>
      </c>
      <c r="B25" s="9">
        <v>19548</v>
      </c>
      <c r="C25" s="22" t="s">
        <v>229</v>
      </c>
      <c r="D25" s="11" t="s">
        <v>221</v>
      </c>
      <c r="E25" s="3"/>
      <c r="F25" s="12"/>
      <c r="G25" s="13" t="s">
        <v>143</v>
      </c>
      <c r="H25" s="13"/>
      <c r="I25" s="24"/>
      <c r="J25" s="25">
        <v>-62.49</v>
      </c>
      <c r="K25" s="26">
        <f t="shared" si="3"/>
        <v>-62.49</v>
      </c>
      <c r="L25" s="8">
        <v>45537</v>
      </c>
    </row>
    <row r="26" spans="1:12">
      <c r="A26" s="14"/>
      <c r="B26" s="15"/>
      <c r="C26" s="16"/>
      <c r="D26" s="17" t="s">
        <v>222</v>
      </c>
      <c r="E26" s="7"/>
      <c r="F26" s="18"/>
      <c r="G26" s="19" t="s">
        <v>143</v>
      </c>
      <c r="H26" s="19"/>
      <c r="I26" s="27"/>
      <c r="J26" s="25"/>
      <c r="K26" s="26">
        <f t="shared" si="3"/>
        <v>0</v>
      </c>
      <c r="L26" s="14"/>
    </row>
    <row r="27" spans="1:12">
      <c r="A27" s="20" t="s">
        <v>223</v>
      </c>
      <c r="B27" s="21"/>
      <c r="C27" s="21"/>
      <c r="D27" s="21"/>
      <c r="E27" s="21"/>
      <c r="F27" s="21"/>
      <c r="G27" s="21"/>
      <c r="H27" s="21"/>
      <c r="I27" s="28"/>
      <c r="J27" s="29">
        <f>SUM(J25:J26)</f>
        <v>-62.49</v>
      </c>
      <c r="K27" s="29">
        <f>SUM(K25:K26)</f>
        <v>-62.49</v>
      </c>
      <c r="L27" s="14"/>
    </row>
    <row r="28" spans="1:12">
      <c r="A28" s="8">
        <v>45539</v>
      </c>
      <c r="B28" s="9">
        <v>19548</v>
      </c>
      <c r="C28" s="10" t="s">
        <v>230</v>
      </c>
      <c r="D28" s="11" t="s">
        <v>221</v>
      </c>
      <c r="E28" s="3">
        <v>219146</v>
      </c>
      <c r="F28" s="12"/>
      <c r="G28" s="13" t="s">
        <v>143</v>
      </c>
      <c r="H28" s="13"/>
      <c r="I28" s="24"/>
      <c r="J28" s="25">
        <v>4485</v>
      </c>
      <c r="K28" s="26">
        <f t="shared" ref="K28:K32" si="4">J28</f>
        <v>4485</v>
      </c>
      <c r="L28" s="8">
        <v>45537</v>
      </c>
    </row>
    <row r="29" spans="1:12">
      <c r="A29" s="14"/>
      <c r="B29" s="15"/>
      <c r="C29" s="16"/>
      <c r="D29" s="17" t="s">
        <v>222</v>
      </c>
      <c r="E29" s="7"/>
      <c r="F29" s="18"/>
      <c r="G29" s="19" t="s">
        <v>143</v>
      </c>
      <c r="H29" s="19"/>
      <c r="I29" s="27"/>
      <c r="J29" s="25">
        <v>-786.49</v>
      </c>
      <c r="K29" s="26">
        <f t="shared" si="4"/>
        <v>-786.49</v>
      </c>
      <c r="L29" s="14"/>
    </row>
    <row r="30" spans="1:12">
      <c r="A30" s="20" t="s">
        <v>223</v>
      </c>
      <c r="B30" s="21"/>
      <c r="C30" s="21"/>
      <c r="D30" s="21"/>
      <c r="E30" s="21"/>
      <c r="F30" s="21"/>
      <c r="G30" s="21"/>
      <c r="H30" s="21"/>
      <c r="I30" s="28"/>
      <c r="J30" s="29">
        <f>SUM(J28:J29)</f>
        <v>3698.51</v>
      </c>
      <c r="K30" s="29">
        <f>SUM(K28:K29)</f>
        <v>3698.51</v>
      </c>
      <c r="L30" s="14"/>
    </row>
    <row r="31" spans="1:12">
      <c r="A31" s="8">
        <v>45539</v>
      </c>
      <c r="B31" s="9">
        <v>19548</v>
      </c>
      <c r="C31" s="10" t="s">
        <v>231</v>
      </c>
      <c r="D31" s="11" t="s">
        <v>221</v>
      </c>
      <c r="E31" s="3">
        <v>218753</v>
      </c>
      <c r="F31" s="12"/>
      <c r="G31" s="13" t="s">
        <v>143</v>
      </c>
      <c r="H31" s="13"/>
      <c r="I31" s="24"/>
      <c r="J31" s="25">
        <v>1100</v>
      </c>
      <c r="K31" s="26">
        <f t="shared" si="4"/>
        <v>1100</v>
      </c>
      <c r="L31" s="8">
        <v>45537</v>
      </c>
    </row>
    <row r="32" spans="1:12">
      <c r="A32" s="14"/>
      <c r="B32" s="15"/>
      <c r="C32" s="16"/>
      <c r="D32" s="17" t="s">
        <v>222</v>
      </c>
      <c r="E32" s="7"/>
      <c r="F32" s="18"/>
      <c r="G32" s="19" t="s">
        <v>143</v>
      </c>
      <c r="H32" s="19"/>
      <c r="I32" s="27"/>
      <c r="J32" s="25">
        <v>-210.55</v>
      </c>
      <c r="K32" s="26">
        <f t="shared" si="4"/>
        <v>-210.55</v>
      </c>
      <c r="L32" s="14"/>
    </row>
    <row r="33" spans="1:12">
      <c r="A33" s="20" t="s">
        <v>223</v>
      </c>
      <c r="B33" s="21"/>
      <c r="C33" s="21"/>
      <c r="D33" s="21"/>
      <c r="E33" s="21"/>
      <c r="F33" s="21"/>
      <c r="G33" s="21"/>
      <c r="H33" s="21"/>
      <c r="I33" s="28"/>
      <c r="J33" s="29">
        <f>SUM(J31:J32)</f>
        <v>889.45</v>
      </c>
      <c r="K33" s="29">
        <f>SUM(K31:K32)</f>
        <v>889.45</v>
      </c>
      <c r="L33" s="14"/>
    </row>
    <row r="34" spans="1:12">
      <c r="A34" s="8">
        <v>45539</v>
      </c>
      <c r="B34" s="9">
        <v>19548</v>
      </c>
      <c r="C34" s="10" t="s">
        <v>232</v>
      </c>
      <c r="D34" s="11" t="s">
        <v>221</v>
      </c>
      <c r="E34" s="3">
        <v>218397</v>
      </c>
      <c r="F34" s="12"/>
      <c r="G34" s="13" t="s">
        <v>143</v>
      </c>
      <c r="H34" s="13"/>
      <c r="I34" s="24"/>
      <c r="J34" s="25">
        <v>191.48</v>
      </c>
      <c r="K34" s="26">
        <f t="shared" ref="K34:K38" si="5">J34</f>
        <v>191.48</v>
      </c>
      <c r="L34" s="8">
        <v>45537</v>
      </c>
    </row>
    <row r="35" spans="1:12">
      <c r="A35" s="14"/>
      <c r="B35" s="15"/>
      <c r="C35" s="16"/>
      <c r="D35" s="17" t="s">
        <v>222</v>
      </c>
      <c r="E35" s="7"/>
      <c r="F35" s="18"/>
      <c r="G35" s="19" t="s">
        <v>143</v>
      </c>
      <c r="H35" s="19"/>
      <c r="I35" s="27"/>
      <c r="J35" s="25">
        <v>-38.79</v>
      </c>
      <c r="K35" s="26">
        <f t="shared" si="5"/>
        <v>-38.79</v>
      </c>
      <c r="L35" s="14"/>
    </row>
    <row r="36" spans="1:12">
      <c r="A36" s="20" t="s">
        <v>223</v>
      </c>
      <c r="B36" s="21"/>
      <c r="C36" s="21"/>
      <c r="D36" s="21"/>
      <c r="E36" s="21"/>
      <c r="F36" s="21"/>
      <c r="G36" s="21"/>
      <c r="H36" s="21"/>
      <c r="I36" s="28"/>
      <c r="J36" s="29">
        <f>SUM(J34:J35)</f>
        <v>152.69</v>
      </c>
      <c r="K36" s="29">
        <f>SUM(K34:K35)</f>
        <v>152.69</v>
      </c>
      <c r="L36" s="14"/>
    </row>
    <row r="37" spans="1:12">
      <c r="A37" s="8">
        <v>45539</v>
      </c>
      <c r="B37" s="9">
        <v>19548</v>
      </c>
      <c r="C37" s="10" t="s">
        <v>233</v>
      </c>
      <c r="D37" s="11" t="s">
        <v>221</v>
      </c>
      <c r="E37" s="3">
        <v>219370</v>
      </c>
      <c r="F37" s="12"/>
      <c r="G37" s="13" t="s">
        <v>143</v>
      </c>
      <c r="H37" s="13"/>
      <c r="I37" s="24"/>
      <c r="J37" s="25">
        <v>339.5</v>
      </c>
      <c r="K37" s="26">
        <f t="shared" si="5"/>
        <v>339.5</v>
      </c>
      <c r="L37" s="8">
        <v>45537</v>
      </c>
    </row>
    <row r="38" spans="1:12">
      <c r="A38" s="14"/>
      <c r="B38" s="15"/>
      <c r="C38" s="16"/>
      <c r="D38" s="17" t="s">
        <v>222</v>
      </c>
      <c r="E38" s="7"/>
      <c r="F38" s="18"/>
      <c r="G38" s="19" t="s">
        <v>143</v>
      </c>
      <c r="H38" s="19"/>
      <c r="I38" s="27"/>
      <c r="J38" s="25">
        <v>-54.44</v>
      </c>
      <c r="K38" s="26">
        <f t="shared" si="5"/>
        <v>-54.44</v>
      </c>
      <c r="L38" s="14"/>
    </row>
    <row r="39" spans="1:12">
      <c r="A39" s="20" t="s">
        <v>223</v>
      </c>
      <c r="B39" s="21"/>
      <c r="C39" s="21"/>
      <c r="D39" s="21"/>
      <c r="E39" s="21"/>
      <c r="F39" s="21"/>
      <c r="G39" s="21"/>
      <c r="H39" s="21"/>
      <c r="I39" s="28"/>
      <c r="J39" s="29">
        <f>SUM(J37:J38)</f>
        <v>285.06</v>
      </c>
      <c r="K39" s="29">
        <f>SUM(K37:K38)</f>
        <v>285.06</v>
      </c>
      <c r="L39" s="14"/>
    </row>
    <row r="40" spans="1:12">
      <c r="A40" s="8">
        <v>45539</v>
      </c>
      <c r="B40" s="9">
        <v>19548</v>
      </c>
      <c r="C40" s="10" t="s">
        <v>234</v>
      </c>
      <c r="D40" s="11" t="s">
        <v>221</v>
      </c>
      <c r="E40" s="3">
        <v>219354</v>
      </c>
      <c r="F40" s="12"/>
      <c r="G40" s="13" t="s">
        <v>143</v>
      </c>
      <c r="H40" s="13"/>
      <c r="I40" s="24"/>
      <c r="J40" s="25">
        <v>200</v>
      </c>
      <c r="K40" s="26">
        <f>J40</f>
        <v>200</v>
      </c>
      <c r="L40" s="8">
        <v>45537</v>
      </c>
    </row>
    <row r="41" spans="1:12">
      <c r="A41" s="14"/>
      <c r="B41" s="15"/>
      <c r="C41" s="16"/>
      <c r="D41" s="17" t="s">
        <v>222</v>
      </c>
      <c r="E41" s="7"/>
      <c r="F41" s="18"/>
      <c r="G41" s="19" t="s">
        <v>143</v>
      </c>
      <c r="H41" s="19"/>
      <c r="I41" s="27"/>
      <c r="J41" s="25">
        <v>-38.28</v>
      </c>
      <c r="K41" s="26">
        <f>J41</f>
        <v>-38.28</v>
      </c>
      <c r="L41" s="14"/>
    </row>
    <row r="42" spans="1:12">
      <c r="A42" s="20" t="s">
        <v>223</v>
      </c>
      <c r="B42" s="21"/>
      <c r="C42" s="21"/>
      <c r="D42" s="21"/>
      <c r="E42" s="21"/>
      <c r="F42" s="21"/>
      <c r="G42" s="21"/>
      <c r="H42" s="21"/>
      <c r="I42" s="28"/>
      <c r="J42" s="29">
        <f>SUM(J40:J41)</f>
        <v>161.72</v>
      </c>
      <c r="K42" s="29">
        <f>SUM(K40:K41)</f>
        <v>161.72</v>
      </c>
      <c r="L42" s="14"/>
    </row>
    <row r="43" spans="1:12">
      <c r="A43" s="8">
        <v>45539</v>
      </c>
      <c r="B43" s="9">
        <v>19548</v>
      </c>
      <c r="C43" s="10" t="s">
        <v>235</v>
      </c>
      <c r="D43" s="11" t="s">
        <v>221</v>
      </c>
      <c r="E43" s="3">
        <v>219328</v>
      </c>
      <c r="F43" s="12"/>
      <c r="G43" s="13" t="s">
        <v>143</v>
      </c>
      <c r="H43" s="13"/>
      <c r="I43" s="24"/>
      <c r="J43" s="25">
        <v>400</v>
      </c>
      <c r="K43" s="26">
        <f>J43</f>
        <v>400</v>
      </c>
      <c r="L43" s="8">
        <v>45537</v>
      </c>
    </row>
    <row r="44" spans="1:12">
      <c r="A44" s="14"/>
      <c r="B44" s="15"/>
      <c r="C44" s="16"/>
      <c r="D44" s="17" t="s">
        <v>222</v>
      </c>
      <c r="E44" s="7"/>
      <c r="F44" s="18"/>
      <c r="G44" s="19" t="s">
        <v>143</v>
      </c>
      <c r="H44" s="19"/>
      <c r="I44" s="27"/>
      <c r="J44" s="25">
        <v>-77.42</v>
      </c>
      <c r="K44" s="26">
        <f>J44</f>
        <v>-77.42</v>
      </c>
      <c r="L44" s="14"/>
    </row>
    <row r="45" spans="1:12">
      <c r="A45" s="20" t="s">
        <v>223</v>
      </c>
      <c r="B45" s="21"/>
      <c r="C45" s="21"/>
      <c r="D45" s="21"/>
      <c r="E45" s="21"/>
      <c r="F45" s="21"/>
      <c r="G45" s="21"/>
      <c r="H45" s="21"/>
      <c r="I45" s="28"/>
      <c r="J45" s="29">
        <f>SUM(J43:J44)</f>
        <v>322.58</v>
      </c>
      <c r="K45" s="29">
        <f>SUM(K43:K44)</f>
        <v>322.58</v>
      </c>
      <c r="L45" s="14"/>
    </row>
    <row r="46" ht="10.5" spans="1:10">
      <c r="A46" s="2"/>
      <c r="I46" s="30" t="s">
        <v>236</v>
      </c>
      <c r="J46" s="31">
        <f>SUM(J9,J12,J15,J18,J21,J24,J27,J30,J33,J36,J39,J42,J45)</f>
        <v>8028.24</v>
      </c>
    </row>
    <row r="48" ht="10.5" spans="1:10">
      <c r="A48" s="2" t="s">
        <v>20</v>
      </c>
      <c r="D48" s="2" t="s">
        <v>21</v>
      </c>
      <c r="I48" s="32"/>
      <c r="J48" s="31"/>
    </row>
    <row r="49" spans="1:1">
      <c r="A49" s="2"/>
    </row>
    <row r="50" spans="1:1">
      <c r="A50" s="2"/>
    </row>
    <row r="51" spans="1:4">
      <c r="A51" s="2" t="s">
        <v>23</v>
      </c>
      <c r="D51" s="2" t="s">
        <v>24</v>
      </c>
    </row>
    <row r="52" spans="1:4">
      <c r="A52" s="1" t="s">
        <v>26</v>
      </c>
      <c r="D52" s="1" t="s">
        <v>27</v>
      </c>
    </row>
    <row r="57" spans="1:1">
      <c r="A57" s="2" t="s">
        <v>0</v>
      </c>
    </row>
    <row r="58" spans="1:1">
      <c r="A58" s="2" t="s">
        <v>1</v>
      </c>
    </row>
    <row r="60" spans="1:12">
      <c r="A60" s="3" t="s">
        <v>2</v>
      </c>
      <c r="B60" s="3" t="s">
        <v>3</v>
      </c>
      <c r="C60" s="3" t="s">
        <v>4</v>
      </c>
      <c r="D60" s="3" t="s">
        <v>5</v>
      </c>
      <c r="E60" s="3" t="s">
        <v>219</v>
      </c>
      <c r="F60" s="3" t="s">
        <v>7</v>
      </c>
      <c r="G60" s="4" t="s">
        <v>8</v>
      </c>
      <c r="H60" s="5"/>
      <c r="I60" s="5"/>
      <c r="J60" s="23"/>
      <c r="K60" s="3" t="s">
        <v>9</v>
      </c>
      <c r="L60" s="3" t="s">
        <v>10</v>
      </c>
    </row>
    <row r="61" spans="1:12">
      <c r="A61" s="6"/>
      <c r="B61" s="6"/>
      <c r="C61" s="6"/>
      <c r="D61" s="6"/>
      <c r="E61" s="6"/>
      <c r="F61" s="6"/>
      <c r="G61" s="3" t="s">
        <v>11</v>
      </c>
      <c r="H61" s="3" t="s">
        <v>12</v>
      </c>
      <c r="I61" s="3" t="s">
        <v>13</v>
      </c>
      <c r="J61" s="3" t="s">
        <v>14</v>
      </c>
      <c r="K61" s="6"/>
      <c r="L61" s="6"/>
    </row>
    <row r="62" spans="1:1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 s="8">
        <v>45546</v>
      </c>
      <c r="B63" s="9">
        <v>19577</v>
      </c>
      <c r="C63" s="10" t="s">
        <v>237</v>
      </c>
      <c r="D63" s="11" t="s">
        <v>221</v>
      </c>
      <c r="E63" s="3">
        <v>220459</v>
      </c>
      <c r="F63" s="12"/>
      <c r="G63" s="13" t="s">
        <v>143</v>
      </c>
      <c r="H63" s="13"/>
      <c r="I63" s="24"/>
      <c r="J63" s="25">
        <v>194</v>
      </c>
      <c r="K63" s="26">
        <f t="shared" ref="K63:K123" si="6">J63+F63</f>
        <v>194</v>
      </c>
      <c r="L63" s="8">
        <v>45544</v>
      </c>
    </row>
    <row r="64" spans="1:12">
      <c r="A64" s="14"/>
      <c r="B64" s="15"/>
      <c r="C64" s="16"/>
      <c r="D64" s="17" t="s">
        <v>222</v>
      </c>
      <c r="E64" s="7"/>
      <c r="F64" s="18"/>
      <c r="G64" s="19" t="s">
        <v>143</v>
      </c>
      <c r="H64" s="19"/>
      <c r="I64" s="27"/>
      <c r="J64" s="25">
        <v>-30.63</v>
      </c>
      <c r="K64" s="26">
        <f t="shared" si="6"/>
        <v>-30.63</v>
      </c>
      <c r="L64" s="14"/>
    </row>
    <row r="65" spans="1:12">
      <c r="A65" s="20" t="s">
        <v>223</v>
      </c>
      <c r="B65" s="21"/>
      <c r="C65" s="21"/>
      <c r="D65" s="21"/>
      <c r="E65" s="21"/>
      <c r="F65" s="21"/>
      <c r="G65" s="21"/>
      <c r="H65" s="21"/>
      <c r="I65" s="28"/>
      <c r="J65" s="29">
        <f>SUM(J63:J64)</f>
        <v>163.37</v>
      </c>
      <c r="K65" s="33">
        <f t="shared" si="6"/>
        <v>163.37</v>
      </c>
      <c r="L65" s="14"/>
    </row>
    <row r="66" spans="1:12">
      <c r="A66" s="8">
        <v>45546</v>
      </c>
      <c r="B66" s="9">
        <v>19577</v>
      </c>
      <c r="C66" s="10" t="s">
        <v>238</v>
      </c>
      <c r="D66" s="11" t="s">
        <v>221</v>
      </c>
      <c r="E66" s="3">
        <v>220137</v>
      </c>
      <c r="F66" s="12"/>
      <c r="G66" s="13" t="s">
        <v>143</v>
      </c>
      <c r="H66" s="13"/>
      <c r="I66" s="24"/>
      <c r="J66" s="25">
        <v>350</v>
      </c>
      <c r="K66" s="26">
        <f t="shared" si="6"/>
        <v>350</v>
      </c>
      <c r="L66" s="8">
        <v>45544</v>
      </c>
    </row>
    <row r="67" spans="1:12">
      <c r="A67" s="14"/>
      <c r="B67" s="15"/>
      <c r="C67" s="16"/>
      <c r="D67" s="17" t="s">
        <v>222</v>
      </c>
      <c r="E67" s="7"/>
      <c r="F67" s="18"/>
      <c r="G67" s="19" t="s">
        <v>143</v>
      </c>
      <c r="H67" s="19"/>
      <c r="I67" s="27"/>
      <c r="J67" s="25">
        <v>-67.85</v>
      </c>
      <c r="K67" s="26">
        <f t="shared" si="6"/>
        <v>-67.85</v>
      </c>
      <c r="L67" s="14"/>
    </row>
    <row r="68" spans="1:12">
      <c r="A68" s="20" t="s">
        <v>223</v>
      </c>
      <c r="B68" s="21"/>
      <c r="C68" s="21"/>
      <c r="D68" s="21"/>
      <c r="E68" s="21"/>
      <c r="F68" s="21"/>
      <c r="G68" s="21"/>
      <c r="H68" s="21"/>
      <c r="I68" s="28"/>
      <c r="J68" s="29">
        <f>SUM(J66:J67)</f>
        <v>282.15</v>
      </c>
      <c r="K68" s="33">
        <f t="shared" si="6"/>
        <v>282.15</v>
      </c>
      <c r="L68" s="14"/>
    </row>
    <row r="69" spans="1:12">
      <c r="A69" s="8">
        <v>45546</v>
      </c>
      <c r="B69" s="9">
        <v>19577</v>
      </c>
      <c r="C69" s="10" t="s">
        <v>239</v>
      </c>
      <c r="D69" s="11" t="s">
        <v>221</v>
      </c>
      <c r="E69" s="3">
        <v>220543</v>
      </c>
      <c r="F69" s="12"/>
      <c r="G69" s="13" t="s">
        <v>143</v>
      </c>
      <c r="H69" s="13"/>
      <c r="I69" s="24"/>
      <c r="J69" s="25">
        <v>388</v>
      </c>
      <c r="K69" s="26">
        <f t="shared" si="6"/>
        <v>388</v>
      </c>
      <c r="L69" s="8">
        <v>45544</v>
      </c>
    </row>
    <row r="70" spans="1:12">
      <c r="A70" s="14"/>
      <c r="B70" s="15"/>
      <c r="C70" s="16"/>
      <c r="D70" s="17" t="s">
        <v>222</v>
      </c>
      <c r="E70" s="7"/>
      <c r="F70" s="18"/>
      <c r="G70" s="19" t="s">
        <v>143</v>
      </c>
      <c r="H70" s="19"/>
      <c r="I70" s="27"/>
      <c r="J70" s="25">
        <v>-62.1</v>
      </c>
      <c r="K70" s="26">
        <f t="shared" si="6"/>
        <v>-62.1</v>
      </c>
      <c r="L70" s="14"/>
    </row>
    <row r="71" spans="1:12">
      <c r="A71" s="20" t="s">
        <v>223</v>
      </c>
      <c r="B71" s="21"/>
      <c r="C71" s="21"/>
      <c r="D71" s="21"/>
      <c r="E71" s="21"/>
      <c r="F71" s="21"/>
      <c r="G71" s="21"/>
      <c r="H71" s="21"/>
      <c r="I71" s="28"/>
      <c r="J71" s="29">
        <f>SUM(J69:J70)</f>
        <v>325.9</v>
      </c>
      <c r="K71" s="33">
        <f t="shared" si="6"/>
        <v>325.9</v>
      </c>
      <c r="L71" s="14"/>
    </row>
    <row r="72" spans="1:12">
      <c r="A72" s="8">
        <v>45546</v>
      </c>
      <c r="B72" s="9">
        <v>19577</v>
      </c>
      <c r="C72" s="10" t="s">
        <v>240</v>
      </c>
      <c r="D72" s="11" t="s">
        <v>221</v>
      </c>
      <c r="E72" s="3">
        <v>220505</v>
      </c>
      <c r="F72" s="12"/>
      <c r="G72" s="13" t="s">
        <v>143</v>
      </c>
      <c r="H72" s="13"/>
      <c r="I72" s="24"/>
      <c r="J72" s="25">
        <v>1060.8</v>
      </c>
      <c r="K72" s="26">
        <f t="shared" si="6"/>
        <v>1060.8</v>
      </c>
      <c r="L72" s="8">
        <v>45544</v>
      </c>
    </row>
    <row r="73" spans="1:12">
      <c r="A73" s="14"/>
      <c r="B73" s="15"/>
      <c r="C73" s="16"/>
      <c r="D73" s="17" t="s">
        <v>222</v>
      </c>
      <c r="E73" s="7"/>
      <c r="F73" s="18"/>
      <c r="G73" s="19" t="s">
        <v>143</v>
      </c>
      <c r="H73" s="19"/>
      <c r="I73" s="27"/>
      <c r="J73" s="25">
        <v>-213.92</v>
      </c>
      <c r="K73" s="26">
        <f t="shared" si="6"/>
        <v>-213.92</v>
      </c>
      <c r="L73" s="14"/>
    </row>
    <row r="74" spans="1:12">
      <c r="A74" s="20" t="s">
        <v>223</v>
      </c>
      <c r="B74" s="21"/>
      <c r="C74" s="21"/>
      <c r="D74" s="21"/>
      <c r="E74" s="21"/>
      <c r="F74" s="21"/>
      <c r="G74" s="21"/>
      <c r="H74" s="21"/>
      <c r="I74" s="28"/>
      <c r="J74" s="29">
        <f>SUM(J72:J73)</f>
        <v>846.88</v>
      </c>
      <c r="K74" s="33">
        <f t="shared" si="6"/>
        <v>846.88</v>
      </c>
      <c r="L74" s="14"/>
    </row>
    <row r="75" spans="1:12">
      <c r="A75" s="8">
        <v>45546</v>
      </c>
      <c r="B75" s="9">
        <v>19577</v>
      </c>
      <c r="C75" s="10" t="s">
        <v>241</v>
      </c>
      <c r="D75" s="11" t="s">
        <v>221</v>
      </c>
      <c r="E75" s="3">
        <v>220473</v>
      </c>
      <c r="F75" s="12"/>
      <c r="G75" s="13" t="s">
        <v>143</v>
      </c>
      <c r="H75" s="13"/>
      <c r="I75" s="24"/>
      <c r="J75" s="25">
        <v>4485</v>
      </c>
      <c r="K75" s="26">
        <f t="shared" si="6"/>
        <v>4485</v>
      </c>
      <c r="L75" s="8">
        <v>45544</v>
      </c>
    </row>
    <row r="76" spans="1:12">
      <c r="A76" s="14"/>
      <c r="B76" s="15"/>
      <c r="C76" s="16"/>
      <c r="D76" s="17" t="s">
        <v>222</v>
      </c>
      <c r="E76" s="7"/>
      <c r="F76" s="18"/>
      <c r="G76" s="19" t="s">
        <v>143</v>
      </c>
      <c r="H76" s="19"/>
      <c r="I76" s="27"/>
      <c r="J76" s="25">
        <v>-786.49</v>
      </c>
      <c r="K76" s="26">
        <f t="shared" si="6"/>
        <v>-786.49</v>
      </c>
      <c r="L76" s="14"/>
    </row>
    <row r="77" spans="1:12">
      <c r="A77" s="20" t="s">
        <v>223</v>
      </c>
      <c r="B77" s="21"/>
      <c r="C77" s="21"/>
      <c r="D77" s="21"/>
      <c r="E77" s="21"/>
      <c r="F77" s="21"/>
      <c r="G77" s="21"/>
      <c r="H77" s="21"/>
      <c r="I77" s="28"/>
      <c r="J77" s="29">
        <f>SUM(J75:J76)</f>
        <v>3698.51</v>
      </c>
      <c r="K77" s="33">
        <f t="shared" si="6"/>
        <v>3698.51</v>
      </c>
      <c r="L77" s="14"/>
    </row>
    <row r="78" spans="1:12">
      <c r="A78" s="8">
        <v>45546</v>
      </c>
      <c r="B78" s="9">
        <v>19577</v>
      </c>
      <c r="C78" s="10" t="s">
        <v>242</v>
      </c>
      <c r="D78" s="11" t="s">
        <v>221</v>
      </c>
      <c r="E78" s="3">
        <v>220539</v>
      </c>
      <c r="F78" s="12"/>
      <c r="G78" s="13" t="s">
        <v>143</v>
      </c>
      <c r="H78" s="13"/>
      <c r="I78" s="24"/>
      <c r="J78" s="25">
        <v>1067</v>
      </c>
      <c r="K78" s="26">
        <f t="shared" si="6"/>
        <v>1067</v>
      </c>
      <c r="L78" s="8">
        <v>45544</v>
      </c>
    </row>
    <row r="79" spans="1:12">
      <c r="A79" s="14"/>
      <c r="B79" s="15"/>
      <c r="C79" s="16"/>
      <c r="D79" s="17" t="s">
        <v>222</v>
      </c>
      <c r="E79" s="7"/>
      <c r="F79" s="18"/>
      <c r="G79" s="19" t="s">
        <v>143</v>
      </c>
      <c r="H79" s="19"/>
      <c r="I79" s="27"/>
      <c r="J79" s="25">
        <v>-168.38</v>
      </c>
      <c r="K79" s="26">
        <f t="shared" si="6"/>
        <v>-168.38</v>
      </c>
      <c r="L79" s="14"/>
    </row>
    <row r="80" spans="1:12">
      <c r="A80" s="20" t="s">
        <v>223</v>
      </c>
      <c r="B80" s="21"/>
      <c r="C80" s="21"/>
      <c r="D80" s="21"/>
      <c r="E80" s="21"/>
      <c r="F80" s="21"/>
      <c r="G80" s="21"/>
      <c r="H80" s="21"/>
      <c r="I80" s="28"/>
      <c r="J80" s="29">
        <f>SUM(J78:J79)</f>
        <v>898.62</v>
      </c>
      <c r="K80" s="33">
        <f t="shared" si="6"/>
        <v>898.62</v>
      </c>
      <c r="L80" s="14"/>
    </row>
    <row r="81" spans="1:12">
      <c r="A81" s="8">
        <v>45546</v>
      </c>
      <c r="B81" s="9">
        <v>19577</v>
      </c>
      <c r="C81" s="22" t="s">
        <v>229</v>
      </c>
      <c r="D81" s="11" t="s">
        <v>221</v>
      </c>
      <c r="E81" s="3"/>
      <c r="F81" s="12"/>
      <c r="G81" s="13" t="s">
        <v>143</v>
      </c>
      <c r="H81" s="13"/>
      <c r="I81" s="24"/>
      <c r="J81" s="25">
        <v>-72.23</v>
      </c>
      <c r="K81" s="26">
        <f t="shared" si="6"/>
        <v>-72.23</v>
      </c>
      <c r="L81" s="8">
        <v>45544</v>
      </c>
    </row>
    <row r="82" spans="1:12">
      <c r="A82" s="14"/>
      <c r="B82" s="15"/>
      <c r="C82" s="16"/>
      <c r="D82" s="17" t="s">
        <v>222</v>
      </c>
      <c r="E82" s="7"/>
      <c r="F82" s="18"/>
      <c r="G82" s="19" t="s">
        <v>143</v>
      </c>
      <c r="H82" s="19"/>
      <c r="I82" s="27"/>
      <c r="J82" s="25"/>
      <c r="K82" s="26">
        <f t="shared" si="6"/>
        <v>0</v>
      </c>
      <c r="L82" s="14"/>
    </row>
    <row r="83" spans="1:12">
      <c r="A83" s="20" t="s">
        <v>223</v>
      </c>
      <c r="B83" s="21"/>
      <c r="C83" s="21"/>
      <c r="D83" s="21"/>
      <c r="E83" s="21"/>
      <c r="F83" s="21"/>
      <c r="G83" s="21"/>
      <c r="H83" s="21"/>
      <c r="I83" s="28"/>
      <c r="J83" s="29">
        <f>SUM(J81:J82)</f>
        <v>-72.23</v>
      </c>
      <c r="K83" s="33">
        <f t="shared" si="6"/>
        <v>-72.23</v>
      </c>
      <c r="L83" s="14"/>
    </row>
    <row r="84" spans="1:12">
      <c r="A84" s="8">
        <v>45546</v>
      </c>
      <c r="B84" s="9">
        <v>19577</v>
      </c>
      <c r="C84" s="10" t="s">
        <v>243</v>
      </c>
      <c r="D84" s="11" t="s">
        <v>221</v>
      </c>
      <c r="E84" s="3">
        <v>220468</v>
      </c>
      <c r="F84" s="12"/>
      <c r="G84" s="13" t="s">
        <v>143</v>
      </c>
      <c r="H84" s="13"/>
      <c r="I84" s="24"/>
      <c r="J84" s="25">
        <v>1067</v>
      </c>
      <c r="K84" s="26">
        <f t="shared" si="6"/>
        <v>1067</v>
      </c>
      <c r="L84" s="8">
        <v>45544</v>
      </c>
    </row>
    <row r="85" spans="1:12">
      <c r="A85" s="14"/>
      <c r="B85" s="15"/>
      <c r="C85" s="16"/>
      <c r="D85" s="17" t="s">
        <v>222</v>
      </c>
      <c r="E85" s="7"/>
      <c r="F85" s="18"/>
      <c r="G85" s="19" t="s">
        <v>143</v>
      </c>
      <c r="H85" s="19"/>
      <c r="I85" s="27"/>
      <c r="J85" s="25">
        <v>-168.39</v>
      </c>
      <c r="K85" s="26">
        <f t="shared" si="6"/>
        <v>-168.39</v>
      </c>
      <c r="L85" s="14"/>
    </row>
    <row r="86" spans="1:12">
      <c r="A86" s="20" t="s">
        <v>223</v>
      </c>
      <c r="B86" s="21"/>
      <c r="C86" s="21"/>
      <c r="D86" s="21"/>
      <c r="E86" s="21"/>
      <c r="F86" s="21"/>
      <c r="G86" s="21"/>
      <c r="H86" s="21"/>
      <c r="I86" s="28"/>
      <c r="J86" s="29">
        <f>SUM(J84:J85)</f>
        <v>898.61</v>
      </c>
      <c r="K86" s="33">
        <f t="shared" si="6"/>
        <v>898.61</v>
      </c>
      <c r="L86" s="14"/>
    </row>
    <row r="87" spans="1:12">
      <c r="A87" s="8">
        <v>45546</v>
      </c>
      <c r="B87" s="9">
        <v>19577</v>
      </c>
      <c r="C87" s="10" t="s">
        <v>244</v>
      </c>
      <c r="D87" s="11" t="s">
        <v>221</v>
      </c>
      <c r="E87" s="3">
        <v>220498</v>
      </c>
      <c r="F87" s="12"/>
      <c r="G87" s="13" t="s">
        <v>143</v>
      </c>
      <c r="H87" s="13"/>
      <c r="I87" s="24"/>
      <c r="J87" s="25">
        <v>339.5</v>
      </c>
      <c r="K87" s="26">
        <f t="shared" si="6"/>
        <v>339.5</v>
      </c>
      <c r="L87" s="8">
        <v>45544</v>
      </c>
    </row>
    <row r="88" spans="1:12">
      <c r="A88" s="14"/>
      <c r="B88" s="15"/>
      <c r="C88" s="16"/>
      <c r="D88" s="17" t="s">
        <v>222</v>
      </c>
      <c r="E88" s="7"/>
      <c r="F88" s="18"/>
      <c r="G88" s="19" t="s">
        <v>143</v>
      </c>
      <c r="H88" s="19"/>
      <c r="I88" s="27"/>
      <c r="J88" s="25">
        <v>-53.58</v>
      </c>
      <c r="K88" s="26">
        <f t="shared" si="6"/>
        <v>-53.58</v>
      </c>
      <c r="L88" s="14"/>
    </row>
    <row r="89" spans="1:12">
      <c r="A89" s="20" t="s">
        <v>223</v>
      </c>
      <c r="B89" s="21"/>
      <c r="C89" s="21"/>
      <c r="D89" s="21"/>
      <c r="E89" s="21"/>
      <c r="F89" s="21"/>
      <c r="G89" s="21"/>
      <c r="H89" s="21"/>
      <c r="I89" s="28"/>
      <c r="J89" s="29">
        <f>SUM(J87:J88)</f>
        <v>285.92</v>
      </c>
      <c r="K89" s="33">
        <f t="shared" si="6"/>
        <v>285.92</v>
      </c>
      <c r="L89" s="14"/>
    </row>
    <row r="90" spans="1:12">
      <c r="A90" s="8">
        <v>45546</v>
      </c>
      <c r="B90" s="9">
        <v>19577</v>
      </c>
      <c r="C90" s="10" t="s">
        <v>245</v>
      </c>
      <c r="D90" s="11" t="s">
        <v>221</v>
      </c>
      <c r="E90" s="3">
        <v>220899</v>
      </c>
      <c r="F90" s="12"/>
      <c r="G90" s="13" t="s">
        <v>143</v>
      </c>
      <c r="H90" s="13"/>
      <c r="I90" s="24"/>
      <c r="J90" s="25">
        <v>1100</v>
      </c>
      <c r="K90" s="26">
        <f t="shared" si="6"/>
        <v>1100</v>
      </c>
      <c r="L90" s="8">
        <v>45544</v>
      </c>
    </row>
    <row r="91" spans="1:12">
      <c r="A91" s="14"/>
      <c r="B91" s="15"/>
      <c r="C91" s="16"/>
      <c r="D91" s="17" t="s">
        <v>222</v>
      </c>
      <c r="E91" s="7"/>
      <c r="F91" s="18"/>
      <c r="G91" s="19" t="s">
        <v>143</v>
      </c>
      <c r="H91" s="19"/>
      <c r="I91" s="27"/>
      <c r="J91" s="25">
        <v>-210.55</v>
      </c>
      <c r="K91" s="26">
        <f t="shared" si="6"/>
        <v>-210.55</v>
      </c>
      <c r="L91" s="14"/>
    </row>
    <row r="92" spans="1:12">
      <c r="A92" s="20" t="s">
        <v>223</v>
      </c>
      <c r="B92" s="21"/>
      <c r="C92" s="21"/>
      <c r="D92" s="21"/>
      <c r="E92" s="21"/>
      <c r="F92" s="21"/>
      <c r="G92" s="21"/>
      <c r="H92" s="21"/>
      <c r="I92" s="28"/>
      <c r="J92" s="29">
        <f>SUM(J90:J91)</f>
        <v>889.45</v>
      </c>
      <c r="K92" s="33">
        <f t="shared" si="6"/>
        <v>889.45</v>
      </c>
      <c r="L92" s="14"/>
    </row>
    <row r="93" spans="1:12">
      <c r="A93" s="8">
        <v>45546</v>
      </c>
      <c r="B93" s="9">
        <v>19577</v>
      </c>
      <c r="C93" s="10" t="s">
        <v>246</v>
      </c>
      <c r="D93" s="11" t="s">
        <v>221</v>
      </c>
      <c r="E93" s="3">
        <v>220494</v>
      </c>
      <c r="F93" s="12"/>
      <c r="G93" s="13" t="s">
        <v>143</v>
      </c>
      <c r="H93" s="13"/>
      <c r="I93" s="24"/>
      <c r="J93" s="25">
        <v>897.4</v>
      </c>
      <c r="K93" s="26">
        <f t="shared" si="6"/>
        <v>897.4</v>
      </c>
      <c r="L93" s="8">
        <v>45544</v>
      </c>
    </row>
    <row r="94" spans="1:12">
      <c r="A94" s="14"/>
      <c r="B94" s="15"/>
      <c r="C94" s="16"/>
      <c r="D94" s="17" t="s">
        <v>222</v>
      </c>
      <c r="E94" s="7"/>
      <c r="F94" s="18"/>
      <c r="G94" s="19" t="s">
        <v>143</v>
      </c>
      <c r="H94" s="19"/>
      <c r="I94" s="27"/>
      <c r="J94" s="25">
        <v>-178.69</v>
      </c>
      <c r="K94" s="26">
        <f t="shared" si="6"/>
        <v>-178.69</v>
      </c>
      <c r="L94" s="14"/>
    </row>
    <row r="95" spans="1:12">
      <c r="A95" s="20" t="s">
        <v>223</v>
      </c>
      <c r="B95" s="21"/>
      <c r="C95" s="21"/>
      <c r="D95" s="21"/>
      <c r="E95" s="21"/>
      <c r="F95" s="21"/>
      <c r="G95" s="21"/>
      <c r="H95" s="21"/>
      <c r="I95" s="28"/>
      <c r="J95" s="29">
        <f>SUM(J93:J94)</f>
        <v>718.71</v>
      </c>
      <c r="K95" s="33">
        <f t="shared" si="6"/>
        <v>718.71</v>
      </c>
      <c r="L95" s="14"/>
    </row>
    <row r="96" spans="1:12">
      <c r="A96" s="8">
        <v>45546</v>
      </c>
      <c r="B96" s="9">
        <v>19577</v>
      </c>
      <c r="C96" s="10" t="s">
        <v>247</v>
      </c>
      <c r="D96" s="11" t="s">
        <v>221</v>
      </c>
      <c r="E96" s="3">
        <v>220497</v>
      </c>
      <c r="F96" s="12"/>
      <c r="G96" s="13" t="s">
        <v>143</v>
      </c>
      <c r="H96" s="13"/>
      <c r="I96" s="24"/>
      <c r="J96" s="25">
        <v>191.48</v>
      </c>
      <c r="K96" s="26">
        <f t="shared" si="6"/>
        <v>191.48</v>
      </c>
      <c r="L96" s="8">
        <v>45544</v>
      </c>
    </row>
    <row r="97" spans="1:12">
      <c r="A97" s="14"/>
      <c r="B97" s="15"/>
      <c r="C97" s="16"/>
      <c r="D97" s="17" t="s">
        <v>222</v>
      </c>
      <c r="E97" s="7"/>
      <c r="F97" s="18"/>
      <c r="G97" s="19" t="s">
        <v>143</v>
      </c>
      <c r="H97" s="19"/>
      <c r="I97" s="27"/>
      <c r="J97" s="25">
        <v>-36.91</v>
      </c>
      <c r="K97" s="26">
        <f t="shared" si="6"/>
        <v>-36.91</v>
      </c>
      <c r="L97" s="14"/>
    </row>
    <row r="98" spans="1:12">
      <c r="A98" s="20" t="s">
        <v>223</v>
      </c>
      <c r="B98" s="21"/>
      <c r="C98" s="21"/>
      <c r="D98" s="21"/>
      <c r="E98" s="21"/>
      <c r="F98" s="21"/>
      <c r="G98" s="21"/>
      <c r="H98" s="21"/>
      <c r="I98" s="28"/>
      <c r="J98" s="29">
        <f>SUM(J96:J97)</f>
        <v>154.57</v>
      </c>
      <c r="K98" s="33">
        <f t="shared" si="6"/>
        <v>154.57</v>
      </c>
      <c r="L98" s="14"/>
    </row>
    <row r="99" spans="1:12">
      <c r="A99" s="8">
        <v>45546</v>
      </c>
      <c r="B99" s="9">
        <v>19577</v>
      </c>
      <c r="C99" s="10" t="s">
        <v>248</v>
      </c>
      <c r="D99" s="11" t="s">
        <v>221</v>
      </c>
      <c r="E99" s="3">
        <v>220894</v>
      </c>
      <c r="F99" s="12"/>
      <c r="G99" s="13" t="s">
        <v>143</v>
      </c>
      <c r="H99" s="13"/>
      <c r="I99" s="24"/>
      <c r="J99" s="25">
        <v>684.3</v>
      </c>
      <c r="K99" s="26">
        <f t="shared" si="6"/>
        <v>684.3</v>
      </c>
      <c r="L99" s="8">
        <v>45544</v>
      </c>
    </row>
    <row r="100" spans="1:12">
      <c r="A100" s="14"/>
      <c r="B100" s="15"/>
      <c r="C100" s="16"/>
      <c r="D100" s="17" t="s">
        <v>222</v>
      </c>
      <c r="E100" s="7"/>
      <c r="F100" s="18"/>
      <c r="G100" s="19" t="s">
        <v>143</v>
      </c>
      <c r="H100" s="19"/>
      <c r="I100" s="27"/>
      <c r="J100" s="25">
        <v>-114.78</v>
      </c>
      <c r="K100" s="26">
        <f t="shared" si="6"/>
        <v>-114.78</v>
      </c>
      <c r="L100" s="14"/>
    </row>
    <row r="101" spans="1:12">
      <c r="A101" s="20" t="s">
        <v>223</v>
      </c>
      <c r="B101" s="21"/>
      <c r="C101" s="21"/>
      <c r="D101" s="21"/>
      <c r="E101" s="21"/>
      <c r="F101" s="21"/>
      <c r="G101" s="21"/>
      <c r="H101" s="21"/>
      <c r="I101" s="28"/>
      <c r="J101" s="29">
        <f>SUM(J99:J100)</f>
        <v>569.52</v>
      </c>
      <c r="K101" s="33">
        <f t="shared" si="6"/>
        <v>569.52</v>
      </c>
      <c r="L101" s="14"/>
    </row>
    <row r="102" spans="1:12">
      <c r="A102" s="8">
        <v>45546</v>
      </c>
      <c r="B102" s="9">
        <v>19577</v>
      </c>
      <c r="C102" s="10" t="s">
        <v>249</v>
      </c>
      <c r="D102" s="11" t="s">
        <v>221</v>
      </c>
      <c r="E102" s="3">
        <v>220470</v>
      </c>
      <c r="F102" s="12"/>
      <c r="G102" s="13" t="s">
        <v>143</v>
      </c>
      <c r="H102" s="13"/>
      <c r="I102" s="24"/>
      <c r="J102" s="25">
        <v>1067</v>
      </c>
      <c r="K102" s="26">
        <f t="shared" si="6"/>
        <v>1067</v>
      </c>
      <c r="L102" s="8">
        <v>45544</v>
      </c>
    </row>
    <row r="103" spans="1:12">
      <c r="A103" s="14"/>
      <c r="B103" s="15"/>
      <c r="C103" s="16"/>
      <c r="D103" s="17" t="s">
        <v>222</v>
      </c>
      <c r="E103" s="7"/>
      <c r="F103" s="18"/>
      <c r="G103" s="19" t="s">
        <v>143</v>
      </c>
      <c r="H103" s="19"/>
      <c r="I103" s="27"/>
      <c r="J103" s="25">
        <v>-168.38</v>
      </c>
      <c r="K103" s="26">
        <f t="shared" si="6"/>
        <v>-168.38</v>
      </c>
      <c r="L103" s="14"/>
    </row>
    <row r="104" spans="1:12">
      <c r="A104" s="20" t="s">
        <v>223</v>
      </c>
      <c r="B104" s="21"/>
      <c r="C104" s="21"/>
      <c r="D104" s="21"/>
      <c r="E104" s="21"/>
      <c r="F104" s="21"/>
      <c r="G104" s="21"/>
      <c r="H104" s="21"/>
      <c r="I104" s="28"/>
      <c r="J104" s="29">
        <f>SUM(J102:J103)</f>
        <v>898.62</v>
      </c>
      <c r="K104" s="33">
        <f t="shared" si="6"/>
        <v>898.62</v>
      </c>
      <c r="L104" s="14"/>
    </row>
    <row r="105" spans="1:12">
      <c r="A105" s="8">
        <v>45546</v>
      </c>
      <c r="B105" s="9">
        <v>19577</v>
      </c>
      <c r="C105" s="10" t="s">
        <v>250</v>
      </c>
      <c r="D105" s="11" t="s">
        <v>221</v>
      </c>
      <c r="E105" s="3">
        <v>220488</v>
      </c>
      <c r="F105" s="12"/>
      <c r="G105" s="13" t="s">
        <v>143</v>
      </c>
      <c r="H105" s="13"/>
      <c r="I105" s="24"/>
      <c r="J105" s="25">
        <v>191.48</v>
      </c>
      <c r="K105" s="26">
        <f t="shared" si="6"/>
        <v>191.48</v>
      </c>
      <c r="L105" s="8">
        <v>45544</v>
      </c>
    </row>
    <row r="106" spans="1:12">
      <c r="A106" s="14"/>
      <c r="B106" s="15"/>
      <c r="C106" s="16"/>
      <c r="D106" s="17" t="s">
        <v>222</v>
      </c>
      <c r="E106" s="7"/>
      <c r="F106" s="18"/>
      <c r="G106" s="19" t="s">
        <v>143</v>
      </c>
      <c r="H106" s="19"/>
      <c r="I106" s="27"/>
      <c r="J106" s="25">
        <v>-36.91</v>
      </c>
      <c r="K106" s="26">
        <f t="shared" si="6"/>
        <v>-36.91</v>
      </c>
      <c r="L106" s="14"/>
    </row>
    <row r="107" spans="1:12">
      <c r="A107" s="20" t="s">
        <v>223</v>
      </c>
      <c r="B107" s="21"/>
      <c r="C107" s="21"/>
      <c r="D107" s="21"/>
      <c r="E107" s="21"/>
      <c r="F107" s="21"/>
      <c r="G107" s="21"/>
      <c r="H107" s="21"/>
      <c r="I107" s="28"/>
      <c r="J107" s="29">
        <f>SUM(J105:J106)</f>
        <v>154.57</v>
      </c>
      <c r="K107" s="33">
        <f t="shared" si="6"/>
        <v>154.57</v>
      </c>
      <c r="L107" s="14"/>
    </row>
    <row r="108" spans="1:12">
      <c r="A108" s="8">
        <v>45546</v>
      </c>
      <c r="B108" s="9">
        <v>19577</v>
      </c>
      <c r="C108" s="10" t="s">
        <v>251</v>
      </c>
      <c r="D108" s="11" t="s">
        <v>221</v>
      </c>
      <c r="E108" s="3">
        <v>220716</v>
      </c>
      <c r="F108" s="12"/>
      <c r="G108" s="13" t="s">
        <v>143</v>
      </c>
      <c r="H108" s="13"/>
      <c r="I108" s="24"/>
      <c r="J108" s="25">
        <v>194</v>
      </c>
      <c r="K108" s="26">
        <f t="shared" si="6"/>
        <v>194</v>
      </c>
      <c r="L108" s="8">
        <v>45544</v>
      </c>
    </row>
    <row r="109" spans="1:12">
      <c r="A109" s="14"/>
      <c r="B109" s="15"/>
      <c r="C109" s="16"/>
      <c r="D109" s="17" t="s">
        <v>222</v>
      </c>
      <c r="E109" s="7"/>
      <c r="F109" s="18"/>
      <c r="G109" s="19" t="s">
        <v>143</v>
      </c>
      <c r="H109" s="19"/>
      <c r="I109" s="27"/>
      <c r="J109" s="25">
        <v>-30.63</v>
      </c>
      <c r="K109" s="26">
        <f t="shared" si="6"/>
        <v>-30.63</v>
      </c>
      <c r="L109" s="14"/>
    </row>
    <row r="110" spans="1:12">
      <c r="A110" s="20" t="s">
        <v>223</v>
      </c>
      <c r="B110" s="21"/>
      <c r="C110" s="21"/>
      <c r="D110" s="21"/>
      <c r="E110" s="21"/>
      <c r="F110" s="21"/>
      <c r="G110" s="21"/>
      <c r="H110" s="21"/>
      <c r="I110" s="28"/>
      <c r="J110" s="29">
        <f>SUM(J108:J109)</f>
        <v>163.37</v>
      </c>
      <c r="K110" s="33">
        <f t="shared" si="6"/>
        <v>163.37</v>
      </c>
      <c r="L110" s="14"/>
    </row>
    <row r="111" spans="1:12">
      <c r="A111" s="8">
        <v>45546</v>
      </c>
      <c r="B111" s="9">
        <v>19577</v>
      </c>
      <c r="C111" s="10" t="s">
        <v>252</v>
      </c>
      <c r="D111" s="11" t="s">
        <v>221</v>
      </c>
      <c r="E111" s="3">
        <v>220542</v>
      </c>
      <c r="F111" s="12"/>
      <c r="G111" s="13" t="s">
        <v>143</v>
      </c>
      <c r="H111" s="13"/>
      <c r="I111" s="24"/>
      <c r="J111" s="25">
        <v>200</v>
      </c>
      <c r="K111" s="26">
        <f t="shared" si="6"/>
        <v>200</v>
      </c>
      <c r="L111" s="8">
        <v>45544</v>
      </c>
    </row>
    <row r="112" spans="1:12">
      <c r="A112" s="14"/>
      <c r="B112" s="15"/>
      <c r="C112" s="16"/>
      <c r="D112" s="17" t="s">
        <v>222</v>
      </c>
      <c r="E112" s="7"/>
      <c r="F112" s="18"/>
      <c r="G112" s="19" t="s">
        <v>143</v>
      </c>
      <c r="H112" s="19"/>
      <c r="I112" s="27"/>
      <c r="J112" s="25">
        <v>-32.41</v>
      </c>
      <c r="K112" s="26">
        <f t="shared" si="6"/>
        <v>-32.41</v>
      </c>
      <c r="L112" s="14"/>
    </row>
    <row r="113" spans="1:12">
      <c r="A113" s="20" t="s">
        <v>223</v>
      </c>
      <c r="B113" s="21"/>
      <c r="C113" s="21"/>
      <c r="D113" s="21"/>
      <c r="E113" s="21"/>
      <c r="F113" s="21"/>
      <c r="G113" s="21"/>
      <c r="H113" s="21"/>
      <c r="I113" s="28"/>
      <c r="J113" s="29">
        <f>SUM(J111:J112)</f>
        <v>167.59</v>
      </c>
      <c r="K113" s="33">
        <f t="shared" si="6"/>
        <v>167.59</v>
      </c>
      <c r="L113" s="14"/>
    </row>
    <row r="114" spans="1:12">
      <c r="A114" s="8">
        <v>45546</v>
      </c>
      <c r="B114" s="9">
        <v>19577</v>
      </c>
      <c r="C114" s="10" t="s">
        <v>253</v>
      </c>
      <c r="D114" s="11" t="s">
        <v>221</v>
      </c>
      <c r="E114" s="3">
        <v>220476</v>
      </c>
      <c r="F114" s="12"/>
      <c r="G114" s="13" t="s">
        <v>143</v>
      </c>
      <c r="H114" s="13"/>
      <c r="I114" s="24"/>
      <c r="J114" s="25">
        <v>1067</v>
      </c>
      <c r="K114" s="26">
        <f t="shared" si="6"/>
        <v>1067</v>
      </c>
      <c r="L114" s="8">
        <v>45544</v>
      </c>
    </row>
    <row r="115" spans="1:12">
      <c r="A115" s="14"/>
      <c r="B115" s="15"/>
      <c r="C115" s="16"/>
      <c r="D115" s="17" t="s">
        <v>222</v>
      </c>
      <c r="E115" s="7"/>
      <c r="F115" s="18"/>
      <c r="G115" s="19" t="s">
        <v>143</v>
      </c>
      <c r="H115" s="19"/>
      <c r="I115" s="27"/>
      <c r="J115" s="25">
        <v>-168.38</v>
      </c>
      <c r="K115" s="26">
        <f t="shared" si="6"/>
        <v>-168.38</v>
      </c>
      <c r="L115" s="14"/>
    </row>
    <row r="116" spans="1:12">
      <c r="A116" s="20" t="s">
        <v>223</v>
      </c>
      <c r="B116" s="21"/>
      <c r="C116" s="21"/>
      <c r="D116" s="21"/>
      <c r="E116" s="21"/>
      <c r="F116" s="21"/>
      <c r="G116" s="21"/>
      <c r="H116" s="21"/>
      <c r="I116" s="28"/>
      <c r="J116" s="29">
        <f>SUM(J114:J115)</f>
        <v>898.62</v>
      </c>
      <c r="K116" s="33">
        <f t="shared" si="6"/>
        <v>898.62</v>
      </c>
      <c r="L116" s="14"/>
    </row>
    <row r="117" spans="1:12">
      <c r="A117" s="8">
        <v>45546</v>
      </c>
      <c r="B117" s="9">
        <v>19577</v>
      </c>
      <c r="C117" s="10" t="s">
        <v>254</v>
      </c>
      <c r="D117" s="11" t="s">
        <v>221</v>
      </c>
      <c r="E117" s="3">
        <v>219747</v>
      </c>
      <c r="F117" s="12"/>
      <c r="G117" s="13" t="s">
        <v>143</v>
      </c>
      <c r="H117" s="13"/>
      <c r="I117" s="24"/>
      <c r="J117" s="25">
        <v>1100</v>
      </c>
      <c r="K117" s="26">
        <f t="shared" si="6"/>
        <v>1100</v>
      </c>
      <c r="L117" s="8">
        <v>45544</v>
      </c>
    </row>
    <row r="118" spans="1:12">
      <c r="A118" s="14"/>
      <c r="B118" s="15"/>
      <c r="C118" s="16"/>
      <c r="D118" s="17" t="s">
        <v>222</v>
      </c>
      <c r="E118" s="7"/>
      <c r="F118" s="18"/>
      <c r="G118" s="19" t="s">
        <v>143</v>
      </c>
      <c r="H118" s="19"/>
      <c r="I118" s="27"/>
      <c r="J118" s="25">
        <v>-212.64</v>
      </c>
      <c r="K118" s="26">
        <f t="shared" si="6"/>
        <v>-212.64</v>
      </c>
      <c r="L118" s="14"/>
    </row>
    <row r="119" spans="1:12">
      <c r="A119" s="20" t="s">
        <v>223</v>
      </c>
      <c r="B119" s="21"/>
      <c r="C119" s="21"/>
      <c r="D119" s="21"/>
      <c r="E119" s="21"/>
      <c r="F119" s="21"/>
      <c r="G119" s="21"/>
      <c r="H119" s="21"/>
      <c r="I119" s="28"/>
      <c r="J119" s="29">
        <f>SUM(J117:J118)</f>
        <v>887.36</v>
      </c>
      <c r="K119" s="33">
        <f t="shared" si="6"/>
        <v>887.36</v>
      </c>
      <c r="L119" s="14"/>
    </row>
    <row r="120" spans="1:12">
      <c r="A120" s="8">
        <v>45546</v>
      </c>
      <c r="B120" s="9">
        <v>19577</v>
      </c>
      <c r="C120" s="10" t="s">
        <v>255</v>
      </c>
      <c r="D120" s="11" t="s">
        <v>221</v>
      </c>
      <c r="E120" s="3">
        <v>220535</v>
      </c>
      <c r="F120" s="12"/>
      <c r="G120" s="13" t="s">
        <v>143</v>
      </c>
      <c r="H120" s="13"/>
      <c r="I120" s="24"/>
      <c r="J120" s="25">
        <v>194</v>
      </c>
      <c r="K120" s="26">
        <f t="shared" si="6"/>
        <v>194</v>
      </c>
      <c r="L120" s="8">
        <v>45544</v>
      </c>
    </row>
    <row r="121" spans="1:12">
      <c r="A121" s="14"/>
      <c r="B121" s="15"/>
      <c r="C121" s="16"/>
      <c r="D121" s="17" t="s">
        <v>222</v>
      </c>
      <c r="E121" s="7"/>
      <c r="F121" s="18"/>
      <c r="G121" s="19" t="s">
        <v>143</v>
      </c>
      <c r="H121" s="19"/>
      <c r="I121" s="27"/>
      <c r="J121" s="25">
        <v>-30.63</v>
      </c>
      <c r="K121" s="26">
        <f t="shared" si="6"/>
        <v>-30.63</v>
      </c>
      <c r="L121" s="14"/>
    </row>
    <row r="122" spans="1:12">
      <c r="A122" s="20" t="s">
        <v>223</v>
      </c>
      <c r="B122" s="21"/>
      <c r="C122" s="21"/>
      <c r="D122" s="21"/>
      <c r="E122" s="21"/>
      <c r="F122" s="21"/>
      <c r="G122" s="21"/>
      <c r="H122" s="21"/>
      <c r="I122" s="28"/>
      <c r="J122" s="29">
        <f>SUM(J120:J121)</f>
        <v>163.37</v>
      </c>
      <c r="K122" s="33">
        <f t="shared" si="6"/>
        <v>163.37</v>
      </c>
      <c r="L122" s="14"/>
    </row>
    <row r="123" spans="1:12">
      <c r="A123" s="8">
        <v>45546</v>
      </c>
      <c r="B123" s="9">
        <v>19577</v>
      </c>
      <c r="C123" s="10" t="s">
        <v>256</v>
      </c>
      <c r="D123" s="11" t="s">
        <v>221</v>
      </c>
      <c r="E123" s="3">
        <v>220499</v>
      </c>
      <c r="F123" s="12"/>
      <c r="G123" s="13" t="s">
        <v>143</v>
      </c>
      <c r="H123" s="13"/>
      <c r="I123" s="24"/>
      <c r="J123" s="25">
        <v>1100</v>
      </c>
      <c r="K123" s="26">
        <f t="shared" si="6"/>
        <v>1100</v>
      </c>
      <c r="L123" s="8">
        <v>45544</v>
      </c>
    </row>
    <row r="124" spans="1:12">
      <c r="A124" s="14"/>
      <c r="B124" s="15"/>
      <c r="C124" s="16"/>
      <c r="D124" s="17" t="s">
        <v>222</v>
      </c>
      <c r="E124" s="7"/>
      <c r="F124" s="18"/>
      <c r="G124" s="19" t="s">
        <v>143</v>
      </c>
      <c r="H124" s="19"/>
      <c r="I124" s="27"/>
      <c r="J124" s="25">
        <v>-211.4</v>
      </c>
      <c r="K124" s="26">
        <f t="shared" ref="K124:K179" si="7">J124+F124</f>
        <v>-211.4</v>
      </c>
      <c r="L124" s="14"/>
    </row>
    <row r="125" spans="1:12">
      <c r="A125" s="20" t="s">
        <v>223</v>
      </c>
      <c r="B125" s="21"/>
      <c r="C125" s="21"/>
      <c r="D125" s="21"/>
      <c r="E125" s="21"/>
      <c r="F125" s="21"/>
      <c r="G125" s="21"/>
      <c r="H125" s="21"/>
      <c r="I125" s="28"/>
      <c r="J125" s="29">
        <f>SUM(J123:J124)</f>
        <v>888.6</v>
      </c>
      <c r="K125" s="33">
        <f t="shared" si="7"/>
        <v>888.6</v>
      </c>
      <c r="L125" s="14"/>
    </row>
    <row r="126" spans="1:12">
      <c r="A126" s="8">
        <v>45546</v>
      </c>
      <c r="B126" s="9">
        <v>19577</v>
      </c>
      <c r="C126" s="10" t="s">
        <v>257</v>
      </c>
      <c r="D126" s="11" t="s">
        <v>221</v>
      </c>
      <c r="E126" s="3">
        <v>219925</v>
      </c>
      <c r="F126" s="12"/>
      <c r="G126" s="13" t="s">
        <v>143</v>
      </c>
      <c r="H126" s="13"/>
      <c r="I126" s="24"/>
      <c r="J126" s="25">
        <v>1500</v>
      </c>
      <c r="K126" s="26">
        <f t="shared" si="7"/>
        <v>1500</v>
      </c>
      <c r="L126" s="8">
        <v>45544</v>
      </c>
    </row>
    <row r="127" spans="1:12">
      <c r="A127" s="14"/>
      <c r="B127" s="15"/>
      <c r="C127" s="16"/>
      <c r="D127" s="17" t="s">
        <v>222</v>
      </c>
      <c r="E127" s="7"/>
      <c r="F127" s="18"/>
      <c r="G127" s="19" t="s">
        <v>143</v>
      </c>
      <c r="H127" s="19"/>
      <c r="I127" s="27"/>
      <c r="J127" s="25">
        <v>-236.71</v>
      </c>
      <c r="K127" s="26">
        <f t="shared" si="7"/>
        <v>-236.71</v>
      </c>
      <c r="L127" s="14"/>
    </row>
    <row r="128" spans="1:12">
      <c r="A128" s="20" t="s">
        <v>223</v>
      </c>
      <c r="B128" s="21"/>
      <c r="C128" s="21"/>
      <c r="D128" s="21"/>
      <c r="E128" s="21"/>
      <c r="F128" s="21"/>
      <c r="G128" s="21"/>
      <c r="H128" s="21"/>
      <c r="I128" s="28"/>
      <c r="J128" s="29">
        <f>SUM(J126:J127)</f>
        <v>1263.29</v>
      </c>
      <c r="K128" s="33">
        <f t="shared" si="7"/>
        <v>1263.29</v>
      </c>
      <c r="L128" s="14"/>
    </row>
    <row r="129" spans="1:12">
      <c r="A129" s="8">
        <v>45546</v>
      </c>
      <c r="B129" s="9">
        <v>19577</v>
      </c>
      <c r="C129" s="10" t="s">
        <v>258</v>
      </c>
      <c r="D129" s="11" t="s">
        <v>221</v>
      </c>
      <c r="E129" s="3">
        <v>219980</v>
      </c>
      <c r="F129" s="12"/>
      <c r="G129" s="13" t="s">
        <v>143</v>
      </c>
      <c r="H129" s="13"/>
      <c r="I129" s="24"/>
      <c r="J129" s="25">
        <v>197.4</v>
      </c>
      <c r="K129" s="26">
        <f t="shared" si="7"/>
        <v>197.4</v>
      </c>
      <c r="L129" s="8">
        <v>45544</v>
      </c>
    </row>
    <row r="130" spans="1:12">
      <c r="A130" s="14"/>
      <c r="B130" s="15"/>
      <c r="C130" s="16"/>
      <c r="D130" s="17" t="s">
        <v>222</v>
      </c>
      <c r="E130" s="7"/>
      <c r="F130" s="18"/>
      <c r="G130" s="19" t="s">
        <v>143</v>
      </c>
      <c r="H130" s="19"/>
      <c r="I130" s="27"/>
      <c r="J130" s="25">
        <v>-44.69</v>
      </c>
      <c r="K130" s="26">
        <f t="shared" si="7"/>
        <v>-44.69</v>
      </c>
      <c r="L130" s="14"/>
    </row>
    <row r="131" spans="1:12">
      <c r="A131" s="20" t="s">
        <v>223</v>
      </c>
      <c r="B131" s="21"/>
      <c r="C131" s="21"/>
      <c r="D131" s="21"/>
      <c r="E131" s="21"/>
      <c r="F131" s="21"/>
      <c r="G131" s="21"/>
      <c r="H131" s="21"/>
      <c r="I131" s="28"/>
      <c r="J131" s="29">
        <f>SUM(J129:J130)</f>
        <v>152.71</v>
      </c>
      <c r="K131" s="33">
        <f t="shared" si="7"/>
        <v>152.71</v>
      </c>
      <c r="L131" s="14"/>
    </row>
    <row r="132" spans="1:12">
      <c r="A132" s="8">
        <v>45546</v>
      </c>
      <c r="B132" s="9">
        <v>19577</v>
      </c>
      <c r="C132" s="10" t="s">
        <v>259</v>
      </c>
      <c r="D132" s="11" t="s">
        <v>221</v>
      </c>
      <c r="E132" s="3">
        <v>219923</v>
      </c>
      <c r="F132" s="12"/>
      <c r="G132" s="13" t="s">
        <v>143</v>
      </c>
      <c r="H132" s="13"/>
      <c r="I132" s="24"/>
      <c r="J132" s="25">
        <v>547.4</v>
      </c>
      <c r="K132" s="26">
        <f t="shared" si="7"/>
        <v>547.4</v>
      </c>
      <c r="L132" s="8">
        <v>45544</v>
      </c>
    </row>
    <row r="133" spans="1:12">
      <c r="A133" s="14"/>
      <c r="B133" s="15"/>
      <c r="C133" s="16"/>
      <c r="D133" s="17" t="s">
        <v>222</v>
      </c>
      <c r="E133" s="7"/>
      <c r="F133" s="18"/>
      <c r="G133" s="19" t="s">
        <v>143</v>
      </c>
      <c r="H133" s="19"/>
      <c r="I133" s="27"/>
      <c r="J133" s="25">
        <v>-113.01</v>
      </c>
      <c r="K133" s="26">
        <f t="shared" si="7"/>
        <v>-113.01</v>
      </c>
      <c r="L133" s="14"/>
    </row>
    <row r="134" spans="1:12">
      <c r="A134" s="20" t="s">
        <v>223</v>
      </c>
      <c r="B134" s="21"/>
      <c r="C134" s="21"/>
      <c r="D134" s="21"/>
      <c r="E134" s="21"/>
      <c r="F134" s="21"/>
      <c r="G134" s="21"/>
      <c r="H134" s="21"/>
      <c r="I134" s="28"/>
      <c r="J134" s="29">
        <f>SUM(J132:J133)</f>
        <v>434.39</v>
      </c>
      <c r="K134" s="33">
        <f t="shared" si="7"/>
        <v>434.39</v>
      </c>
      <c r="L134" s="14"/>
    </row>
    <row r="135" spans="1:12">
      <c r="A135" s="8">
        <v>45546</v>
      </c>
      <c r="B135" s="9">
        <v>19577</v>
      </c>
      <c r="C135" s="10" t="s">
        <v>260</v>
      </c>
      <c r="D135" s="11" t="s">
        <v>221</v>
      </c>
      <c r="E135" s="3">
        <v>219924</v>
      </c>
      <c r="F135" s="12"/>
      <c r="G135" s="13" t="s">
        <v>143</v>
      </c>
      <c r="H135" s="13"/>
      <c r="I135" s="24"/>
      <c r="J135" s="25">
        <v>382.96</v>
      </c>
      <c r="K135" s="26">
        <f t="shared" si="7"/>
        <v>382.96</v>
      </c>
      <c r="L135" s="8">
        <v>45544</v>
      </c>
    </row>
    <row r="136" spans="1:12">
      <c r="A136" s="14"/>
      <c r="B136" s="15"/>
      <c r="C136" s="16"/>
      <c r="D136" s="17" t="s">
        <v>222</v>
      </c>
      <c r="E136" s="7"/>
      <c r="F136" s="18"/>
      <c r="G136" s="19" t="s">
        <v>143</v>
      </c>
      <c r="H136" s="19"/>
      <c r="I136" s="27"/>
      <c r="J136" s="25">
        <v>-74.38</v>
      </c>
      <c r="K136" s="26">
        <f t="shared" si="7"/>
        <v>-74.38</v>
      </c>
      <c r="L136" s="14"/>
    </row>
    <row r="137" spans="1:12">
      <c r="A137" s="20" t="s">
        <v>223</v>
      </c>
      <c r="B137" s="21"/>
      <c r="C137" s="21"/>
      <c r="D137" s="21"/>
      <c r="E137" s="21"/>
      <c r="F137" s="21"/>
      <c r="G137" s="21"/>
      <c r="H137" s="21"/>
      <c r="I137" s="28"/>
      <c r="J137" s="29">
        <f>SUM(J135:J136)</f>
        <v>308.58</v>
      </c>
      <c r="K137" s="33">
        <f t="shared" si="7"/>
        <v>308.58</v>
      </c>
      <c r="L137" s="14"/>
    </row>
    <row r="138" spans="1:12">
      <c r="A138" s="8">
        <v>45546</v>
      </c>
      <c r="B138" s="9">
        <v>19577</v>
      </c>
      <c r="C138" s="10" t="s">
        <v>261</v>
      </c>
      <c r="D138" s="11" t="s">
        <v>221</v>
      </c>
      <c r="E138" s="3">
        <v>220088</v>
      </c>
      <c r="F138" s="12"/>
      <c r="G138" s="13" t="s">
        <v>143</v>
      </c>
      <c r="H138" s="13"/>
      <c r="I138" s="24"/>
      <c r="J138" s="25">
        <v>197.3</v>
      </c>
      <c r="K138" s="26">
        <f t="shared" si="7"/>
        <v>197.3</v>
      </c>
      <c r="L138" s="8">
        <v>45544</v>
      </c>
    </row>
    <row r="139" spans="1:12">
      <c r="A139" s="14"/>
      <c r="B139" s="15"/>
      <c r="C139" s="16"/>
      <c r="D139" s="17" t="s">
        <v>222</v>
      </c>
      <c r="E139" s="7"/>
      <c r="F139" s="18"/>
      <c r="G139" s="19" t="s">
        <v>143</v>
      </c>
      <c r="H139" s="19"/>
      <c r="I139" s="27"/>
      <c r="J139" s="25">
        <v>-45.42</v>
      </c>
      <c r="K139" s="26">
        <f t="shared" si="7"/>
        <v>-45.42</v>
      </c>
      <c r="L139" s="14"/>
    </row>
    <row r="140" spans="1:12">
      <c r="A140" s="20" t="s">
        <v>223</v>
      </c>
      <c r="B140" s="21"/>
      <c r="C140" s="21"/>
      <c r="D140" s="21"/>
      <c r="E140" s="21"/>
      <c r="F140" s="21"/>
      <c r="G140" s="21"/>
      <c r="H140" s="21"/>
      <c r="I140" s="28"/>
      <c r="J140" s="29">
        <f>SUM(J138:J139)</f>
        <v>151.88</v>
      </c>
      <c r="K140" s="33">
        <f t="shared" si="7"/>
        <v>151.88</v>
      </c>
      <c r="L140" s="14"/>
    </row>
    <row r="141" spans="1:12">
      <c r="A141" s="8">
        <v>45546</v>
      </c>
      <c r="B141" s="9">
        <v>19577</v>
      </c>
      <c r="C141" s="10" t="s">
        <v>262</v>
      </c>
      <c r="D141" s="11" t="s">
        <v>221</v>
      </c>
      <c r="E141" s="3">
        <v>219922</v>
      </c>
      <c r="F141" s="12"/>
      <c r="G141" s="13" t="s">
        <v>143</v>
      </c>
      <c r="H141" s="13"/>
      <c r="I141" s="24"/>
      <c r="J141" s="25">
        <v>191.48</v>
      </c>
      <c r="K141" s="26">
        <f t="shared" si="7"/>
        <v>191.48</v>
      </c>
      <c r="L141" s="8">
        <v>45544</v>
      </c>
    </row>
    <row r="142" spans="1:12">
      <c r="A142" s="14"/>
      <c r="B142" s="15"/>
      <c r="C142" s="16"/>
      <c r="D142" s="17" t="s">
        <v>222</v>
      </c>
      <c r="E142" s="7"/>
      <c r="F142" s="18"/>
      <c r="G142" s="19" t="s">
        <v>143</v>
      </c>
      <c r="H142" s="19"/>
      <c r="I142" s="27"/>
      <c r="J142" s="25">
        <v>-36.91</v>
      </c>
      <c r="K142" s="26">
        <f t="shared" si="7"/>
        <v>-36.91</v>
      </c>
      <c r="L142" s="14"/>
    </row>
    <row r="143" spans="1:12">
      <c r="A143" s="20" t="s">
        <v>223</v>
      </c>
      <c r="B143" s="21"/>
      <c r="C143" s="21"/>
      <c r="D143" s="21"/>
      <c r="E143" s="21"/>
      <c r="F143" s="21"/>
      <c r="G143" s="21"/>
      <c r="H143" s="21"/>
      <c r="I143" s="28"/>
      <c r="J143" s="29">
        <f>SUM(J141:J142)</f>
        <v>154.57</v>
      </c>
      <c r="K143" s="33">
        <f t="shared" si="7"/>
        <v>154.57</v>
      </c>
      <c r="L143" s="14"/>
    </row>
    <row r="144" spans="1:12">
      <c r="A144" s="8">
        <v>45546</v>
      </c>
      <c r="B144" s="9">
        <v>19577</v>
      </c>
      <c r="C144" s="10" t="s">
        <v>263</v>
      </c>
      <c r="D144" s="11" t="s">
        <v>221</v>
      </c>
      <c r="E144" s="3">
        <v>219759</v>
      </c>
      <c r="F144" s="12"/>
      <c r="G144" s="13" t="s">
        <v>143</v>
      </c>
      <c r="H144" s="13"/>
      <c r="I144" s="24"/>
      <c r="J144" s="25">
        <v>1087</v>
      </c>
      <c r="K144" s="26">
        <f t="shared" si="7"/>
        <v>1087</v>
      </c>
      <c r="L144" s="8">
        <v>45544</v>
      </c>
    </row>
    <row r="145" spans="1:12">
      <c r="A145" s="14"/>
      <c r="B145" s="15"/>
      <c r="C145" s="16"/>
      <c r="D145" s="17" t="s">
        <v>222</v>
      </c>
      <c r="E145" s="7"/>
      <c r="F145" s="18"/>
      <c r="G145" s="19" t="s">
        <v>143</v>
      </c>
      <c r="H145" s="19"/>
      <c r="I145" s="27"/>
      <c r="J145" s="25">
        <v>-193.94</v>
      </c>
      <c r="K145" s="26">
        <f t="shared" si="7"/>
        <v>-193.94</v>
      </c>
      <c r="L145" s="14"/>
    </row>
    <row r="146" spans="1:12">
      <c r="A146" s="20" t="s">
        <v>223</v>
      </c>
      <c r="B146" s="21"/>
      <c r="C146" s="21"/>
      <c r="D146" s="21"/>
      <c r="E146" s="21"/>
      <c r="F146" s="21"/>
      <c r="G146" s="21"/>
      <c r="H146" s="21"/>
      <c r="I146" s="28"/>
      <c r="J146" s="29">
        <f>SUM(J144:J145)</f>
        <v>893.06</v>
      </c>
      <c r="K146" s="33">
        <f t="shared" si="7"/>
        <v>893.06</v>
      </c>
      <c r="L146" s="14"/>
    </row>
    <row r="147" spans="1:12">
      <c r="A147" s="8">
        <v>45546</v>
      </c>
      <c r="B147" s="9">
        <v>19577</v>
      </c>
      <c r="C147" s="10" t="s">
        <v>264</v>
      </c>
      <c r="D147" s="11" t="s">
        <v>221</v>
      </c>
      <c r="E147" s="3">
        <v>220087</v>
      </c>
      <c r="F147" s="12"/>
      <c r="G147" s="13" t="s">
        <v>143</v>
      </c>
      <c r="H147" s="13"/>
      <c r="I147" s="24"/>
      <c r="J147" s="25">
        <v>382.96</v>
      </c>
      <c r="K147" s="26">
        <f t="shared" si="7"/>
        <v>382.96</v>
      </c>
      <c r="L147" s="8">
        <v>45544</v>
      </c>
    </row>
    <row r="148" spans="1:12">
      <c r="A148" s="14"/>
      <c r="B148" s="15"/>
      <c r="C148" s="16"/>
      <c r="D148" s="17" t="s">
        <v>222</v>
      </c>
      <c r="E148" s="7"/>
      <c r="F148" s="18"/>
      <c r="G148" s="19" t="s">
        <v>143</v>
      </c>
      <c r="H148" s="19"/>
      <c r="I148" s="27"/>
      <c r="J148" s="25">
        <v>-73.82</v>
      </c>
      <c r="K148" s="26">
        <f t="shared" si="7"/>
        <v>-73.82</v>
      </c>
      <c r="L148" s="14"/>
    </row>
    <row r="149" spans="1:12">
      <c r="A149" s="20" t="s">
        <v>223</v>
      </c>
      <c r="B149" s="21"/>
      <c r="C149" s="21"/>
      <c r="D149" s="21"/>
      <c r="E149" s="21"/>
      <c r="F149" s="21"/>
      <c r="G149" s="21"/>
      <c r="H149" s="21"/>
      <c r="I149" s="28"/>
      <c r="J149" s="29">
        <f>SUM(J147:J148)</f>
        <v>309.14</v>
      </c>
      <c r="K149" s="33">
        <f t="shared" si="7"/>
        <v>309.14</v>
      </c>
      <c r="L149" s="14"/>
    </row>
    <row r="150" spans="1:12">
      <c r="A150" s="8">
        <v>45546</v>
      </c>
      <c r="B150" s="9">
        <v>19577</v>
      </c>
      <c r="C150" s="10" t="s">
        <v>265</v>
      </c>
      <c r="D150" s="11" t="s">
        <v>221</v>
      </c>
      <c r="E150" s="3">
        <v>220085</v>
      </c>
      <c r="F150" s="12"/>
      <c r="G150" s="13" t="s">
        <v>143</v>
      </c>
      <c r="H150" s="13"/>
      <c r="I150" s="24"/>
      <c r="J150" s="25">
        <v>350</v>
      </c>
      <c r="K150" s="26">
        <f t="shared" si="7"/>
        <v>350</v>
      </c>
      <c r="L150" s="8">
        <v>45544</v>
      </c>
    </row>
    <row r="151" spans="1:12">
      <c r="A151" s="14"/>
      <c r="B151" s="15"/>
      <c r="C151" s="16"/>
      <c r="D151" s="17" t="s">
        <v>222</v>
      </c>
      <c r="E151" s="7"/>
      <c r="F151" s="18"/>
      <c r="G151" s="19" t="s">
        <v>143</v>
      </c>
      <c r="H151" s="19"/>
      <c r="I151" s="27"/>
      <c r="J151" s="25">
        <v>-67</v>
      </c>
      <c r="K151" s="26">
        <f t="shared" si="7"/>
        <v>-67</v>
      </c>
      <c r="L151" s="14"/>
    </row>
    <row r="152" spans="1:12">
      <c r="A152" s="20" t="s">
        <v>223</v>
      </c>
      <c r="B152" s="21"/>
      <c r="C152" s="21"/>
      <c r="D152" s="21"/>
      <c r="E152" s="21"/>
      <c r="F152" s="21"/>
      <c r="G152" s="21"/>
      <c r="H152" s="21"/>
      <c r="I152" s="28"/>
      <c r="J152" s="29">
        <f>SUM(J150:J151)</f>
        <v>283</v>
      </c>
      <c r="K152" s="33">
        <f t="shared" si="7"/>
        <v>283</v>
      </c>
      <c r="L152" s="14"/>
    </row>
    <row r="153" spans="1:12">
      <c r="A153" s="8">
        <v>45546</v>
      </c>
      <c r="B153" s="9">
        <v>19577</v>
      </c>
      <c r="C153" s="10" t="s">
        <v>266</v>
      </c>
      <c r="D153" s="11" t="s">
        <v>221</v>
      </c>
      <c r="E153" s="3">
        <v>219740</v>
      </c>
      <c r="F153" s="12"/>
      <c r="G153" s="13" t="s">
        <v>143</v>
      </c>
      <c r="H153" s="13"/>
      <c r="I153" s="24"/>
      <c r="J153" s="25">
        <v>194</v>
      </c>
      <c r="K153" s="26">
        <f t="shared" si="7"/>
        <v>194</v>
      </c>
      <c r="L153" s="8">
        <v>45544</v>
      </c>
    </row>
    <row r="154" spans="1:12">
      <c r="A154" s="14"/>
      <c r="B154" s="15"/>
      <c r="C154" s="16"/>
      <c r="D154" s="17" t="s">
        <v>222</v>
      </c>
      <c r="E154" s="7"/>
      <c r="F154" s="18"/>
      <c r="G154" s="19" t="s">
        <v>143</v>
      </c>
      <c r="H154" s="19"/>
      <c r="I154" s="27"/>
      <c r="J154" s="25">
        <v>-30.63</v>
      </c>
      <c r="K154" s="26">
        <f t="shared" si="7"/>
        <v>-30.63</v>
      </c>
      <c r="L154" s="14"/>
    </row>
    <row r="155" spans="1:12">
      <c r="A155" s="20" t="s">
        <v>223</v>
      </c>
      <c r="B155" s="21"/>
      <c r="C155" s="21"/>
      <c r="D155" s="21"/>
      <c r="E155" s="21"/>
      <c r="F155" s="21"/>
      <c r="G155" s="21"/>
      <c r="H155" s="21"/>
      <c r="I155" s="28"/>
      <c r="J155" s="29">
        <f>SUM(J153:J154)</f>
        <v>163.37</v>
      </c>
      <c r="K155" s="33">
        <f t="shared" si="7"/>
        <v>163.37</v>
      </c>
      <c r="L155" s="14"/>
    </row>
    <row r="156" spans="1:12">
      <c r="A156" s="8">
        <v>45546</v>
      </c>
      <c r="B156" s="9">
        <v>19577</v>
      </c>
      <c r="C156" s="10" t="s">
        <v>267</v>
      </c>
      <c r="D156" s="11" t="s">
        <v>221</v>
      </c>
      <c r="E156" s="3">
        <v>219743</v>
      </c>
      <c r="F156" s="12"/>
      <c r="G156" s="13" t="s">
        <v>143</v>
      </c>
      <c r="H156" s="13"/>
      <c r="I156" s="24"/>
      <c r="J156" s="25">
        <v>200</v>
      </c>
      <c r="K156" s="26">
        <f t="shared" si="7"/>
        <v>200</v>
      </c>
      <c r="L156" s="8">
        <v>45544</v>
      </c>
    </row>
    <row r="157" spans="1:12">
      <c r="A157" s="14"/>
      <c r="B157" s="15"/>
      <c r="C157" s="16"/>
      <c r="D157" s="17" t="s">
        <v>222</v>
      </c>
      <c r="E157" s="7"/>
      <c r="F157" s="18"/>
      <c r="G157" s="19" t="s">
        <v>143</v>
      </c>
      <c r="H157" s="19"/>
      <c r="I157" s="27"/>
      <c r="J157" s="25">
        <v>-38.28</v>
      </c>
      <c r="K157" s="26">
        <f t="shared" si="7"/>
        <v>-38.28</v>
      </c>
      <c r="L157" s="14"/>
    </row>
    <row r="158" spans="1:12">
      <c r="A158" s="20" t="s">
        <v>223</v>
      </c>
      <c r="B158" s="21"/>
      <c r="C158" s="21"/>
      <c r="D158" s="21"/>
      <c r="E158" s="21"/>
      <c r="F158" s="21"/>
      <c r="G158" s="21"/>
      <c r="H158" s="21"/>
      <c r="I158" s="28"/>
      <c r="J158" s="29">
        <f>SUM(J156:J157)</f>
        <v>161.72</v>
      </c>
      <c r="K158" s="33">
        <f t="shared" si="7"/>
        <v>161.72</v>
      </c>
      <c r="L158" s="14"/>
    </row>
    <row r="159" spans="1:12">
      <c r="A159" s="8">
        <v>45546</v>
      </c>
      <c r="B159" s="9">
        <v>19577</v>
      </c>
      <c r="C159" s="10" t="s">
        <v>268</v>
      </c>
      <c r="D159" s="11" t="s">
        <v>221</v>
      </c>
      <c r="E159" s="3">
        <v>219748</v>
      </c>
      <c r="F159" s="12"/>
      <c r="G159" s="13" t="s">
        <v>143</v>
      </c>
      <c r="H159" s="13"/>
      <c r="I159" s="24"/>
      <c r="J159" s="25">
        <v>1081.7</v>
      </c>
      <c r="K159" s="26">
        <f t="shared" si="7"/>
        <v>1081.7</v>
      </c>
      <c r="L159" s="8">
        <v>45544</v>
      </c>
    </row>
    <row r="160" spans="1:12">
      <c r="A160" s="14"/>
      <c r="B160" s="15"/>
      <c r="C160" s="16"/>
      <c r="D160" s="17" t="s">
        <v>222</v>
      </c>
      <c r="E160" s="7"/>
      <c r="F160" s="18"/>
      <c r="G160" s="19" t="s">
        <v>143</v>
      </c>
      <c r="H160" s="19"/>
      <c r="I160" s="27"/>
      <c r="J160" s="25">
        <v>-187.16</v>
      </c>
      <c r="K160" s="26">
        <f t="shared" si="7"/>
        <v>-187.16</v>
      </c>
      <c r="L160" s="14"/>
    </row>
    <row r="161" spans="1:12">
      <c r="A161" s="20" t="s">
        <v>223</v>
      </c>
      <c r="B161" s="21"/>
      <c r="C161" s="21"/>
      <c r="D161" s="21"/>
      <c r="E161" s="21"/>
      <c r="F161" s="21"/>
      <c r="G161" s="21"/>
      <c r="H161" s="21"/>
      <c r="I161" s="28"/>
      <c r="J161" s="29">
        <f>SUM(J159:J160)</f>
        <v>894.54</v>
      </c>
      <c r="K161" s="33">
        <f t="shared" si="7"/>
        <v>894.54</v>
      </c>
      <c r="L161" s="14"/>
    </row>
    <row r="162" spans="1:12">
      <c r="A162" s="8">
        <v>45546</v>
      </c>
      <c r="B162" s="9">
        <v>19577</v>
      </c>
      <c r="C162" s="10" t="s">
        <v>269</v>
      </c>
      <c r="D162" s="11" t="s">
        <v>221</v>
      </c>
      <c r="E162" s="3">
        <v>219757</v>
      </c>
      <c r="F162" s="12"/>
      <c r="G162" s="13" t="s">
        <v>143</v>
      </c>
      <c r="H162" s="13"/>
      <c r="I162" s="24"/>
      <c r="J162" s="25">
        <v>400</v>
      </c>
      <c r="K162" s="26">
        <f t="shared" si="7"/>
        <v>400</v>
      </c>
      <c r="L162" s="8">
        <v>45544</v>
      </c>
    </row>
    <row r="163" spans="1:12">
      <c r="A163" s="14"/>
      <c r="B163" s="15"/>
      <c r="C163" s="16"/>
      <c r="D163" s="17" t="s">
        <v>222</v>
      </c>
      <c r="E163" s="7"/>
      <c r="F163" s="18"/>
      <c r="G163" s="19" t="s">
        <v>143</v>
      </c>
      <c r="H163" s="19"/>
      <c r="I163" s="27"/>
      <c r="J163" s="25">
        <v>-77.42</v>
      </c>
      <c r="K163" s="26">
        <f t="shared" si="7"/>
        <v>-77.42</v>
      </c>
      <c r="L163" s="14"/>
    </row>
    <row r="164" spans="1:12">
      <c r="A164" s="20" t="s">
        <v>223</v>
      </c>
      <c r="B164" s="21"/>
      <c r="C164" s="21"/>
      <c r="D164" s="21"/>
      <c r="E164" s="21"/>
      <c r="F164" s="21"/>
      <c r="G164" s="21"/>
      <c r="H164" s="21"/>
      <c r="I164" s="28"/>
      <c r="J164" s="29">
        <f>SUM(J162:J163)</f>
        <v>322.58</v>
      </c>
      <c r="K164" s="33">
        <f t="shared" si="7"/>
        <v>322.58</v>
      </c>
      <c r="L164" s="14"/>
    </row>
    <row r="165" spans="1:12">
      <c r="A165" s="8">
        <v>45546</v>
      </c>
      <c r="B165" s="9">
        <v>19577</v>
      </c>
      <c r="C165" s="10" t="s">
        <v>270</v>
      </c>
      <c r="D165" s="11" t="s">
        <v>221</v>
      </c>
      <c r="E165" s="3">
        <v>219754</v>
      </c>
      <c r="F165" s="12"/>
      <c r="G165" s="13" t="s">
        <v>143</v>
      </c>
      <c r="H165" s="13"/>
      <c r="I165" s="24"/>
      <c r="J165" s="25">
        <v>1358</v>
      </c>
      <c r="K165" s="26">
        <f t="shared" si="7"/>
        <v>1358</v>
      </c>
      <c r="L165" s="8">
        <v>45544</v>
      </c>
    </row>
    <row r="166" spans="1:12">
      <c r="A166" s="14"/>
      <c r="B166" s="15"/>
      <c r="C166" s="16"/>
      <c r="D166" s="17" t="s">
        <v>222</v>
      </c>
      <c r="E166" s="7"/>
      <c r="F166" s="18"/>
      <c r="G166" s="19" t="s">
        <v>143</v>
      </c>
      <c r="H166" s="19"/>
      <c r="I166" s="27"/>
      <c r="J166" s="25">
        <v>-214.3</v>
      </c>
      <c r="K166" s="26">
        <f t="shared" si="7"/>
        <v>-214.3</v>
      </c>
      <c r="L166" s="14"/>
    </row>
    <row r="167" spans="1:12">
      <c r="A167" s="20" t="s">
        <v>223</v>
      </c>
      <c r="B167" s="21"/>
      <c r="C167" s="21"/>
      <c r="D167" s="21"/>
      <c r="E167" s="21"/>
      <c r="F167" s="21"/>
      <c r="G167" s="21"/>
      <c r="H167" s="21"/>
      <c r="I167" s="28"/>
      <c r="J167" s="29">
        <f>SUM(J165:J166)</f>
        <v>1143.7</v>
      </c>
      <c r="K167" s="33">
        <f t="shared" si="7"/>
        <v>1143.7</v>
      </c>
      <c r="L167" s="14"/>
    </row>
    <row r="168" spans="1:12">
      <c r="A168" s="8">
        <v>45546</v>
      </c>
      <c r="B168" s="9">
        <v>19577</v>
      </c>
      <c r="C168" s="10" t="s">
        <v>271</v>
      </c>
      <c r="D168" s="11" t="s">
        <v>221</v>
      </c>
      <c r="E168" s="3">
        <v>219756</v>
      </c>
      <c r="F168" s="12"/>
      <c r="G168" s="13" t="s">
        <v>143</v>
      </c>
      <c r="H168" s="13"/>
      <c r="I168" s="24"/>
      <c r="J168" s="25">
        <v>194</v>
      </c>
      <c r="K168" s="26">
        <f t="shared" si="7"/>
        <v>194</v>
      </c>
      <c r="L168" s="8">
        <v>45544</v>
      </c>
    </row>
    <row r="169" spans="1:12">
      <c r="A169" s="14"/>
      <c r="B169" s="15"/>
      <c r="C169" s="16"/>
      <c r="D169" s="17" t="s">
        <v>222</v>
      </c>
      <c r="E169" s="7"/>
      <c r="F169" s="18"/>
      <c r="G169" s="19" t="s">
        <v>143</v>
      </c>
      <c r="H169" s="19"/>
      <c r="I169" s="27"/>
      <c r="J169" s="25">
        <v>-30.63</v>
      </c>
      <c r="K169" s="26">
        <f t="shared" si="7"/>
        <v>-30.63</v>
      </c>
      <c r="L169" s="14"/>
    </row>
    <row r="170" spans="1:12">
      <c r="A170" s="20" t="s">
        <v>223</v>
      </c>
      <c r="B170" s="21"/>
      <c r="C170" s="21"/>
      <c r="D170" s="21"/>
      <c r="E170" s="21"/>
      <c r="F170" s="21"/>
      <c r="G170" s="21"/>
      <c r="H170" s="21"/>
      <c r="I170" s="28"/>
      <c r="J170" s="29">
        <f>SUM(J168:J169)</f>
        <v>163.37</v>
      </c>
      <c r="K170" s="33">
        <f t="shared" si="7"/>
        <v>163.37</v>
      </c>
      <c r="L170" s="14"/>
    </row>
    <row r="171" spans="1:12">
      <c r="A171" s="8">
        <v>45546</v>
      </c>
      <c r="B171" s="9">
        <v>19577</v>
      </c>
      <c r="C171" s="10" t="s">
        <v>272</v>
      </c>
      <c r="D171" s="11" t="s">
        <v>221</v>
      </c>
      <c r="E171" s="3">
        <v>219742</v>
      </c>
      <c r="F171" s="12"/>
      <c r="G171" s="13" t="s">
        <v>143</v>
      </c>
      <c r="H171" s="13"/>
      <c r="I171" s="24"/>
      <c r="J171" s="25">
        <v>1100</v>
      </c>
      <c r="K171" s="26">
        <f t="shared" si="7"/>
        <v>1100</v>
      </c>
      <c r="L171" s="8">
        <v>45544</v>
      </c>
    </row>
    <row r="172" spans="1:12">
      <c r="A172" s="14"/>
      <c r="B172" s="15"/>
      <c r="C172" s="16"/>
      <c r="D172" s="17" t="s">
        <v>222</v>
      </c>
      <c r="E172" s="7"/>
      <c r="F172" s="18"/>
      <c r="G172" s="19" t="s">
        <v>143</v>
      </c>
      <c r="H172" s="19"/>
      <c r="I172" s="27"/>
      <c r="J172" s="25">
        <v>-211.4</v>
      </c>
      <c r="K172" s="26">
        <f t="shared" si="7"/>
        <v>-211.4</v>
      </c>
      <c r="L172" s="14"/>
    </row>
    <row r="173" spans="1:12">
      <c r="A173" s="20" t="s">
        <v>223</v>
      </c>
      <c r="B173" s="21"/>
      <c r="C173" s="21"/>
      <c r="D173" s="21"/>
      <c r="E173" s="21"/>
      <c r="F173" s="21"/>
      <c r="G173" s="21"/>
      <c r="H173" s="21"/>
      <c r="I173" s="28"/>
      <c r="J173" s="29">
        <f>SUM(J171:J172)</f>
        <v>888.6</v>
      </c>
      <c r="K173" s="33">
        <f t="shared" si="7"/>
        <v>888.6</v>
      </c>
      <c r="L173" s="14"/>
    </row>
    <row r="174" spans="1:12">
      <c r="A174" s="8">
        <v>45546</v>
      </c>
      <c r="B174" s="9">
        <v>19577</v>
      </c>
      <c r="C174" s="10" t="s">
        <v>273</v>
      </c>
      <c r="D174" s="11" t="s">
        <v>221</v>
      </c>
      <c r="E174" s="3">
        <v>219737</v>
      </c>
      <c r="F174" s="12"/>
      <c r="G174" s="13" t="s">
        <v>143</v>
      </c>
      <c r="H174" s="13"/>
      <c r="I174" s="24"/>
      <c r="J174" s="25">
        <v>392.8</v>
      </c>
      <c r="K174" s="26">
        <f t="shared" si="7"/>
        <v>392.8</v>
      </c>
      <c r="L174" s="8">
        <v>45544</v>
      </c>
    </row>
    <row r="175" spans="1:12">
      <c r="A175" s="14"/>
      <c r="B175" s="15"/>
      <c r="C175" s="16"/>
      <c r="D175" s="17" t="s">
        <v>222</v>
      </c>
      <c r="E175" s="7"/>
      <c r="F175" s="18"/>
      <c r="G175" s="19" t="s">
        <v>143</v>
      </c>
      <c r="H175" s="19"/>
      <c r="I175" s="27"/>
      <c r="J175" s="25">
        <v>-67.36</v>
      </c>
      <c r="K175" s="26">
        <f t="shared" si="7"/>
        <v>-67.36</v>
      </c>
      <c r="L175" s="14"/>
    </row>
    <row r="176" spans="1:12">
      <c r="A176" s="20" t="s">
        <v>223</v>
      </c>
      <c r="B176" s="21"/>
      <c r="C176" s="21"/>
      <c r="D176" s="21"/>
      <c r="E176" s="21"/>
      <c r="F176" s="21"/>
      <c r="G176" s="21"/>
      <c r="H176" s="21"/>
      <c r="I176" s="28"/>
      <c r="J176" s="29">
        <f>SUM(J174:J175)</f>
        <v>325.44</v>
      </c>
      <c r="K176" s="33">
        <f t="shared" si="7"/>
        <v>325.44</v>
      </c>
      <c r="L176" s="14"/>
    </row>
    <row r="177" spans="1:12">
      <c r="A177" s="8">
        <v>45546</v>
      </c>
      <c r="B177" s="9">
        <v>19577</v>
      </c>
      <c r="C177" s="10" t="s">
        <v>274</v>
      </c>
      <c r="D177" s="11" t="s">
        <v>221</v>
      </c>
      <c r="E177" s="3">
        <v>219746</v>
      </c>
      <c r="F177" s="12"/>
      <c r="G177" s="13" t="s">
        <v>143</v>
      </c>
      <c r="H177" s="13"/>
      <c r="I177" s="24"/>
      <c r="J177" s="25">
        <v>1100</v>
      </c>
      <c r="K177" s="26">
        <f t="shared" si="7"/>
        <v>1100</v>
      </c>
      <c r="L177" s="8">
        <v>45544</v>
      </c>
    </row>
    <row r="178" spans="1:12">
      <c r="A178" s="14"/>
      <c r="B178" s="15"/>
      <c r="C178" s="16"/>
      <c r="D178" s="17" t="s">
        <v>222</v>
      </c>
      <c r="E178" s="7"/>
      <c r="F178" s="18"/>
      <c r="G178" s="19" t="s">
        <v>143</v>
      </c>
      <c r="H178" s="19"/>
      <c r="I178" s="27"/>
      <c r="J178" s="25">
        <v>-173.59</v>
      </c>
      <c r="K178" s="26">
        <f t="shared" si="7"/>
        <v>-173.59</v>
      </c>
      <c r="L178" s="14"/>
    </row>
    <row r="179" spans="1:12">
      <c r="A179" s="20" t="s">
        <v>223</v>
      </c>
      <c r="B179" s="21"/>
      <c r="C179" s="21"/>
      <c r="D179" s="21"/>
      <c r="E179" s="21"/>
      <c r="F179" s="21"/>
      <c r="G179" s="21"/>
      <c r="H179" s="21"/>
      <c r="I179" s="28"/>
      <c r="J179" s="29">
        <f>SUM(J177:J178)</f>
        <v>926.41</v>
      </c>
      <c r="K179" s="33">
        <f t="shared" si="7"/>
        <v>926.41</v>
      </c>
      <c r="L179" s="14"/>
    </row>
    <row r="180" ht="10.5" spans="1:10">
      <c r="A180" s="2"/>
      <c r="I180" s="30" t="s">
        <v>236</v>
      </c>
      <c r="J180" s="31">
        <f>SUM(J65,J68,J71,J74,J77,J80,J83,J86,J89,J92,J95,J98,J101,J104,J107,J110,J113,J116,J119,J122,J125,J128,J131,J134,J137,J140,J143,J146,J149,J152,J155,J158,J161,J164,J167,J170,J173,J176,J179)</f>
        <v>22822.43</v>
      </c>
    </row>
    <row r="181" ht="10.5" spans="1:10">
      <c r="A181" s="2"/>
      <c r="I181" s="30"/>
      <c r="J181" s="31"/>
    </row>
    <row r="182" ht="10.5" spans="1:10">
      <c r="A182" s="2" t="s">
        <v>20</v>
      </c>
      <c r="D182" s="2" t="s">
        <v>21</v>
      </c>
      <c r="I182" s="32"/>
      <c r="J182" s="31"/>
    </row>
    <row r="183" spans="1:1">
      <c r="A183" s="2"/>
    </row>
    <row r="184" spans="1:1">
      <c r="A184" s="2"/>
    </row>
    <row r="185" spans="1:4">
      <c r="A185" s="2" t="s">
        <v>23</v>
      </c>
      <c r="D185" s="2" t="s">
        <v>24</v>
      </c>
    </row>
    <row r="186" spans="1:4">
      <c r="A186" s="1" t="s">
        <v>26</v>
      </c>
      <c r="D186" s="1" t="s">
        <v>27</v>
      </c>
    </row>
    <row r="191" spans="1:1">
      <c r="A191" s="2" t="s">
        <v>0</v>
      </c>
    </row>
    <row r="192" spans="1:1">
      <c r="A192" s="2" t="s">
        <v>1</v>
      </c>
    </row>
    <row r="194" spans="1:12">
      <c r="A194" s="3" t="s">
        <v>2</v>
      </c>
      <c r="B194" s="3" t="s">
        <v>3</v>
      </c>
      <c r="C194" s="3" t="s">
        <v>4</v>
      </c>
      <c r="D194" s="3" t="s">
        <v>5</v>
      </c>
      <c r="E194" s="3" t="s">
        <v>219</v>
      </c>
      <c r="F194" s="3" t="s">
        <v>7</v>
      </c>
      <c r="G194" s="4" t="s">
        <v>8</v>
      </c>
      <c r="H194" s="5"/>
      <c r="I194" s="5"/>
      <c r="J194" s="23"/>
      <c r="K194" s="3" t="s">
        <v>9</v>
      </c>
      <c r="L194" s="3" t="s">
        <v>10</v>
      </c>
    </row>
    <row r="195" spans="1:12">
      <c r="A195" s="6"/>
      <c r="B195" s="6"/>
      <c r="C195" s="6"/>
      <c r="D195" s="6"/>
      <c r="E195" s="6"/>
      <c r="F195" s="6"/>
      <c r="G195" s="3" t="s">
        <v>11</v>
      </c>
      <c r="H195" s="3" t="s">
        <v>12</v>
      </c>
      <c r="I195" s="3" t="s">
        <v>13</v>
      </c>
      <c r="J195" s="3" t="s">
        <v>14</v>
      </c>
      <c r="K195" s="6"/>
      <c r="L195" s="6"/>
    </row>
    <row r="196" spans="1:12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</row>
    <row r="197" spans="1:12">
      <c r="A197" s="8">
        <v>45554</v>
      </c>
      <c r="B197" s="9">
        <v>19604</v>
      </c>
      <c r="C197" s="10" t="s">
        <v>275</v>
      </c>
      <c r="D197" s="11" t="s">
        <v>221</v>
      </c>
      <c r="E197" s="3">
        <v>221603</v>
      </c>
      <c r="F197" s="12"/>
      <c r="G197" s="13" t="s">
        <v>143</v>
      </c>
      <c r="H197" s="13"/>
      <c r="I197" s="24"/>
      <c r="J197" s="25">
        <v>378.69</v>
      </c>
      <c r="K197" s="26">
        <f t="shared" ref="K197:K260" si="8">J197+F197</f>
        <v>378.69</v>
      </c>
      <c r="L197" s="8">
        <v>45552</v>
      </c>
    </row>
    <row r="198" spans="1:12">
      <c r="A198" s="14"/>
      <c r="B198" s="15"/>
      <c r="C198" s="16"/>
      <c r="D198" s="17" t="s">
        <v>222</v>
      </c>
      <c r="E198" s="7"/>
      <c r="F198" s="18"/>
      <c r="G198" s="19" t="s">
        <v>143</v>
      </c>
      <c r="H198" s="19"/>
      <c r="I198" s="27"/>
      <c r="J198" s="25">
        <v>-73</v>
      </c>
      <c r="K198" s="26">
        <f t="shared" si="8"/>
        <v>-73</v>
      </c>
      <c r="L198" s="14"/>
    </row>
    <row r="199" spans="1:12">
      <c r="A199" s="20" t="s">
        <v>223</v>
      </c>
      <c r="B199" s="21"/>
      <c r="C199" s="21"/>
      <c r="D199" s="21"/>
      <c r="E199" s="21"/>
      <c r="F199" s="21"/>
      <c r="G199" s="21"/>
      <c r="H199" s="21"/>
      <c r="I199" s="28"/>
      <c r="J199" s="29">
        <f>SUM(J197:J198)</f>
        <v>305.69</v>
      </c>
      <c r="K199" s="33">
        <f t="shared" si="8"/>
        <v>305.69</v>
      </c>
      <c r="L199" s="14"/>
    </row>
    <row r="200" spans="1:12">
      <c r="A200" s="8">
        <v>45554</v>
      </c>
      <c r="B200" s="9">
        <v>19604</v>
      </c>
      <c r="C200" s="10" t="s">
        <v>276</v>
      </c>
      <c r="D200" s="11" t="s">
        <v>221</v>
      </c>
      <c r="E200" s="3">
        <v>221607</v>
      </c>
      <c r="F200" s="12"/>
      <c r="G200" s="13" t="s">
        <v>143</v>
      </c>
      <c r="H200" s="13"/>
      <c r="I200" s="24"/>
      <c r="J200" s="25">
        <v>1045.66</v>
      </c>
      <c r="K200" s="26">
        <f t="shared" si="8"/>
        <v>1045.66</v>
      </c>
      <c r="L200" s="8">
        <v>45552</v>
      </c>
    </row>
    <row r="201" spans="1:12">
      <c r="A201" s="14"/>
      <c r="B201" s="15"/>
      <c r="C201" s="16"/>
      <c r="D201" s="17" t="s">
        <v>222</v>
      </c>
      <c r="E201" s="7"/>
      <c r="F201" s="18"/>
      <c r="G201" s="19" t="s">
        <v>143</v>
      </c>
      <c r="H201" s="19"/>
      <c r="I201" s="27"/>
      <c r="J201" s="25">
        <v>-201.55</v>
      </c>
      <c r="K201" s="26">
        <f t="shared" si="8"/>
        <v>-201.55</v>
      </c>
      <c r="L201" s="14"/>
    </row>
    <row r="202" spans="1:12">
      <c r="A202" s="20" t="s">
        <v>223</v>
      </c>
      <c r="B202" s="21"/>
      <c r="C202" s="21"/>
      <c r="D202" s="21"/>
      <c r="E202" s="21"/>
      <c r="F202" s="21"/>
      <c r="G202" s="21"/>
      <c r="H202" s="21"/>
      <c r="I202" s="28"/>
      <c r="J202" s="29">
        <f>SUM(J200:J201)</f>
        <v>844.11</v>
      </c>
      <c r="K202" s="33">
        <f t="shared" si="8"/>
        <v>844.11</v>
      </c>
      <c r="L202" s="14"/>
    </row>
    <row r="203" spans="1:12">
      <c r="A203" s="8">
        <v>45554</v>
      </c>
      <c r="B203" s="9">
        <v>19604</v>
      </c>
      <c r="C203" s="10" t="s">
        <v>277</v>
      </c>
      <c r="D203" s="11" t="s">
        <v>221</v>
      </c>
      <c r="E203" s="3">
        <v>221369</v>
      </c>
      <c r="F203" s="12"/>
      <c r="G203" s="13" t="s">
        <v>143</v>
      </c>
      <c r="H203" s="13"/>
      <c r="I203" s="24"/>
      <c r="J203" s="25">
        <v>1067</v>
      </c>
      <c r="K203" s="26">
        <f t="shared" si="8"/>
        <v>1067</v>
      </c>
      <c r="L203" s="8">
        <v>45552</v>
      </c>
    </row>
    <row r="204" spans="1:12">
      <c r="A204" s="14"/>
      <c r="B204" s="15"/>
      <c r="C204" s="16"/>
      <c r="D204" s="17" t="s">
        <v>222</v>
      </c>
      <c r="E204" s="7"/>
      <c r="F204" s="18"/>
      <c r="G204" s="19" t="s">
        <v>143</v>
      </c>
      <c r="H204" s="19"/>
      <c r="I204" s="27"/>
      <c r="J204" s="25">
        <v>-168.38</v>
      </c>
      <c r="K204" s="26">
        <f t="shared" si="8"/>
        <v>-168.38</v>
      </c>
      <c r="L204" s="14"/>
    </row>
    <row r="205" spans="1:12">
      <c r="A205" s="20" t="s">
        <v>223</v>
      </c>
      <c r="B205" s="21"/>
      <c r="C205" s="21"/>
      <c r="D205" s="21"/>
      <c r="E205" s="21"/>
      <c r="F205" s="21"/>
      <c r="G205" s="21"/>
      <c r="H205" s="21"/>
      <c r="I205" s="28"/>
      <c r="J205" s="29">
        <f>SUM(J203:J204)</f>
        <v>898.62</v>
      </c>
      <c r="K205" s="33">
        <f t="shared" si="8"/>
        <v>898.62</v>
      </c>
      <c r="L205" s="14"/>
    </row>
    <row r="206" spans="1:12">
      <c r="A206" s="8">
        <v>45554</v>
      </c>
      <c r="B206" s="9">
        <v>19604</v>
      </c>
      <c r="C206" s="10" t="s">
        <v>278</v>
      </c>
      <c r="D206" s="11" t="s">
        <v>221</v>
      </c>
      <c r="E206" s="3">
        <v>221123</v>
      </c>
      <c r="F206" s="12"/>
      <c r="G206" s="13" t="s">
        <v>143</v>
      </c>
      <c r="H206" s="13"/>
      <c r="I206" s="24"/>
      <c r="J206" s="25">
        <v>1092</v>
      </c>
      <c r="K206" s="26">
        <f t="shared" si="8"/>
        <v>1092</v>
      </c>
      <c r="L206" s="8">
        <v>45552</v>
      </c>
    </row>
    <row r="207" spans="1:12">
      <c r="A207" s="14"/>
      <c r="B207" s="15"/>
      <c r="C207" s="16"/>
      <c r="D207" s="17" t="s">
        <v>222</v>
      </c>
      <c r="E207" s="7"/>
      <c r="F207" s="18"/>
      <c r="G207" s="19" t="s">
        <v>143</v>
      </c>
      <c r="H207" s="19"/>
      <c r="I207" s="27"/>
      <c r="J207" s="25">
        <v>-200.34</v>
      </c>
      <c r="K207" s="26">
        <f t="shared" si="8"/>
        <v>-200.34</v>
      </c>
      <c r="L207" s="14"/>
    </row>
    <row r="208" spans="1:12">
      <c r="A208" s="20" t="s">
        <v>223</v>
      </c>
      <c r="B208" s="21"/>
      <c r="C208" s="21"/>
      <c r="D208" s="21"/>
      <c r="E208" s="21"/>
      <c r="F208" s="21"/>
      <c r="G208" s="21"/>
      <c r="H208" s="21"/>
      <c r="I208" s="28"/>
      <c r="J208" s="29">
        <f>SUM(J206:J207)</f>
        <v>891.66</v>
      </c>
      <c r="K208" s="33">
        <f t="shared" si="8"/>
        <v>891.66</v>
      </c>
      <c r="L208" s="14"/>
    </row>
    <row r="209" spans="1:12">
      <c r="A209" s="8">
        <v>45554</v>
      </c>
      <c r="B209" s="9">
        <v>19604</v>
      </c>
      <c r="C209" s="10" t="s">
        <v>279</v>
      </c>
      <c r="D209" s="11" t="s">
        <v>221</v>
      </c>
      <c r="E209" s="3">
        <v>221595</v>
      </c>
      <c r="F209" s="12"/>
      <c r="G209" s="13" t="s">
        <v>143</v>
      </c>
      <c r="H209" s="13"/>
      <c r="I209" s="24"/>
      <c r="J209" s="25">
        <v>189.34</v>
      </c>
      <c r="K209" s="26">
        <f t="shared" si="8"/>
        <v>189.34</v>
      </c>
      <c r="L209" s="8">
        <v>45552</v>
      </c>
    </row>
    <row r="210" spans="1:12">
      <c r="A210" s="14"/>
      <c r="B210" s="15"/>
      <c r="C210" s="16"/>
      <c r="D210" s="17" t="s">
        <v>222</v>
      </c>
      <c r="E210" s="7"/>
      <c r="F210" s="18"/>
      <c r="G210" s="19" t="s">
        <v>143</v>
      </c>
      <c r="H210" s="19"/>
      <c r="I210" s="27"/>
      <c r="J210" s="25">
        <v>-36.5</v>
      </c>
      <c r="K210" s="26">
        <f t="shared" si="8"/>
        <v>-36.5</v>
      </c>
      <c r="L210" s="14"/>
    </row>
    <row r="211" spans="1:12">
      <c r="A211" s="20" t="s">
        <v>223</v>
      </c>
      <c r="B211" s="21"/>
      <c r="C211" s="21"/>
      <c r="D211" s="21"/>
      <c r="E211" s="21"/>
      <c r="F211" s="21"/>
      <c r="G211" s="21"/>
      <c r="H211" s="21"/>
      <c r="I211" s="28"/>
      <c r="J211" s="29">
        <f>SUM(J209:J210)</f>
        <v>152.84</v>
      </c>
      <c r="K211" s="33">
        <f t="shared" si="8"/>
        <v>152.84</v>
      </c>
      <c r="L211" s="14"/>
    </row>
    <row r="212" spans="1:12">
      <c r="A212" s="8">
        <v>45554</v>
      </c>
      <c r="B212" s="9">
        <v>19604</v>
      </c>
      <c r="C212" s="10" t="s">
        <v>280</v>
      </c>
      <c r="D212" s="11" t="s">
        <v>221</v>
      </c>
      <c r="E212" s="3">
        <v>221601</v>
      </c>
      <c r="F212" s="12"/>
      <c r="G212" s="13" t="s">
        <v>143</v>
      </c>
      <c r="H212" s="13"/>
      <c r="I212" s="24"/>
      <c r="J212" s="25">
        <v>545.2</v>
      </c>
      <c r="K212" s="26">
        <f t="shared" si="8"/>
        <v>545.2</v>
      </c>
      <c r="L212" s="8">
        <v>45552</v>
      </c>
    </row>
    <row r="213" spans="1:12">
      <c r="A213" s="14"/>
      <c r="B213" s="15"/>
      <c r="C213" s="16"/>
      <c r="D213" s="17" t="s">
        <v>222</v>
      </c>
      <c r="E213" s="7"/>
      <c r="F213" s="18"/>
      <c r="G213" s="19" t="s">
        <v>143</v>
      </c>
      <c r="H213" s="19"/>
      <c r="I213" s="27"/>
      <c r="J213" s="25">
        <v>-111.18</v>
      </c>
      <c r="K213" s="26">
        <f t="shared" si="8"/>
        <v>-111.18</v>
      </c>
      <c r="L213" s="14"/>
    </row>
    <row r="214" spans="1:12">
      <c r="A214" s="20" t="s">
        <v>223</v>
      </c>
      <c r="B214" s="21"/>
      <c r="C214" s="21"/>
      <c r="D214" s="21"/>
      <c r="E214" s="21"/>
      <c r="F214" s="21"/>
      <c r="G214" s="21"/>
      <c r="H214" s="21"/>
      <c r="I214" s="28"/>
      <c r="J214" s="29">
        <f>SUM(J212:J213)</f>
        <v>434.02</v>
      </c>
      <c r="K214" s="33">
        <f t="shared" si="8"/>
        <v>434.02</v>
      </c>
      <c r="L214" s="14"/>
    </row>
    <row r="215" spans="1:12">
      <c r="A215" s="8">
        <v>45554</v>
      </c>
      <c r="B215" s="9">
        <v>19604</v>
      </c>
      <c r="C215" s="10" t="s">
        <v>281</v>
      </c>
      <c r="D215" s="11" t="s">
        <v>221</v>
      </c>
      <c r="E215" s="3">
        <v>221368</v>
      </c>
      <c r="F215" s="12"/>
      <c r="G215" s="13" t="s">
        <v>143</v>
      </c>
      <c r="H215" s="13"/>
      <c r="I215" s="24"/>
      <c r="J215" s="25">
        <v>1100</v>
      </c>
      <c r="K215" s="26">
        <f t="shared" si="8"/>
        <v>1100</v>
      </c>
      <c r="L215" s="8">
        <v>45552</v>
      </c>
    </row>
    <row r="216" spans="1:12">
      <c r="A216" s="14"/>
      <c r="B216" s="15"/>
      <c r="C216" s="16"/>
      <c r="D216" s="17" t="s">
        <v>222</v>
      </c>
      <c r="E216" s="7"/>
      <c r="F216" s="18"/>
      <c r="G216" s="19" t="s">
        <v>143</v>
      </c>
      <c r="H216" s="19"/>
      <c r="I216" s="27"/>
      <c r="J216" s="25">
        <v>-173.59</v>
      </c>
      <c r="K216" s="26">
        <f t="shared" si="8"/>
        <v>-173.59</v>
      </c>
      <c r="L216" s="14"/>
    </row>
    <row r="217" spans="1:12">
      <c r="A217" s="20" t="s">
        <v>223</v>
      </c>
      <c r="B217" s="21"/>
      <c r="C217" s="21"/>
      <c r="D217" s="21"/>
      <c r="E217" s="21"/>
      <c r="F217" s="21"/>
      <c r="G217" s="21"/>
      <c r="H217" s="21"/>
      <c r="I217" s="28"/>
      <c r="J217" s="29">
        <f>SUM(J215:J216)</f>
        <v>926.41</v>
      </c>
      <c r="K217" s="33">
        <f t="shared" si="8"/>
        <v>926.41</v>
      </c>
      <c r="L217" s="14"/>
    </row>
    <row r="218" spans="1:12">
      <c r="A218" s="8">
        <v>45554</v>
      </c>
      <c r="B218" s="9">
        <v>19604</v>
      </c>
      <c r="C218" s="10" t="s">
        <v>282</v>
      </c>
      <c r="D218" s="11" t="s">
        <v>221</v>
      </c>
      <c r="E218" s="3">
        <v>221360</v>
      </c>
      <c r="F218" s="12"/>
      <c r="G218" s="13" t="s">
        <v>143</v>
      </c>
      <c r="H218" s="13"/>
      <c r="I218" s="24"/>
      <c r="J218" s="25">
        <v>189.34</v>
      </c>
      <c r="K218" s="26">
        <f t="shared" si="8"/>
        <v>189.34</v>
      </c>
      <c r="L218" s="8">
        <v>45552</v>
      </c>
    </row>
    <row r="219" spans="1:12">
      <c r="A219" s="14"/>
      <c r="B219" s="15"/>
      <c r="C219" s="16"/>
      <c r="D219" s="17" t="s">
        <v>222</v>
      </c>
      <c r="E219" s="7"/>
      <c r="F219" s="18"/>
      <c r="G219" s="19" t="s">
        <v>143</v>
      </c>
      <c r="H219" s="19"/>
      <c r="I219" s="27"/>
      <c r="J219" s="25">
        <v>-36.5</v>
      </c>
      <c r="K219" s="26">
        <f t="shared" si="8"/>
        <v>-36.5</v>
      </c>
      <c r="L219" s="14"/>
    </row>
    <row r="220" spans="1:12">
      <c r="A220" s="20" t="s">
        <v>223</v>
      </c>
      <c r="B220" s="21"/>
      <c r="C220" s="21"/>
      <c r="D220" s="21"/>
      <c r="E220" s="21"/>
      <c r="F220" s="21"/>
      <c r="G220" s="21"/>
      <c r="H220" s="21"/>
      <c r="I220" s="28"/>
      <c r="J220" s="29">
        <f>SUM(J218:J219)</f>
        <v>152.84</v>
      </c>
      <c r="K220" s="33">
        <f t="shared" si="8"/>
        <v>152.84</v>
      </c>
      <c r="L220" s="14"/>
    </row>
    <row r="221" spans="1:12">
      <c r="A221" s="8">
        <v>45554</v>
      </c>
      <c r="B221" s="9">
        <v>19604</v>
      </c>
      <c r="C221" s="10" t="s">
        <v>283</v>
      </c>
      <c r="D221" s="11" t="s">
        <v>221</v>
      </c>
      <c r="E221" s="3">
        <v>221873</v>
      </c>
      <c r="F221" s="12"/>
      <c r="G221" s="13" t="s">
        <v>143</v>
      </c>
      <c r="H221" s="13"/>
      <c r="I221" s="24"/>
      <c r="J221" s="25">
        <v>189.34</v>
      </c>
      <c r="K221" s="26">
        <f t="shared" si="8"/>
        <v>189.34</v>
      </c>
      <c r="L221" s="8">
        <v>45552</v>
      </c>
    </row>
    <row r="222" spans="1:12">
      <c r="A222" s="14"/>
      <c r="B222" s="15"/>
      <c r="C222" s="16"/>
      <c r="D222" s="17" t="s">
        <v>222</v>
      </c>
      <c r="E222" s="7"/>
      <c r="F222" s="18"/>
      <c r="G222" s="19" t="s">
        <v>143</v>
      </c>
      <c r="H222" s="19"/>
      <c r="I222" s="27"/>
      <c r="J222" s="25">
        <v>-36.5</v>
      </c>
      <c r="K222" s="26">
        <f t="shared" si="8"/>
        <v>-36.5</v>
      </c>
      <c r="L222" s="14"/>
    </row>
    <row r="223" spans="1:12">
      <c r="A223" s="20" t="s">
        <v>223</v>
      </c>
      <c r="B223" s="21"/>
      <c r="C223" s="21"/>
      <c r="D223" s="21"/>
      <c r="E223" s="21"/>
      <c r="F223" s="21"/>
      <c r="G223" s="21"/>
      <c r="H223" s="21"/>
      <c r="I223" s="28"/>
      <c r="J223" s="29">
        <f>SUM(J221:J222)</f>
        <v>152.84</v>
      </c>
      <c r="K223" s="33">
        <f t="shared" si="8"/>
        <v>152.84</v>
      </c>
      <c r="L223" s="14"/>
    </row>
    <row r="224" spans="1:12">
      <c r="A224" s="8">
        <v>45554</v>
      </c>
      <c r="B224" s="9">
        <v>19604</v>
      </c>
      <c r="C224" s="10" t="s">
        <v>284</v>
      </c>
      <c r="D224" s="11" t="s">
        <v>221</v>
      </c>
      <c r="E224" s="3">
        <v>221350</v>
      </c>
      <c r="F224" s="12"/>
      <c r="G224" s="13" t="s">
        <v>143</v>
      </c>
      <c r="H224" s="13"/>
      <c r="I224" s="24"/>
      <c r="J224" s="25">
        <v>195.2</v>
      </c>
      <c r="K224" s="26">
        <f t="shared" si="8"/>
        <v>195.2</v>
      </c>
      <c r="L224" s="8">
        <v>45552</v>
      </c>
    </row>
    <row r="225" spans="1:12">
      <c r="A225" s="14"/>
      <c r="B225" s="15"/>
      <c r="C225" s="16"/>
      <c r="D225" s="17" t="s">
        <v>222</v>
      </c>
      <c r="E225" s="7"/>
      <c r="F225" s="18"/>
      <c r="G225" s="19" t="s">
        <v>143</v>
      </c>
      <c r="H225" s="19"/>
      <c r="I225" s="27"/>
      <c r="J225" s="25">
        <v>-45.03</v>
      </c>
      <c r="K225" s="26">
        <f t="shared" si="8"/>
        <v>-45.03</v>
      </c>
      <c r="L225" s="14"/>
    </row>
    <row r="226" spans="1:12">
      <c r="A226" s="20" t="s">
        <v>223</v>
      </c>
      <c r="B226" s="21"/>
      <c r="C226" s="21"/>
      <c r="D226" s="21"/>
      <c r="E226" s="21"/>
      <c r="F226" s="21"/>
      <c r="G226" s="21"/>
      <c r="H226" s="21"/>
      <c r="I226" s="28"/>
      <c r="J226" s="29">
        <f>SUM(J224:J225)</f>
        <v>150.17</v>
      </c>
      <c r="K226" s="33">
        <f t="shared" si="8"/>
        <v>150.17</v>
      </c>
      <c r="L226" s="14"/>
    </row>
    <row r="227" spans="1:12">
      <c r="A227" s="8">
        <v>45554</v>
      </c>
      <c r="B227" s="9">
        <v>19604</v>
      </c>
      <c r="C227" s="10" t="s">
        <v>285</v>
      </c>
      <c r="D227" s="11" t="s">
        <v>221</v>
      </c>
      <c r="E227" s="3">
        <v>221364</v>
      </c>
      <c r="F227" s="12"/>
      <c r="G227" s="13" t="s">
        <v>143</v>
      </c>
      <c r="H227" s="13"/>
      <c r="I227" s="24"/>
      <c r="J227" s="25">
        <v>195.2</v>
      </c>
      <c r="K227" s="26">
        <f t="shared" si="8"/>
        <v>195.2</v>
      </c>
      <c r="L227" s="8">
        <v>45552</v>
      </c>
    </row>
    <row r="228" spans="1:12">
      <c r="A228" s="14"/>
      <c r="B228" s="15"/>
      <c r="C228" s="16"/>
      <c r="D228" s="17" t="s">
        <v>222</v>
      </c>
      <c r="E228" s="7"/>
      <c r="F228" s="18"/>
      <c r="G228" s="19" t="s">
        <v>143</v>
      </c>
      <c r="H228" s="19"/>
      <c r="I228" s="27"/>
      <c r="J228" s="25">
        <v>-44.18</v>
      </c>
      <c r="K228" s="26">
        <f t="shared" si="8"/>
        <v>-44.18</v>
      </c>
      <c r="L228" s="14"/>
    </row>
    <row r="229" spans="1:12">
      <c r="A229" s="20" t="s">
        <v>223</v>
      </c>
      <c r="B229" s="21"/>
      <c r="C229" s="21"/>
      <c r="D229" s="21"/>
      <c r="E229" s="21"/>
      <c r="F229" s="21"/>
      <c r="G229" s="21"/>
      <c r="H229" s="21"/>
      <c r="I229" s="28"/>
      <c r="J229" s="29">
        <f>SUM(J227:J228)</f>
        <v>151.02</v>
      </c>
      <c r="K229" s="33">
        <f t="shared" si="8"/>
        <v>151.02</v>
      </c>
      <c r="L229" s="14"/>
    </row>
    <row r="230" spans="1:12">
      <c r="A230" s="8">
        <v>45554</v>
      </c>
      <c r="B230" s="9">
        <v>19604</v>
      </c>
      <c r="C230" s="10" t="s">
        <v>286</v>
      </c>
      <c r="D230" s="11" t="s">
        <v>221</v>
      </c>
      <c r="E230" s="3">
        <v>221354</v>
      </c>
      <c r="F230" s="12"/>
      <c r="G230" s="13" t="s">
        <v>143</v>
      </c>
      <c r="H230" s="13"/>
      <c r="I230" s="24"/>
      <c r="J230" s="25">
        <v>189.34</v>
      </c>
      <c r="K230" s="26">
        <f t="shared" si="8"/>
        <v>189.34</v>
      </c>
      <c r="L230" s="8">
        <v>45552</v>
      </c>
    </row>
    <row r="231" spans="1:12">
      <c r="A231" s="14"/>
      <c r="B231" s="15"/>
      <c r="C231" s="16"/>
      <c r="D231" s="17" t="s">
        <v>222</v>
      </c>
      <c r="E231" s="7"/>
      <c r="F231" s="18"/>
      <c r="G231" s="19" t="s">
        <v>143</v>
      </c>
      <c r="H231" s="19"/>
      <c r="I231" s="27"/>
      <c r="J231" s="25">
        <v>-36.5</v>
      </c>
      <c r="K231" s="26">
        <f t="shared" si="8"/>
        <v>-36.5</v>
      </c>
      <c r="L231" s="14"/>
    </row>
    <row r="232" spans="1:12">
      <c r="A232" s="20" t="s">
        <v>223</v>
      </c>
      <c r="B232" s="21"/>
      <c r="C232" s="21"/>
      <c r="D232" s="21"/>
      <c r="E232" s="21"/>
      <c r="F232" s="21"/>
      <c r="G232" s="21"/>
      <c r="H232" s="21"/>
      <c r="I232" s="28"/>
      <c r="J232" s="29">
        <f>SUM(J230:J231)</f>
        <v>152.84</v>
      </c>
      <c r="K232" s="33">
        <f t="shared" si="8"/>
        <v>152.84</v>
      </c>
      <c r="L232" s="14"/>
    </row>
    <row r="233" spans="1:12">
      <c r="A233" s="8">
        <v>45554</v>
      </c>
      <c r="B233" s="9">
        <v>19604</v>
      </c>
      <c r="C233" s="22" t="s">
        <v>287</v>
      </c>
      <c r="D233" s="11" t="s">
        <v>221</v>
      </c>
      <c r="E233" s="3"/>
      <c r="F233" s="12"/>
      <c r="G233" s="13" t="s">
        <v>143</v>
      </c>
      <c r="H233" s="13"/>
      <c r="I233" s="24"/>
      <c r="J233" s="25">
        <v>-351.22</v>
      </c>
      <c r="K233" s="26">
        <f t="shared" si="8"/>
        <v>-351.22</v>
      </c>
      <c r="L233" s="8">
        <v>45552</v>
      </c>
    </row>
    <row r="234" spans="1:12">
      <c r="A234" s="14"/>
      <c r="B234" s="15"/>
      <c r="C234" s="16"/>
      <c r="D234" s="17" t="s">
        <v>222</v>
      </c>
      <c r="E234" s="7"/>
      <c r="F234" s="18"/>
      <c r="G234" s="19" t="s">
        <v>143</v>
      </c>
      <c r="H234" s="19"/>
      <c r="I234" s="27"/>
      <c r="J234" s="25"/>
      <c r="K234" s="26">
        <f t="shared" si="8"/>
        <v>0</v>
      </c>
      <c r="L234" s="14"/>
    </row>
    <row r="235" spans="1:12">
      <c r="A235" s="20" t="s">
        <v>223</v>
      </c>
      <c r="B235" s="21"/>
      <c r="C235" s="21"/>
      <c r="D235" s="21"/>
      <c r="E235" s="21"/>
      <c r="F235" s="21"/>
      <c r="G235" s="21"/>
      <c r="H235" s="21"/>
      <c r="I235" s="28"/>
      <c r="J235" s="29">
        <f>SUM(J233:J234)</f>
        <v>-351.22</v>
      </c>
      <c r="K235" s="33">
        <f t="shared" si="8"/>
        <v>-351.22</v>
      </c>
      <c r="L235" s="14"/>
    </row>
    <row r="236" spans="1:12">
      <c r="A236" s="8">
        <v>45554</v>
      </c>
      <c r="B236" s="9">
        <v>19604</v>
      </c>
      <c r="C236" s="10" t="s">
        <v>288</v>
      </c>
      <c r="D236" s="11" t="s">
        <v>221</v>
      </c>
      <c r="E236" s="3">
        <v>221370</v>
      </c>
      <c r="F236" s="12"/>
      <c r="G236" s="13" t="s">
        <v>143</v>
      </c>
      <c r="H236" s="13"/>
      <c r="I236" s="24"/>
      <c r="J236" s="25">
        <v>339.5</v>
      </c>
      <c r="K236" s="26">
        <f t="shared" si="8"/>
        <v>339.5</v>
      </c>
      <c r="L236" s="8">
        <v>45552</v>
      </c>
    </row>
    <row r="237" spans="1:12">
      <c r="A237" s="14"/>
      <c r="B237" s="15"/>
      <c r="C237" s="16"/>
      <c r="D237" s="17" t="s">
        <v>222</v>
      </c>
      <c r="E237" s="7"/>
      <c r="F237" s="18"/>
      <c r="G237" s="19" t="s">
        <v>143</v>
      </c>
      <c r="H237" s="19"/>
      <c r="I237" s="27"/>
      <c r="J237" s="25">
        <v>-53.58</v>
      </c>
      <c r="K237" s="26">
        <f t="shared" si="8"/>
        <v>-53.58</v>
      </c>
      <c r="L237" s="14"/>
    </row>
    <row r="238" spans="1:12">
      <c r="A238" s="20" t="s">
        <v>223</v>
      </c>
      <c r="B238" s="21"/>
      <c r="C238" s="21"/>
      <c r="D238" s="21"/>
      <c r="E238" s="21"/>
      <c r="F238" s="21"/>
      <c r="G238" s="21"/>
      <c r="H238" s="21"/>
      <c r="I238" s="28"/>
      <c r="J238" s="29">
        <f>SUM(J236:J237)</f>
        <v>285.92</v>
      </c>
      <c r="K238" s="33">
        <f t="shared" si="8"/>
        <v>285.92</v>
      </c>
      <c r="L238" s="14"/>
    </row>
    <row r="239" spans="1:12">
      <c r="A239" s="8">
        <v>45554</v>
      </c>
      <c r="B239" s="9">
        <v>19604</v>
      </c>
      <c r="C239" s="10" t="s">
        <v>289</v>
      </c>
      <c r="D239" s="11" t="s">
        <v>221</v>
      </c>
      <c r="E239" s="3">
        <v>221597</v>
      </c>
      <c r="F239" s="12"/>
      <c r="G239" s="13" t="s">
        <v>143</v>
      </c>
      <c r="H239" s="13"/>
      <c r="I239" s="24"/>
      <c r="J239" s="25">
        <v>568.03</v>
      </c>
      <c r="K239" s="26">
        <f t="shared" si="8"/>
        <v>568.03</v>
      </c>
      <c r="L239" s="8">
        <v>45552</v>
      </c>
    </row>
    <row r="240" spans="1:12">
      <c r="A240" s="14"/>
      <c r="B240" s="15"/>
      <c r="C240" s="16"/>
      <c r="D240" s="17" t="s">
        <v>222</v>
      </c>
      <c r="E240" s="7"/>
      <c r="F240" s="18"/>
      <c r="G240" s="19" t="s">
        <v>143</v>
      </c>
      <c r="H240" s="19"/>
      <c r="I240" s="27"/>
      <c r="J240" s="25">
        <v>-109.5</v>
      </c>
      <c r="K240" s="26">
        <f t="shared" si="8"/>
        <v>-109.5</v>
      </c>
      <c r="L240" s="14"/>
    </row>
    <row r="241" spans="1:12">
      <c r="A241" s="20" t="s">
        <v>223</v>
      </c>
      <c r="B241" s="21"/>
      <c r="C241" s="21"/>
      <c r="D241" s="21"/>
      <c r="E241" s="21"/>
      <c r="F241" s="21"/>
      <c r="G241" s="21"/>
      <c r="H241" s="21"/>
      <c r="I241" s="28"/>
      <c r="J241" s="29">
        <f>SUM(J239:J240)</f>
        <v>458.53</v>
      </c>
      <c r="K241" s="33">
        <f t="shared" si="8"/>
        <v>458.53</v>
      </c>
      <c r="L241" s="14"/>
    </row>
    <row r="242" spans="1:12">
      <c r="A242" s="8">
        <v>45554</v>
      </c>
      <c r="B242" s="9">
        <v>19604</v>
      </c>
      <c r="C242" s="10" t="s">
        <v>290</v>
      </c>
      <c r="D242" s="11" t="s">
        <v>221</v>
      </c>
      <c r="E242" s="3">
        <v>220174</v>
      </c>
      <c r="F242" s="12"/>
      <c r="G242" s="13" t="s">
        <v>143</v>
      </c>
      <c r="H242" s="13"/>
      <c r="I242" s="24"/>
      <c r="J242" s="25">
        <v>8970</v>
      </c>
      <c r="K242" s="26">
        <f t="shared" si="8"/>
        <v>8970</v>
      </c>
      <c r="L242" s="8">
        <v>45552</v>
      </c>
    </row>
    <row r="243" spans="1:12">
      <c r="A243" s="14"/>
      <c r="B243" s="15"/>
      <c r="C243" s="16"/>
      <c r="D243" s="17" t="s">
        <v>222</v>
      </c>
      <c r="E243" s="7"/>
      <c r="F243" s="18"/>
      <c r="G243" s="19" t="s">
        <v>143</v>
      </c>
      <c r="H243" s="19"/>
      <c r="I243" s="27"/>
      <c r="J243" s="25">
        <v>-1572.54</v>
      </c>
      <c r="K243" s="26">
        <f t="shared" si="8"/>
        <v>-1572.54</v>
      </c>
      <c r="L243" s="14"/>
    </row>
    <row r="244" spans="1:12">
      <c r="A244" s="20" t="s">
        <v>223</v>
      </c>
      <c r="B244" s="21"/>
      <c r="C244" s="21"/>
      <c r="D244" s="21"/>
      <c r="E244" s="21"/>
      <c r="F244" s="21"/>
      <c r="G244" s="21"/>
      <c r="H244" s="21"/>
      <c r="I244" s="28"/>
      <c r="J244" s="29">
        <f>SUM(J242:J243)</f>
        <v>7397.46</v>
      </c>
      <c r="K244" s="33">
        <f t="shared" si="8"/>
        <v>7397.46</v>
      </c>
      <c r="L244" s="14"/>
    </row>
    <row r="245" spans="1:12">
      <c r="A245" s="8">
        <v>45554</v>
      </c>
      <c r="B245" s="9">
        <v>19604</v>
      </c>
      <c r="C245" s="10" t="s">
        <v>291</v>
      </c>
      <c r="D245" s="11" t="s">
        <v>221</v>
      </c>
      <c r="E245" s="3">
        <v>220467</v>
      </c>
      <c r="F245" s="12"/>
      <c r="G245" s="13" t="s">
        <v>143</v>
      </c>
      <c r="H245" s="13"/>
      <c r="I245" s="24"/>
      <c r="J245" s="25">
        <v>1067</v>
      </c>
      <c r="K245" s="26">
        <f t="shared" si="8"/>
        <v>1067</v>
      </c>
      <c r="L245" s="8">
        <v>45552</v>
      </c>
    </row>
    <row r="246" spans="1:12">
      <c r="A246" s="14"/>
      <c r="B246" s="15"/>
      <c r="C246" s="16"/>
      <c r="D246" s="17" t="s">
        <v>222</v>
      </c>
      <c r="E246" s="7"/>
      <c r="F246" s="18"/>
      <c r="G246" s="19" t="s">
        <v>143</v>
      </c>
      <c r="H246" s="19"/>
      <c r="I246" s="27"/>
      <c r="J246" s="25">
        <v>-169.37</v>
      </c>
      <c r="K246" s="26">
        <f t="shared" si="8"/>
        <v>-169.37</v>
      </c>
      <c r="L246" s="14"/>
    </row>
    <row r="247" spans="1:12">
      <c r="A247" s="20" t="s">
        <v>223</v>
      </c>
      <c r="B247" s="21"/>
      <c r="C247" s="21"/>
      <c r="D247" s="21"/>
      <c r="E247" s="21"/>
      <c r="F247" s="21"/>
      <c r="G247" s="21"/>
      <c r="H247" s="21"/>
      <c r="I247" s="28"/>
      <c r="J247" s="29">
        <f>SUM(J245:J246)</f>
        <v>897.63</v>
      </c>
      <c r="K247" s="33">
        <f t="shared" si="8"/>
        <v>897.63</v>
      </c>
      <c r="L247" s="14"/>
    </row>
    <row r="248" spans="1:12">
      <c r="A248" s="8">
        <v>45554</v>
      </c>
      <c r="B248" s="9">
        <v>19604</v>
      </c>
      <c r="C248" s="10" t="s">
        <v>292</v>
      </c>
      <c r="D248" s="11" t="s">
        <v>221</v>
      </c>
      <c r="E248" s="3">
        <v>220492</v>
      </c>
      <c r="F248" s="12"/>
      <c r="G248" s="13" t="s">
        <v>143</v>
      </c>
      <c r="H248" s="13"/>
      <c r="I248" s="24"/>
      <c r="J248" s="25">
        <v>191.48</v>
      </c>
      <c r="K248" s="26">
        <f t="shared" si="8"/>
        <v>191.48</v>
      </c>
      <c r="L248" s="8">
        <v>45552</v>
      </c>
    </row>
    <row r="249" spans="1:12">
      <c r="A249" s="14"/>
      <c r="B249" s="15"/>
      <c r="C249" s="16"/>
      <c r="D249" s="17" t="s">
        <v>222</v>
      </c>
      <c r="E249" s="7"/>
      <c r="F249" s="18"/>
      <c r="G249" s="19" t="s">
        <v>143</v>
      </c>
      <c r="H249" s="19"/>
      <c r="I249" s="27"/>
      <c r="J249" s="25">
        <v>-36.92</v>
      </c>
      <c r="K249" s="26">
        <f t="shared" si="8"/>
        <v>-36.92</v>
      </c>
      <c r="L249" s="14"/>
    </row>
    <row r="250" spans="1:12">
      <c r="A250" s="20" t="s">
        <v>223</v>
      </c>
      <c r="B250" s="21"/>
      <c r="C250" s="21"/>
      <c r="D250" s="21"/>
      <c r="E250" s="21"/>
      <c r="F250" s="21"/>
      <c r="G250" s="21"/>
      <c r="H250" s="21"/>
      <c r="I250" s="28"/>
      <c r="J250" s="29">
        <f>SUM(J248:J249)</f>
        <v>154.56</v>
      </c>
      <c r="K250" s="33">
        <f t="shared" si="8"/>
        <v>154.56</v>
      </c>
      <c r="L250" s="14"/>
    </row>
    <row r="251" spans="1:12">
      <c r="A251" s="8">
        <v>45554</v>
      </c>
      <c r="B251" s="9">
        <v>19604</v>
      </c>
      <c r="C251" s="10" t="s">
        <v>293</v>
      </c>
      <c r="D251" s="11" t="s">
        <v>221</v>
      </c>
      <c r="E251" s="3">
        <v>220533</v>
      </c>
      <c r="F251" s="12"/>
      <c r="G251" s="13" t="s">
        <v>143</v>
      </c>
      <c r="H251" s="13"/>
      <c r="I251" s="24"/>
      <c r="J251" s="25">
        <v>2990</v>
      </c>
      <c r="K251" s="26">
        <f t="shared" si="8"/>
        <v>2990</v>
      </c>
      <c r="L251" s="8">
        <v>45552</v>
      </c>
    </row>
    <row r="252" spans="1:12">
      <c r="A252" s="14"/>
      <c r="B252" s="15"/>
      <c r="C252" s="16"/>
      <c r="D252" s="17" t="s">
        <v>222</v>
      </c>
      <c r="E252" s="7"/>
      <c r="F252" s="18"/>
      <c r="G252" s="19" t="s">
        <v>143</v>
      </c>
      <c r="H252" s="19"/>
      <c r="I252" s="27"/>
      <c r="J252" s="25">
        <v>-500.72</v>
      </c>
      <c r="K252" s="26">
        <f t="shared" si="8"/>
        <v>-500.72</v>
      </c>
      <c r="L252" s="14"/>
    </row>
    <row r="253" spans="1:12">
      <c r="A253" s="20" t="s">
        <v>223</v>
      </c>
      <c r="B253" s="21"/>
      <c r="C253" s="21"/>
      <c r="D253" s="21"/>
      <c r="E253" s="21"/>
      <c r="F253" s="21"/>
      <c r="G253" s="21"/>
      <c r="H253" s="21"/>
      <c r="I253" s="28"/>
      <c r="J253" s="29">
        <f>SUM(J251:J252)</f>
        <v>2489.28</v>
      </c>
      <c r="K253" s="33">
        <f t="shared" si="8"/>
        <v>2489.28</v>
      </c>
      <c r="L253" s="14"/>
    </row>
    <row r="254" spans="1:12">
      <c r="A254" s="8">
        <v>45554</v>
      </c>
      <c r="B254" s="9">
        <v>19604</v>
      </c>
      <c r="C254" s="10" t="s">
        <v>294</v>
      </c>
      <c r="D254" s="11" t="s">
        <v>221</v>
      </c>
      <c r="E254" s="3">
        <v>221035</v>
      </c>
      <c r="F254" s="12"/>
      <c r="G254" s="13" t="s">
        <v>143</v>
      </c>
      <c r="H254" s="13"/>
      <c r="I254" s="24"/>
      <c r="J254" s="25">
        <v>1067</v>
      </c>
      <c r="K254" s="26">
        <f t="shared" si="8"/>
        <v>1067</v>
      </c>
      <c r="L254" s="8">
        <v>45552</v>
      </c>
    </row>
    <row r="255" spans="1:12">
      <c r="A255" s="14"/>
      <c r="B255" s="15"/>
      <c r="C255" s="16"/>
      <c r="D255" s="17" t="s">
        <v>222</v>
      </c>
      <c r="E255" s="7"/>
      <c r="F255" s="18"/>
      <c r="G255" s="19" t="s">
        <v>143</v>
      </c>
      <c r="H255" s="19"/>
      <c r="I255" s="27"/>
      <c r="J255" s="25">
        <v>-169.23</v>
      </c>
      <c r="K255" s="26">
        <f t="shared" si="8"/>
        <v>-169.23</v>
      </c>
      <c r="L255" s="14"/>
    </row>
    <row r="256" spans="1:12">
      <c r="A256" s="20" t="s">
        <v>223</v>
      </c>
      <c r="B256" s="21"/>
      <c r="C256" s="21"/>
      <c r="D256" s="21"/>
      <c r="E256" s="21"/>
      <c r="F256" s="21"/>
      <c r="G256" s="21"/>
      <c r="H256" s="21"/>
      <c r="I256" s="28"/>
      <c r="J256" s="29">
        <f>SUM(J254:J255)</f>
        <v>897.77</v>
      </c>
      <c r="K256" s="33">
        <f t="shared" si="8"/>
        <v>897.77</v>
      </c>
      <c r="L256" s="14"/>
    </row>
    <row r="257" spans="1:12">
      <c r="A257" s="8">
        <v>45554</v>
      </c>
      <c r="B257" s="9">
        <v>19604</v>
      </c>
      <c r="C257" s="10" t="s">
        <v>295</v>
      </c>
      <c r="D257" s="11" t="s">
        <v>221</v>
      </c>
      <c r="E257" s="3" t="s">
        <v>296</v>
      </c>
      <c r="F257" s="12"/>
      <c r="G257" s="13" t="s">
        <v>143</v>
      </c>
      <c r="H257" s="13"/>
      <c r="I257" s="24"/>
      <c r="J257" s="25">
        <v>388</v>
      </c>
      <c r="K257" s="26">
        <f t="shared" si="8"/>
        <v>388</v>
      </c>
      <c r="L257" s="8">
        <v>45552</v>
      </c>
    </row>
    <row r="258" spans="1:12">
      <c r="A258" s="14"/>
      <c r="B258" s="15"/>
      <c r="C258" s="16"/>
      <c r="D258" s="17" t="s">
        <v>222</v>
      </c>
      <c r="E258" s="7"/>
      <c r="F258" s="18"/>
      <c r="G258" s="19" t="s">
        <v>143</v>
      </c>
      <c r="H258" s="19"/>
      <c r="I258" s="27"/>
      <c r="J258" s="25">
        <v>-62.1</v>
      </c>
      <c r="K258" s="26">
        <f t="shared" si="8"/>
        <v>-62.1</v>
      </c>
      <c r="L258" s="14"/>
    </row>
    <row r="259" spans="1:12">
      <c r="A259" s="20" t="s">
        <v>223</v>
      </c>
      <c r="B259" s="21"/>
      <c r="C259" s="21"/>
      <c r="D259" s="21"/>
      <c r="E259" s="21"/>
      <c r="F259" s="21"/>
      <c r="G259" s="21"/>
      <c r="H259" s="21"/>
      <c r="I259" s="28"/>
      <c r="J259" s="29">
        <f>SUM(J257:J258)</f>
        <v>325.9</v>
      </c>
      <c r="K259" s="33">
        <f t="shared" si="8"/>
        <v>325.9</v>
      </c>
      <c r="L259" s="14"/>
    </row>
    <row r="260" spans="1:12">
      <c r="A260" s="8">
        <v>45554</v>
      </c>
      <c r="B260" s="9">
        <v>19604</v>
      </c>
      <c r="C260" s="10" t="s">
        <v>297</v>
      </c>
      <c r="D260" s="11" t="s">
        <v>221</v>
      </c>
      <c r="E260" s="3">
        <v>220715</v>
      </c>
      <c r="F260" s="12"/>
      <c r="G260" s="13" t="s">
        <v>143</v>
      </c>
      <c r="H260" s="13"/>
      <c r="I260" s="24"/>
      <c r="J260" s="25">
        <v>1100</v>
      </c>
      <c r="K260" s="26">
        <f t="shared" si="8"/>
        <v>1100</v>
      </c>
      <c r="L260" s="8">
        <v>45552</v>
      </c>
    </row>
    <row r="261" spans="1:12">
      <c r="A261" s="14"/>
      <c r="B261" s="15"/>
      <c r="C261" s="16"/>
      <c r="D261" s="17" t="s">
        <v>222</v>
      </c>
      <c r="E261" s="7"/>
      <c r="F261" s="18"/>
      <c r="G261" s="19" t="s">
        <v>143</v>
      </c>
      <c r="H261" s="19"/>
      <c r="I261" s="27"/>
      <c r="J261" s="25">
        <v>-210.55</v>
      </c>
      <c r="K261" s="26">
        <f t="shared" ref="K261:K289" si="9">J261+F261</f>
        <v>-210.55</v>
      </c>
      <c r="L261" s="14"/>
    </row>
    <row r="262" spans="1:12">
      <c r="A262" s="20" t="s">
        <v>223</v>
      </c>
      <c r="B262" s="21"/>
      <c r="C262" s="21"/>
      <c r="D262" s="21"/>
      <c r="E262" s="21"/>
      <c r="F262" s="21"/>
      <c r="G262" s="21"/>
      <c r="H262" s="21"/>
      <c r="I262" s="28"/>
      <c r="J262" s="29">
        <f>SUM(J260:J261)</f>
        <v>889.45</v>
      </c>
      <c r="K262" s="33">
        <f t="shared" si="9"/>
        <v>889.45</v>
      </c>
      <c r="L262" s="14"/>
    </row>
    <row r="263" spans="1:12">
      <c r="A263" s="8">
        <v>45554</v>
      </c>
      <c r="B263" s="9">
        <v>19604</v>
      </c>
      <c r="C263" s="10" t="s">
        <v>298</v>
      </c>
      <c r="D263" s="11" t="s">
        <v>221</v>
      </c>
      <c r="E263" s="3">
        <v>221032</v>
      </c>
      <c r="F263" s="12"/>
      <c r="G263" s="13" t="s">
        <v>143</v>
      </c>
      <c r="H263" s="13"/>
      <c r="I263" s="24"/>
      <c r="J263" s="25">
        <v>2200</v>
      </c>
      <c r="K263" s="26">
        <f t="shared" si="9"/>
        <v>2200</v>
      </c>
      <c r="L263" s="8">
        <v>45552</v>
      </c>
    </row>
    <row r="264" spans="1:12">
      <c r="A264" s="14"/>
      <c r="B264" s="15"/>
      <c r="C264" s="16"/>
      <c r="D264" s="17" t="s">
        <v>222</v>
      </c>
      <c r="E264" s="7"/>
      <c r="F264" s="18"/>
      <c r="G264" s="19" t="s">
        <v>143</v>
      </c>
      <c r="H264" s="19"/>
      <c r="I264" s="27"/>
      <c r="J264" s="25">
        <v>-421.95</v>
      </c>
      <c r="K264" s="26">
        <f t="shared" si="9"/>
        <v>-421.95</v>
      </c>
      <c r="L264" s="14"/>
    </row>
    <row r="265" spans="1:12">
      <c r="A265" s="20" t="s">
        <v>223</v>
      </c>
      <c r="B265" s="21"/>
      <c r="C265" s="21"/>
      <c r="D265" s="21"/>
      <c r="E265" s="21"/>
      <c r="F265" s="21"/>
      <c r="G265" s="21"/>
      <c r="H265" s="21"/>
      <c r="I265" s="28"/>
      <c r="J265" s="29">
        <f>SUM(J263:J264)</f>
        <v>1778.05</v>
      </c>
      <c r="K265" s="33">
        <f t="shared" si="9"/>
        <v>1778.05</v>
      </c>
      <c r="L265" s="14"/>
    </row>
    <row r="266" spans="1:12">
      <c r="A266" s="8">
        <v>45554</v>
      </c>
      <c r="B266" s="9">
        <v>19604</v>
      </c>
      <c r="C266" s="10" t="s">
        <v>299</v>
      </c>
      <c r="D266" s="11" t="s">
        <v>221</v>
      </c>
      <c r="E266" s="3">
        <v>221036</v>
      </c>
      <c r="F266" s="12"/>
      <c r="G266" s="13" t="s">
        <v>143</v>
      </c>
      <c r="H266" s="13"/>
      <c r="I266" s="24"/>
      <c r="J266" s="25">
        <v>200</v>
      </c>
      <c r="K266" s="26">
        <f t="shared" si="9"/>
        <v>200</v>
      </c>
      <c r="L266" s="8">
        <v>45552</v>
      </c>
    </row>
    <row r="267" spans="1:12">
      <c r="A267" s="14"/>
      <c r="B267" s="15"/>
      <c r="C267" s="16"/>
      <c r="D267" s="17" t="s">
        <v>222</v>
      </c>
      <c r="E267" s="7"/>
      <c r="F267" s="18"/>
      <c r="G267" s="19" t="s">
        <v>143</v>
      </c>
      <c r="H267" s="19"/>
      <c r="I267" s="27"/>
      <c r="J267" s="25">
        <v>-39.13</v>
      </c>
      <c r="K267" s="26">
        <f t="shared" si="9"/>
        <v>-39.13</v>
      </c>
      <c r="L267" s="14"/>
    </row>
    <row r="268" spans="1:12">
      <c r="A268" s="20" t="s">
        <v>223</v>
      </c>
      <c r="B268" s="21"/>
      <c r="C268" s="21"/>
      <c r="D268" s="21"/>
      <c r="E268" s="21"/>
      <c r="F268" s="21"/>
      <c r="G268" s="21"/>
      <c r="H268" s="21"/>
      <c r="I268" s="28"/>
      <c r="J268" s="29">
        <f>SUM(J266:J267)</f>
        <v>160.87</v>
      </c>
      <c r="K268" s="33">
        <f t="shared" si="9"/>
        <v>160.87</v>
      </c>
      <c r="L268" s="14"/>
    </row>
    <row r="269" spans="1:12">
      <c r="A269" s="8">
        <v>45554</v>
      </c>
      <c r="B269" s="9">
        <v>19604</v>
      </c>
      <c r="C269" s="10" t="s">
        <v>300</v>
      </c>
      <c r="D269" s="11" t="s">
        <v>221</v>
      </c>
      <c r="E269" s="3">
        <v>220897</v>
      </c>
      <c r="F269" s="12"/>
      <c r="G269" s="13" t="s">
        <v>143</v>
      </c>
      <c r="H269" s="13"/>
      <c r="I269" s="24"/>
      <c r="J269" s="25">
        <v>200</v>
      </c>
      <c r="K269" s="26">
        <f t="shared" si="9"/>
        <v>200</v>
      </c>
      <c r="L269" s="8">
        <v>45552</v>
      </c>
    </row>
    <row r="270" spans="1:12">
      <c r="A270" s="14"/>
      <c r="B270" s="15"/>
      <c r="C270" s="16"/>
      <c r="D270" s="17" t="s">
        <v>222</v>
      </c>
      <c r="E270" s="7"/>
      <c r="F270" s="18"/>
      <c r="G270" s="19" t="s">
        <v>143</v>
      </c>
      <c r="H270" s="19"/>
      <c r="I270" s="27"/>
      <c r="J270" s="25">
        <v>-38.28</v>
      </c>
      <c r="K270" s="26">
        <f t="shared" si="9"/>
        <v>-38.28</v>
      </c>
      <c r="L270" s="14"/>
    </row>
    <row r="271" spans="1:12">
      <c r="A271" s="20" t="s">
        <v>223</v>
      </c>
      <c r="B271" s="21"/>
      <c r="C271" s="21"/>
      <c r="D271" s="21"/>
      <c r="E271" s="21"/>
      <c r="F271" s="21"/>
      <c r="G271" s="21"/>
      <c r="H271" s="21"/>
      <c r="I271" s="28"/>
      <c r="J271" s="29">
        <f>SUM(J269:J270)</f>
        <v>161.72</v>
      </c>
      <c r="K271" s="33">
        <f t="shared" si="9"/>
        <v>161.72</v>
      </c>
      <c r="L271" s="14"/>
    </row>
    <row r="272" spans="1:12">
      <c r="A272" s="8">
        <v>45554</v>
      </c>
      <c r="B272" s="9">
        <v>19604</v>
      </c>
      <c r="C272" s="10" t="s">
        <v>301</v>
      </c>
      <c r="D272" s="11" t="s">
        <v>221</v>
      </c>
      <c r="E272" s="3">
        <v>219926</v>
      </c>
      <c r="F272" s="12"/>
      <c r="G272" s="13" t="s">
        <v>143</v>
      </c>
      <c r="H272" s="13"/>
      <c r="I272" s="24"/>
      <c r="J272" s="25">
        <v>1067</v>
      </c>
      <c r="K272" s="26">
        <f t="shared" si="9"/>
        <v>1067</v>
      </c>
      <c r="L272" s="8">
        <v>45552</v>
      </c>
    </row>
    <row r="273" spans="1:12">
      <c r="A273" s="14"/>
      <c r="B273" s="15"/>
      <c r="C273" s="16"/>
      <c r="D273" s="17" t="s">
        <v>222</v>
      </c>
      <c r="E273" s="7"/>
      <c r="F273" s="18"/>
      <c r="G273" s="19" t="s">
        <v>143</v>
      </c>
      <c r="H273" s="19"/>
      <c r="I273" s="27"/>
      <c r="J273" s="25">
        <v>-170</v>
      </c>
      <c r="K273" s="26">
        <f t="shared" si="9"/>
        <v>-170</v>
      </c>
      <c r="L273" s="14"/>
    </row>
    <row r="274" spans="1:12">
      <c r="A274" s="20" t="s">
        <v>223</v>
      </c>
      <c r="B274" s="21"/>
      <c r="C274" s="21"/>
      <c r="D274" s="21"/>
      <c r="E274" s="21"/>
      <c r="F274" s="21"/>
      <c r="G274" s="21"/>
      <c r="H274" s="21"/>
      <c r="I274" s="28"/>
      <c r="J274" s="29">
        <f>SUM(J272:J273)</f>
        <v>897</v>
      </c>
      <c r="K274" s="33">
        <f t="shared" si="9"/>
        <v>897</v>
      </c>
      <c r="L274" s="14"/>
    </row>
    <row r="275" spans="1:12">
      <c r="A275" s="8">
        <v>45554</v>
      </c>
      <c r="B275" s="9">
        <v>19604</v>
      </c>
      <c r="C275" s="10" t="s">
        <v>302</v>
      </c>
      <c r="D275" s="11" t="s">
        <v>221</v>
      </c>
      <c r="E275" s="3">
        <v>220531</v>
      </c>
      <c r="F275" s="12"/>
      <c r="G275" s="13" t="s">
        <v>143</v>
      </c>
      <c r="H275" s="13"/>
      <c r="I275" s="24"/>
      <c r="J275" s="25">
        <v>400</v>
      </c>
      <c r="K275" s="26">
        <f t="shared" si="9"/>
        <v>400</v>
      </c>
      <c r="L275" s="8">
        <v>45552</v>
      </c>
    </row>
    <row r="276" spans="1:12">
      <c r="A276" s="14"/>
      <c r="B276" s="15"/>
      <c r="C276" s="16"/>
      <c r="D276" s="17" t="s">
        <v>222</v>
      </c>
      <c r="E276" s="7"/>
      <c r="F276" s="18"/>
      <c r="G276" s="19" t="s">
        <v>143</v>
      </c>
      <c r="H276" s="19"/>
      <c r="I276" s="27"/>
      <c r="J276" s="25">
        <v>-77.42</v>
      </c>
      <c r="K276" s="26">
        <f t="shared" si="9"/>
        <v>-77.42</v>
      </c>
      <c r="L276" s="14"/>
    </row>
    <row r="277" spans="1:12">
      <c r="A277" s="20" t="s">
        <v>223</v>
      </c>
      <c r="B277" s="21"/>
      <c r="C277" s="21"/>
      <c r="D277" s="21"/>
      <c r="E277" s="21"/>
      <c r="F277" s="21"/>
      <c r="G277" s="21"/>
      <c r="H277" s="21"/>
      <c r="I277" s="28"/>
      <c r="J277" s="29">
        <f>SUM(J275:J276)</f>
        <v>322.58</v>
      </c>
      <c r="K277" s="33">
        <f t="shared" si="9"/>
        <v>322.58</v>
      </c>
      <c r="L277" s="14"/>
    </row>
    <row r="278" spans="1:12">
      <c r="A278" s="8">
        <v>45554</v>
      </c>
      <c r="B278" s="9">
        <v>19604</v>
      </c>
      <c r="C278" s="10" t="s">
        <v>303</v>
      </c>
      <c r="D278" s="11" t="s">
        <v>221</v>
      </c>
      <c r="E278" s="3">
        <v>220898</v>
      </c>
      <c r="F278" s="12"/>
      <c r="G278" s="13" t="s">
        <v>143</v>
      </c>
      <c r="H278" s="13"/>
      <c r="I278" s="24"/>
      <c r="J278" s="25">
        <v>1067</v>
      </c>
      <c r="K278" s="26">
        <f t="shared" si="9"/>
        <v>1067</v>
      </c>
      <c r="L278" s="8">
        <v>45552</v>
      </c>
    </row>
    <row r="279" spans="1:12">
      <c r="A279" s="14"/>
      <c r="B279" s="15"/>
      <c r="C279" s="16"/>
      <c r="D279" s="17" t="s">
        <v>222</v>
      </c>
      <c r="E279" s="7"/>
      <c r="F279" s="18"/>
      <c r="G279" s="19" t="s">
        <v>143</v>
      </c>
      <c r="H279" s="19"/>
      <c r="I279" s="27"/>
      <c r="J279" s="25">
        <v>-168.38</v>
      </c>
      <c r="K279" s="26">
        <f t="shared" si="9"/>
        <v>-168.38</v>
      </c>
      <c r="L279" s="14"/>
    </row>
    <row r="280" spans="1:12">
      <c r="A280" s="20" t="s">
        <v>223</v>
      </c>
      <c r="B280" s="21"/>
      <c r="C280" s="21"/>
      <c r="D280" s="21"/>
      <c r="E280" s="21"/>
      <c r="F280" s="21"/>
      <c r="G280" s="21"/>
      <c r="H280" s="21"/>
      <c r="I280" s="28"/>
      <c r="J280" s="29">
        <f>SUM(J278:J279)</f>
        <v>898.62</v>
      </c>
      <c r="K280" s="33">
        <f t="shared" si="9"/>
        <v>898.62</v>
      </c>
      <c r="L280" s="14"/>
    </row>
    <row r="281" spans="1:12">
      <c r="A281" s="8">
        <v>45554</v>
      </c>
      <c r="B281" s="9">
        <v>19604</v>
      </c>
      <c r="C281" s="10" t="s">
        <v>304</v>
      </c>
      <c r="D281" s="11" t="s">
        <v>221</v>
      </c>
      <c r="E281" s="3">
        <v>220536</v>
      </c>
      <c r="F281" s="12"/>
      <c r="G281" s="13" t="s">
        <v>143</v>
      </c>
      <c r="H281" s="13"/>
      <c r="I281" s="24"/>
      <c r="J281" s="25">
        <v>2916.5</v>
      </c>
      <c r="K281" s="26">
        <f t="shared" si="9"/>
        <v>2916.5</v>
      </c>
      <c r="L281" s="8">
        <v>45552</v>
      </c>
    </row>
    <row r="282" spans="1:12">
      <c r="A282" s="14"/>
      <c r="B282" s="15"/>
      <c r="C282" s="16"/>
      <c r="D282" s="17" t="s">
        <v>222</v>
      </c>
      <c r="E282" s="7"/>
      <c r="F282" s="18"/>
      <c r="G282" s="19" t="s">
        <v>143</v>
      </c>
      <c r="H282" s="19"/>
      <c r="I282" s="27"/>
      <c r="J282" s="25">
        <v>-410.09</v>
      </c>
      <c r="K282" s="26">
        <f t="shared" si="9"/>
        <v>-410.09</v>
      </c>
      <c r="L282" s="14"/>
    </row>
    <row r="283" spans="1:12">
      <c r="A283" s="20" t="s">
        <v>223</v>
      </c>
      <c r="B283" s="21"/>
      <c r="C283" s="21"/>
      <c r="D283" s="21"/>
      <c r="E283" s="21"/>
      <c r="F283" s="21"/>
      <c r="G283" s="21"/>
      <c r="H283" s="21"/>
      <c r="I283" s="28"/>
      <c r="J283" s="29">
        <f>SUM(J281:J282)</f>
        <v>2506.41</v>
      </c>
      <c r="K283" s="33">
        <f t="shared" si="9"/>
        <v>2506.41</v>
      </c>
      <c r="L283" s="14"/>
    </row>
    <row r="284" spans="1:12">
      <c r="A284" s="8">
        <v>45554</v>
      </c>
      <c r="B284" s="9">
        <v>19604</v>
      </c>
      <c r="C284" s="10" t="s">
        <v>305</v>
      </c>
      <c r="D284" s="11" t="s">
        <v>221</v>
      </c>
      <c r="E284" s="34">
        <v>219753</v>
      </c>
      <c r="F284" s="12"/>
      <c r="G284" s="13" t="s">
        <v>143</v>
      </c>
      <c r="H284" s="13"/>
      <c r="I284" s="24"/>
      <c r="J284" s="25">
        <v>-103.34</v>
      </c>
      <c r="K284" s="26">
        <f t="shared" si="9"/>
        <v>-103.34</v>
      </c>
      <c r="L284" s="8">
        <v>45552</v>
      </c>
    </row>
    <row r="285" spans="1:12">
      <c r="A285" s="14"/>
      <c r="B285" s="15"/>
      <c r="C285" s="16"/>
      <c r="D285" s="17" t="s">
        <v>222</v>
      </c>
      <c r="E285" s="35"/>
      <c r="F285" s="18"/>
      <c r="G285" s="19" t="s">
        <v>143</v>
      </c>
      <c r="H285" s="19"/>
      <c r="I285" s="27"/>
      <c r="J285" s="25"/>
      <c r="K285" s="26">
        <f t="shared" si="9"/>
        <v>0</v>
      </c>
      <c r="L285" s="14"/>
    </row>
    <row r="286" spans="1:12">
      <c r="A286" s="36" t="s">
        <v>306</v>
      </c>
      <c r="B286" s="21"/>
      <c r="C286" s="21"/>
      <c r="D286" s="21"/>
      <c r="E286" s="21"/>
      <c r="F286" s="21"/>
      <c r="G286" s="21"/>
      <c r="H286" s="21"/>
      <c r="I286" s="28"/>
      <c r="J286" s="29">
        <f>SUM(J284:J285)</f>
        <v>-103.34</v>
      </c>
      <c r="K286" s="33">
        <f t="shared" si="9"/>
        <v>-103.34</v>
      </c>
      <c r="L286" s="14"/>
    </row>
    <row r="287" spans="1:12">
      <c r="A287" s="8">
        <v>45554</v>
      </c>
      <c r="B287" s="9">
        <v>19604</v>
      </c>
      <c r="C287" s="10" t="s">
        <v>307</v>
      </c>
      <c r="D287" s="11" t="s">
        <v>221</v>
      </c>
      <c r="E287" s="3">
        <v>219750</v>
      </c>
      <c r="F287" s="12"/>
      <c r="G287" s="13" t="s">
        <v>143</v>
      </c>
      <c r="H287" s="13"/>
      <c r="I287" s="24"/>
      <c r="J287" s="25">
        <v>1067</v>
      </c>
      <c r="K287" s="26">
        <f t="shared" si="9"/>
        <v>1067</v>
      </c>
      <c r="L287" s="8">
        <v>45552</v>
      </c>
    </row>
    <row r="288" spans="1:12">
      <c r="A288" s="14"/>
      <c r="B288" s="15"/>
      <c r="C288" s="16"/>
      <c r="D288" s="17" t="s">
        <v>222</v>
      </c>
      <c r="E288" s="7"/>
      <c r="F288" s="18"/>
      <c r="G288" s="19" t="s">
        <v>143</v>
      </c>
      <c r="H288" s="19"/>
      <c r="I288" s="27"/>
      <c r="J288" s="25">
        <v>-169.23</v>
      </c>
      <c r="K288" s="26">
        <f t="shared" si="9"/>
        <v>-169.23</v>
      </c>
      <c r="L288" s="14"/>
    </row>
    <row r="289" spans="1:12">
      <c r="A289" s="20" t="s">
        <v>223</v>
      </c>
      <c r="B289" s="21"/>
      <c r="C289" s="21"/>
      <c r="D289" s="21"/>
      <c r="E289" s="21"/>
      <c r="F289" s="21"/>
      <c r="G289" s="21"/>
      <c r="H289" s="21"/>
      <c r="I289" s="28"/>
      <c r="J289" s="29">
        <f>SUM(J287:J288)</f>
        <v>897.77</v>
      </c>
      <c r="K289" s="33">
        <f t="shared" si="9"/>
        <v>897.77</v>
      </c>
      <c r="L289" s="14"/>
    </row>
    <row r="290" ht="10.5" spans="1:10">
      <c r="A290" s="2"/>
      <c r="I290" s="30" t="s">
        <v>236</v>
      </c>
      <c r="J290" s="31">
        <f>SUM(J199,J202,J205,J208,J211,J214,J217,J220,J223,J226,J229,J232,J235,J238,J241,J244,J247,J250,J253,J256,J259,J262,J265,J268,J271,J274,J277,J280,J283,J286,J289)</f>
        <v>26178.02</v>
      </c>
    </row>
    <row r="291" ht="10.5" spans="1:10">
      <c r="A291" s="2" t="s">
        <v>20</v>
      </c>
      <c r="D291" s="2" t="s">
        <v>21</v>
      </c>
      <c r="I291" s="32"/>
      <c r="J291" s="31"/>
    </row>
    <row r="292" spans="1:1">
      <c r="A292" s="2"/>
    </row>
    <row r="293" spans="1:1">
      <c r="A293" s="2"/>
    </row>
    <row r="294" spans="1:4">
      <c r="A294" s="2" t="s">
        <v>23</v>
      </c>
      <c r="D294" s="2" t="s">
        <v>24</v>
      </c>
    </row>
    <row r="295" spans="1:4">
      <c r="A295" s="1" t="s">
        <v>26</v>
      </c>
      <c r="D295" s="1" t="s">
        <v>27</v>
      </c>
    </row>
    <row r="301" spans="1:1">
      <c r="A301" s="2" t="s">
        <v>0</v>
      </c>
    </row>
    <row r="302" spans="1:1">
      <c r="A302" s="2" t="s">
        <v>1</v>
      </c>
    </row>
    <row r="304" spans="1:12">
      <c r="A304" s="3" t="s">
        <v>2</v>
      </c>
      <c r="B304" s="3" t="s">
        <v>3</v>
      </c>
      <c r="C304" s="3" t="s">
        <v>4</v>
      </c>
      <c r="D304" s="3" t="s">
        <v>5</v>
      </c>
      <c r="E304" s="3" t="s">
        <v>219</v>
      </c>
      <c r="F304" s="3" t="s">
        <v>7</v>
      </c>
      <c r="G304" s="4" t="s">
        <v>8</v>
      </c>
      <c r="H304" s="5"/>
      <c r="I304" s="5"/>
      <c r="J304" s="23"/>
      <c r="K304" s="3" t="s">
        <v>9</v>
      </c>
      <c r="L304" s="3" t="s">
        <v>10</v>
      </c>
    </row>
    <row r="305" spans="1:12">
      <c r="A305" s="6"/>
      <c r="B305" s="6"/>
      <c r="C305" s="6"/>
      <c r="D305" s="6"/>
      <c r="E305" s="6"/>
      <c r="F305" s="6"/>
      <c r="G305" s="3" t="s">
        <v>11</v>
      </c>
      <c r="H305" s="3" t="s">
        <v>12</v>
      </c>
      <c r="I305" s="3" t="s">
        <v>13</v>
      </c>
      <c r="J305" s="3" t="s">
        <v>14</v>
      </c>
      <c r="K305" s="6"/>
      <c r="L305" s="6"/>
    </row>
    <row r="306" spans="1:1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</row>
    <row r="307" spans="1:12">
      <c r="A307" s="8">
        <v>45568</v>
      </c>
      <c r="B307" s="9">
        <v>19644</v>
      </c>
      <c r="C307" s="10" t="s">
        <v>308</v>
      </c>
      <c r="D307" s="11" t="s">
        <v>221</v>
      </c>
      <c r="E307" s="3">
        <v>222840</v>
      </c>
      <c r="F307" s="12"/>
      <c r="G307" s="13" t="s">
        <v>143</v>
      </c>
      <c r="H307" s="13"/>
      <c r="I307" s="24"/>
      <c r="J307" s="25">
        <v>197.4</v>
      </c>
      <c r="K307" s="26">
        <f t="shared" ref="K307:K370" si="10">J307+F307</f>
        <v>197.4</v>
      </c>
      <c r="L307" s="8">
        <v>45559</v>
      </c>
    </row>
    <row r="308" spans="1:12">
      <c r="A308" s="14"/>
      <c r="B308" s="15"/>
      <c r="C308" s="16"/>
      <c r="D308" s="17" t="s">
        <v>222</v>
      </c>
      <c r="E308" s="7"/>
      <c r="F308" s="18"/>
      <c r="G308" s="19" t="s">
        <v>143</v>
      </c>
      <c r="H308" s="19"/>
      <c r="I308" s="27"/>
      <c r="J308" s="25">
        <v>-45.55</v>
      </c>
      <c r="K308" s="26">
        <f t="shared" si="10"/>
        <v>-45.55</v>
      </c>
      <c r="L308" s="14"/>
    </row>
    <row r="309" spans="1:12">
      <c r="A309" s="20" t="s">
        <v>223</v>
      </c>
      <c r="B309" s="21"/>
      <c r="C309" s="21"/>
      <c r="D309" s="21"/>
      <c r="E309" s="21"/>
      <c r="F309" s="21"/>
      <c r="G309" s="21"/>
      <c r="H309" s="21"/>
      <c r="I309" s="28"/>
      <c r="J309" s="29">
        <f>SUM(J307:J308)</f>
        <v>151.85</v>
      </c>
      <c r="K309" s="33">
        <f t="shared" si="10"/>
        <v>151.85</v>
      </c>
      <c r="L309" s="14"/>
    </row>
    <row r="310" spans="1:12">
      <c r="A310" s="8">
        <v>45568</v>
      </c>
      <c r="B310" s="9">
        <v>19644</v>
      </c>
      <c r="C310" s="10" t="s">
        <v>309</v>
      </c>
      <c r="D310" s="11" t="s">
        <v>221</v>
      </c>
      <c r="E310" s="3">
        <v>222485</v>
      </c>
      <c r="F310" s="12"/>
      <c r="G310" s="13" t="s">
        <v>143</v>
      </c>
      <c r="H310" s="13"/>
      <c r="I310" s="24"/>
      <c r="J310" s="25">
        <v>542.85</v>
      </c>
      <c r="K310" s="26">
        <f t="shared" si="10"/>
        <v>542.85</v>
      </c>
      <c r="L310" s="8">
        <v>45559</v>
      </c>
    </row>
    <row r="311" spans="1:12">
      <c r="A311" s="14"/>
      <c r="B311" s="15"/>
      <c r="C311" s="16"/>
      <c r="D311" s="17" t="s">
        <v>222</v>
      </c>
      <c r="E311" s="7"/>
      <c r="F311" s="18"/>
      <c r="G311" s="19" t="s">
        <v>143</v>
      </c>
      <c r="H311" s="19"/>
      <c r="I311" s="27"/>
      <c r="J311" s="25">
        <v>-105.48</v>
      </c>
      <c r="K311" s="26">
        <f t="shared" si="10"/>
        <v>-105.48</v>
      </c>
      <c r="L311" s="14"/>
    </row>
    <row r="312" spans="1:12">
      <c r="A312" s="20" t="s">
        <v>223</v>
      </c>
      <c r="B312" s="21"/>
      <c r="C312" s="21"/>
      <c r="D312" s="21"/>
      <c r="E312" s="21"/>
      <c r="F312" s="21"/>
      <c r="G312" s="21"/>
      <c r="H312" s="21"/>
      <c r="I312" s="28"/>
      <c r="J312" s="29">
        <f>SUM(J310:J311)</f>
        <v>437.37</v>
      </c>
      <c r="K312" s="33">
        <f t="shared" si="10"/>
        <v>437.37</v>
      </c>
      <c r="L312" s="14"/>
    </row>
    <row r="313" spans="1:12">
      <c r="A313" s="8">
        <v>45568</v>
      </c>
      <c r="B313" s="9">
        <v>19644</v>
      </c>
      <c r="C313" s="10" t="s">
        <v>310</v>
      </c>
      <c r="D313" s="11" t="s">
        <v>221</v>
      </c>
      <c r="E313" s="3">
        <v>222493</v>
      </c>
      <c r="F313" s="12"/>
      <c r="G313" s="13" t="s">
        <v>143</v>
      </c>
      <c r="H313" s="13"/>
      <c r="I313" s="24"/>
      <c r="J313" s="25">
        <v>338.75</v>
      </c>
      <c r="K313" s="26">
        <f t="shared" si="10"/>
        <v>338.75</v>
      </c>
      <c r="L313" s="8">
        <v>45559</v>
      </c>
    </row>
    <row r="314" spans="1:12">
      <c r="A314" s="14"/>
      <c r="B314" s="15"/>
      <c r="C314" s="16"/>
      <c r="D314" s="17" t="s">
        <v>222</v>
      </c>
      <c r="E314" s="7"/>
      <c r="F314" s="18"/>
      <c r="G314" s="19" t="s">
        <v>143</v>
      </c>
      <c r="H314" s="19"/>
      <c r="I314" s="27"/>
      <c r="J314" s="25">
        <v>-71.04</v>
      </c>
      <c r="K314" s="26">
        <f t="shared" si="10"/>
        <v>-71.04</v>
      </c>
      <c r="L314" s="14"/>
    </row>
    <row r="315" spans="1:12">
      <c r="A315" s="20" t="s">
        <v>223</v>
      </c>
      <c r="B315" s="21"/>
      <c r="C315" s="21"/>
      <c r="D315" s="21"/>
      <c r="E315" s="21"/>
      <c r="F315" s="21"/>
      <c r="G315" s="21"/>
      <c r="H315" s="21"/>
      <c r="I315" s="28"/>
      <c r="J315" s="29">
        <f>SUM(J313:J314)</f>
        <v>267.71</v>
      </c>
      <c r="K315" s="33">
        <f t="shared" si="10"/>
        <v>267.71</v>
      </c>
      <c r="L315" s="14"/>
    </row>
    <row r="316" spans="1:12">
      <c r="A316" s="8">
        <v>45568</v>
      </c>
      <c r="B316" s="9">
        <v>19644</v>
      </c>
      <c r="C316" s="10" t="s">
        <v>311</v>
      </c>
      <c r="D316" s="11" t="s">
        <v>221</v>
      </c>
      <c r="E316" s="3">
        <v>222333</v>
      </c>
      <c r="F316" s="12"/>
      <c r="G316" s="13" t="s">
        <v>143</v>
      </c>
      <c r="H316" s="13"/>
      <c r="I316" s="24"/>
      <c r="J316" s="25">
        <v>350</v>
      </c>
      <c r="K316" s="26">
        <f t="shared" si="10"/>
        <v>350</v>
      </c>
      <c r="L316" s="8">
        <v>45559</v>
      </c>
    </row>
    <row r="317" spans="1:12">
      <c r="A317" s="14"/>
      <c r="B317" s="15"/>
      <c r="C317" s="16"/>
      <c r="D317" s="17" t="s">
        <v>222</v>
      </c>
      <c r="E317" s="7"/>
      <c r="F317" s="18"/>
      <c r="G317" s="19" t="s">
        <v>143</v>
      </c>
      <c r="H317" s="19"/>
      <c r="I317" s="27"/>
      <c r="J317" s="25">
        <v>-67</v>
      </c>
      <c r="K317" s="26">
        <f t="shared" si="10"/>
        <v>-67</v>
      </c>
      <c r="L317" s="14"/>
    </row>
    <row r="318" spans="1:12">
      <c r="A318" s="20" t="s">
        <v>223</v>
      </c>
      <c r="B318" s="21"/>
      <c r="C318" s="21"/>
      <c r="D318" s="21"/>
      <c r="E318" s="21"/>
      <c r="F318" s="21"/>
      <c r="G318" s="21"/>
      <c r="H318" s="21"/>
      <c r="I318" s="28"/>
      <c r="J318" s="29">
        <f>SUM(J316:J317)</f>
        <v>283</v>
      </c>
      <c r="K318" s="33">
        <f t="shared" si="10"/>
        <v>283</v>
      </c>
      <c r="L318" s="14"/>
    </row>
    <row r="319" spans="1:12">
      <c r="A319" s="8">
        <v>45568</v>
      </c>
      <c r="B319" s="9">
        <v>19644</v>
      </c>
      <c r="C319" s="10" t="s">
        <v>312</v>
      </c>
      <c r="D319" s="11" t="s">
        <v>221</v>
      </c>
      <c r="E319" s="3">
        <v>222335</v>
      </c>
      <c r="F319" s="12"/>
      <c r="G319" s="13" t="s">
        <v>143</v>
      </c>
      <c r="H319" s="13"/>
      <c r="I319" s="24"/>
      <c r="J319" s="25">
        <v>1073.6</v>
      </c>
      <c r="K319" s="26">
        <f t="shared" si="10"/>
        <v>1073.6</v>
      </c>
      <c r="L319" s="8">
        <v>45559</v>
      </c>
    </row>
    <row r="320" spans="1:12">
      <c r="A320" s="14"/>
      <c r="B320" s="15"/>
      <c r="C320" s="16"/>
      <c r="D320" s="17" t="s">
        <v>222</v>
      </c>
      <c r="E320" s="7"/>
      <c r="F320" s="18"/>
      <c r="G320" s="19" t="s">
        <v>143</v>
      </c>
      <c r="H320" s="19"/>
      <c r="I320" s="27"/>
      <c r="J320" s="25">
        <v>-243.87</v>
      </c>
      <c r="K320" s="26">
        <f t="shared" si="10"/>
        <v>-243.87</v>
      </c>
      <c r="L320" s="14"/>
    </row>
    <row r="321" spans="1:12">
      <c r="A321" s="20" t="s">
        <v>223</v>
      </c>
      <c r="B321" s="21"/>
      <c r="C321" s="21"/>
      <c r="D321" s="21"/>
      <c r="E321" s="21"/>
      <c r="F321" s="21"/>
      <c r="G321" s="21"/>
      <c r="H321" s="21"/>
      <c r="I321" s="28"/>
      <c r="J321" s="29">
        <f>SUM(J319:J320)</f>
        <v>829.73</v>
      </c>
      <c r="K321" s="33">
        <f t="shared" si="10"/>
        <v>829.73</v>
      </c>
      <c r="L321" s="14"/>
    </row>
    <row r="322" spans="1:12">
      <c r="A322" s="8">
        <v>45568</v>
      </c>
      <c r="B322" s="9">
        <v>19644</v>
      </c>
      <c r="C322" s="10" t="s">
        <v>313</v>
      </c>
      <c r="D322" s="11" t="s">
        <v>221</v>
      </c>
      <c r="E322" s="3">
        <v>222331</v>
      </c>
      <c r="F322" s="12"/>
      <c r="G322" s="13" t="s">
        <v>143</v>
      </c>
      <c r="H322" s="13"/>
      <c r="I322" s="24"/>
      <c r="J322" s="25">
        <v>1283.1</v>
      </c>
      <c r="K322" s="26">
        <f t="shared" si="10"/>
        <v>1283.1</v>
      </c>
      <c r="L322" s="8">
        <v>45559</v>
      </c>
    </row>
    <row r="323" spans="1:12">
      <c r="A323" s="14"/>
      <c r="B323" s="15"/>
      <c r="C323" s="16"/>
      <c r="D323" s="17" t="s">
        <v>222</v>
      </c>
      <c r="E323" s="7"/>
      <c r="F323" s="18"/>
      <c r="G323" s="19" t="s">
        <v>143</v>
      </c>
      <c r="H323" s="19"/>
      <c r="I323" s="27"/>
      <c r="J323" s="25">
        <v>-248.17</v>
      </c>
      <c r="K323" s="26">
        <f t="shared" si="10"/>
        <v>-248.17</v>
      </c>
      <c r="L323" s="14"/>
    </row>
    <row r="324" spans="1:12">
      <c r="A324" s="20" t="s">
        <v>223</v>
      </c>
      <c r="B324" s="21"/>
      <c r="C324" s="21"/>
      <c r="D324" s="21"/>
      <c r="E324" s="21"/>
      <c r="F324" s="21"/>
      <c r="G324" s="21"/>
      <c r="H324" s="21"/>
      <c r="I324" s="28"/>
      <c r="J324" s="29">
        <f>SUM(J322:J323)</f>
        <v>1034.93</v>
      </c>
      <c r="K324" s="33">
        <f t="shared" si="10"/>
        <v>1034.93</v>
      </c>
      <c r="L324" s="14"/>
    </row>
    <row r="325" spans="1:12">
      <c r="A325" s="8">
        <v>45568</v>
      </c>
      <c r="B325" s="9">
        <v>19644</v>
      </c>
      <c r="C325" s="10" t="s">
        <v>314</v>
      </c>
      <c r="D325" s="11" t="s">
        <v>221</v>
      </c>
      <c r="E325" s="3">
        <v>2223223</v>
      </c>
      <c r="F325" s="12"/>
      <c r="G325" s="13" t="s">
        <v>143</v>
      </c>
      <c r="H325" s="13"/>
      <c r="I325" s="24"/>
      <c r="J325" s="25">
        <v>191.48</v>
      </c>
      <c r="K325" s="26">
        <f t="shared" si="10"/>
        <v>191.48</v>
      </c>
      <c r="L325" s="8">
        <v>45559</v>
      </c>
    </row>
    <row r="326" spans="1:12">
      <c r="A326" s="14"/>
      <c r="B326" s="15"/>
      <c r="C326" s="16"/>
      <c r="D326" s="17" t="s">
        <v>222</v>
      </c>
      <c r="E326" s="7"/>
      <c r="F326" s="18"/>
      <c r="G326" s="19" t="s">
        <v>143</v>
      </c>
      <c r="H326" s="19"/>
      <c r="I326" s="27"/>
      <c r="J326" s="25">
        <v>-36.91</v>
      </c>
      <c r="K326" s="26">
        <f t="shared" si="10"/>
        <v>-36.91</v>
      </c>
      <c r="L326" s="14"/>
    </row>
    <row r="327" spans="1:12">
      <c r="A327" s="20" t="s">
        <v>223</v>
      </c>
      <c r="B327" s="21"/>
      <c r="C327" s="21"/>
      <c r="D327" s="21"/>
      <c r="E327" s="21"/>
      <c r="F327" s="21"/>
      <c r="G327" s="21"/>
      <c r="H327" s="21"/>
      <c r="I327" s="28"/>
      <c r="J327" s="29">
        <f>SUM(J325:J326)</f>
        <v>154.57</v>
      </c>
      <c r="K327" s="33">
        <f t="shared" si="10"/>
        <v>154.57</v>
      </c>
      <c r="L327" s="14"/>
    </row>
    <row r="328" spans="1:12">
      <c r="A328" s="8">
        <v>45568</v>
      </c>
      <c r="B328" s="9">
        <v>19644</v>
      </c>
      <c r="C328" s="10" t="s">
        <v>315</v>
      </c>
      <c r="D328" s="11" t="s">
        <v>221</v>
      </c>
      <c r="E328" s="3">
        <v>222059</v>
      </c>
      <c r="F328" s="12"/>
      <c r="G328" s="13" t="s">
        <v>143</v>
      </c>
      <c r="H328" s="13"/>
      <c r="I328" s="24"/>
      <c r="J328" s="25">
        <v>195.2</v>
      </c>
      <c r="K328" s="26">
        <f t="shared" si="10"/>
        <v>195.2</v>
      </c>
      <c r="L328" s="8">
        <v>45559</v>
      </c>
    </row>
    <row r="329" spans="1:12">
      <c r="A329" s="14"/>
      <c r="B329" s="15"/>
      <c r="C329" s="16"/>
      <c r="D329" s="17" t="s">
        <v>222</v>
      </c>
      <c r="E329" s="7"/>
      <c r="F329" s="18"/>
      <c r="G329" s="19" t="s">
        <v>143</v>
      </c>
      <c r="H329" s="19"/>
      <c r="I329" s="27"/>
      <c r="J329" s="25">
        <v>-45.03</v>
      </c>
      <c r="K329" s="26">
        <f t="shared" si="10"/>
        <v>-45.03</v>
      </c>
      <c r="L329" s="14"/>
    </row>
    <row r="330" spans="1:12">
      <c r="A330" s="20" t="s">
        <v>223</v>
      </c>
      <c r="B330" s="21"/>
      <c r="C330" s="21"/>
      <c r="D330" s="21"/>
      <c r="E330" s="21"/>
      <c r="F330" s="21"/>
      <c r="G330" s="21"/>
      <c r="H330" s="21"/>
      <c r="I330" s="28"/>
      <c r="J330" s="29">
        <f>SUM(J328:J329)</f>
        <v>150.17</v>
      </c>
      <c r="K330" s="33">
        <f t="shared" si="10"/>
        <v>150.17</v>
      </c>
      <c r="L330" s="14"/>
    </row>
    <row r="331" spans="1:12">
      <c r="A331" s="8">
        <v>45568</v>
      </c>
      <c r="B331" s="9">
        <v>19644</v>
      </c>
      <c r="C331" s="10" t="s">
        <v>316</v>
      </c>
      <c r="D331" s="11" t="s">
        <v>221</v>
      </c>
      <c r="E331" s="3">
        <v>222483</v>
      </c>
      <c r="F331" s="12"/>
      <c r="G331" s="13" t="s">
        <v>143</v>
      </c>
      <c r="H331" s="13"/>
      <c r="I331" s="24"/>
      <c r="J331" s="25">
        <v>1067.2</v>
      </c>
      <c r="K331" s="26">
        <f t="shared" si="10"/>
        <v>1067.2</v>
      </c>
      <c r="L331" s="8">
        <v>45559</v>
      </c>
    </row>
    <row r="332" spans="1:12">
      <c r="A332" s="14"/>
      <c r="B332" s="15"/>
      <c r="C332" s="16"/>
      <c r="D332" s="17" t="s">
        <v>222</v>
      </c>
      <c r="E332" s="7"/>
      <c r="F332" s="18"/>
      <c r="G332" s="19" t="s">
        <v>143</v>
      </c>
      <c r="H332" s="19"/>
      <c r="I332" s="27"/>
      <c r="J332" s="25">
        <v>-169.47</v>
      </c>
      <c r="K332" s="26">
        <f t="shared" si="10"/>
        <v>-169.47</v>
      </c>
      <c r="L332" s="14"/>
    </row>
    <row r="333" spans="1:12">
      <c r="A333" s="20" t="s">
        <v>223</v>
      </c>
      <c r="B333" s="21"/>
      <c r="C333" s="21"/>
      <c r="D333" s="21"/>
      <c r="E333" s="21"/>
      <c r="F333" s="21"/>
      <c r="G333" s="21"/>
      <c r="H333" s="21"/>
      <c r="I333" s="28"/>
      <c r="J333" s="29">
        <f>SUM(J331:J332)</f>
        <v>897.73</v>
      </c>
      <c r="K333" s="33">
        <f t="shared" si="10"/>
        <v>897.73</v>
      </c>
      <c r="L333" s="14"/>
    </row>
    <row r="334" spans="1:12">
      <c r="A334" s="8">
        <v>45568</v>
      </c>
      <c r="B334" s="9">
        <v>19644</v>
      </c>
      <c r="C334" s="10" t="s">
        <v>317</v>
      </c>
      <c r="D334" s="11" t="s">
        <v>221</v>
      </c>
      <c r="E334" s="3">
        <v>222489</v>
      </c>
      <c r="F334" s="12"/>
      <c r="G334" s="13" t="s">
        <v>143</v>
      </c>
      <c r="H334" s="13"/>
      <c r="I334" s="24"/>
      <c r="J334" s="25">
        <v>765.91</v>
      </c>
      <c r="K334" s="26">
        <f t="shared" si="10"/>
        <v>765.91</v>
      </c>
      <c r="L334" s="8">
        <v>45559</v>
      </c>
    </row>
    <row r="335" spans="1:12">
      <c r="A335" s="14"/>
      <c r="B335" s="15"/>
      <c r="C335" s="16"/>
      <c r="D335" s="17" t="s">
        <v>222</v>
      </c>
      <c r="E335" s="7"/>
      <c r="F335" s="18"/>
      <c r="G335" s="19" t="s">
        <v>143</v>
      </c>
      <c r="H335" s="19"/>
      <c r="I335" s="27"/>
      <c r="J335" s="25">
        <v>-147.64</v>
      </c>
      <c r="K335" s="26">
        <f t="shared" si="10"/>
        <v>-147.64</v>
      </c>
      <c r="L335" s="14"/>
    </row>
    <row r="336" spans="1:12">
      <c r="A336" s="20" t="s">
        <v>223</v>
      </c>
      <c r="B336" s="21"/>
      <c r="C336" s="21"/>
      <c r="D336" s="21"/>
      <c r="E336" s="21"/>
      <c r="F336" s="21"/>
      <c r="G336" s="21"/>
      <c r="H336" s="21"/>
      <c r="I336" s="28"/>
      <c r="J336" s="29">
        <f>SUM(J334:J335)</f>
        <v>618.27</v>
      </c>
      <c r="K336" s="33">
        <f t="shared" si="10"/>
        <v>618.27</v>
      </c>
      <c r="L336" s="14"/>
    </row>
    <row r="337" spans="1:12">
      <c r="A337" s="8">
        <v>45568</v>
      </c>
      <c r="B337" s="9">
        <v>19644</v>
      </c>
      <c r="C337" s="10" t="s">
        <v>318</v>
      </c>
      <c r="D337" s="11" t="s">
        <v>221</v>
      </c>
      <c r="E337" s="3">
        <v>222479</v>
      </c>
      <c r="F337" s="12"/>
      <c r="G337" s="13" t="s">
        <v>143</v>
      </c>
      <c r="H337" s="13"/>
      <c r="I337" s="24"/>
      <c r="J337" s="25">
        <v>195.8</v>
      </c>
      <c r="K337" s="26">
        <f t="shared" si="10"/>
        <v>195.8</v>
      </c>
      <c r="L337" s="8">
        <v>45559</v>
      </c>
    </row>
    <row r="338" spans="1:12">
      <c r="A338" s="14"/>
      <c r="B338" s="15"/>
      <c r="C338" s="16"/>
      <c r="D338" s="17" t="s">
        <v>222</v>
      </c>
      <c r="E338" s="7"/>
      <c r="F338" s="18"/>
      <c r="G338" s="19" t="s">
        <v>143</v>
      </c>
      <c r="H338" s="19"/>
      <c r="I338" s="27"/>
      <c r="J338" s="25">
        <v>-42.58</v>
      </c>
      <c r="K338" s="26">
        <f t="shared" si="10"/>
        <v>-42.58</v>
      </c>
      <c r="L338" s="14"/>
    </row>
    <row r="339" spans="1:12">
      <c r="A339" s="20" t="s">
        <v>223</v>
      </c>
      <c r="B339" s="21"/>
      <c r="C339" s="21"/>
      <c r="D339" s="21"/>
      <c r="E339" s="21"/>
      <c r="F339" s="21"/>
      <c r="G339" s="21"/>
      <c r="H339" s="21"/>
      <c r="I339" s="28"/>
      <c r="J339" s="29">
        <f>SUM(J337:J338)</f>
        <v>153.22</v>
      </c>
      <c r="K339" s="33">
        <f t="shared" si="10"/>
        <v>153.22</v>
      </c>
      <c r="L339" s="14"/>
    </row>
    <row r="340" spans="1:12">
      <c r="A340" s="8">
        <v>45568</v>
      </c>
      <c r="B340" s="9">
        <v>19644</v>
      </c>
      <c r="C340" s="10" t="s">
        <v>319</v>
      </c>
      <c r="D340" s="11" t="s">
        <v>221</v>
      </c>
      <c r="E340" s="3">
        <v>221928</v>
      </c>
      <c r="F340" s="12"/>
      <c r="G340" s="13" t="s">
        <v>143</v>
      </c>
      <c r="H340" s="13"/>
      <c r="I340" s="24"/>
      <c r="J340" s="25">
        <v>1067</v>
      </c>
      <c r="K340" s="26">
        <f t="shared" si="10"/>
        <v>1067</v>
      </c>
      <c r="L340" s="8">
        <v>45559</v>
      </c>
    </row>
    <row r="341" spans="1:12">
      <c r="A341" s="14"/>
      <c r="B341" s="15"/>
      <c r="C341" s="16"/>
      <c r="D341" s="17" t="s">
        <v>222</v>
      </c>
      <c r="E341" s="7"/>
      <c r="F341" s="18"/>
      <c r="G341" s="19" t="s">
        <v>143</v>
      </c>
      <c r="H341" s="19"/>
      <c r="I341" s="27"/>
      <c r="J341" s="25">
        <v>-168.38</v>
      </c>
      <c r="K341" s="26">
        <f t="shared" si="10"/>
        <v>-168.38</v>
      </c>
      <c r="L341" s="14"/>
    </row>
    <row r="342" spans="1:12">
      <c r="A342" s="20" t="s">
        <v>223</v>
      </c>
      <c r="B342" s="21"/>
      <c r="C342" s="21"/>
      <c r="D342" s="21"/>
      <c r="E342" s="21"/>
      <c r="F342" s="21"/>
      <c r="G342" s="21"/>
      <c r="H342" s="21"/>
      <c r="I342" s="28"/>
      <c r="J342" s="29">
        <f>SUM(J340:J341)</f>
        <v>898.62</v>
      </c>
      <c r="K342" s="33">
        <f t="shared" si="10"/>
        <v>898.62</v>
      </c>
      <c r="L342" s="14"/>
    </row>
    <row r="343" spans="1:12">
      <c r="A343" s="8">
        <v>45568</v>
      </c>
      <c r="B343" s="9">
        <v>19644</v>
      </c>
      <c r="C343" s="10" t="s">
        <v>320</v>
      </c>
      <c r="D343" s="11" t="s">
        <v>221</v>
      </c>
      <c r="E343" s="3">
        <v>222347</v>
      </c>
      <c r="F343" s="12"/>
      <c r="G343" s="13" t="s">
        <v>143</v>
      </c>
      <c r="H343" s="13"/>
      <c r="I343" s="24"/>
      <c r="J343" s="25">
        <v>2082.78</v>
      </c>
      <c r="K343" s="26">
        <f t="shared" si="10"/>
        <v>2082.78</v>
      </c>
      <c r="L343" s="8">
        <v>45559</v>
      </c>
    </row>
    <row r="344" spans="1:12">
      <c r="A344" s="14"/>
      <c r="B344" s="15"/>
      <c r="C344" s="16"/>
      <c r="D344" s="17" t="s">
        <v>222</v>
      </c>
      <c r="E344" s="7"/>
      <c r="F344" s="18"/>
      <c r="G344" s="19" t="s">
        <v>143</v>
      </c>
      <c r="H344" s="19"/>
      <c r="I344" s="27"/>
      <c r="J344" s="25">
        <v>-402.32</v>
      </c>
      <c r="K344" s="26">
        <f t="shared" si="10"/>
        <v>-402.32</v>
      </c>
      <c r="L344" s="14"/>
    </row>
    <row r="345" spans="1:12">
      <c r="A345" s="20" t="s">
        <v>223</v>
      </c>
      <c r="B345" s="21"/>
      <c r="C345" s="21"/>
      <c r="D345" s="21"/>
      <c r="E345" s="21"/>
      <c r="F345" s="21"/>
      <c r="G345" s="21"/>
      <c r="H345" s="21"/>
      <c r="I345" s="28"/>
      <c r="J345" s="29">
        <f>SUM(J343:J344)</f>
        <v>1680.46</v>
      </c>
      <c r="K345" s="33">
        <f t="shared" si="10"/>
        <v>1680.46</v>
      </c>
      <c r="L345" s="14"/>
    </row>
    <row r="346" spans="1:12">
      <c r="A346" s="8">
        <v>45568</v>
      </c>
      <c r="B346" s="9">
        <v>19644</v>
      </c>
      <c r="C346" s="10" t="s">
        <v>321</v>
      </c>
      <c r="D346" s="11" t="s">
        <v>221</v>
      </c>
      <c r="E346" s="3">
        <v>222337</v>
      </c>
      <c r="F346" s="12"/>
      <c r="G346" s="13" t="s">
        <v>143</v>
      </c>
      <c r="H346" s="13"/>
      <c r="I346" s="24"/>
      <c r="J346" s="25">
        <v>189.34</v>
      </c>
      <c r="K346" s="26">
        <f t="shared" si="10"/>
        <v>189.34</v>
      </c>
      <c r="L346" s="8">
        <v>45559</v>
      </c>
    </row>
    <row r="347" spans="1:12">
      <c r="A347" s="14"/>
      <c r="B347" s="15"/>
      <c r="C347" s="16"/>
      <c r="D347" s="17" t="s">
        <v>222</v>
      </c>
      <c r="E347" s="7"/>
      <c r="F347" s="18"/>
      <c r="G347" s="19" t="s">
        <v>143</v>
      </c>
      <c r="H347" s="19"/>
      <c r="I347" s="27"/>
      <c r="J347" s="25">
        <v>-36.5</v>
      </c>
      <c r="K347" s="26">
        <f t="shared" si="10"/>
        <v>-36.5</v>
      </c>
      <c r="L347" s="14"/>
    </row>
    <row r="348" spans="1:12">
      <c r="A348" s="20" t="s">
        <v>223</v>
      </c>
      <c r="B348" s="21"/>
      <c r="C348" s="21"/>
      <c r="D348" s="21"/>
      <c r="E348" s="21"/>
      <c r="F348" s="21"/>
      <c r="G348" s="21"/>
      <c r="H348" s="21"/>
      <c r="I348" s="28"/>
      <c r="J348" s="29">
        <f>SUM(J346:J347)</f>
        <v>152.84</v>
      </c>
      <c r="K348" s="33">
        <f t="shared" si="10"/>
        <v>152.84</v>
      </c>
      <c r="L348" s="14"/>
    </row>
    <row r="349" spans="1:12">
      <c r="A349" s="8">
        <v>45568</v>
      </c>
      <c r="B349" s="9">
        <v>19644</v>
      </c>
      <c r="C349" s="10" t="s">
        <v>322</v>
      </c>
      <c r="D349" s="11" t="s">
        <v>221</v>
      </c>
      <c r="E349" s="3">
        <v>222325</v>
      </c>
      <c r="F349" s="12"/>
      <c r="G349" s="13" t="s">
        <v>143</v>
      </c>
      <c r="H349" s="13"/>
      <c r="I349" s="24"/>
      <c r="J349" s="25">
        <v>1085.7</v>
      </c>
      <c r="K349" s="26">
        <f t="shared" si="10"/>
        <v>1085.7</v>
      </c>
      <c r="L349" s="8">
        <v>45559</v>
      </c>
    </row>
    <row r="350" spans="1:12">
      <c r="A350" s="14"/>
      <c r="B350" s="15"/>
      <c r="C350" s="16"/>
      <c r="D350" s="17" t="s">
        <v>222</v>
      </c>
      <c r="E350" s="7"/>
      <c r="F350" s="18"/>
      <c r="G350" s="19" t="s">
        <v>143</v>
      </c>
      <c r="H350" s="19"/>
      <c r="I350" s="27"/>
      <c r="J350" s="25">
        <v>-246.59</v>
      </c>
      <c r="K350" s="26">
        <f t="shared" si="10"/>
        <v>-246.59</v>
      </c>
      <c r="L350" s="14"/>
    </row>
    <row r="351" spans="1:12">
      <c r="A351" s="20" t="s">
        <v>223</v>
      </c>
      <c r="B351" s="21"/>
      <c r="C351" s="21"/>
      <c r="D351" s="21"/>
      <c r="E351" s="21"/>
      <c r="F351" s="21"/>
      <c r="G351" s="21"/>
      <c r="H351" s="21"/>
      <c r="I351" s="28"/>
      <c r="J351" s="29">
        <f>SUM(J349:J350)</f>
        <v>839.11</v>
      </c>
      <c r="K351" s="33">
        <f t="shared" si="10"/>
        <v>839.11</v>
      </c>
      <c r="L351" s="14"/>
    </row>
    <row r="352" spans="1:12">
      <c r="A352" s="8">
        <v>45568</v>
      </c>
      <c r="B352" s="9">
        <v>19644</v>
      </c>
      <c r="C352" s="10" t="s">
        <v>323</v>
      </c>
      <c r="D352" s="11" t="s">
        <v>221</v>
      </c>
      <c r="E352" s="3">
        <v>222351</v>
      </c>
      <c r="F352" s="12"/>
      <c r="G352" s="13" t="s">
        <v>143</v>
      </c>
      <c r="H352" s="13"/>
      <c r="I352" s="24"/>
      <c r="J352" s="25">
        <v>331.35</v>
      </c>
      <c r="K352" s="26">
        <f t="shared" si="10"/>
        <v>331.35</v>
      </c>
      <c r="L352" s="8">
        <v>45559</v>
      </c>
    </row>
    <row r="353" spans="1:12">
      <c r="A353" s="14"/>
      <c r="B353" s="15"/>
      <c r="C353" s="16"/>
      <c r="D353" s="17" t="s">
        <v>222</v>
      </c>
      <c r="E353" s="7"/>
      <c r="F353" s="18"/>
      <c r="G353" s="19" t="s">
        <v>143</v>
      </c>
      <c r="H353" s="19"/>
      <c r="I353" s="27"/>
      <c r="J353" s="25">
        <v>-63.93</v>
      </c>
      <c r="K353" s="26">
        <f t="shared" si="10"/>
        <v>-63.93</v>
      </c>
      <c r="L353" s="14"/>
    </row>
    <row r="354" spans="1:12">
      <c r="A354" s="20" t="s">
        <v>223</v>
      </c>
      <c r="B354" s="21"/>
      <c r="C354" s="21"/>
      <c r="D354" s="21"/>
      <c r="E354" s="21"/>
      <c r="F354" s="21"/>
      <c r="G354" s="21"/>
      <c r="H354" s="21"/>
      <c r="I354" s="28"/>
      <c r="J354" s="29">
        <f>SUM(J352:J353)</f>
        <v>267.42</v>
      </c>
      <c r="K354" s="33">
        <f t="shared" si="10"/>
        <v>267.42</v>
      </c>
      <c r="L354" s="14"/>
    </row>
    <row r="355" spans="1:12">
      <c r="A355" s="8">
        <v>45568</v>
      </c>
      <c r="B355" s="9">
        <v>19644</v>
      </c>
      <c r="C355" s="10" t="s">
        <v>324</v>
      </c>
      <c r="D355" s="11" t="s">
        <v>221</v>
      </c>
      <c r="E355" s="3">
        <v>222320</v>
      </c>
      <c r="F355" s="12"/>
      <c r="G355" s="13" t="s">
        <v>143</v>
      </c>
      <c r="H355" s="13"/>
      <c r="I355" s="24"/>
      <c r="J355" s="25">
        <v>191.48</v>
      </c>
      <c r="K355" s="26">
        <f t="shared" si="10"/>
        <v>191.48</v>
      </c>
      <c r="L355" s="8">
        <v>45559</v>
      </c>
    </row>
    <row r="356" spans="1:12">
      <c r="A356" s="14"/>
      <c r="B356" s="15"/>
      <c r="C356" s="16"/>
      <c r="D356" s="17" t="s">
        <v>222</v>
      </c>
      <c r="E356" s="7"/>
      <c r="F356" s="18"/>
      <c r="G356" s="19" t="s">
        <v>143</v>
      </c>
      <c r="H356" s="19"/>
      <c r="I356" s="27"/>
      <c r="J356" s="25">
        <v>-36.91</v>
      </c>
      <c r="K356" s="26">
        <f t="shared" si="10"/>
        <v>-36.91</v>
      </c>
      <c r="L356" s="14"/>
    </row>
    <row r="357" spans="1:12">
      <c r="A357" s="20" t="s">
        <v>223</v>
      </c>
      <c r="B357" s="21"/>
      <c r="C357" s="21"/>
      <c r="D357" s="21"/>
      <c r="E357" s="21"/>
      <c r="F357" s="21"/>
      <c r="G357" s="21"/>
      <c r="H357" s="21"/>
      <c r="I357" s="28"/>
      <c r="J357" s="29">
        <f>SUM(J355:J356)</f>
        <v>154.57</v>
      </c>
      <c r="K357" s="33">
        <f t="shared" si="10"/>
        <v>154.57</v>
      </c>
      <c r="L357" s="14"/>
    </row>
    <row r="358" spans="1:12">
      <c r="A358" s="8">
        <v>45568</v>
      </c>
      <c r="B358" s="9">
        <v>19644</v>
      </c>
      <c r="C358" s="10" t="s">
        <v>325</v>
      </c>
      <c r="D358" s="11" t="s">
        <v>221</v>
      </c>
      <c r="E358" s="3">
        <v>222322</v>
      </c>
      <c r="F358" s="12"/>
      <c r="G358" s="13" t="s">
        <v>143</v>
      </c>
      <c r="H358" s="13"/>
      <c r="I358" s="24"/>
      <c r="J358" s="25">
        <v>191.48</v>
      </c>
      <c r="K358" s="26">
        <f t="shared" si="10"/>
        <v>191.48</v>
      </c>
      <c r="L358" s="8">
        <v>45559</v>
      </c>
    </row>
    <row r="359" spans="1:12">
      <c r="A359" s="14"/>
      <c r="B359" s="15"/>
      <c r="C359" s="16"/>
      <c r="D359" s="17" t="s">
        <v>222</v>
      </c>
      <c r="E359" s="7"/>
      <c r="F359" s="18"/>
      <c r="G359" s="19" t="s">
        <v>143</v>
      </c>
      <c r="H359" s="19"/>
      <c r="I359" s="27"/>
      <c r="J359" s="25">
        <v>-37.76</v>
      </c>
      <c r="K359" s="26">
        <f t="shared" si="10"/>
        <v>-37.76</v>
      </c>
      <c r="L359" s="14"/>
    </row>
    <row r="360" spans="1:12">
      <c r="A360" s="20" t="s">
        <v>223</v>
      </c>
      <c r="B360" s="21"/>
      <c r="C360" s="21"/>
      <c r="D360" s="21"/>
      <c r="E360" s="21"/>
      <c r="F360" s="21"/>
      <c r="G360" s="21"/>
      <c r="H360" s="21"/>
      <c r="I360" s="28"/>
      <c r="J360" s="29">
        <f>SUM(J358:J359)</f>
        <v>153.72</v>
      </c>
      <c r="K360" s="33">
        <f t="shared" si="10"/>
        <v>153.72</v>
      </c>
      <c r="L360" s="14"/>
    </row>
    <row r="361" spans="1:12">
      <c r="A361" s="8">
        <v>45568</v>
      </c>
      <c r="B361" s="9">
        <v>19644</v>
      </c>
      <c r="C361" s="10" t="s">
        <v>326</v>
      </c>
      <c r="D361" s="11" t="s">
        <v>221</v>
      </c>
      <c r="E361" s="3">
        <v>222339</v>
      </c>
      <c r="F361" s="12"/>
      <c r="G361" s="13" t="s">
        <v>143</v>
      </c>
      <c r="H361" s="13"/>
      <c r="I361" s="24"/>
      <c r="J361" s="25">
        <v>378.69</v>
      </c>
      <c r="K361" s="26">
        <f t="shared" si="10"/>
        <v>378.69</v>
      </c>
      <c r="L361" s="8">
        <v>45559</v>
      </c>
    </row>
    <row r="362" spans="1:12">
      <c r="A362" s="14"/>
      <c r="B362" s="15"/>
      <c r="C362" s="16"/>
      <c r="D362" s="17" t="s">
        <v>222</v>
      </c>
      <c r="E362" s="7"/>
      <c r="F362" s="18"/>
      <c r="G362" s="19" t="s">
        <v>143</v>
      </c>
      <c r="H362" s="19"/>
      <c r="I362" s="27"/>
      <c r="J362" s="25">
        <v>-73</v>
      </c>
      <c r="K362" s="26">
        <f t="shared" si="10"/>
        <v>-73</v>
      </c>
      <c r="L362" s="14"/>
    </row>
    <row r="363" spans="1:12">
      <c r="A363" s="20" t="s">
        <v>223</v>
      </c>
      <c r="B363" s="21"/>
      <c r="C363" s="21"/>
      <c r="D363" s="21"/>
      <c r="E363" s="21"/>
      <c r="F363" s="21"/>
      <c r="G363" s="21"/>
      <c r="H363" s="21"/>
      <c r="I363" s="28"/>
      <c r="J363" s="29">
        <f>SUM(J361:J362)</f>
        <v>305.69</v>
      </c>
      <c r="K363" s="33">
        <f t="shared" si="10"/>
        <v>305.69</v>
      </c>
      <c r="L363" s="14"/>
    </row>
    <row r="364" spans="1:12">
      <c r="A364" s="8">
        <v>45568</v>
      </c>
      <c r="B364" s="9">
        <v>19644</v>
      </c>
      <c r="C364" s="10" t="s">
        <v>327</v>
      </c>
      <c r="D364" s="11" t="s">
        <v>221</v>
      </c>
      <c r="E364" s="3">
        <v>222324</v>
      </c>
      <c r="F364" s="12"/>
      <c r="G364" s="13" t="s">
        <v>143</v>
      </c>
      <c r="H364" s="13"/>
      <c r="I364" s="24"/>
      <c r="J364" s="25">
        <v>191.48</v>
      </c>
      <c r="K364" s="26">
        <f t="shared" si="10"/>
        <v>191.48</v>
      </c>
      <c r="L364" s="8">
        <v>45559</v>
      </c>
    </row>
    <row r="365" spans="1:12">
      <c r="A365" s="14"/>
      <c r="B365" s="15"/>
      <c r="C365" s="16"/>
      <c r="D365" s="17" t="s">
        <v>222</v>
      </c>
      <c r="E365" s="7"/>
      <c r="F365" s="18"/>
      <c r="G365" s="19" t="s">
        <v>143</v>
      </c>
      <c r="H365" s="19"/>
      <c r="I365" s="27"/>
      <c r="J365" s="25">
        <v>-36.91</v>
      </c>
      <c r="K365" s="26">
        <f t="shared" si="10"/>
        <v>-36.91</v>
      </c>
      <c r="L365" s="14"/>
    </row>
    <row r="366" spans="1:12">
      <c r="A366" s="20" t="s">
        <v>223</v>
      </c>
      <c r="B366" s="21"/>
      <c r="C366" s="21"/>
      <c r="D366" s="21"/>
      <c r="E366" s="21"/>
      <c r="F366" s="21"/>
      <c r="G366" s="21"/>
      <c r="H366" s="21"/>
      <c r="I366" s="28"/>
      <c r="J366" s="29">
        <f>SUM(J364:J365)</f>
        <v>154.57</v>
      </c>
      <c r="K366" s="33">
        <f t="shared" si="10"/>
        <v>154.57</v>
      </c>
      <c r="L366" s="14"/>
    </row>
    <row r="367" spans="1:12">
      <c r="A367" s="8">
        <v>45568</v>
      </c>
      <c r="B367" s="9">
        <v>19644</v>
      </c>
      <c r="C367" s="10" t="s">
        <v>328</v>
      </c>
      <c r="D367" s="11" t="s">
        <v>221</v>
      </c>
      <c r="E367" s="3">
        <v>222317</v>
      </c>
      <c r="F367" s="12"/>
      <c r="G367" s="13" t="s">
        <v>143</v>
      </c>
      <c r="H367" s="13"/>
      <c r="I367" s="24"/>
      <c r="J367" s="25">
        <v>1085.7</v>
      </c>
      <c r="K367" s="26">
        <f t="shared" si="10"/>
        <v>1085.7</v>
      </c>
      <c r="L367" s="8">
        <v>45559</v>
      </c>
    </row>
    <row r="368" spans="1:12">
      <c r="A368" s="14"/>
      <c r="B368" s="15"/>
      <c r="C368" s="16"/>
      <c r="D368" s="17" t="s">
        <v>222</v>
      </c>
      <c r="E368" s="7"/>
      <c r="F368" s="18"/>
      <c r="G368" s="19" t="s">
        <v>143</v>
      </c>
      <c r="H368" s="19"/>
      <c r="I368" s="27"/>
      <c r="J368" s="25">
        <v>-245.74</v>
      </c>
      <c r="K368" s="26">
        <f t="shared" si="10"/>
        <v>-245.74</v>
      </c>
      <c r="L368" s="14"/>
    </row>
    <row r="369" spans="1:12">
      <c r="A369" s="20" t="s">
        <v>223</v>
      </c>
      <c r="B369" s="21"/>
      <c r="C369" s="21"/>
      <c r="D369" s="21"/>
      <c r="E369" s="21"/>
      <c r="F369" s="21"/>
      <c r="G369" s="21"/>
      <c r="H369" s="21"/>
      <c r="I369" s="28"/>
      <c r="J369" s="29">
        <f>SUM(J367:J368)</f>
        <v>839.96</v>
      </c>
      <c r="K369" s="33">
        <f t="shared" si="10"/>
        <v>839.96</v>
      </c>
      <c r="L369" s="14"/>
    </row>
    <row r="370" spans="1:12">
      <c r="A370" s="8">
        <v>45568</v>
      </c>
      <c r="B370" s="9">
        <v>19644</v>
      </c>
      <c r="C370" s="10" t="s">
        <v>329</v>
      </c>
      <c r="D370" s="11" t="s">
        <v>221</v>
      </c>
      <c r="E370" s="3">
        <v>222336</v>
      </c>
      <c r="F370" s="12"/>
      <c r="G370" s="13" t="s">
        <v>143</v>
      </c>
      <c r="H370" s="13"/>
      <c r="I370" s="24"/>
      <c r="J370" s="25">
        <v>189.34</v>
      </c>
      <c r="K370" s="26">
        <f t="shared" si="10"/>
        <v>189.34</v>
      </c>
      <c r="L370" s="8">
        <v>45559</v>
      </c>
    </row>
    <row r="371" spans="1:12">
      <c r="A371" s="14"/>
      <c r="B371" s="15"/>
      <c r="C371" s="16"/>
      <c r="D371" s="17" t="s">
        <v>222</v>
      </c>
      <c r="E371" s="7"/>
      <c r="F371" s="18"/>
      <c r="G371" s="19" t="s">
        <v>143</v>
      </c>
      <c r="H371" s="19"/>
      <c r="I371" s="27"/>
      <c r="J371" s="25">
        <v>-36.5</v>
      </c>
      <c r="K371" s="26">
        <f t="shared" ref="K371:K434" si="11">J371+F371</f>
        <v>-36.5</v>
      </c>
      <c r="L371" s="14"/>
    </row>
    <row r="372" spans="1:12">
      <c r="A372" s="20" t="s">
        <v>223</v>
      </c>
      <c r="B372" s="21"/>
      <c r="C372" s="21"/>
      <c r="D372" s="21"/>
      <c r="E372" s="21"/>
      <c r="F372" s="21"/>
      <c r="G372" s="21"/>
      <c r="H372" s="21"/>
      <c r="I372" s="28"/>
      <c r="J372" s="29">
        <f>SUM(J370:J371)</f>
        <v>152.84</v>
      </c>
      <c r="K372" s="33">
        <f t="shared" si="11"/>
        <v>152.84</v>
      </c>
      <c r="L372" s="14"/>
    </row>
    <row r="373" spans="1:12">
      <c r="A373" s="8">
        <v>45568</v>
      </c>
      <c r="B373" s="9">
        <v>19644</v>
      </c>
      <c r="C373" s="10" t="s">
        <v>330</v>
      </c>
      <c r="D373" s="11" t="s">
        <v>221</v>
      </c>
      <c r="E373" s="3">
        <v>221344</v>
      </c>
      <c r="F373" s="12"/>
      <c r="G373" s="13" t="s">
        <v>143</v>
      </c>
      <c r="H373" s="13"/>
      <c r="I373" s="24"/>
      <c r="J373" s="25">
        <v>378.69</v>
      </c>
      <c r="K373" s="26">
        <f t="shared" si="11"/>
        <v>378.69</v>
      </c>
      <c r="L373" s="8">
        <v>45559</v>
      </c>
    </row>
    <row r="374" spans="1:12">
      <c r="A374" s="14"/>
      <c r="B374" s="15"/>
      <c r="C374" s="16"/>
      <c r="D374" s="17" t="s">
        <v>222</v>
      </c>
      <c r="E374" s="7"/>
      <c r="F374" s="18"/>
      <c r="G374" s="19" t="s">
        <v>143</v>
      </c>
      <c r="H374" s="19"/>
      <c r="I374" s="27"/>
      <c r="J374" s="25">
        <v>-73</v>
      </c>
      <c r="K374" s="26">
        <f t="shared" si="11"/>
        <v>-73</v>
      </c>
      <c r="L374" s="14"/>
    </row>
    <row r="375" spans="1:12">
      <c r="A375" s="20" t="s">
        <v>223</v>
      </c>
      <c r="B375" s="21"/>
      <c r="C375" s="21"/>
      <c r="D375" s="21"/>
      <c r="E375" s="21"/>
      <c r="F375" s="21"/>
      <c r="G375" s="21"/>
      <c r="H375" s="21"/>
      <c r="I375" s="28"/>
      <c r="J375" s="29">
        <f>SUM(J373:J374)</f>
        <v>305.69</v>
      </c>
      <c r="K375" s="33">
        <f t="shared" si="11"/>
        <v>305.69</v>
      </c>
      <c r="L375" s="14"/>
    </row>
    <row r="376" spans="1:12">
      <c r="A376" s="8">
        <v>45568</v>
      </c>
      <c r="B376" s="9">
        <v>19644</v>
      </c>
      <c r="C376" s="10" t="s">
        <v>331</v>
      </c>
      <c r="D376" s="11" t="s">
        <v>221</v>
      </c>
      <c r="E376" s="3">
        <v>222082</v>
      </c>
      <c r="F376" s="12"/>
      <c r="G376" s="13" t="s">
        <v>143</v>
      </c>
      <c r="H376" s="13"/>
      <c r="I376" s="24"/>
      <c r="J376" s="25">
        <v>378.69</v>
      </c>
      <c r="K376" s="26">
        <f t="shared" si="11"/>
        <v>378.69</v>
      </c>
      <c r="L376" s="8">
        <v>45559</v>
      </c>
    </row>
    <row r="377" spans="1:12">
      <c r="A377" s="14"/>
      <c r="B377" s="15"/>
      <c r="C377" s="16"/>
      <c r="D377" s="17" t="s">
        <v>222</v>
      </c>
      <c r="E377" s="7"/>
      <c r="F377" s="18"/>
      <c r="G377" s="19" t="s">
        <v>143</v>
      </c>
      <c r="H377" s="19"/>
      <c r="I377" s="27"/>
      <c r="J377" s="25">
        <v>-73.12</v>
      </c>
      <c r="K377" s="26">
        <f t="shared" si="11"/>
        <v>-73.12</v>
      </c>
      <c r="L377" s="14"/>
    </row>
    <row r="378" spans="1:12">
      <c r="A378" s="20" t="s">
        <v>223</v>
      </c>
      <c r="B378" s="21"/>
      <c r="C378" s="21"/>
      <c r="D378" s="21"/>
      <c r="E378" s="21"/>
      <c r="F378" s="21"/>
      <c r="G378" s="21"/>
      <c r="H378" s="21"/>
      <c r="I378" s="28"/>
      <c r="J378" s="29">
        <f>SUM(J376:J377)</f>
        <v>305.57</v>
      </c>
      <c r="K378" s="33">
        <f t="shared" si="11"/>
        <v>305.57</v>
      </c>
      <c r="L378" s="14"/>
    </row>
    <row r="379" spans="1:12">
      <c r="A379" s="8">
        <v>45568</v>
      </c>
      <c r="B379" s="9">
        <v>19644</v>
      </c>
      <c r="C379" s="10" t="s">
        <v>332</v>
      </c>
      <c r="D379" s="11" t="s">
        <v>221</v>
      </c>
      <c r="E379" s="3">
        <v>222481</v>
      </c>
      <c r="F379" s="12"/>
      <c r="G379" s="13" t="s">
        <v>143</v>
      </c>
      <c r="H379" s="13"/>
      <c r="I379" s="24"/>
      <c r="J379" s="25">
        <v>587.6</v>
      </c>
      <c r="K379" s="26">
        <f t="shared" si="11"/>
        <v>587.6</v>
      </c>
      <c r="L379" s="8">
        <v>45559</v>
      </c>
    </row>
    <row r="380" spans="1:12">
      <c r="A380" s="14"/>
      <c r="B380" s="15"/>
      <c r="C380" s="16"/>
      <c r="D380" s="17" t="s">
        <v>222</v>
      </c>
      <c r="E380" s="7"/>
      <c r="F380" s="18"/>
      <c r="G380" s="19" t="s">
        <v>143</v>
      </c>
      <c r="H380" s="19"/>
      <c r="I380" s="27"/>
      <c r="J380" s="25">
        <v>-128.01</v>
      </c>
      <c r="K380" s="26">
        <f t="shared" si="11"/>
        <v>-128.01</v>
      </c>
      <c r="L380" s="14"/>
    </row>
    <row r="381" spans="1:12">
      <c r="A381" s="20" t="s">
        <v>223</v>
      </c>
      <c r="B381" s="21"/>
      <c r="C381" s="21"/>
      <c r="D381" s="21"/>
      <c r="E381" s="21"/>
      <c r="F381" s="21"/>
      <c r="G381" s="21"/>
      <c r="H381" s="21"/>
      <c r="I381" s="28"/>
      <c r="J381" s="29">
        <f>SUM(J379:J380)</f>
        <v>459.59</v>
      </c>
      <c r="K381" s="33">
        <f t="shared" si="11"/>
        <v>459.59</v>
      </c>
      <c r="L381" s="14"/>
    </row>
    <row r="382" spans="1:12">
      <c r="A382" s="8">
        <v>45568</v>
      </c>
      <c r="B382" s="9">
        <v>19644</v>
      </c>
      <c r="C382" s="10" t="s">
        <v>333</v>
      </c>
      <c r="D382" s="11" t="s">
        <v>221</v>
      </c>
      <c r="E382" s="3">
        <v>222080</v>
      </c>
      <c r="F382" s="12"/>
      <c r="G382" s="13" t="s">
        <v>143</v>
      </c>
      <c r="H382" s="13"/>
      <c r="I382" s="24"/>
      <c r="J382" s="25">
        <v>1041.39</v>
      </c>
      <c r="K382" s="26">
        <f t="shared" si="11"/>
        <v>1041.39</v>
      </c>
      <c r="L382" s="8">
        <v>45559</v>
      </c>
    </row>
    <row r="383" spans="1:12">
      <c r="A383" s="14"/>
      <c r="B383" s="15"/>
      <c r="C383" s="16"/>
      <c r="D383" s="17" t="s">
        <v>222</v>
      </c>
      <c r="E383" s="7"/>
      <c r="F383" s="18"/>
      <c r="G383" s="19" t="s">
        <v>143</v>
      </c>
      <c r="H383" s="19"/>
      <c r="I383" s="27"/>
      <c r="J383" s="25">
        <v>-200.73</v>
      </c>
      <c r="K383" s="26">
        <f t="shared" si="11"/>
        <v>-200.73</v>
      </c>
      <c r="L383" s="14"/>
    </row>
    <row r="384" spans="1:12">
      <c r="A384" s="20" t="s">
        <v>223</v>
      </c>
      <c r="B384" s="21"/>
      <c r="C384" s="21"/>
      <c r="D384" s="21"/>
      <c r="E384" s="21"/>
      <c r="F384" s="21"/>
      <c r="G384" s="21"/>
      <c r="H384" s="21"/>
      <c r="I384" s="28"/>
      <c r="J384" s="29">
        <f>SUM(J382:J383)</f>
        <v>840.66</v>
      </c>
      <c r="K384" s="33">
        <f t="shared" si="11"/>
        <v>840.66</v>
      </c>
      <c r="L384" s="14"/>
    </row>
    <row r="385" spans="1:12">
      <c r="A385" s="8">
        <v>45568</v>
      </c>
      <c r="B385" s="9">
        <v>19644</v>
      </c>
      <c r="C385" s="10" t="s">
        <v>334</v>
      </c>
      <c r="D385" s="11" t="s">
        <v>221</v>
      </c>
      <c r="E385" s="3">
        <v>221378</v>
      </c>
      <c r="F385" s="12"/>
      <c r="G385" s="13" t="s">
        <v>143</v>
      </c>
      <c r="H385" s="13"/>
      <c r="I385" s="24"/>
      <c r="J385" s="25">
        <v>1100</v>
      </c>
      <c r="K385" s="26">
        <f t="shared" si="11"/>
        <v>1100</v>
      </c>
      <c r="L385" s="8">
        <v>45559</v>
      </c>
    </row>
    <row r="386" spans="1:12">
      <c r="A386" s="14"/>
      <c r="B386" s="15"/>
      <c r="C386" s="16"/>
      <c r="D386" s="17" t="s">
        <v>222</v>
      </c>
      <c r="E386" s="7"/>
      <c r="F386" s="18"/>
      <c r="G386" s="19" t="s">
        <v>143</v>
      </c>
      <c r="H386" s="19"/>
      <c r="I386" s="27"/>
      <c r="J386" s="25">
        <v>-211.4</v>
      </c>
      <c r="K386" s="26">
        <f t="shared" si="11"/>
        <v>-211.4</v>
      </c>
      <c r="L386" s="14"/>
    </row>
    <row r="387" spans="1:12">
      <c r="A387" s="20" t="s">
        <v>223</v>
      </c>
      <c r="B387" s="21"/>
      <c r="C387" s="21"/>
      <c r="D387" s="21"/>
      <c r="E387" s="21"/>
      <c r="F387" s="21"/>
      <c r="G387" s="21"/>
      <c r="H387" s="21"/>
      <c r="I387" s="28"/>
      <c r="J387" s="29">
        <f>SUM(J385:J386)</f>
        <v>888.6</v>
      </c>
      <c r="K387" s="33">
        <f t="shared" si="11"/>
        <v>888.6</v>
      </c>
      <c r="L387" s="14"/>
    </row>
    <row r="388" spans="1:12">
      <c r="A388" s="8">
        <v>45568</v>
      </c>
      <c r="B388" s="9">
        <v>19644</v>
      </c>
      <c r="C388" s="10" t="s">
        <v>335</v>
      </c>
      <c r="D388" s="11" t="s">
        <v>221</v>
      </c>
      <c r="E388" s="3">
        <v>221951</v>
      </c>
      <c r="F388" s="12"/>
      <c r="G388" s="13" t="s">
        <v>143</v>
      </c>
      <c r="H388" s="13"/>
      <c r="I388" s="24"/>
      <c r="J388" s="25">
        <v>378.69</v>
      </c>
      <c r="K388" s="26">
        <f t="shared" si="11"/>
        <v>378.69</v>
      </c>
      <c r="L388" s="8">
        <v>45559</v>
      </c>
    </row>
    <row r="389" spans="1:12">
      <c r="A389" s="14"/>
      <c r="B389" s="15"/>
      <c r="C389" s="16"/>
      <c r="D389" s="17" t="s">
        <v>222</v>
      </c>
      <c r="E389" s="7"/>
      <c r="F389" s="18"/>
      <c r="G389" s="19" t="s">
        <v>143</v>
      </c>
      <c r="H389" s="19"/>
      <c r="I389" s="27"/>
      <c r="J389" s="25">
        <v>-74.3</v>
      </c>
      <c r="K389" s="26">
        <f t="shared" si="11"/>
        <v>-74.3</v>
      </c>
      <c r="L389" s="14"/>
    </row>
    <row r="390" spans="1:12">
      <c r="A390" s="20" t="s">
        <v>223</v>
      </c>
      <c r="B390" s="21"/>
      <c r="C390" s="21"/>
      <c r="D390" s="21"/>
      <c r="E390" s="21"/>
      <c r="F390" s="21"/>
      <c r="G390" s="21"/>
      <c r="H390" s="21"/>
      <c r="I390" s="28"/>
      <c r="J390" s="29">
        <f>SUM(J388:J389)</f>
        <v>304.39</v>
      </c>
      <c r="K390" s="33">
        <f t="shared" si="11"/>
        <v>304.39</v>
      </c>
      <c r="L390" s="14"/>
    </row>
    <row r="391" spans="1:12">
      <c r="A391" s="8">
        <v>45568</v>
      </c>
      <c r="B391" s="9">
        <v>19644</v>
      </c>
      <c r="C391" s="10" t="s">
        <v>336</v>
      </c>
      <c r="D391" s="11" t="s">
        <v>221</v>
      </c>
      <c r="E391" s="3">
        <v>222344</v>
      </c>
      <c r="F391" s="12"/>
      <c r="G391" s="13" t="s">
        <v>143</v>
      </c>
      <c r="H391" s="13"/>
      <c r="I391" s="24"/>
      <c r="J391" s="25">
        <v>196</v>
      </c>
      <c r="K391" s="26">
        <f t="shared" si="11"/>
        <v>196</v>
      </c>
      <c r="L391" s="8">
        <v>45559</v>
      </c>
    </row>
    <row r="392" spans="1:12">
      <c r="A392" s="14"/>
      <c r="B392" s="15"/>
      <c r="C392" s="16"/>
      <c r="D392" s="17" t="s">
        <v>222</v>
      </c>
      <c r="E392" s="7"/>
      <c r="F392" s="18"/>
      <c r="G392" s="19" t="s">
        <v>143</v>
      </c>
      <c r="H392" s="19"/>
      <c r="I392" s="27"/>
      <c r="J392" s="25">
        <v>-45.21</v>
      </c>
      <c r="K392" s="26">
        <f t="shared" si="11"/>
        <v>-45.21</v>
      </c>
      <c r="L392" s="14"/>
    </row>
    <row r="393" spans="1:12">
      <c r="A393" s="20" t="s">
        <v>223</v>
      </c>
      <c r="B393" s="21"/>
      <c r="C393" s="21"/>
      <c r="D393" s="21"/>
      <c r="E393" s="21"/>
      <c r="F393" s="21"/>
      <c r="G393" s="21"/>
      <c r="H393" s="21"/>
      <c r="I393" s="28"/>
      <c r="J393" s="29">
        <f>SUM(J391:J392)</f>
        <v>150.79</v>
      </c>
      <c r="K393" s="33">
        <f t="shared" si="11"/>
        <v>150.79</v>
      </c>
      <c r="L393" s="14"/>
    </row>
    <row r="394" spans="1:12">
      <c r="A394" s="8">
        <v>45568</v>
      </c>
      <c r="B394" s="9">
        <v>19644</v>
      </c>
      <c r="C394" s="10" t="s">
        <v>337</v>
      </c>
      <c r="D394" s="11" t="s">
        <v>221</v>
      </c>
      <c r="E394" s="3">
        <v>222332</v>
      </c>
      <c r="F394" s="12"/>
      <c r="G394" s="13" t="s">
        <v>143</v>
      </c>
      <c r="H394" s="13"/>
      <c r="I394" s="24"/>
      <c r="J394" s="25">
        <v>191.48</v>
      </c>
      <c r="K394" s="26">
        <f t="shared" si="11"/>
        <v>191.48</v>
      </c>
      <c r="L394" s="8">
        <v>45559</v>
      </c>
    </row>
    <row r="395" spans="1:12">
      <c r="A395" s="14"/>
      <c r="B395" s="15"/>
      <c r="C395" s="16"/>
      <c r="D395" s="17" t="s">
        <v>222</v>
      </c>
      <c r="E395" s="7"/>
      <c r="F395" s="18"/>
      <c r="G395" s="19" t="s">
        <v>143</v>
      </c>
      <c r="H395" s="19"/>
      <c r="I395" s="27"/>
      <c r="J395" s="25">
        <v>-36.91</v>
      </c>
      <c r="K395" s="26">
        <f t="shared" si="11"/>
        <v>-36.91</v>
      </c>
      <c r="L395" s="14"/>
    </row>
    <row r="396" spans="1:12">
      <c r="A396" s="20" t="s">
        <v>223</v>
      </c>
      <c r="B396" s="21"/>
      <c r="C396" s="21"/>
      <c r="D396" s="21"/>
      <c r="E396" s="21"/>
      <c r="F396" s="21"/>
      <c r="G396" s="21"/>
      <c r="H396" s="21"/>
      <c r="I396" s="28"/>
      <c r="J396" s="29">
        <f>SUM(J394:J395)</f>
        <v>154.57</v>
      </c>
      <c r="K396" s="33">
        <f t="shared" si="11"/>
        <v>154.57</v>
      </c>
      <c r="L396" s="14"/>
    </row>
    <row r="397" spans="1:12">
      <c r="A397" s="8">
        <v>45568</v>
      </c>
      <c r="B397" s="9">
        <v>19644</v>
      </c>
      <c r="C397" s="10" t="s">
        <v>338</v>
      </c>
      <c r="D397" s="11" t="s">
        <v>221</v>
      </c>
      <c r="E397" s="3">
        <v>222349</v>
      </c>
      <c r="F397" s="12"/>
      <c r="G397" s="13" t="s">
        <v>143</v>
      </c>
      <c r="H397" s="13"/>
      <c r="I397" s="24"/>
      <c r="J397" s="25">
        <v>679</v>
      </c>
      <c r="K397" s="26">
        <f t="shared" si="11"/>
        <v>679</v>
      </c>
      <c r="L397" s="8">
        <v>45559</v>
      </c>
    </row>
    <row r="398" spans="1:12">
      <c r="A398" s="14"/>
      <c r="B398" s="15"/>
      <c r="C398" s="16"/>
      <c r="D398" s="17" t="s">
        <v>222</v>
      </c>
      <c r="E398" s="7"/>
      <c r="F398" s="18"/>
      <c r="G398" s="19" t="s">
        <v>143</v>
      </c>
      <c r="H398" s="19"/>
      <c r="I398" s="27"/>
      <c r="J398" s="25">
        <v>-107.16</v>
      </c>
      <c r="K398" s="26">
        <f t="shared" si="11"/>
        <v>-107.16</v>
      </c>
      <c r="L398" s="14"/>
    </row>
    <row r="399" spans="1:12">
      <c r="A399" s="20" t="s">
        <v>223</v>
      </c>
      <c r="B399" s="21"/>
      <c r="C399" s="21"/>
      <c r="D399" s="21"/>
      <c r="E399" s="21"/>
      <c r="F399" s="21"/>
      <c r="G399" s="21"/>
      <c r="H399" s="21"/>
      <c r="I399" s="28"/>
      <c r="J399" s="29">
        <f>SUM(J397:J398)</f>
        <v>571.84</v>
      </c>
      <c r="K399" s="33">
        <f t="shared" si="11"/>
        <v>571.84</v>
      </c>
      <c r="L399" s="14"/>
    </row>
    <row r="400" spans="1:12">
      <c r="A400" s="8">
        <v>45568</v>
      </c>
      <c r="B400" s="9">
        <v>19644</v>
      </c>
      <c r="C400" s="10" t="s">
        <v>339</v>
      </c>
      <c r="D400" s="11" t="s">
        <v>221</v>
      </c>
      <c r="E400" s="3">
        <v>222329</v>
      </c>
      <c r="F400" s="12"/>
      <c r="G400" s="13" t="s">
        <v>143</v>
      </c>
      <c r="H400" s="13"/>
      <c r="I400" s="24"/>
      <c r="J400" s="25">
        <v>191.48</v>
      </c>
      <c r="K400" s="26">
        <f t="shared" si="11"/>
        <v>191.48</v>
      </c>
      <c r="L400" s="8">
        <v>45559</v>
      </c>
    </row>
    <row r="401" spans="1:12">
      <c r="A401" s="14"/>
      <c r="B401" s="15"/>
      <c r="C401" s="16"/>
      <c r="D401" s="17" t="s">
        <v>222</v>
      </c>
      <c r="E401" s="7"/>
      <c r="F401" s="18"/>
      <c r="G401" s="19" t="s">
        <v>143</v>
      </c>
      <c r="H401" s="19"/>
      <c r="I401" s="27"/>
      <c r="J401" s="25">
        <v>-36.91</v>
      </c>
      <c r="K401" s="26">
        <f t="shared" si="11"/>
        <v>-36.91</v>
      </c>
      <c r="L401" s="14"/>
    </row>
    <row r="402" spans="1:12">
      <c r="A402" s="20" t="s">
        <v>223</v>
      </c>
      <c r="B402" s="21"/>
      <c r="C402" s="21"/>
      <c r="D402" s="21"/>
      <c r="E402" s="21"/>
      <c r="F402" s="21"/>
      <c r="G402" s="21"/>
      <c r="H402" s="21"/>
      <c r="I402" s="28"/>
      <c r="J402" s="29">
        <f>SUM(J400:J401)</f>
        <v>154.57</v>
      </c>
      <c r="K402" s="33">
        <f t="shared" si="11"/>
        <v>154.57</v>
      </c>
      <c r="L402" s="14"/>
    </row>
    <row r="403" spans="1:12">
      <c r="A403" s="8">
        <v>45568</v>
      </c>
      <c r="B403" s="9">
        <v>19644</v>
      </c>
      <c r="C403" s="10" t="s">
        <v>340</v>
      </c>
      <c r="D403" s="11" t="s">
        <v>221</v>
      </c>
      <c r="E403" s="3">
        <v>222089</v>
      </c>
      <c r="F403" s="12"/>
      <c r="G403" s="13" t="s">
        <v>143</v>
      </c>
      <c r="H403" s="13"/>
      <c r="I403" s="24"/>
      <c r="J403" s="25">
        <v>1078</v>
      </c>
      <c r="K403" s="26">
        <f t="shared" si="11"/>
        <v>1078</v>
      </c>
      <c r="L403" s="8">
        <v>45559</v>
      </c>
    </row>
    <row r="404" spans="1:12">
      <c r="A404" s="14"/>
      <c r="B404" s="15"/>
      <c r="C404" s="16"/>
      <c r="D404" s="17" t="s">
        <v>222</v>
      </c>
      <c r="E404" s="7"/>
      <c r="F404" s="18"/>
      <c r="G404" s="19" t="s">
        <v>143</v>
      </c>
      <c r="H404" s="19"/>
      <c r="I404" s="27"/>
      <c r="J404" s="25">
        <v>-208.64</v>
      </c>
      <c r="K404" s="26">
        <f t="shared" si="11"/>
        <v>-208.64</v>
      </c>
      <c r="L404" s="14"/>
    </row>
    <row r="405" spans="1:12">
      <c r="A405" s="20" t="s">
        <v>223</v>
      </c>
      <c r="B405" s="21"/>
      <c r="C405" s="21"/>
      <c r="D405" s="21"/>
      <c r="E405" s="21"/>
      <c r="F405" s="21"/>
      <c r="G405" s="21"/>
      <c r="H405" s="21"/>
      <c r="I405" s="28"/>
      <c r="J405" s="29">
        <f>SUM(J403:J404)</f>
        <v>869.36</v>
      </c>
      <c r="K405" s="33">
        <f t="shared" si="11"/>
        <v>869.36</v>
      </c>
      <c r="L405" s="14"/>
    </row>
    <row r="406" spans="1:12">
      <c r="A406" s="8">
        <v>45568</v>
      </c>
      <c r="B406" s="9">
        <v>19644</v>
      </c>
      <c r="C406" s="10" t="s">
        <v>341</v>
      </c>
      <c r="D406" s="11" t="s">
        <v>221</v>
      </c>
      <c r="E406" s="3">
        <v>222095</v>
      </c>
      <c r="F406" s="12"/>
      <c r="G406" s="13" t="s">
        <v>143</v>
      </c>
      <c r="H406" s="13"/>
      <c r="I406" s="24"/>
      <c r="J406" s="25">
        <v>189.34</v>
      </c>
      <c r="K406" s="26">
        <f t="shared" si="11"/>
        <v>189.34</v>
      </c>
      <c r="L406" s="8">
        <v>45559</v>
      </c>
    </row>
    <row r="407" spans="1:12">
      <c r="A407" s="14"/>
      <c r="B407" s="15"/>
      <c r="C407" s="16"/>
      <c r="D407" s="17" t="s">
        <v>222</v>
      </c>
      <c r="E407" s="7"/>
      <c r="F407" s="18"/>
      <c r="G407" s="19" t="s">
        <v>143</v>
      </c>
      <c r="H407" s="19"/>
      <c r="I407" s="27"/>
      <c r="J407" s="25">
        <v>-36.5</v>
      </c>
      <c r="K407" s="26">
        <f t="shared" si="11"/>
        <v>-36.5</v>
      </c>
      <c r="L407" s="14"/>
    </row>
    <row r="408" spans="1:12">
      <c r="A408" s="20" t="s">
        <v>223</v>
      </c>
      <c r="B408" s="21"/>
      <c r="C408" s="21"/>
      <c r="D408" s="21"/>
      <c r="E408" s="21"/>
      <c r="F408" s="21"/>
      <c r="G408" s="21"/>
      <c r="H408" s="21"/>
      <c r="I408" s="28"/>
      <c r="J408" s="29">
        <f>SUM(J406:J407)</f>
        <v>152.84</v>
      </c>
      <c r="K408" s="33">
        <f t="shared" si="11"/>
        <v>152.84</v>
      </c>
      <c r="L408" s="14"/>
    </row>
    <row r="409" spans="1:12">
      <c r="A409" s="8">
        <v>45568</v>
      </c>
      <c r="B409" s="9">
        <v>19644</v>
      </c>
      <c r="C409" s="10" t="s">
        <v>342</v>
      </c>
      <c r="D409" s="11" t="s">
        <v>221</v>
      </c>
      <c r="E409" s="3">
        <v>222100</v>
      </c>
      <c r="F409" s="12"/>
      <c r="G409" s="13" t="s">
        <v>143</v>
      </c>
      <c r="H409" s="13"/>
      <c r="I409" s="24"/>
      <c r="J409" s="25">
        <v>1073.6</v>
      </c>
      <c r="K409" s="26">
        <f t="shared" si="11"/>
        <v>1073.6</v>
      </c>
      <c r="L409" s="8">
        <v>45559</v>
      </c>
    </row>
    <row r="410" spans="1:12">
      <c r="A410" s="14"/>
      <c r="B410" s="15"/>
      <c r="C410" s="16"/>
      <c r="D410" s="17" t="s">
        <v>222</v>
      </c>
      <c r="E410" s="7"/>
      <c r="F410" s="18"/>
      <c r="G410" s="19" t="s">
        <v>143</v>
      </c>
      <c r="H410" s="19"/>
      <c r="I410" s="27"/>
      <c r="J410" s="25">
        <v>-243.87</v>
      </c>
      <c r="K410" s="26">
        <f t="shared" si="11"/>
        <v>-243.87</v>
      </c>
      <c r="L410" s="14"/>
    </row>
    <row r="411" spans="1:12">
      <c r="A411" s="20" t="s">
        <v>223</v>
      </c>
      <c r="B411" s="21"/>
      <c r="C411" s="21"/>
      <c r="D411" s="21"/>
      <c r="E411" s="21"/>
      <c r="F411" s="21"/>
      <c r="G411" s="21"/>
      <c r="H411" s="21"/>
      <c r="I411" s="28"/>
      <c r="J411" s="29">
        <f>SUM(J409:J410)</f>
        <v>829.73</v>
      </c>
      <c r="K411" s="33">
        <f t="shared" si="11"/>
        <v>829.73</v>
      </c>
      <c r="L411" s="14"/>
    </row>
    <row r="412" spans="1:12">
      <c r="A412" s="8">
        <v>45568</v>
      </c>
      <c r="B412" s="9">
        <v>19644</v>
      </c>
      <c r="C412" s="10" t="s">
        <v>343</v>
      </c>
      <c r="D412" s="11" t="s">
        <v>221</v>
      </c>
      <c r="E412" s="3">
        <v>222330</v>
      </c>
      <c r="F412" s="12"/>
      <c r="G412" s="13" t="s">
        <v>143</v>
      </c>
      <c r="H412" s="13"/>
      <c r="I412" s="24"/>
      <c r="J412" s="25">
        <v>191.48</v>
      </c>
      <c r="K412" s="26">
        <f t="shared" si="11"/>
        <v>191.48</v>
      </c>
      <c r="L412" s="8">
        <v>45559</v>
      </c>
    </row>
    <row r="413" spans="1:12">
      <c r="A413" s="14"/>
      <c r="B413" s="15"/>
      <c r="C413" s="16"/>
      <c r="D413" s="17" t="s">
        <v>222</v>
      </c>
      <c r="E413" s="7"/>
      <c r="F413" s="18"/>
      <c r="G413" s="19" t="s">
        <v>143</v>
      </c>
      <c r="H413" s="19"/>
      <c r="I413" s="27"/>
      <c r="J413" s="25">
        <v>-36.91</v>
      </c>
      <c r="K413" s="26">
        <f t="shared" si="11"/>
        <v>-36.91</v>
      </c>
      <c r="L413" s="14"/>
    </row>
    <row r="414" spans="1:12">
      <c r="A414" s="20" t="s">
        <v>223</v>
      </c>
      <c r="B414" s="21"/>
      <c r="C414" s="21"/>
      <c r="D414" s="21"/>
      <c r="E414" s="21"/>
      <c r="F414" s="21"/>
      <c r="G414" s="21"/>
      <c r="H414" s="21"/>
      <c r="I414" s="28"/>
      <c r="J414" s="29">
        <f>SUM(J412:J413)</f>
        <v>154.57</v>
      </c>
      <c r="K414" s="33">
        <f t="shared" si="11"/>
        <v>154.57</v>
      </c>
      <c r="L414" s="14"/>
    </row>
    <row r="415" spans="1:12">
      <c r="A415" s="8">
        <v>45568</v>
      </c>
      <c r="B415" s="9">
        <v>19644</v>
      </c>
      <c r="C415" s="10" t="s">
        <v>344</v>
      </c>
      <c r="D415" s="11" t="s">
        <v>221</v>
      </c>
      <c r="E415" s="3">
        <v>221347</v>
      </c>
      <c r="F415" s="12"/>
      <c r="G415" s="13" t="s">
        <v>143</v>
      </c>
      <c r="H415" s="13"/>
      <c r="I415" s="24"/>
      <c r="J415" s="25">
        <v>189.34</v>
      </c>
      <c r="K415" s="26">
        <f t="shared" si="11"/>
        <v>189.34</v>
      </c>
      <c r="L415" s="8">
        <v>45559</v>
      </c>
    </row>
    <row r="416" spans="1:12">
      <c r="A416" s="14"/>
      <c r="B416" s="15"/>
      <c r="C416" s="16"/>
      <c r="D416" s="17" t="s">
        <v>222</v>
      </c>
      <c r="E416" s="7"/>
      <c r="F416" s="18"/>
      <c r="G416" s="19" t="s">
        <v>143</v>
      </c>
      <c r="H416" s="19"/>
      <c r="I416" s="27"/>
      <c r="J416" s="25">
        <v>-36.5</v>
      </c>
      <c r="K416" s="26">
        <f t="shared" si="11"/>
        <v>-36.5</v>
      </c>
      <c r="L416" s="14"/>
    </row>
    <row r="417" spans="1:12">
      <c r="A417" s="20" t="s">
        <v>223</v>
      </c>
      <c r="B417" s="21"/>
      <c r="C417" s="21"/>
      <c r="D417" s="21"/>
      <c r="E417" s="21"/>
      <c r="F417" s="21"/>
      <c r="G417" s="21"/>
      <c r="H417" s="21"/>
      <c r="I417" s="28"/>
      <c r="J417" s="29">
        <f>SUM(J415:J416)</f>
        <v>152.84</v>
      </c>
      <c r="K417" s="33">
        <f t="shared" si="11"/>
        <v>152.84</v>
      </c>
      <c r="L417" s="14"/>
    </row>
    <row r="418" spans="1:12">
      <c r="A418" s="8">
        <v>45568</v>
      </c>
      <c r="B418" s="9">
        <v>19644</v>
      </c>
      <c r="C418" s="10" t="s">
        <v>345</v>
      </c>
      <c r="D418" s="11" t="s">
        <v>221</v>
      </c>
      <c r="E418" s="3">
        <v>222099</v>
      </c>
      <c r="F418" s="12"/>
      <c r="G418" s="13" t="s">
        <v>143</v>
      </c>
      <c r="H418" s="13"/>
      <c r="I418" s="24"/>
      <c r="J418" s="25">
        <v>189.34</v>
      </c>
      <c r="K418" s="26">
        <f t="shared" si="11"/>
        <v>189.34</v>
      </c>
      <c r="L418" s="8">
        <v>45559</v>
      </c>
    </row>
    <row r="419" spans="1:12">
      <c r="A419" s="14"/>
      <c r="B419" s="15"/>
      <c r="C419" s="16"/>
      <c r="D419" s="17" t="s">
        <v>222</v>
      </c>
      <c r="E419" s="7"/>
      <c r="F419" s="18"/>
      <c r="G419" s="19" t="s">
        <v>143</v>
      </c>
      <c r="H419" s="19"/>
      <c r="I419" s="27"/>
      <c r="J419" s="25">
        <v>-36.5</v>
      </c>
      <c r="K419" s="26">
        <f t="shared" si="11"/>
        <v>-36.5</v>
      </c>
      <c r="L419" s="14"/>
    </row>
    <row r="420" spans="1:12">
      <c r="A420" s="20" t="s">
        <v>223</v>
      </c>
      <c r="B420" s="21"/>
      <c r="C420" s="21"/>
      <c r="D420" s="21"/>
      <c r="E420" s="21"/>
      <c r="F420" s="21"/>
      <c r="G420" s="21"/>
      <c r="H420" s="21"/>
      <c r="I420" s="28"/>
      <c r="J420" s="29">
        <f>SUM(J418:J419)</f>
        <v>152.84</v>
      </c>
      <c r="K420" s="33">
        <f t="shared" si="11"/>
        <v>152.84</v>
      </c>
      <c r="L420" s="14"/>
    </row>
    <row r="421" spans="1:12">
      <c r="A421" s="8">
        <v>45568</v>
      </c>
      <c r="B421" s="9">
        <v>19644</v>
      </c>
      <c r="C421" s="10" t="s">
        <v>346</v>
      </c>
      <c r="D421" s="11" t="s">
        <v>221</v>
      </c>
      <c r="E421" s="3">
        <v>222097</v>
      </c>
      <c r="F421" s="12"/>
      <c r="G421" s="13" t="s">
        <v>143</v>
      </c>
      <c r="H421" s="13"/>
      <c r="I421" s="24"/>
      <c r="J421" s="25">
        <v>189.34</v>
      </c>
      <c r="K421" s="26">
        <f t="shared" si="11"/>
        <v>189.34</v>
      </c>
      <c r="L421" s="8">
        <v>45559</v>
      </c>
    </row>
    <row r="422" spans="1:12">
      <c r="A422" s="14"/>
      <c r="B422" s="15"/>
      <c r="C422" s="16"/>
      <c r="D422" s="17" t="s">
        <v>222</v>
      </c>
      <c r="E422" s="7"/>
      <c r="F422" s="18"/>
      <c r="G422" s="19" t="s">
        <v>143</v>
      </c>
      <c r="H422" s="19"/>
      <c r="I422" s="27"/>
      <c r="J422" s="25">
        <v>-36.5</v>
      </c>
      <c r="K422" s="26">
        <f t="shared" si="11"/>
        <v>-36.5</v>
      </c>
      <c r="L422" s="14"/>
    </row>
    <row r="423" spans="1:12">
      <c r="A423" s="20" t="s">
        <v>223</v>
      </c>
      <c r="B423" s="21"/>
      <c r="C423" s="21"/>
      <c r="D423" s="21"/>
      <c r="E423" s="21"/>
      <c r="F423" s="21"/>
      <c r="G423" s="21"/>
      <c r="H423" s="21"/>
      <c r="I423" s="28"/>
      <c r="J423" s="29">
        <f>SUM(J421:J422)</f>
        <v>152.84</v>
      </c>
      <c r="K423" s="33">
        <f t="shared" si="11"/>
        <v>152.84</v>
      </c>
      <c r="L423" s="14"/>
    </row>
    <row r="424" spans="1:12">
      <c r="A424" s="8">
        <v>45568</v>
      </c>
      <c r="B424" s="9">
        <v>19644</v>
      </c>
      <c r="C424" s="10" t="s">
        <v>347</v>
      </c>
      <c r="D424" s="11" t="s">
        <v>221</v>
      </c>
      <c r="E424" s="3">
        <v>221871</v>
      </c>
      <c r="F424" s="12"/>
      <c r="G424" s="13" t="s">
        <v>143</v>
      </c>
      <c r="H424" s="13"/>
      <c r="I424" s="24"/>
      <c r="J424" s="25">
        <v>2132.5</v>
      </c>
      <c r="K424" s="26">
        <f t="shared" si="11"/>
        <v>2132.5</v>
      </c>
      <c r="L424" s="8">
        <v>45559</v>
      </c>
    </row>
    <row r="425" spans="1:12">
      <c r="A425" s="14"/>
      <c r="B425" s="15"/>
      <c r="C425" s="16"/>
      <c r="D425" s="17" t="s">
        <v>222</v>
      </c>
      <c r="E425" s="7"/>
      <c r="F425" s="18"/>
      <c r="G425" s="19" t="s">
        <v>143</v>
      </c>
      <c r="H425" s="19"/>
      <c r="I425" s="27"/>
      <c r="J425" s="25">
        <v>-457.18</v>
      </c>
      <c r="K425" s="26">
        <f t="shared" si="11"/>
        <v>-457.18</v>
      </c>
      <c r="L425" s="14"/>
    </row>
    <row r="426" spans="1:12">
      <c r="A426" s="20" t="s">
        <v>223</v>
      </c>
      <c r="B426" s="21"/>
      <c r="C426" s="21"/>
      <c r="D426" s="21"/>
      <c r="E426" s="21"/>
      <c r="F426" s="21"/>
      <c r="G426" s="21"/>
      <c r="H426" s="21"/>
      <c r="I426" s="28"/>
      <c r="J426" s="29">
        <f>SUM(J424:J425)</f>
        <v>1675.32</v>
      </c>
      <c r="K426" s="33">
        <f t="shared" si="11"/>
        <v>1675.32</v>
      </c>
      <c r="L426" s="14"/>
    </row>
    <row r="427" spans="1:12">
      <c r="A427" s="8">
        <v>45568</v>
      </c>
      <c r="B427" s="9">
        <v>19644</v>
      </c>
      <c r="C427" s="10" t="s">
        <v>348</v>
      </c>
      <c r="D427" s="11" t="s">
        <v>221</v>
      </c>
      <c r="E427" s="3">
        <v>222096</v>
      </c>
      <c r="F427" s="12"/>
      <c r="G427" s="13" t="s">
        <v>143</v>
      </c>
      <c r="H427" s="13"/>
      <c r="I427" s="24"/>
      <c r="J427" s="25">
        <v>1078</v>
      </c>
      <c r="K427" s="26">
        <f t="shared" si="11"/>
        <v>1078</v>
      </c>
      <c r="L427" s="8">
        <v>45559</v>
      </c>
    </row>
    <row r="428" spans="1:12">
      <c r="A428" s="14"/>
      <c r="B428" s="15"/>
      <c r="C428" s="16"/>
      <c r="D428" s="17" t="s">
        <v>222</v>
      </c>
      <c r="E428" s="7"/>
      <c r="F428" s="18"/>
      <c r="G428" s="19" t="s">
        <v>143</v>
      </c>
      <c r="H428" s="19"/>
      <c r="I428" s="27"/>
      <c r="J428" s="25">
        <v>-244.01</v>
      </c>
      <c r="K428" s="26">
        <f t="shared" si="11"/>
        <v>-244.01</v>
      </c>
      <c r="L428" s="14"/>
    </row>
    <row r="429" spans="1:12">
      <c r="A429" s="20" t="s">
        <v>223</v>
      </c>
      <c r="B429" s="21"/>
      <c r="C429" s="21"/>
      <c r="D429" s="21"/>
      <c r="E429" s="21"/>
      <c r="F429" s="21"/>
      <c r="G429" s="21"/>
      <c r="H429" s="21"/>
      <c r="I429" s="28"/>
      <c r="J429" s="29">
        <f>SUM(J427:J428)</f>
        <v>833.99</v>
      </c>
      <c r="K429" s="33">
        <f t="shared" si="11"/>
        <v>833.99</v>
      </c>
      <c r="L429" s="14"/>
    </row>
    <row r="430" spans="1:12">
      <c r="A430" s="8">
        <v>45568</v>
      </c>
      <c r="B430" s="9">
        <v>19644</v>
      </c>
      <c r="C430" s="10" t="s">
        <v>349</v>
      </c>
      <c r="D430" s="11" t="s">
        <v>221</v>
      </c>
      <c r="E430" s="3">
        <v>221605</v>
      </c>
      <c r="F430" s="12"/>
      <c r="G430" s="13" t="s">
        <v>143</v>
      </c>
      <c r="H430" s="13"/>
      <c r="I430" s="24"/>
      <c r="J430" s="25">
        <v>1078</v>
      </c>
      <c r="K430" s="26">
        <f t="shared" si="11"/>
        <v>1078</v>
      </c>
      <c r="L430" s="8">
        <v>45559</v>
      </c>
    </row>
    <row r="431" spans="1:12">
      <c r="A431" s="14"/>
      <c r="B431" s="15"/>
      <c r="C431" s="16"/>
      <c r="D431" s="17" t="s">
        <v>222</v>
      </c>
      <c r="E431" s="7"/>
      <c r="F431" s="18"/>
      <c r="G431" s="19" t="s">
        <v>143</v>
      </c>
      <c r="H431" s="19"/>
      <c r="I431" s="27"/>
      <c r="J431" s="25">
        <v>-245.46</v>
      </c>
      <c r="K431" s="26">
        <f t="shared" si="11"/>
        <v>-245.46</v>
      </c>
      <c r="L431" s="14"/>
    </row>
    <row r="432" spans="1:12">
      <c r="A432" s="20" t="s">
        <v>223</v>
      </c>
      <c r="B432" s="21"/>
      <c r="C432" s="21"/>
      <c r="D432" s="21"/>
      <c r="E432" s="21"/>
      <c r="F432" s="21"/>
      <c r="G432" s="21"/>
      <c r="H432" s="21"/>
      <c r="I432" s="28"/>
      <c r="J432" s="29">
        <f>SUM(J430:J431)</f>
        <v>832.54</v>
      </c>
      <c r="K432" s="33">
        <f t="shared" si="11"/>
        <v>832.54</v>
      </c>
      <c r="L432" s="14"/>
    </row>
    <row r="433" spans="1:12">
      <c r="A433" s="8">
        <v>45568</v>
      </c>
      <c r="B433" s="9">
        <v>19644</v>
      </c>
      <c r="C433" s="10" t="s">
        <v>350</v>
      </c>
      <c r="D433" s="11" t="s">
        <v>221</v>
      </c>
      <c r="E433" s="3">
        <v>221366</v>
      </c>
      <c r="F433" s="12"/>
      <c r="G433" s="13" t="s">
        <v>143</v>
      </c>
      <c r="H433" s="13"/>
      <c r="I433" s="24"/>
      <c r="J433" s="25">
        <v>1067</v>
      </c>
      <c r="K433" s="26">
        <f t="shared" si="11"/>
        <v>1067</v>
      </c>
      <c r="L433" s="8">
        <v>45559</v>
      </c>
    </row>
    <row r="434" spans="1:12">
      <c r="A434" s="14"/>
      <c r="B434" s="15"/>
      <c r="C434" s="16"/>
      <c r="D434" s="17" t="s">
        <v>222</v>
      </c>
      <c r="E434" s="7"/>
      <c r="F434" s="18"/>
      <c r="G434" s="19" t="s">
        <v>143</v>
      </c>
      <c r="H434" s="19"/>
      <c r="I434" s="27"/>
      <c r="J434" s="25">
        <v>-168.38</v>
      </c>
      <c r="K434" s="26">
        <f t="shared" si="11"/>
        <v>-168.38</v>
      </c>
      <c r="L434" s="14"/>
    </row>
    <row r="435" spans="1:12">
      <c r="A435" s="20" t="s">
        <v>223</v>
      </c>
      <c r="B435" s="21"/>
      <c r="C435" s="21"/>
      <c r="D435" s="21"/>
      <c r="E435" s="21"/>
      <c r="F435" s="21"/>
      <c r="G435" s="21"/>
      <c r="H435" s="21"/>
      <c r="I435" s="28"/>
      <c r="J435" s="29">
        <f>SUM(J433:J434)</f>
        <v>898.62</v>
      </c>
      <c r="K435" s="33">
        <f t="shared" ref="K435:K477" si="12">J435+F435</f>
        <v>898.62</v>
      </c>
      <c r="L435" s="14"/>
    </row>
    <row r="436" spans="1:12">
      <c r="A436" s="8">
        <v>45568</v>
      </c>
      <c r="B436" s="9">
        <v>19644</v>
      </c>
      <c r="C436" s="10" t="s">
        <v>351</v>
      </c>
      <c r="D436" s="11" t="s">
        <v>221</v>
      </c>
      <c r="E436" s="3">
        <v>221867</v>
      </c>
      <c r="F436" s="12"/>
      <c r="G436" s="13" t="s">
        <v>143</v>
      </c>
      <c r="H436" s="13"/>
      <c r="I436" s="24"/>
      <c r="J436" s="25">
        <v>190.12</v>
      </c>
      <c r="K436" s="26">
        <f t="shared" si="12"/>
        <v>190.12</v>
      </c>
      <c r="L436" s="8">
        <v>45559</v>
      </c>
    </row>
    <row r="437" spans="1:12">
      <c r="A437" s="14"/>
      <c r="B437" s="15"/>
      <c r="C437" s="16"/>
      <c r="D437" s="17" t="s">
        <v>222</v>
      </c>
      <c r="E437" s="7"/>
      <c r="F437" s="18"/>
      <c r="G437" s="19" t="s">
        <v>143</v>
      </c>
      <c r="H437" s="19"/>
      <c r="I437" s="27"/>
      <c r="J437" s="25">
        <v>-36.65</v>
      </c>
      <c r="K437" s="26">
        <f t="shared" si="12"/>
        <v>-36.65</v>
      </c>
      <c r="L437" s="14"/>
    </row>
    <row r="438" spans="1:12">
      <c r="A438" s="20" t="s">
        <v>223</v>
      </c>
      <c r="B438" s="21"/>
      <c r="C438" s="21"/>
      <c r="D438" s="21"/>
      <c r="E438" s="21"/>
      <c r="F438" s="21"/>
      <c r="G438" s="21"/>
      <c r="H438" s="21"/>
      <c r="I438" s="28"/>
      <c r="J438" s="29">
        <f>SUM(J436:J437)</f>
        <v>153.47</v>
      </c>
      <c r="K438" s="33">
        <f t="shared" si="12"/>
        <v>153.47</v>
      </c>
      <c r="L438" s="14"/>
    </row>
    <row r="439" spans="1:12">
      <c r="A439" s="8">
        <v>45568</v>
      </c>
      <c r="B439" s="9">
        <v>19644</v>
      </c>
      <c r="C439" s="10" t="s">
        <v>352</v>
      </c>
      <c r="D439" s="11" t="s">
        <v>221</v>
      </c>
      <c r="E439" s="3">
        <v>221342</v>
      </c>
      <c r="F439" s="12"/>
      <c r="G439" s="13" t="s">
        <v>143</v>
      </c>
      <c r="H439" s="13"/>
      <c r="I439" s="24"/>
      <c r="J439" s="25">
        <v>378.69</v>
      </c>
      <c r="K439" s="26">
        <f t="shared" si="12"/>
        <v>378.69</v>
      </c>
      <c r="L439" s="8">
        <v>45559</v>
      </c>
    </row>
    <row r="440" spans="1:12">
      <c r="A440" s="14"/>
      <c r="B440" s="15"/>
      <c r="C440" s="16"/>
      <c r="D440" s="17" t="s">
        <v>222</v>
      </c>
      <c r="E440" s="7"/>
      <c r="F440" s="18"/>
      <c r="G440" s="19" t="s">
        <v>143</v>
      </c>
      <c r="H440" s="19"/>
      <c r="I440" s="27"/>
      <c r="J440" s="25">
        <v>-76.24</v>
      </c>
      <c r="K440" s="26">
        <f t="shared" si="12"/>
        <v>-76.24</v>
      </c>
      <c r="L440" s="14"/>
    </row>
    <row r="441" spans="1:12">
      <c r="A441" s="20" t="s">
        <v>223</v>
      </c>
      <c r="B441" s="21"/>
      <c r="C441" s="21"/>
      <c r="D441" s="21"/>
      <c r="E441" s="21"/>
      <c r="F441" s="21"/>
      <c r="G441" s="21"/>
      <c r="H441" s="21"/>
      <c r="I441" s="28"/>
      <c r="J441" s="29">
        <f>SUM(J439:J440)</f>
        <v>302.45</v>
      </c>
      <c r="K441" s="33">
        <f t="shared" si="12"/>
        <v>302.45</v>
      </c>
      <c r="L441" s="14"/>
    </row>
    <row r="442" spans="1:12">
      <c r="A442" s="8">
        <v>45568</v>
      </c>
      <c r="B442" s="9">
        <v>19644</v>
      </c>
      <c r="C442" s="10" t="s">
        <v>353</v>
      </c>
      <c r="D442" s="11" t="s">
        <v>221</v>
      </c>
      <c r="E442" s="3">
        <v>221924</v>
      </c>
      <c r="F442" s="12"/>
      <c r="G442" s="13" t="s">
        <v>143</v>
      </c>
      <c r="H442" s="13"/>
      <c r="I442" s="24"/>
      <c r="J442" s="25">
        <v>1053.9</v>
      </c>
      <c r="K442" s="26">
        <f t="shared" si="12"/>
        <v>1053.9</v>
      </c>
      <c r="L442" s="8">
        <v>45559</v>
      </c>
    </row>
    <row r="443" spans="1:12">
      <c r="A443" s="14"/>
      <c r="B443" s="15"/>
      <c r="C443" s="16"/>
      <c r="D443" s="17" t="s">
        <v>222</v>
      </c>
      <c r="E443" s="7"/>
      <c r="F443" s="18"/>
      <c r="G443" s="19" t="s">
        <v>143</v>
      </c>
      <c r="H443" s="19"/>
      <c r="I443" s="27"/>
      <c r="J443" s="25">
        <v>-212.37</v>
      </c>
      <c r="K443" s="26">
        <f t="shared" si="12"/>
        <v>-212.37</v>
      </c>
      <c r="L443" s="14"/>
    </row>
    <row r="444" spans="1:12">
      <c r="A444" s="20" t="s">
        <v>223</v>
      </c>
      <c r="B444" s="21"/>
      <c r="C444" s="21"/>
      <c r="D444" s="21"/>
      <c r="E444" s="21"/>
      <c r="F444" s="21"/>
      <c r="G444" s="21"/>
      <c r="H444" s="21"/>
      <c r="I444" s="28"/>
      <c r="J444" s="29">
        <f>SUM(J442:J443)</f>
        <v>841.53</v>
      </c>
      <c r="K444" s="33">
        <f t="shared" si="12"/>
        <v>841.53</v>
      </c>
      <c r="L444" s="14"/>
    </row>
    <row r="445" spans="1:12">
      <c r="A445" s="8">
        <v>45568</v>
      </c>
      <c r="B445" s="9">
        <v>19644</v>
      </c>
      <c r="C445" s="10" t="s">
        <v>354</v>
      </c>
      <c r="D445" s="11" t="s">
        <v>221</v>
      </c>
      <c r="E445" s="3">
        <v>221949</v>
      </c>
      <c r="F445" s="12"/>
      <c r="G445" s="13" t="s">
        <v>143</v>
      </c>
      <c r="H445" s="13"/>
      <c r="I445" s="24"/>
      <c r="J445" s="25">
        <v>189.34</v>
      </c>
      <c r="K445" s="26">
        <f t="shared" si="12"/>
        <v>189.34</v>
      </c>
      <c r="L445" s="8">
        <v>45559</v>
      </c>
    </row>
    <row r="446" spans="1:12">
      <c r="A446" s="14"/>
      <c r="B446" s="15"/>
      <c r="C446" s="16"/>
      <c r="D446" s="17" t="s">
        <v>222</v>
      </c>
      <c r="E446" s="7"/>
      <c r="F446" s="18"/>
      <c r="G446" s="19" t="s">
        <v>143</v>
      </c>
      <c r="H446" s="19"/>
      <c r="I446" s="27"/>
      <c r="J446" s="25">
        <v>-36.5</v>
      </c>
      <c r="K446" s="26">
        <f t="shared" si="12"/>
        <v>-36.5</v>
      </c>
      <c r="L446" s="14"/>
    </row>
    <row r="447" spans="1:12">
      <c r="A447" s="20" t="s">
        <v>223</v>
      </c>
      <c r="B447" s="21"/>
      <c r="C447" s="21"/>
      <c r="D447" s="21"/>
      <c r="E447" s="21"/>
      <c r="F447" s="21"/>
      <c r="G447" s="21"/>
      <c r="H447" s="21"/>
      <c r="I447" s="28"/>
      <c r="J447" s="29">
        <f>SUM(J445:J446)</f>
        <v>152.84</v>
      </c>
      <c r="K447" s="33">
        <f t="shared" si="12"/>
        <v>152.84</v>
      </c>
      <c r="L447" s="14"/>
    </row>
    <row r="448" spans="1:12">
      <c r="A448" s="8">
        <v>45568</v>
      </c>
      <c r="B448" s="9">
        <v>19644</v>
      </c>
      <c r="C448" s="10" t="s">
        <v>355</v>
      </c>
      <c r="D448" s="11" t="s">
        <v>221</v>
      </c>
      <c r="E448" s="3">
        <v>222085</v>
      </c>
      <c r="F448" s="12"/>
      <c r="G448" s="13" t="s">
        <v>143</v>
      </c>
      <c r="H448" s="13"/>
      <c r="I448" s="24"/>
      <c r="J448" s="25">
        <v>1045.66</v>
      </c>
      <c r="K448" s="26">
        <f t="shared" si="12"/>
        <v>1045.66</v>
      </c>
      <c r="L448" s="8">
        <v>45559</v>
      </c>
    </row>
    <row r="449" spans="1:12">
      <c r="A449" s="14"/>
      <c r="B449" s="15"/>
      <c r="C449" s="16"/>
      <c r="D449" s="17" t="s">
        <v>222</v>
      </c>
      <c r="E449" s="7"/>
      <c r="F449" s="18"/>
      <c r="G449" s="19" t="s">
        <v>143</v>
      </c>
      <c r="H449" s="19"/>
      <c r="I449" s="27"/>
      <c r="J449" s="25">
        <v>-201.55</v>
      </c>
      <c r="K449" s="26">
        <f t="shared" si="12"/>
        <v>-201.55</v>
      </c>
      <c r="L449" s="14"/>
    </row>
    <row r="450" spans="1:12">
      <c r="A450" s="20" t="s">
        <v>223</v>
      </c>
      <c r="B450" s="21"/>
      <c r="C450" s="21"/>
      <c r="D450" s="21"/>
      <c r="E450" s="21"/>
      <c r="F450" s="21"/>
      <c r="G450" s="21"/>
      <c r="H450" s="21"/>
      <c r="I450" s="28"/>
      <c r="J450" s="29">
        <f>SUM(J448:J449)</f>
        <v>844.11</v>
      </c>
      <c r="K450" s="33">
        <f t="shared" si="12"/>
        <v>844.11</v>
      </c>
      <c r="L450" s="14"/>
    </row>
    <row r="451" spans="1:12">
      <c r="A451" s="8">
        <v>45568</v>
      </c>
      <c r="B451" s="9">
        <v>19644</v>
      </c>
      <c r="C451" s="10" t="s">
        <v>300</v>
      </c>
      <c r="D451" s="11" t="s">
        <v>221</v>
      </c>
      <c r="E451" s="3">
        <v>221382</v>
      </c>
      <c r="F451" s="12"/>
      <c r="G451" s="13" t="s">
        <v>143</v>
      </c>
      <c r="H451" s="13"/>
      <c r="I451" s="24"/>
      <c r="J451" s="25">
        <v>194</v>
      </c>
      <c r="K451" s="26">
        <f t="shared" si="12"/>
        <v>194</v>
      </c>
      <c r="L451" s="8">
        <v>45559</v>
      </c>
    </row>
    <row r="452" spans="1:12">
      <c r="A452" s="14"/>
      <c r="B452" s="15"/>
      <c r="C452" s="16"/>
      <c r="D452" s="17" t="s">
        <v>222</v>
      </c>
      <c r="E452" s="7"/>
      <c r="F452" s="18"/>
      <c r="G452" s="19" t="s">
        <v>143</v>
      </c>
      <c r="H452" s="19"/>
      <c r="I452" s="27"/>
      <c r="J452" s="25">
        <v>-30.63</v>
      </c>
      <c r="K452" s="26">
        <f t="shared" si="12"/>
        <v>-30.63</v>
      </c>
      <c r="L452" s="14"/>
    </row>
    <row r="453" spans="1:12">
      <c r="A453" s="20" t="s">
        <v>223</v>
      </c>
      <c r="B453" s="21"/>
      <c r="C453" s="21"/>
      <c r="D453" s="21"/>
      <c r="E453" s="21"/>
      <c r="F453" s="21"/>
      <c r="G453" s="21"/>
      <c r="H453" s="21"/>
      <c r="I453" s="28"/>
      <c r="J453" s="29">
        <f>SUM(J451:J452)</f>
        <v>163.37</v>
      </c>
      <c r="K453" s="33">
        <f t="shared" si="12"/>
        <v>163.37</v>
      </c>
      <c r="L453" s="14"/>
    </row>
    <row r="454" spans="1:12">
      <c r="A454" s="8">
        <v>45568</v>
      </c>
      <c r="B454" s="9">
        <v>19644</v>
      </c>
      <c r="C454" s="10" t="s">
        <v>356</v>
      </c>
      <c r="D454" s="11" t="s">
        <v>221</v>
      </c>
      <c r="E454" s="3">
        <v>221870</v>
      </c>
      <c r="F454" s="12"/>
      <c r="G454" s="13" t="s">
        <v>143</v>
      </c>
      <c r="H454" s="13"/>
      <c r="I454" s="24"/>
      <c r="J454" s="25">
        <v>189.34</v>
      </c>
      <c r="K454" s="26">
        <f t="shared" si="12"/>
        <v>189.34</v>
      </c>
      <c r="L454" s="8">
        <v>45559</v>
      </c>
    </row>
    <row r="455" spans="1:12">
      <c r="A455" s="14"/>
      <c r="B455" s="15"/>
      <c r="C455" s="16"/>
      <c r="D455" s="17" t="s">
        <v>222</v>
      </c>
      <c r="E455" s="7"/>
      <c r="F455" s="18"/>
      <c r="G455" s="19" t="s">
        <v>143</v>
      </c>
      <c r="H455" s="19"/>
      <c r="I455" s="27"/>
      <c r="J455" s="25">
        <v>-36.5</v>
      </c>
      <c r="K455" s="26">
        <f t="shared" si="12"/>
        <v>-36.5</v>
      </c>
      <c r="L455" s="14"/>
    </row>
    <row r="456" spans="1:12">
      <c r="A456" s="20" t="s">
        <v>223</v>
      </c>
      <c r="B456" s="21"/>
      <c r="C456" s="21"/>
      <c r="D456" s="21"/>
      <c r="E456" s="21"/>
      <c r="F456" s="21"/>
      <c r="G456" s="21"/>
      <c r="H456" s="21"/>
      <c r="I456" s="28"/>
      <c r="J456" s="29">
        <f>SUM(J454:J455)</f>
        <v>152.84</v>
      </c>
      <c r="K456" s="33">
        <f t="shared" si="12"/>
        <v>152.84</v>
      </c>
      <c r="L456" s="14"/>
    </row>
    <row r="457" spans="1:12">
      <c r="A457" s="8">
        <v>45568</v>
      </c>
      <c r="B457" s="9">
        <v>19644</v>
      </c>
      <c r="C457" s="10" t="s">
        <v>357</v>
      </c>
      <c r="D457" s="11" t="s">
        <v>221</v>
      </c>
      <c r="E457" s="3">
        <v>221598</v>
      </c>
      <c r="F457" s="12"/>
      <c r="G457" s="13" t="s">
        <v>143</v>
      </c>
      <c r="H457" s="13"/>
      <c r="I457" s="24"/>
      <c r="J457" s="25">
        <v>1078</v>
      </c>
      <c r="K457" s="26">
        <f t="shared" si="12"/>
        <v>1078</v>
      </c>
      <c r="L457" s="8">
        <v>45559</v>
      </c>
    </row>
    <row r="458" spans="1:12">
      <c r="A458" s="14"/>
      <c r="B458" s="15"/>
      <c r="C458" s="16"/>
      <c r="D458" s="17" t="s">
        <v>222</v>
      </c>
      <c r="E458" s="7"/>
      <c r="F458" s="18"/>
      <c r="G458" s="19" t="s">
        <v>143</v>
      </c>
      <c r="H458" s="19"/>
      <c r="I458" s="27"/>
      <c r="J458" s="25">
        <v>-244.86</v>
      </c>
      <c r="K458" s="26">
        <f t="shared" si="12"/>
        <v>-244.86</v>
      </c>
      <c r="L458" s="14"/>
    </row>
    <row r="459" spans="1:12">
      <c r="A459" s="20" t="s">
        <v>223</v>
      </c>
      <c r="B459" s="21"/>
      <c r="C459" s="21"/>
      <c r="D459" s="21"/>
      <c r="E459" s="21"/>
      <c r="F459" s="21"/>
      <c r="G459" s="21"/>
      <c r="H459" s="21"/>
      <c r="I459" s="28"/>
      <c r="J459" s="29">
        <f>SUM(J457:J458)</f>
        <v>833.14</v>
      </c>
      <c r="K459" s="33">
        <f t="shared" si="12"/>
        <v>833.14</v>
      </c>
      <c r="L459" s="14"/>
    </row>
    <row r="460" spans="1:12">
      <c r="A460" s="8">
        <v>45568</v>
      </c>
      <c r="B460" s="9">
        <v>19644</v>
      </c>
      <c r="C460" s="10" t="s">
        <v>358</v>
      </c>
      <c r="D460" s="11" t="s">
        <v>221</v>
      </c>
      <c r="E460" s="3">
        <v>221952</v>
      </c>
      <c r="F460" s="12"/>
      <c r="G460" s="13" t="s">
        <v>143</v>
      </c>
      <c r="H460" s="13"/>
      <c r="I460" s="24"/>
      <c r="J460" s="25">
        <v>189.34</v>
      </c>
      <c r="K460" s="26">
        <f t="shared" si="12"/>
        <v>189.34</v>
      </c>
      <c r="L460" s="8">
        <v>45559</v>
      </c>
    </row>
    <row r="461" spans="1:12">
      <c r="A461" s="14"/>
      <c r="B461" s="15"/>
      <c r="C461" s="16"/>
      <c r="D461" s="17" t="s">
        <v>222</v>
      </c>
      <c r="E461" s="7"/>
      <c r="F461" s="18"/>
      <c r="G461" s="19" t="s">
        <v>143</v>
      </c>
      <c r="H461" s="19"/>
      <c r="I461" s="27"/>
      <c r="J461" s="25">
        <v>-36.5</v>
      </c>
      <c r="K461" s="26">
        <f t="shared" si="12"/>
        <v>-36.5</v>
      </c>
      <c r="L461" s="14"/>
    </row>
    <row r="462" spans="1:12">
      <c r="A462" s="20" t="s">
        <v>223</v>
      </c>
      <c r="B462" s="21"/>
      <c r="C462" s="21"/>
      <c r="D462" s="21"/>
      <c r="E462" s="21"/>
      <c r="F462" s="21"/>
      <c r="G462" s="21"/>
      <c r="H462" s="21"/>
      <c r="I462" s="28"/>
      <c r="J462" s="29">
        <f>SUM(J460:J461)</f>
        <v>152.84</v>
      </c>
      <c r="K462" s="33">
        <f t="shared" si="12"/>
        <v>152.84</v>
      </c>
      <c r="L462" s="14"/>
    </row>
    <row r="463" spans="1:12">
      <c r="A463" s="8">
        <v>45568</v>
      </c>
      <c r="B463" s="9">
        <v>19644</v>
      </c>
      <c r="C463" s="10" t="s">
        <v>359</v>
      </c>
      <c r="D463" s="11" t="s">
        <v>221</v>
      </c>
      <c r="E463" s="3">
        <v>221034</v>
      </c>
      <c r="F463" s="12"/>
      <c r="G463" s="13" t="s">
        <v>143</v>
      </c>
      <c r="H463" s="13"/>
      <c r="I463" s="24"/>
      <c r="J463" s="25">
        <v>400</v>
      </c>
      <c r="K463" s="26">
        <f t="shared" si="12"/>
        <v>400</v>
      </c>
      <c r="L463" s="8">
        <v>45559</v>
      </c>
    </row>
    <row r="464" spans="1:12">
      <c r="A464" s="14"/>
      <c r="B464" s="15"/>
      <c r="C464" s="16"/>
      <c r="D464" s="17" t="s">
        <v>222</v>
      </c>
      <c r="E464" s="7"/>
      <c r="F464" s="18"/>
      <c r="G464" s="19" t="s">
        <v>143</v>
      </c>
      <c r="H464" s="19"/>
      <c r="I464" s="27"/>
      <c r="J464" s="25">
        <v>-78.44</v>
      </c>
      <c r="K464" s="26">
        <f t="shared" si="12"/>
        <v>-78.44</v>
      </c>
      <c r="L464" s="14"/>
    </row>
    <row r="465" spans="1:12">
      <c r="A465" s="20" t="s">
        <v>223</v>
      </c>
      <c r="B465" s="21"/>
      <c r="C465" s="21"/>
      <c r="D465" s="21"/>
      <c r="E465" s="21"/>
      <c r="F465" s="21"/>
      <c r="G465" s="21"/>
      <c r="H465" s="21"/>
      <c r="I465" s="28"/>
      <c r="J465" s="29">
        <f>SUM(J463:J464)</f>
        <v>321.56</v>
      </c>
      <c r="K465" s="33">
        <f t="shared" si="12"/>
        <v>321.56</v>
      </c>
      <c r="L465" s="14"/>
    </row>
    <row r="466" spans="1:12">
      <c r="A466" s="8">
        <v>45568</v>
      </c>
      <c r="B466" s="9">
        <v>19644</v>
      </c>
      <c r="C466" s="10" t="s">
        <v>360</v>
      </c>
      <c r="D466" s="11" t="s">
        <v>221</v>
      </c>
      <c r="E466" s="3">
        <v>221599</v>
      </c>
      <c r="F466" s="12"/>
      <c r="G466" s="13" t="s">
        <v>143</v>
      </c>
      <c r="H466" s="13"/>
      <c r="I466" s="24"/>
      <c r="J466" s="25">
        <v>189.34</v>
      </c>
      <c r="K466" s="26">
        <f t="shared" si="12"/>
        <v>189.34</v>
      </c>
      <c r="L466" s="8">
        <v>45559</v>
      </c>
    </row>
    <row r="467" spans="1:12">
      <c r="A467" s="14"/>
      <c r="B467" s="15"/>
      <c r="C467" s="16"/>
      <c r="D467" s="17" t="s">
        <v>222</v>
      </c>
      <c r="E467" s="7"/>
      <c r="F467" s="18"/>
      <c r="G467" s="19" t="s">
        <v>143</v>
      </c>
      <c r="H467" s="19"/>
      <c r="I467" s="27"/>
      <c r="J467" s="25">
        <v>-36.5</v>
      </c>
      <c r="K467" s="26">
        <f t="shared" si="12"/>
        <v>-36.5</v>
      </c>
      <c r="L467" s="14"/>
    </row>
    <row r="468" spans="1:12">
      <c r="A468" s="20" t="s">
        <v>223</v>
      </c>
      <c r="B468" s="21"/>
      <c r="C468" s="21"/>
      <c r="D468" s="21"/>
      <c r="E468" s="21"/>
      <c r="F468" s="21"/>
      <c r="G468" s="21"/>
      <c r="H468" s="21"/>
      <c r="I468" s="28"/>
      <c r="J468" s="29">
        <f>SUM(J466:J467)</f>
        <v>152.84</v>
      </c>
      <c r="K468" s="33">
        <f t="shared" si="12"/>
        <v>152.84</v>
      </c>
      <c r="L468" s="14"/>
    </row>
    <row r="469" spans="1:12">
      <c r="A469" s="8">
        <v>45568</v>
      </c>
      <c r="B469" s="9">
        <v>19644</v>
      </c>
      <c r="C469" s="10" t="s">
        <v>361</v>
      </c>
      <c r="D469" s="11" t="s">
        <v>221</v>
      </c>
      <c r="E469" s="3">
        <v>222093</v>
      </c>
      <c r="F469" s="12"/>
      <c r="G469" s="13" t="s">
        <v>143</v>
      </c>
      <c r="H469" s="13"/>
      <c r="I469" s="24"/>
      <c r="J469" s="25">
        <v>189.34</v>
      </c>
      <c r="K469" s="26">
        <f t="shared" si="12"/>
        <v>189.34</v>
      </c>
      <c r="L469" s="8">
        <v>45559</v>
      </c>
    </row>
    <row r="470" spans="1:12">
      <c r="A470" s="14"/>
      <c r="B470" s="15"/>
      <c r="C470" s="16"/>
      <c r="D470" s="17" t="s">
        <v>222</v>
      </c>
      <c r="E470" s="7"/>
      <c r="F470" s="18"/>
      <c r="G470" s="19" t="s">
        <v>143</v>
      </c>
      <c r="H470" s="19"/>
      <c r="I470" s="27"/>
      <c r="J470" s="25">
        <v>-36.5</v>
      </c>
      <c r="K470" s="26">
        <f t="shared" si="12"/>
        <v>-36.5</v>
      </c>
      <c r="L470" s="14"/>
    </row>
    <row r="471" spans="1:12">
      <c r="A471" s="20" t="s">
        <v>223</v>
      </c>
      <c r="B471" s="21"/>
      <c r="C471" s="21"/>
      <c r="D471" s="21"/>
      <c r="E471" s="21"/>
      <c r="F471" s="21"/>
      <c r="G471" s="21"/>
      <c r="H471" s="21"/>
      <c r="I471" s="28"/>
      <c r="J471" s="29">
        <f>SUM(J469:J470)</f>
        <v>152.84</v>
      </c>
      <c r="K471" s="33">
        <f t="shared" si="12"/>
        <v>152.84</v>
      </c>
      <c r="L471" s="14"/>
    </row>
    <row r="472" ht="10.5" spans="1:10">
      <c r="A472" s="2"/>
      <c r="I472" s="30" t="s">
        <v>236</v>
      </c>
      <c r="J472" s="31">
        <f>SUM(J309,J312,J315,J318,J321,J324,J327,J330,J333,J336,J339,J342,J345,J348,J351,J354,J357,J360,J363,J366,J369,J372,J375,J378,J381,J384,J387,J390,J393,J396,J399,J402,J405,J408,J411,J414,J417,J420,J423,J426,J429,J432,J435,J438,J441,J444,J447,J450,J453,J456,J459,J462,J465,J468,J471)</f>
        <v>25643.94</v>
      </c>
    </row>
    <row r="473" ht="10.5" spans="1:10">
      <c r="A473" s="2" t="s">
        <v>20</v>
      </c>
      <c r="D473" s="2" t="s">
        <v>21</v>
      </c>
      <c r="I473" s="32"/>
      <c r="J473" s="31"/>
    </row>
    <row r="474" spans="1:1">
      <c r="A474" s="2"/>
    </row>
    <row r="475" spans="1:1">
      <c r="A475" s="2"/>
    </row>
    <row r="476" spans="1:4">
      <c r="A476" s="2" t="s">
        <v>23</v>
      </c>
      <c r="D476" s="2" t="s">
        <v>24</v>
      </c>
    </row>
    <row r="477" spans="1:4">
      <c r="A477" s="1" t="s">
        <v>26</v>
      </c>
      <c r="D477" s="1" t="s">
        <v>27</v>
      </c>
    </row>
    <row r="485" spans="1:1">
      <c r="A485" s="2" t="s">
        <v>0</v>
      </c>
    </row>
    <row r="486" spans="1:1">
      <c r="A486" s="2" t="s">
        <v>1</v>
      </c>
    </row>
    <row r="488" spans="1:12">
      <c r="A488" s="3" t="s">
        <v>2</v>
      </c>
      <c r="B488" s="3" t="s">
        <v>3</v>
      </c>
      <c r="C488" s="3" t="s">
        <v>4</v>
      </c>
      <c r="D488" s="3" t="s">
        <v>5</v>
      </c>
      <c r="E488" s="3" t="s">
        <v>219</v>
      </c>
      <c r="F488" s="3" t="s">
        <v>7</v>
      </c>
      <c r="G488" s="4" t="s">
        <v>8</v>
      </c>
      <c r="H488" s="5"/>
      <c r="I488" s="5"/>
      <c r="J488" s="23"/>
      <c r="K488" s="3" t="s">
        <v>9</v>
      </c>
      <c r="L488" s="3" t="s">
        <v>10</v>
      </c>
    </row>
    <row r="489" spans="1:12">
      <c r="A489" s="6"/>
      <c r="B489" s="6"/>
      <c r="C489" s="6"/>
      <c r="D489" s="6"/>
      <c r="E489" s="6"/>
      <c r="F489" s="6"/>
      <c r="G489" s="3" t="s">
        <v>11</v>
      </c>
      <c r="H489" s="3" t="s">
        <v>12</v>
      </c>
      <c r="I489" s="3" t="s">
        <v>13</v>
      </c>
      <c r="J489" s="3" t="s">
        <v>14</v>
      </c>
      <c r="K489" s="6"/>
      <c r="L489" s="6"/>
    </row>
    <row r="490" spans="1:1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</row>
    <row r="491" spans="1:12">
      <c r="A491" s="8">
        <v>45569</v>
      </c>
      <c r="B491" s="9">
        <v>19645</v>
      </c>
      <c r="C491" s="10" t="s">
        <v>362</v>
      </c>
      <c r="D491" s="11" t="s">
        <v>221</v>
      </c>
      <c r="E491" s="3">
        <v>223556</v>
      </c>
      <c r="F491" s="12"/>
      <c r="G491" s="13" t="s">
        <v>143</v>
      </c>
      <c r="H491" s="13"/>
      <c r="I491" s="24"/>
      <c r="J491" s="25">
        <v>339.5</v>
      </c>
      <c r="K491" s="26">
        <f t="shared" ref="K491:K554" si="13">J491+F491</f>
        <v>339.5</v>
      </c>
      <c r="L491" s="8">
        <v>45565</v>
      </c>
    </row>
    <row r="492" spans="1:12">
      <c r="A492" s="14"/>
      <c r="B492" s="15"/>
      <c r="C492" s="16"/>
      <c r="D492" s="17" t="s">
        <v>222</v>
      </c>
      <c r="E492" s="7"/>
      <c r="F492" s="18"/>
      <c r="G492" s="19" t="s">
        <v>143</v>
      </c>
      <c r="H492" s="19"/>
      <c r="I492" s="27"/>
      <c r="J492" s="25">
        <v>-54.44</v>
      </c>
      <c r="K492" s="26">
        <f t="shared" si="13"/>
        <v>-54.44</v>
      </c>
      <c r="L492" s="14"/>
    </row>
    <row r="493" spans="1:12">
      <c r="A493" s="20" t="s">
        <v>223</v>
      </c>
      <c r="B493" s="21"/>
      <c r="C493" s="21"/>
      <c r="D493" s="21"/>
      <c r="E493" s="21"/>
      <c r="F493" s="21"/>
      <c r="G493" s="21"/>
      <c r="H493" s="21"/>
      <c r="I493" s="28"/>
      <c r="J493" s="29">
        <f>SUM(J491:J492)</f>
        <v>285.06</v>
      </c>
      <c r="K493" s="33">
        <f t="shared" si="13"/>
        <v>285.06</v>
      </c>
      <c r="L493" s="14"/>
    </row>
    <row r="494" spans="1:12">
      <c r="A494" s="8">
        <v>45569</v>
      </c>
      <c r="B494" s="9">
        <v>19645</v>
      </c>
      <c r="C494" s="10" t="s">
        <v>363</v>
      </c>
      <c r="D494" s="11" t="s">
        <v>221</v>
      </c>
      <c r="E494" s="3">
        <v>223559</v>
      </c>
      <c r="F494" s="12"/>
      <c r="G494" s="13" t="s">
        <v>143</v>
      </c>
      <c r="H494" s="13"/>
      <c r="I494" s="24"/>
      <c r="J494" s="25">
        <v>194</v>
      </c>
      <c r="K494" s="26">
        <f t="shared" si="13"/>
        <v>194</v>
      </c>
      <c r="L494" s="8">
        <v>45565</v>
      </c>
    </row>
    <row r="495" spans="1:12">
      <c r="A495" s="14"/>
      <c r="B495" s="15"/>
      <c r="C495" s="16"/>
      <c r="D495" s="17" t="s">
        <v>222</v>
      </c>
      <c r="E495" s="7"/>
      <c r="F495" s="18"/>
      <c r="G495" s="19" t="s">
        <v>143</v>
      </c>
      <c r="H495" s="19"/>
      <c r="I495" s="27"/>
      <c r="J495" s="25">
        <v>-30.63</v>
      </c>
      <c r="K495" s="26">
        <f t="shared" si="13"/>
        <v>-30.63</v>
      </c>
      <c r="L495" s="14"/>
    </row>
    <row r="496" spans="1:12">
      <c r="A496" s="20" t="s">
        <v>223</v>
      </c>
      <c r="B496" s="21"/>
      <c r="C496" s="21"/>
      <c r="D496" s="21"/>
      <c r="E496" s="21"/>
      <c r="F496" s="21"/>
      <c r="G496" s="21"/>
      <c r="H496" s="21"/>
      <c r="I496" s="28"/>
      <c r="J496" s="29">
        <f>SUM(J494:J495)</f>
        <v>163.37</v>
      </c>
      <c r="K496" s="33">
        <f t="shared" si="13"/>
        <v>163.37</v>
      </c>
      <c r="L496" s="14"/>
    </row>
    <row r="497" spans="1:12">
      <c r="A497" s="8">
        <v>45569</v>
      </c>
      <c r="B497" s="9">
        <v>19645</v>
      </c>
      <c r="C497" s="10" t="s">
        <v>364</v>
      </c>
      <c r="D497" s="11" t="s">
        <v>221</v>
      </c>
      <c r="E497" s="3">
        <v>223563</v>
      </c>
      <c r="F497" s="12"/>
      <c r="G497" s="13" t="s">
        <v>143</v>
      </c>
      <c r="H497" s="13"/>
      <c r="I497" s="24"/>
      <c r="J497" s="25">
        <v>388</v>
      </c>
      <c r="K497" s="26">
        <f t="shared" si="13"/>
        <v>388</v>
      </c>
      <c r="L497" s="8">
        <v>45565</v>
      </c>
    </row>
    <row r="498" spans="1:12">
      <c r="A498" s="14"/>
      <c r="B498" s="15"/>
      <c r="C498" s="16"/>
      <c r="D498" s="17" t="s">
        <v>222</v>
      </c>
      <c r="E498" s="7"/>
      <c r="F498" s="18"/>
      <c r="G498" s="19" t="s">
        <v>143</v>
      </c>
      <c r="H498" s="19"/>
      <c r="I498" s="27"/>
      <c r="J498" s="25">
        <v>-61.26</v>
      </c>
      <c r="K498" s="26">
        <f t="shared" si="13"/>
        <v>-61.26</v>
      </c>
      <c r="L498" s="14"/>
    </row>
    <row r="499" spans="1:12">
      <c r="A499" s="20" t="s">
        <v>223</v>
      </c>
      <c r="B499" s="21"/>
      <c r="C499" s="21"/>
      <c r="D499" s="21"/>
      <c r="E499" s="21"/>
      <c r="F499" s="21"/>
      <c r="G499" s="21"/>
      <c r="H499" s="21"/>
      <c r="I499" s="28"/>
      <c r="J499" s="29">
        <f>SUM(J497:J498)</f>
        <v>326.74</v>
      </c>
      <c r="K499" s="33">
        <f t="shared" si="13"/>
        <v>326.74</v>
      </c>
      <c r="L499" s="14"/>
    </row>
    <row r="500" spans="1:12">
      <c r="A500" s="8">
        <v>45569</v>
      </c>
      <c r="B500" s="9">
        <v>19645</v>
      </c>
      <c r="C500" s="10" t="s">
        <v>365</v>
      </c>
      <c r="D500" s="11" t="s">
        <v>221</v>
      </c>
      <c r="E500" s="3">
        <v>223234</v>
      </c>
      <c r="F500" s="12"/>
      <c r="G500" s="13" t="s">
        <v>143</v>
      </c>
      <c r="H500" s="13"/>
      <c r="I500" s="24"/>
      <c r="J500" s="25">
        <v>388</v>
      </c>
      <c r="K500" s="26">
        <f t="shared" si="13"/>
        <v>388</v>
      </c>
      <c r="L500" s="8">
        <v>45565</v>
      </c>
    </row>
    <row r="501" spans="1:12">
      <c r="A501" s="14"/>
      <c r="B501" s="15"/>
      <c r="C501" s="16"/>
      <c r="D501" s="17" t="s">
        <v>222</v>
      </c>
      <c r="E501" s="7"/>
      <c r="F501" s="18"/>
      <c r="G501" s="19" t="s">
        <v>143</v>
      </c>
      <c r="H501" s="19"/>
      <c r="I501" s="27"/>
      <c r="J501" s="25">
        <v>-62.1</v>
      </c>
      <c r="K501" s="26">
        <f t="shared" si="13"/>
        <v>-62.1</v>
      </c>
      <c r="L501" s="14"/>
    </row>
    <row r="502" spans="1:12">
      <c r="A502" s="20" t="s">
        <v>223</v>
      </c>
      <c r="B502" s="21"/>
      <c r="C502" s="21"/>
      <c r="D502" s="21"/>
      <c r="E502" s="21"/>
      <c r="F502" s="21"/>
      <c r="G502" s="21"/>
      <c r="H502" s="21"/>
      <c r="I502" s="28"/>
      <c r="J502" s="29">
        <f>SUM(J500:J501)</f>
        <v>325.9</v>
      </c>
      <c r="K502" s="33">
        <f t="shared" si="13"/>
        <v>325.9</v>
      </c>
      <c r="L502" s="14"/>
    </row>
    <row r="503" spans="1:12">
      <c r="A503" s="8">
        <v>45569</v>
      </c>
      <c r="B503" s="9">
        <v>19645</v>
      </c>
      <c r="C503" s="10" t="s">
        <v>366</v>
      </c>
      <c r="D503" s="11" t="s">
        <v>221</v>
      </c>
      <c r="E503" s="3">
        <v>223585</v>
      </c>
      <c r="F503" s="12"/>
      <c r="G503" s="13" t="s">
        <v>143</v>
      </c>
      <c r="H503" s="13"/>
      <c r="I503" s="24"/>
      <c r="J503" s="25">
        <v>197</v>
      </c>
      <c r="K503" s="26">
        <f t="shared" si="13"/>
        <v>197</v>
      </c>
      <c r="L503" s="8">
        <v>45565</v>
      </c>
    </row>
    <row r="504" spans="1:12">
      <c r="A504" s="14"/>
      <c r="B504" s="15"/>
      <c r="C504" s="16"/>
      <c r="D504" s="17" t="s">
        <v>222</v>
      </c>
      <c r="E504" s="7"/>
      <c r="F504" s="18"/>
      <c r="G504" s="19" t="s">
        <v>143</v>
      </c>
      <c r="H504" s="19"/>
      <c r="I504" s="27"/>
      <c r="J504" s="25">
        <v>-35.28</v>
      </c>
      <c r="K504" s="26">
        <f t="shared" si="13"/>
        <v>-35.28</v>
      </c>
      <c r="L504" s="14"/>
    </row>
    <row r="505" spans="1:12">
      <c r="A505" s="20" t="s">
        <v>223</v>
      </c>
      <c r="B505" s="21"/>
      <c r="C505" s="21"/>
      <c r="D505" s="21"/>
      <c r="E505" s="21"/>
      <c r="F505" s="21"/>
      <c r="G505" s="21"/>
      <c r="H505" s="21"/>
      <c r="I505" s="28"/>
      <c r="J505" s="29">
        <f>SUM(J503:J504)</f>
        <v>161.72</v>
      </c>
      <c r="K505" s="33">
        <f t="shared" si="13"/>
        <v>161.72</v>
      </c>
      <c r="L505" s="14"/>
    </row>
    <row r="506" spans="1:12">
      <c r="A506" s="8">
        <v>45569</v>
      </c>
      <c r="B506" s="9">
        <v>19645</v>
      </c>
      <c r="C506" s="10" t="s">
        <v>367</v>
      </c>
      <c r="D506" s="11" t="s">
        <v>221</v>
      </c>
      <c r="E506" s="3">
        <v>223905</v>
      </c>
      <c r="F506" s="12"/>
      <c r="G506" s="13" t="s">
        <v>143</v>
      </c>
      <c r="H506" s="13"/>
      <c r="I506" s="24"/>
      <c r="J506" s="25">
        <v>194</v>
      </c>
      <c r="K506" s="26">
        <f t="shared" si="13"/>
        <v>194</v>
      </c>
      <c r="L506" s="8">
        <v>45565</v>
      </c>
    </row>
    <row r="507" spans="1:12">
      <c r="A507" s="14"/>
      <c r="B507" s="15"/>
      <c r="C507" s="16"/>
      <c r="D507" s="17" t="s">
        <v>222</v>
      </c>
      <c r="E507" s="7"/>
      <c r="F507" s="18"/>
      <c r="G507" s="19" t="s">
        <v>143</v>
      </c>
      <c r="H507" s="19"/>
      <c r="I507" s="27"/>
      <c r="J507" s="25">
        <v>-31.48</v>
      </c>
      <c r="K507" s="26">
        <f t="shared" si="13"/>
        <v>-31.48</v>
      </c>
      <c r="L507" s="14"/>
    </row>
    <row r="508" spans="1:12">
      <c r="A508" s="20" t="s">
        <v>223</v>
      </c>
      <c r="B508" s="21"/>
      <c r="C508" s="21"/>
      <c r="D508" s="21"/>
      <c r="E508" s="21"/>
      <c r="F508" s="21"/>
      <c r="G508" s="21"/>
      <c r="H508" s="21"/>
      <c r="I508" s="28"/>
      <c r="J508" s="29">
        <f>SUM(J506:J507)</f>
        <v>162.52</v>
      </c>
      <c r="K508" s="33">
        <f t="shared" si="13"/>
        <v>162.52</v>
      </c>
      <c r="L508" s="14"/>
    </row>
    <row r="509" spans="1:12">
      <c r="A509" s="8">
        <v>45569</v>
      </c>
      <c r="B509" s="9">
        <v>19645</v>
      </c>
      <c r="C509" s="10" t="s">
        <v>368</v>
      </c>
      <c r="D509" s="11" t="s">
        <v>221</v>
      </c>
      <c r="E509" s="3">
        <v>223583</v>
      </c>
      <c r="F509" s="12"/>
      <c r="G509" s="13" t="s">
        <v>143</v>
      </c>
      <c r="H509" s="13"/>
      <c r="I509" s="24"/>
      <c r="J509" s="25">
        <v>350</v>
      </c>
      <c r="K509" s="26">
        <f t="shared" si="13"/>
        <v>350</v>
      </c>
      <c r="L509" s="8">
        <v>45565</v>
      </c>
    </row>
    <row r="510" spans="1:12">
      <c r="A510" s="14"/>
      <c r="B510" s="15"/>
      <c r="C510" s="16"/>
      <c r="D510" s="17" t="s">
        <v>222</v>
      </c>
      <c r="E510" s="7"/>
      <c r="F510" s="18"/>
      <c r="G510" s="19" t="s">
        <v>143</v>
      </c>
      <c r="H510" s="19"/>
      <c r="I510" s="27"/>
      <c r="J510" s="25">
        <v>-67.85</v>
      </c>
      <c r="K510" s="26">
        <f t="shared" si="13"/>
        <v>-67.85</v>
      </c>
      <c r="L510" s="14"/>
    </row>
    <row r="511" spans="1:12">
      <c r="A511" s="20" t="s">
        <v>223</v>
      </c>
      <c r="B511" s="21"/>
      <c r="C511" s="21"/>
      <c r="D511" s="21"/>
      <c r="E511" s="21"/>
      <c r="F511" s="21"/>
      <c r="G511" s="21"/>
      <c r="H511" s="21"/>
      <c r="I511" s="28"/>
      <c r="J511" s="29">
        <f>SUM(J509:J510)</f>
        <v>282.15</v>
      </c>
      <c r="K511" s="33">
        <f t="shared" si="13"/>
        <v>282.15</v>
      </c>
      <c r="L511" s="14"/>
    </row>
    <row r="512" spans="1:12">
      <c r="A512" s="8">
        <v>45569</v>
      </c>
      <c r="B512" s="9">
        <v>19645</v>
      </c>
      <c r="C512" s="10" t="s">
        <v>369</v>
      </c>
      <c r="D512" s="11" t="s">
        <v>221</v>
      </c>
      <c r="E512" s="3">
        <v>222997</v>
      </c>
      <c r="F512" s="12"/>
      <c r="G512" s="13" t="s">
        <v>143</v>
      </c>
      <c r="H512" s="13"/>
      <c r="I512" s="24"/>
      <c r="J512" s="25">
        <v>1067</v>
      </c>
      <c r="K512" s="26">
        <f t="shared" si="13"/>
        <v>1067</v>
      </c>
      <c r="L512" s="8">
        <v>45565</v>
      </c>
    </row>
    <row r="513" spans="1:12">
      <c r="A513" s="14"/>
      <c r="B513" s="15"/>
      <c r="C513" s="16"/>
      <c r="D513" s="17" t="s">
        <v>222</v>
      </c>
      <c r="E513" s="7"/>
      <c r="F513" s="18"/>
      <c r="G513" s="19" t="s">
        <v>143</v>
      </c>
      <c r="H513" s="19"/>
      <c r="I513" s="27"/>
      <c r="J513" s="25">
        <v>-169.23</v>
      </c>
      <c r="K513" s="26">
        <f t="shared" si="13"/>
        <v>-169.23</v>
      </c>
      <c r="L513" s="14"/>
    </row>
    <row r="514" spans="1:12">
      <c r="A514" s="20" t="s">
        <v>223</v>
      </c>
      <c r="B514" s="21"/>
      <c r="C514" s="21"/>
      <c r="D514" s="21"/>
      <c r="E514" s="21"/>
      <c r="F514" s="21"/>
      <c r="G514" s="21"/>
      <c r="H514" s="21"/>
      <c r="I514" s="28"/>
      <c r="J514" s="29">
        <f>SUM(J512:J513)</f>
        <v>897.77</v>
      </c>
      <c r="K514" s="33">
        <f t="shared" si="13"/>
        <v>897.77</v>
      </c>
      <c r="L514" s="14"/>
    </row>
    <row r="515" spans="1:12">
      <c r="A515" s="8">
        <v>45569</v>
      </c>
      <c r="B515" s="9">
        <v>19645</v>
      </c>
      <c r="C515" s="10" t="s">
        <v>370</v>
      </c>
      <c r="D515" s="11" t="s">
        <v>221</v>
      </c>
      <c r="E515" s="3">
        <v>223227</v>
      </c>
      <c r="F515" s="12"/>
      <c r="G515" s="13" t="s">
        <v>143</v>
      </c>
      <c r="H515" s="13"/>
      <c r="I515" s="24"/>
      <c r="J515" s="25">
        <v>194</v>
      </c>
      <c r="K515" s="26">
        <f t="shared" si="13"/>
        <v>194</v>
      </c>
      <c r="L515" s="8">
        <v>45565</v>
      </c>
    </row>
    <row r="516" spans="1:12">
      <c r="A516" s="14"/>
      <c r="B516" s="15"/>
      <c r="C516" s="16"/>
      <c r="D516" s="17" t="s">
        <v>222</v>
      </c>
      <c r="E516" s="7"/>
      <c r="F516" s="18"/>
      <c r="G516" s="19" t="s">
        <v>143</v>
      </c>
      <c r="H516" s="19"/>
      <c r="I516" s="27"/>
      <c r="J516" s="25">
        <v>-30.63</v>
      </c>
      <c r="K516" s="26">
        <f t="shared" si="13"/>
        <v>-30.63</v>
      </c>
      <c r="L516" s="14"/>
    </row>
    <row r="517" spans="1:12">
      <c r="A517" s="20" t="s">
        <v>223</v>
      </c>
      <c r="B517" s="21"/>
      <c r="C517" s="21"/>
      <c r="D517" s="21"/>
      <c r="E517" s="21"/>
      <c r="F517" s="21"/>
      <c r="G517" s="21"/>
      <c r="H517" s="21"/>
      <c r="I517" s="28"/>
      <c r="J517" s="29">
        <f>SUM(J515:J516)</f>
        <v>163.37</v>
      </c>
      <c r="K517" s="33">
        <f t="shared" si="13"/>
        <v>163.37</v>
      </c>
      <c r="L517" s="14"/>
    </row>
    <row r="518" spans="1:12">
      <c r="A518" s="8">
        <v>45569</v>
      </c>
      <c r="B518" s="9">
        <v>19645</v>
      </c>
      <c r="C518" s="10" t="s">
        <v>371</v>
      </c>
      <c r="D518" s="11" t="s">
        <v>221</v>
      </c>
      <c r="E518" s="3">
        <v>222716</v>
      </c>
      <c r="F518" s="12"/>
      <c r="G518" s="13" t="s">
        <v>143</v>
      </c>
      <c r="H518" s="13"/>
      <c r="I518" s="24"/>
      <c r="J518" s="25">
        <v>957.39</v>
      </c>
      <c r="K518" s="26">
        <f t="shared" si="13"/>
        <v>957.39</v>
      </c>
      <c r="L518" s="8">
        <v>45565</v>
      </c>
    </row>
    <row r="519" spans="1:12">
      <c r="A519" s="14"/>
      <c r="B519" s="15"/>
      <c r="C519" s="16"/>
      <c r="D519" s="17" t="s">
        <v>222</v>
      </c>
      <c r="E519" s="7"/>
      <c r="F519" s="18"/>
      <c r="G519" s="19" t="s">
        <v>143</v>
      </c>
      <c r="H519" s="19"/>
      <c r="I519" s="27"/>
      <c r="J519" s="25">
        <v>-184.55</v>
      </c>
      <c r="K519" s="26">
        <f t="shared" si="13"/>
        <v>-184.55</v>
      </c>
      <c r="L519" s="14"/>
    </row>
    <row r="520" spans="1:12">
      <c r="A520" s="20" t="s">
        <v>223</v>
      </c>
      <c r="B520" s="21"/>
      <c r="C520" s="21"/>
      <c r="D520" s="21"/>
      <c r="E520" s="21"/>
      <c r="F520" s="21"/>
      <c r="G520" s="21"/>
      <c r="H520" s="21"/>
      <c r="I520" s="28"/>
      <c r="J520" s="29">
        <f>SUM(J518:J519)</f>
        <v>772.84</v>
      </c>
      <c r="K520" s="33">
        <f t="shared" si="13"/>
        <v>772.84</v>
      </c>
      <c r="L520" s="14"/>
    </row>
    <row r="521" spans="1:12">
      <c r="A521" s="8">
        <v>45569</v>
      </c>
      <c r="B521" s="9">
        <v>19645</v>
      </c>
      <c r="C521" s="10" t="s">
        <v>372</v>
      </c>
      <c r="D521" s="11" t="s">
        <v>221</v>
      </c>
      <c r="E521" s="3">
        <v>222953</v>
      </c>
      <c r="F521" s="12"/>
      <c r="G521" s="13" t="s">
        <v>143</v>
      </c>
      <c r="H521" s="13"/>
      <c r="I521" s="24"/>
      <c r="J521" s="25">
        <v>1067</v>
      </c>
      <c r="K521" s="26">
        <f t="shared" si="13"/>
        <v>1067</v>
      </c>
      <c r="L521" s="8">
        <v>45565</v>
      </c>
    </row>
    <row r="522" spans="1:12">
      <c r="A522" s="14"/>
      <c r="B522" s="15"/>
      <c r="C522" s="16"/>
      <c r="D522" s="17" t="s">
        <v>222</v>
      </c>
      <c r="E522" s="7"/>
      <c r="F522" s="18"/>
      <c r="G522" s="19" t="s">
        <v>143</v>
      </c>
      <c r="H522" s="19"/>
      <c r="I522" s="27"/>
      <c r="J522" s="25">
        <v>-169.23</v>
      </c>
      <c r="K522" s="26">
        <f t="shared" si="13"/>
        <v>-169.23</v>
      </c>
      <c r="L522" s="14"/>
    </row>
    <row r="523" spans="1:12">
      <c r="A523" s="20" t="s">
        <v>223</v>
      </c>
      <c r="B523" s="21"/>
      <c r="C523" s="21"/>
      <c r="D523" s="21"/>
      <c r="E523" s="21"/>
      <c r="F523" s="21"/>
      <c r="G523" s="21"/>
      <c r="H523" s="21"/>
      <c r="I523" s="28"/>
      <c r="J523" s="29">
        <f>SUM(J521:J522)</f>
        <v>897.77</v>
      </c>
      <c r="K523" s="33">
        <f t="shared" si="13"/>
        <v>897.77</v>
      </c>
      <c r="L523" s="14"/>
    </row>
    <row r="524" spans="1:12">
      <c r="A524" s="8">
        <v>45569</v>
      </c>
      <c r="B524" s="9">
        <v>19645</v>
      </c>
      <c r="C524" s="10" t="s">
        <v>373</v>
      </c>
      <c r="D524" s="11" t="s">
        <v>221</v>
      </c>
      <c r="E524" s="3">
        <v>223000</v>
      </c>
      <c r="F524" s="12"/>
      <c r="G524" s="13" t="s">
        <v>143</v>
      </c>
      <c r="H524" s="13"/>
      <c r="I524" s="24"/>
      <c r="J524" s="25">
        <v>200</v>
      </c>
      <c r="K524" s="26">
        <f t="shared" si="13"/>
        <v>200</v>
      </c>
      <c r="L524" s="8">
        <v>45565</v>
      </c>
    </row>
    <row r="525" spans="1:12">
      <c r="A525" s="14"/>
      <c r="B525" s="15"/>
      <c r="C525" s="16"/>
      <c r="D525" s="17" t="s">
        <v>222</v>
      </c>
      <c r="E525" s="7"/>
      <c r="F525" s="18"/>
      <c r="G525" s="19" t="s">
        <v>143</v>
      </c>
      <c r="H525" s="19"/>
      <c r="I525" s="27"/>
      <c r="J525" s="25">
        <v>-39.13</v>
      </c>
      <c r="K525" s="26">
        <f t="shared" si="13"/>
        <v>-39.13</v>
      </c>
      <c r="L525" s="14"/>
    </row>
    <row r="526" spans="1:12">
      <c r="A526" s="20" t="s">
        <v>223</v>
      </c>
      <c r="B526" s="21"/>
      <c r="C526" s="21"/>
      <c r="D526" s="21"/>
      <c r="E526" s="21"/>
      <c r="F526" s="21"/>
      <c r="G526" s="21"/>
      <c r="H526" s="21"/>
      <c r="I526" s="28"/>
      <c r="J526" s="29">
        <f>SUM(J524:J525)</f>
        <v>160.87</v>
      </c>
      <c r="K526" s="33">
        <f t="shared" si="13"/>
        <v>160.87</v>
      </c>
      <c r="L526" s="14"/>
    </row>
    <row r="527" spans="1:12">
      <c r="A527" s="8">
        <v>45569</v>
      </c>
      <c r="B527" s="9">
        <v>19645</v>
      </c>
      <c r="C527" s="10" t="s">
        <v>374</v>
      </c>
      <c r="D527" s="11" t="s">
        <v>221</v>
      </c>
      <c r="E527" s="3">
        <v>223237</v>
      </c>
      <c r="F527" s="12"/>
      <c r="G527" s="13" t="s">
        <v>143</v>
      </c>
      <c r="H527" s="13"/>
      <c r="I527" s="24"/>
      <c r="J527" s="25">
        <v>350</v>
      </c>
      <c r="K527" s="26">
        <f t="shared" si="13"/>
        <v>350</v>
      </c>
      <c r="L527" s="8">
        <v>45565</v>
      </c>
    </row>
    <row r="528" spans="1:12">
      <c r="A528" s="14"/>
      <c r="B528" s="15"/>
      <c r="C528" s="16"/>
      <c r="D528" s="17" t="s">
        <v>222</v>
      </c>
      <c r="E528" s="7"/>
      <c r="F528" s="18"/>
      <c r="G528" s="19" t="s">
        <v>143</v>
      </c>
      <c r="H528" s="19"/>
      <c r="I528" s="27"/>
      <c r="J528" s="25">
        <v>-67.85</v>
      </c>
      <c r="K528" s="26">
        <f t="shared" si="13"/>
        <v>-67.85</v>
      </c>
      <c r="L528" s="14"/>
    </row>
    <row r="529" spans="1:12">
      <c r="A529" s="20" t="s">
        <v>223</v>
      </c>
      <c r="B529" s="21"/>
      <c r="C529" s="21"/>
      <c r="D529" s="21"/>
      <c r="E529" s="21"/>
      <c r="F529" s="21"/>
      <c r="G529" s="21"/>
      <c r="H529" s="21"/>
      <c r="I529" s="28"/>
      <c r="J529" s="29">
        <f>SUM(J527:J528)</f>
        <v>282.15</v>
      </c>
      <c r="K529" s="33">
        <f t="shared" si="13"/>
        <v>282.15</v>
      </c>
      <c r="L529" s="14"/>
    </row>
    <row r="530" spans="1:12">
      <c r="A530" s="8">
        <v>45569</v>
      </c>
      <c r="B530" s="9">
        <v>19645</v>
      </c>
      <c r="C530" s="10" t="s">
        <v>375</v>
      </c>
      <c r="D530" s="11" t="s">
        <v>221</v>
      </c>
      <c r="E530" s="3">
        <v>223228</v>
      </c>
      <c r="F530" s="12"/>
      <c r="G530" s="13" t="s">
        <v>143</v>
      </c>
      <c r="H530" s="13"/>
      <c r="I530" s="24"/>
      <c r="J530" s="25">
        <v>194</v>
      </c>
      <c r="K530" s="26">
        <f t="shared" si="13"/>
        <v>194</v>
      </c>
      <c r="L530" s="8">
        <v>45565</v>
      </c>
    </row>
    <row r="531" spans="1:12">
      <c r="A531" s="14"/>
      <c r="B531" s="15"/>
      <c r="C531" s="16"/>
      <c r="D531" s="17" t="s">
        <v>222</v>
      </c>
      <c r="E531" s="7"/>
      <c r="F531" s="18"/>
      <c r="G531" s="19" t="s">
        <v>143</v>
      </c>
      <c r="H531" s="19"/>
      <c r="I531" s="27"/>
      <c r="J531" s="25">
        <v>-30.63</v>
      </c>
      <c r="K531" s="26">
        <f t="shared" si="13"/>
        <v>-30.63</v>
      </c>
      <c r="L531" s="14"/>
    </row>
    <row r="532" spans="1:12">
      <c r="A532" s="20" t="s">
        <v>223</v>
      </c>
      <c r="B532" s="21"/>
      <c r="C532" s="21"/>
      <c r="D532" s="21"/>
      <c r="E532" s="21"/>
      <c r="F532" s="21"/>
      <c r="G532" s="21"/>
      <c r="H532" s="21"/>
      <c r="I532" s="28"/>
      <c r="J532" s="29">
        <f>SUM(J530:J531)</f>
        <v>163.37</v>
      </c>
      <c r="K532" s="33">
        <f t="shared" si="13"/>
        <v>163.37</v>
      </c>
      <c r="L532" s="14"/>
    </row>
    <row r="533" spans="1:12">
      <c r="A533" s="8">
        <v>45569</v>
      </c>
      <c r="B533" s="9">
        <v>19645</v>
      </c>
      <c r="C533" s="10" t="s">
        <v>376</v>
      </c>
      <c r="D533" s="11" t="s">
        <v>221</v>
      </c>
      <c r="E533" s="3">
        <v>223232</v>
      </c>
      <c r="F533" s="12"/>
      <c r="G533" s="13" t="s">
        <v>143</v>
      </c>
      <c r="H533" s="13"/>
      <c r="I533" s="24"/>
      <c r="J533" s="25">
        <v>200</v>
      </c>
      <c r="K533" s="26">
        <f t="shared" si="13"/>
        <v>200</v>
      </c>
      <c r="L533" s="8">
        <v>45565</v>
      </c>
    </row>
    <row r="534" spans="1:12">
      <c r="A534" s="14"/>
      <c r="B534" s="15"/>
      <c r="C534" s="16"/>
      <c r="D534" s="17" t="s">
        <v>222</v>
      </c>
      <c r="E534" s="7"/>
      <c r="F534" s="18"/>
      <c r="G534" s="19" t="s">
        <v>143</v>
      </c>
      <c r="H534" s="19"/>
      <c r="I534" s="27"/>
      <c r="J534" s="25">
        <v>-38.28</v>
      </c>
      <c r="K534" s="26">
        <f t="shared" si="13"/>
        <v>-38.28</v>
      </c>
      <c r="L534" s="14"/>
    </row>
    <row r="535" spans="1:12">
      <c r="A535" s="20" t="s">
        <v>223</v>
      </c>
      <c r="B535" s="21"/>
      <c r="C535" s="21"/>
      <c r="D535" s="21"/>
      <c r="E535" s="21"/>
      <c r="F535" s="21"/>
      <c r="G535" s="21"/>
      <c r="H535" s="21"/>
      <c r="I535" s="28"/>
      <c r="J535" s="29">
        <f>SUM(J533:J534)</f>
        <v>161.72</v>
      </c>
      <c r="K535" s="33">
        <f t="shared" si="13"/>
        <v>161.72</v>
      </c>
      <c r="L535" s="14"/>
    </row>
    <row r="536" spans="1:12">
      <c r="A536" s="8">
        <v>45569</v>
      </c>
      <c r="B536" s="9">
        <v>19645</v>
      </c>
      <c r="C536" s="10" t="s">
        <v>377</v>
      </c>
      <c r="D536" s="11" t="s">
        <v>221</v>
      </c>
      <c r="E536" s="3">
        <v>223760</v>
      </c>
      <c r="F536" s="12"/>
      <c r="G536" s="13" t="s">
        <v>143</v>
      </c>
      <c r="H536" s="13"/>
      <c r="I536" s="24"/>
      <c r="J536" s="25">
        <v>1088.4</v>
      </c>
      <c r="K536" s="26">
        <f t="shared" si="13"/>
        <v>1088.4</v>
      </c>
      <c r="L536" s="8">
        <v>45565</v>
      </c>
    </row>
    <row r="537" spans="1:12">
      <c r="A537" s="14"/>
      <c r="B537" s="15"/>
      <c r="C537" s="16"/>
      <c r="D537" s="17" t="s">
        <v>222</v>
      </c>
      <c r="E537" s="7"/>
      <c r="F537" s="18"/>
      <c r="G537" s="19" t="s">
        <v>143</v>
      </c>
      <c r="H537" s="19"/>
      <c r="I537" s="27"/>
      <c r="J537" s="25">
        <v>-196.59</v>
      </c>
      <c r="K537" s="26">
        <f t="shared" si="13"/>
        <v>-196.59</v>
      </c>
      <c r="L537" s="14"/>
    </row>
    <row r="538" spans="1:12">
      <c r="A538" s="20" t="s">
        <v>223</v>
      </c>
      <c r="B538" s="21"/>
      <c r="C538" s="21"/>
      <c r="D538" s="21"/>
      <c r="E538" s="21"/>
      <c r="F538" s="21"/>
      <c r="G538" s="21"/>
      <c r="H538" s="21"/>
      <c r="I538" s="28"/>
      <c r="J538" s="29">
        <f>SUM(J536:J537)</f>
        <v>891.81</v>
      </c>
      <c r="K538" s="33">
        <f t="shared" si="13"/>
        <v>891.81</v>
      </c>
      <c r="L538" s="14"/>
    </row>
    <row r="539" spans="1:12">
      <c r="A539" s="8">
        <v>45569</v>
      </c>
      <c r="B539" s="9">
        <v>19645</v>
      </c>
      <c r="C539" s="10" t="s">
        <v>378</v>
      </c>
      <c r="D539" s="11" t="s">
        <v>221</v>
      </c>
      <c r="E539" s="3">
        <v>223242</v>
      </c>
      <c r="F539" s="12"/>
      <c r="G539" s="13" t="s">
        <v>143</v>
      </c>
      <c r="H539" s="13"/>
      <c r="I539" s="24"/>
      <c r="J539" s="25">
        <v>194</v>
      </c>
      <c r="K539" s="26">
        <f t="shared" si="13"/>
        <v>194</v>
      </c>
      <c r="L539" s="8">
        <v>45565</v>
      </c>
    </row>
    <row r="540" spans="1:12">
      <c r="A540" s="14"/>
      <c r="B540" s="15"/>
      <c r="C540" s="16"/>
      <c r="D540" s="17" t="s">
        <v>222</v>
      </c>
      <c r="E540" s="7"/>
      <c r="F540" s="18"/>
      <c r="G540" s="19" t="s">
        <v>143</v>
      </c>
      <c r="H540" s="19"/>
      <c r="I540" s="27"/>
      <c r="J540" s="25">
        <v>-31.48</v>
      </c>
      <c r="K540" s="26">
        <f t="shared" si="13"/>
        <v>-31.48</v>
      </c>
      <c r="L540" s="14"/>
    </row>
    <row r="541" spans="1:12">
      <c r="A541" s="20" t="s">
        <v>223</v>
      </c>
      <c r="B541" s="21"/>
      <c r="C541" s="21"/>
      <c r="D541" s="21"/>
      <c r="E541" s="21"/>
      <c r="F541" s="21"/>
      <c r="G541" s="21"/>
      <c r="H541" s="21"/>
      <c r="I541" s="28"/>
      <c r="J541" s="29">
        <f>SUM(J539:J540)</f>
        <v>162.52</v>
      </c>
      <c r="K541" s="33">
        <f t="shared" si="13"/>
        <v>162.52</v>
      </c>
      <c r="L541" s="14"/>
    </row>
    <row r="542" spans="1:12">
      <c r="A542" s="8">
        <v>45569</v>
      </c>
      <c r="B542" s="9">
        <v>19645</v>
      </c>
      <c r="C542" s="10" t="s">
        <v>379</v>
      </c>
      <c r="D542" s="11" t="s">
        <v>221</v>
      </c>
      <c r="E542" s="3">
        <v>223225</v>
      </c>
      <c r="F542" s="12"/>
      <c r="G542" s="13" t="s">
        <v>143</v>
      </c>
      <c r="H542" s="13"/>
      <c r="I542" s="24"/>
      <c r="J542" s="25">
        <v>200</v>
      </c>
      <c r="K542" s="26">
        <f t="shared" si="13"/>
        <v>200</v>
      </c>
      <c r="L542" s="8">
        <v>45565</v>
      </c>
    </row>
    <row r="543" spans="1:12">
      <c r="A543" s="14"/>
      <c r="B543" s="15"/>
      <c r="C543" s="16"/>
      <c r="D543" s="17" t="s">
        <v>222</v>
      </c>
      <c r="E543" s="7"/>
      <c r="F543" s="18"/>
      <c r="G543" s="19" t="s">
        <v>143</v>
      </c>
      <c r="H543" s="19"/>
      <c r="I543" s="27"/>
      <c r="J543" s="25">
        <v>-39.13</v>
      </c>
      <c r="K543" s="26">
        <f t="shared" si="13"/>
        <v>-39.13</v>
      </c>
      <c r="L543" s="14"/>
    </row>
    <row r="544" spans="1:12">
      <c r="A544" s="20" t="s">
        <v>223</v>
      </c>
      <c r="B544" s="21"/>
      <c r="C544" s="21"/>
      <c r="D544" s="21"/>
      <c r="E544" s="21"/>
      <c r="F544" s="21"/>
      <c r="G544" s="21"/>
      <c r="H544" s="21"/>
      <c r="I544" s="28"/>
      <c r="J544" s="29">
        <f>SUM(J542:J543)</f>
        <v>160.87</v>
      </c>
      <c r="K544" s="33">
        <f t="shared" si="13"/>
        <v>160.87</v>
      </c>
      <c r="L544" s="14"/>
    </row>
    <row r="545" spans="1:12">
      <c r="A545" s="8">
        <v>45569</v>
      </c>
      <c r="B545" s="9">
        <v>19645</v>
      </c>
      <c r="C545" s="10" t="s">
        <v>380</v>
      </c>
      <c r="D545" s="11" t="s">
        <v>221</v>
      </c>
      <c r="E545" s="3">
        <v>222319</v>
      </c>
      <c r="F545" s="12"/>
      <c r="G545" s="13" t="s">
        <v>143</v>
      </c>
      <c r="H545" s="13"/>
      <c r="I545" s="24"/>
      <c r="J545" s="25">
        <v>718.04</v>
      </c>
      <c r="K545" s="26">
        <f t="shared" si="13"/>
        <v>718.04</v>
      </c>
      <c r="L545" s="8">
        <v>45565</v>
      </c>
    </row>
    <row r="546" spans="1:12">
      <c r="A546" s="14"/>
      <c r="B546" s="15"/>
      <c r="C546" s="16"/>
      <c r="D546" s="17" t="s">
        <v>222</v>
      </c>
      <c r="E546" s="7"/>
      <c r="F546" s="18"/>
      <c r="G546" s="19" t="s">
        <v>143</v>
      </c>
      <c r="H546" s="19"/>
      <c r="I546" s="27"/>
      <c r="J546" s="25">
        <v>-138.68</v>
      </c>
      <c r="K546" s="26">
        <f t="shared" si="13"/>
        <v>-138.68</v>
      </c>
      <c r="L546" s="14"/>
    </row>
    <row r="547" spans="1:12">
      <c r="A547" s="20" t="s">
        <v>223</v>
      </c>
      <c r="B547" s="21"/>
      <c r="C547" s="21"/>
      <c r="D547" s="21"/>
      <c r="E547" s="21"/>
      <c r="F547" s="21"/>
      <c r="G547" s="21"/>
      <c r="H547" s="21"/>
      <c r="I547" s="28"/>
      <c r="J547" s="29">
        <f>SUM(J545:J546)</f>
        <v>579.36</v>
      </c>
      <c r="K547" s="33">
        <f t="shared" si="13"/>
        <v>579.36</v>
      </c>
      <c r="L547" s="14"/>
    </row>
    <row r="548" spans="1:12">
      <c r="A548" s="8">
        <v>45569</v>
      </c>
      <c r="B548" s="9">
        <v>19645</v>
      </c>
      <c r="C548" s="10" t="s">
        <v>381</v>
      </c>
      <c r="D548" s="11" t="s">
        <v>221</v>
      </c>
      <c r="E548" s="3">
        <v>223558</v>
      </c>
      <c r="F548" s="12"/>
      <c r="G548" s="13" t="s">
        <v>143</v>
      </c>
      <c r="H548" s="13"/>
      <c r="I548" s="24"/>
      <c r="J548" s="25">
        <v>600</v>
      </c>
      <c r="K548" s="26">
        <f t="shared" si="13"/>
        <v>600</v>
      </c>
      <c r="L548" s="8">
        <v>45565</v>
      </c>
    </row>
    <row r="549" spans="1:12">
      <c r="A549" s="14"/>
      <c r="B549" s="15"/>
      <c r="C549" s="16"/>
      <c r="D549" s="17" t="s">
        <v>222</v>
      </c>
      <c r="E549" s="7"/>
      <c r="F549" s="18"/>
      <c r="G549" s="19" t="s">
        <v>143</v>
      </c>
      <c r="H549" s="19"/>
      <c r="I549" s="27"/>
      <c r="J549" s="25">
        <v>-114.84</v>
      </c>
      <c r="K549" s="26">
        <f t="shared" si="13"/>
        <v>-114.84</v>
      </c>
      <c r="L549" s="14"/>
    </row>
    <row r="550" spans="1:12">
      <c r="A550" s="20" t="s">
        <v>223</v>
      </c>
      <c r="B550" s="21"/>
      <c r="C550" s="21"/>
      <c r="D550" s="21"/>
      <c r="E550" s="21"/>
      <c r="F550" s="21"/>
      <c r="G550" s="21"/>
      <c r="H550" s="21"/>
      <c r="I550" s="28"/>
      <c r="J550" s="29">
        <f>SUM(J548:J549)</f>
        <v>485.16</v>
      </c>
      <c r="K550" s="33">
        <f t="shared" si="13"/>
        <v>485.16</v>
      </c>
      <c r="L550" s="14"/>
    </row>
    <row r="551" spans="1:12">
      <c r="A551" s="8">
        <v>45569</v>
      </c>
      <c r="B551" s="9">
        <v>19645</v>
      </c>
      <c r="C551" s="10" t="s">
        <v>382</v>
      </c>
      <c r="D551" s="11" t="s">
        <v>221</v>
      </c>
      <c r="E551" s="3">
        <v>222917</v>
      </c>
      <c r="F551" s="12"/>
      <c r="G551" s="13" t="s">
        <v>143</v>
      </c>
      <c r="H551" s="13"/>
      <c r="I551" s="24"/>
      <c r="J551" s="25">
        <v>1098.4</v>
      </c>
      <c r="K551" s="26">
        <f t="shared" si="13"/>
        <v>1098.4</v>
      </c>
      <c r="L551" s="8">
        <v>45565</v>
      </c>
    </row>
    <row r="552" spans="1:12">
      <c r="A552" s="14"/>
      <c r="B552" s="15"/>
      <c r="C552" s="16"/>
      <c r="D552" s="17" t="s">
        <v>222</v>
      </c>
      <c r="E552" s="7"/>
      <c r="F552" s="18"/>
      <c r="G552" s="19" t="s">
        <v>143</v>
      </c>
      <c r="H552" s="19"/>
      <c r="I552" s="27"/>
      <c r="J552" s="25">
        <v>-211.32</v>
      </c>
      <c r="K552" s="26">
        <f t="shared" si="13"/>
        <v>-211.32</v>
      </c>
      <c r="L552" s="14"/>
    </row>
    <row r="553" spans="1:12">
      <c r="A553" s="20" t="s">
        <v>223</v>
      </c>
      <c r="B553" s="21"/>
      <c r="C553" s="21"/>
      <c r="D553" s="21"/>
      <c r="E553" s="21"/>
      <c r="F553" s="21"/>
      <c r="G553" s="21"/>
      <c r="H553" s="21"/>
      <c r="I553" s="28"/>
      <c r="J553" s="29">
        <f>SUM(J551:J552)</f>
        <v>887.08</v>
      </c>
      <c r="K553" s="33">
        <f t="shared" si="13"/>
        <v>887.08</v>
      </c>
      <c r="L553" s="14"/>
    </row>
    <row r="554" spans="1:12">
      <c r="A554" s="8">
        <v>45569</v>
      </c>
      <c r="B554" s="9">
        <v>19645</v>
      </c>
      <c r="C554" s="10" t="s">
        <v>383</v>
      </c>
      <c r="D554" s="11" t="s">
        <v>221</v>
      </c>
      <c r="E554" s="3">
        <v>223236</v>
      </c>
      <c r="F554" s="12"/>
      <c r="G554" s="13" t="s">
        <v>143</v>
      </c>
      <c r="H554" s="13"/>
      <c r="I554" s="24"/>
      <c r="J554" s="25">
        <v>388</v>
      </c>
      <c r="K554" s="26">
        <f t="shared" si="13"/>
        <v>388</v>
      </c>
      <c r="L554" s="8">
        <v>45565</v>
      </c>
    </row>
    <row r="555" spans="1:12">
      <c r="A555" s="14"/>
      <c r="B555" s="15"/>
      <c r="C555" s="16"/>
      <c r="D555" s="17" t="s">
        <v>222</v>
      </c>
      <c r="E555" s="7"/>
      <c r="F555" s="18"/>
      <c r="G555" s="19" t="s">
        <v>143</v>
      </c>
      <c r="H555" s="19"/>
      <c r="I555" s="27"/>
      <c r="J555" s="25">
        <v>-61.26</v>
      </c>
      <c r="K555" s="26">
        <f t="shared" ref="K555:K601" si="14">J555+F555</f>
        <v>-61.26</v>
      </c>
      <c r="L555" s="14"/>
    </row>
    <row r="556" spans="1:12">
      <c r="A556" s="20" t="s">
        <v>223</v>
      </c>
      <c r="B556" s="21"/>
      <c r="C556" s="21"/>
      <c r="D556" s="21"/>
      <c r="E556" s="21"/>
      <c r="F556" s="21"/>
      <c r="G556" s="21"/>
      <c r="H556" s="21"/>
      <c r="I556" s="28"/>
      <c r="J556" s="29">
        <f>SUM(J554:J555)</f>
        <v>326.74</v>
      </c>
      <c r="K556" s="33">
        <f t="shared" si="14"/>
        <v>326.74</v>
      </c>
      <c r="L556" s="14"/>
    </row>
    <row r="557" spans="1:12">
      <c r="A557" s="8">
        <v>45569</v>
      </c>
      <c r="B557" s="9">
        <v>19645</v>
      </c>
      <c r="C557" s="22" t="s">
        <v>384</v>
      </c>
      <c r="D557" s="11" t="s">
        <v>221</v>
      </c>
      <c r="E557" s="3"/>
      <c r="F557" s="12"/>
      <c r="G557" s="13" t="s">
        <v>143</v>
      </c>
      <c r="H557" s="13"/>
      <c r="I557" s="24"/>
      <c r="J557" s="25">
        <v>1417.73</v>
      </c>
      <c r="K557" s="26">
        <f t="shared" si="14"/>
        <v>1417.73</v>
      </c>
      <c r="L557" s="8">
        <v>45565</v>
      </c>
    </row>
    <row r="558" spans="1:12">
      <c r="A558" s="14"/>
      <c r="B558" s="15"/>
      <c r="C558" s="16"/>
      <c r="D558" s="17" t="s">
        <v>222</v>
      </c>
      <c r="E558" s="7"/>
      <c r="F558" s="18"/>
      <c r="G558" s="19" t="s">
        <v>143</v>
      </c>
      <c r="H558" s="19"/>
      <c r="I558" s="27"/>
      <c r="J558" s="25"/>
      <c r="K558" s="26">
        <f t="shared" si="14"/>
        <v>0</v>
      </c>
      <c r="L558" s="14"/>
    </row>
    <row r="559" spans="1:12">
      <c r="A559" s="20" t="s">
        <v>223</v>
      </c>
      <c r="B559" s="21"/>
      <c r="C559" s="21"/>
      <c r="D559" s="21"/>
      <c r="E559" s="21"/>
      <c r="F559" s="21"/>
      <c r="G559" s="21"/>
      <c r="H559" s="21"/>
      <c r="I559" s="28"/>
      <c r="J559" s="37">
        <f>SUM(J557:J558)</f>
        <v>1417.73</v>
      </c>
      <c r="K559" s="38">
        <f t="shared" si="14"/>
        <v>1417.73</v>
      </c>
      <c r="L559" s="14"/>
    </row>
    <row r="560" spans="1:12">
      <c r="A560" s="8">
        <v>45569</v>
      </c>
      <c r="B560" s="9">
        <v>19645</v>
      </c>
      <c r="C560" s="10" t="s">
        <v>385</v>
      </c>
      <c r="D560" s="11" t="s">
        <v>221</v>
      </c>
      <c r="E560" s="3">
        <v>223233</v>
      </c>
      <c r="F560" s="12"/>
      <c r="G560" s="13" t="s">
        <v>143</v>
      </c>
      <c r="H560" s="13"/>
      <c r="I560" s="24"/>
      <c r="J560" s="25">
        <v>194</v>
      </c>
      <c r="K560" s="26">
        <f t="shared" si="14"/>
        <v>194</v>
      </c>
      <c r="L560" s="8">
        <v>45565</v>
      </c>
    </row>
    <row r="561" spans="1:12">
      <c r="A561" s="14"/>
      <c r="B561" s="15"/>
      <c r="C561" s="16"/>
      <c r="D561" s="17" t="s">
        <v>222</v>
      </c>
      <c r="E561" s="7"/>
      <c r="F561" s="18"/>
      <c r="G561" s="19" t="s">
        <v>143</v>
      </c>
      <c r="H561" s="19"/>
      <c r="I561" s="27"/>
      <c r="J561" s="25">
        <v>-30.63</v>
      </c>
      <c r="K561" s="26">
        <f t="shared" si="14"/>
        <v>-30.63</v>
      </c>
      <c r="L561" s="14"/>
    </row>
    <row r="562" spans="1:12">
      <c r="A562" s="20" t="s">
        <v>223</v>
      </c>
      <c r="B562" s="21"/>
      <c r="C562" s="21"/>
      <c r="D562" s="21"/>
      <c r="E562" s="21"/>
      <c r="F562" s="21"/>
      <c r="G562" s="21"/>
      <c r="H562" s="21"/>
      <c r="I562" s="28"/>
      <c r="J562" s="29">
        <f>SUM(J560:J561)</f>
        <v>163.37</v>
      </c>
      <c r="K562" s="33">
        <f t="shared" si="14"/>
        <v>163.37</v>
      </c>
      <c r="L562" s="14"/>
    </row>
    <row r="563" spans="1:12">
      <c r="A563" s="8">
        <v>45569</v>
      </c>
      <c r="B563" s="9">
        <v>19645</v>
      </c>
      <c r="C563" s="10" t="s">
        <v>386</v>
      </c>
      <c r="D563" s="11" t="s">
        <v>221</v>
      </c>
      <c r="E563" s="3">
        <v>222837</v>
      </c>
      <c r="F563" s="12"/>
      <c r="G563" s="13" t="s">
        <v>143</v>
      </c>
      <c r="H563" s="13"/>
      <c r="I563" s="24"/>
      <c r="J563" s="25">
        <v>197.4</v>
      </c>
      <c r="K563" s="26">
        <f t="shared" si="14"/>
        <v>197.4</v>
      </c>
      <c r="L563" s="8">
        <v>45565</v>
      </c>
    </row>
    <row r="564" spans="1:12">
      <c r="A564" s="14"/>
      <c r="B564" s="15"/>
      <c r="C564" s="16"/>
      <c r="D564" s="17" t="s">
        <v>222</v>
      </c>
      <c r="E564" s="7"/>
      <c r="F564" s="18"/>
      <c r="G564" s="19" t="s">
        <v>143</v>
      </c>
      <c r="H564" s="19"/>
      <c r="I564" s="27"/>
      <c r="J564" s="25">
        <v>-44.69</v>
      </c>
      <c r="K564" s="26">
        <f t="shared" si="14"/>
        <v>-44.69</v>
      </c>
      <c r="L564" s="14"/>
    </row>
    <row r="565" spans="1:12">
      <c r="A565" s="20" t="s">
        <v>223</v>
      </c>
      <c r="B565" s="21"/>
      <c r="C565" s="21"/>
      <c r="D565" s="21"/>
      <c r="E565" s="21"/>
      <c r="F565" s="21"/>
      <c r="G565" s="21"/>
      <c r="H565" s="21"/>
      <c r="I565" s="28"/>
      <c r="J565" s="29">
        <f>SUM(J563:J564)</f>
        <v>152.71</v>
      </c>
      <c r="K565" s="33">
        <f t="shared" si="14"/>
        <v>152.71</v>
      </c>
      <c r="L565" s="14"/>
    </row>
    <row r="566" spans="1:12">
      <c r="A566" s="8">
        <v>45569</v>
      </c>
      <c r="B566" s="9">
        <v>19645</v>
      </c>
      <c r="C566" s="10" t="s">
        <v>387</v>
      </c>
      <c r="D566" s="11" t="s">
        <v>221</v>
      </c>
      <c r="E566" s="3">
        <v>222839</v>
      </c>
      <c r="F566" s="12"/>
      <c r="G566" s="13" t="s">
        <v>143</v>
      </c>
      <c r="H566" s="13"/>
      <c r="I566" s="24"/>
      <c r="J566" s="25">
        <v>191.48</v>
      </c>
      <c r="K566" s="26">
        <f t="shared" si="14"/>
        <v>191.48</v>
      </c>
      <c r="L566" s="8">
        <v>45565</v>
      </c>
    </row>
    <row r="567" spans="1:12">
      <c r="A567" s="14"/>
      <c r="B567" s="15"/>
      <c r="C567" s="16"/>
      <c r="D567" s="17" t="s">
        <v>222</v>
      </c>
      <c r="E567" s="7"/>
      <c r="F567" s="18"/>
      <c r="G567" s="19" t="s">
        <v>143</v>
      </c>
      <c r="H567" s="19"/>
      <c r="I567" s="27"/>
      <c r="J567" s="25">
        <v>-36.91</v>
      </c>
      <c r="K567" s="26">
        <f t="shared" si="14"/>
        <v>-36.91</v>
      </c>
      <c r="L567" s="14"/>
    </row>
    <row r="568" spans="1:12">
      <c r="A568" s="20" t="s">
        <v>223</v>
      </c>
      <c r="B568" s="21"/>
      <c r="C568" s="21"/>
      <c r="D568" s="21"/>
      <c r="E568" s="21"/>
      <c r="F568" s="21"/>
      <c r="G568" s="21"/>
      <c r="H568" s="21"/>
      <c r="I568" s="28"/>
      <c r="J568" s="29">
        <f>SUM(J566:J567)</f>
        <v>154.57</v>
      </c>
      <c r="K568" s="33">
        <f t="shared" si="14"/>
        <v>154.57</v>
      </c>
      <c r="L568" s="14"/>
    </row>
    <row r="569" spans="1:12">
      <c r="A569" s="8">
        <v>45569</v>
      </c>
      <c r="B569" s="9">
        <v>19645</v>
      </c>
      <c r="C569" s="10" t="s">
        <v>388</v>
      </c>
      <c r="D569" s="11" t="s">
        <v>221</v>
      </c>
      <c r="E569" s="3">
        <v>222913</v>
      </c>
      <c r="F569" s="12"/>
      <c r="G569" s="13" t="s">
        <v>143</v>
      </c>
      <c r="H569" s="13"/>
      <c r="I569" s="24"/>
      <c r="J569" s="25">
        <v>582</v>
      </c>
      <c r="K569" s="26">
        <f t="shared" si="14"/>
        <v>582</v>
      </c>
      <c r="L569" s="8">
        <v>45565</v>
      </c>
    </row>
    <row r="570" spans="1:12">
      <c r="A570" s="14"/>
      <c r="B570" s="15"/>
      <c r="C570" s="16"/>
      <c r="D570" s="17" t="s">
        <v>222</v>
      </c>
      <c r="E570" s="7"/>
      <c r="F570" s="18"/>
      <c r="G570" s="19" t="s">
        <v>143</v>
      </c>
      <c r="H570" s="19"/>
      <c r="I570" s="27"/>
      <c r="J570" s="25">
        <v>-91.89</v>
      </c>
      <c r="K570" s="26">
        <f t="shared" si="14"/>
        <v>-91.89</v>
      </c>
      <c r="L570" s="14"/>
    </row>
    <row r="571" spans="1:12">
      <c r="A571" s="20" t="s">
        <v>223</v>
      </c>
      <c r="B571" s="21"/>
      <c r="C571" s="21"/>
      <c r="D571" s="21"/>
      <c r="E571" s="21"/>
      <c r="F571" s="21"/>
      <c r="G571" s="21"/>
      <c r="H571" s="21"/>
      <c r="I571" s="28"/>
      <c r="J571" s="29">
        <f>SUM(J569:J570)</f>
        <v>490.11</v>
      </c>
      <c r="K571" s="33">
        <f t="shared" si="14"/>
        <v>490.11</v>
      </c>
      <c r="L571" s="14"/>
    </row>
    <row r="572" spans="1:12">
      <c r="A572" s="8">
        <v>45569</v>
      </c>
      <c r="B572" s="9">
        <v>19645</v>
      </c>
      <c r="C572" s="10" t="s">
        <v>389</v>
      </c>
      <c r="D572" s="11" t="s">
        <v>221</v>
      </c>
      <c r="E572" s="3">
        <v>222836</v>
      </c>
      <c r="F572" s="12"/>
      <c r="G572" s="13" t="s">
        <v>143</v>
      </c>
      <c r="H572" s="13"/>
      <c r="I572" s="24"/>
      <c r="J572" s="25">
        <v>329.31</v>
      </c>
      <c r="K572" s="26">
        <f t="shared" si="14"/>
        <v>329.31</v>
      </c>
      <c r="L572" s="8">
        <v>45565</v>
      </c>
    </row>
    <row r="573" spans="1:12">
      <c r="A573" s="14"/>
      <c r="B573" s="15"/>
      <c r="C573" s="16"/>
      <c r="D573" s="17" t="s">
        <v>222</v>
      </c>
      <c r="E573" s="7"/>
      <c r="F573" s="18"/>
      <c r="G573" s="19" t="s">
        <v>143</v>
      </c>
      <c r="H573" s="19"/>
      <c r="I573" s="27"/>
      <c r="J573" s="25">
        <v>-63.48</v>
      </c>
      <c r="K573" s="26">
        <f t="shared" si="14"/>
        <v>-63.48</v>
      </c>
      <c r="L573" s="14"/>
    </row>
    <row r="574" spans="1:12">
      <c r="A574" s="20" t="s">
        <v>223</v>
      </c>
      <c r="B574" s="21"/>
      <c r="C574" s="21"/>
      <c r="D574" s="21"/>
      <c r="E574" s="21"/>
      <c r="F574" s="21"/>
      <c r="G574" s="21"/>
      <c r="H574" s="21"/>
      <c r="I574" s="28"/>
      <c r="J574" s="29">
        <f>SUM(J572:J573)</f>
        <v>265.83</v>
      </c>
      <c r="K574" s="33">
        <f t="shared" si="14"/>
        <v>265.83</v>
      </c>
      <c r="L574" s="14"/>
    </row>
    <row r="575" spans="1:12">
      <c r="A575" s="8">
        <v>45569</v>
      </c>
      <c r="B575" s="9">
        <v>19645</v>
      </c>
      <c r="C575" s="10" t="s">
        <v>390</v>
      </c>
      <c r="D575" s="11" t="s">
        <v>221</v>
      </c>
      <c r="E575" s="3">
        <v>223238</v>
      </c>
      <c r="F575" s="12"/>
      <c r="G575" s="13" t="s">
        <v>143</v>
      </c>
      <c r="H575" s="13"/>
      <c r="I575" s="24"/>
      <c r="J575" s="25">
        <v>388</v>
      </c>
      <c r="K575" s="26">
        <f t="shared" si="14"/>
        <v>388</v>
      </c>
      <c r="L575" s="8">
        <v>45565</v>
      </c>
    </row>
    <row r="576" spans="1:12">
      <c r="A576" s="14"/>
      <c r="B576" s="15"/>
      <c r="C576" s="16"/>
      <c r="D576" s="17" t="s">
        <v>222</v>
      </c>
      <c r="E576" s="7"/>
      <c r="F576" s="18"/>
      <c r="G576" s="19" t="s">
        <v>143</v>
      </c>
      <c r="H576" s="19"/>
      <c r="I576" s="27"/>
      <c r="J576" s="25">
        <v>-61.26</v>
      </c>
      <c r="K576" s="26">
        <f t="shared" si="14"/>
        <v>-61.26</v>
      </c>
      <c r="L576" s="14"/>
    </row>
    <row r="577" spans="1:12">
      <c r="A577" s="20" t="s">
        <v>223</v>
      </c>
      <c r="B577" s="21"/>
      <c r="C577" s="21"/>
      <c r="D577" s="21"/>
      <c r="E577" s="21"/>
      <c r="F577" s="21"/>
      <c r="G577" s="21"/>
      <c r="H577" s="21"/>
      <c r="I577" s="28"/>
      <c r="J577" s="29">
        <f>SUM(J575:J576)</f>
        <v>326.74</v>
      </c>
      <c r="K577" s="33">
        <f t="shared" si="14"/>
        <v>326.74</v>
      </c>
      <c r="L577" s="14"/>
    </row>
    <row r="578" spans="1:12">
      <c r="A578" s="8">
        <v>45569</v>
      </c>
      <c r="B578" s="9">
        <v>19645</v>
      </c>
      <c r="C578" s="10" t="s">
        <v>391</v>
      </c>
      <c r="D578" s="11" t="s">
        <v>221</v>
      </c>
      <c r="E578" s="3">
        <v>222915</v>
      </c>
      <c r="F578" s="12"/>
      <c r="G578" s="13" t="s">
        <v>143</v>
      </c>
      <c r="H578" s="13"/>
      <c r="I578" s="24"/>
      <c r="J578" s="25">
        <v>1100</v>
      </c>
      <c r="K578" s="26">
        <f t="shared" si="14"/>
        <v>1100</v>
      </c>
      <c r="L578" s="8">
        <v>45565</v>
      </c>
    </row>
    <row r="579" spans="1:12">
      <c r="A579" s="14"/>
      <c r="B579" s="15"/>
      <c r="C579" s="16"/>
      <c r="D579" s="17" t="s">
        <v>222</v>
      </c>
      <c r="E579" s="7"/>
      <c r="F579" s="18"/>
      <c r="G579" s="19" t="s">
        <v>143</v>
      </c>
      <c r="H579" s="19"/>
      <c r="I579" s="27"/>
      <c r="J579" s="25">
        <v>-211.4</v>
      </c>
      <c r="K579" s="26">
        <f t="shared" si="14"/>
        <v>-211.4</v>
      </c>
      <c r="L579" s="14"/>
    </row>
    <row r="580" spans="1:12">
      <c r="A580" s="20" t="s">
        <v>223</v>
      </c>
      <c r="B580" s="21"/>
      <c r="C580" s="21"/>
      <c r="D580" s="21"/>
      <c r="E580" s="21"/>
      <c r="F580" s="21"/>
      <c r="G580" s="21"/>
      <c r="H580" s="21"/>
      <c r="I580" s="28"/>
      <c r="J580" s="29">
        <f>SUM(J578:J579)</f>
        <v>888.6</v>
      </c>
      <c r="K580" s="33">
        <f t="shared" si="14"/>
        <v>888.6</v>
      </c>
      <c r="L580" s="14"/>
    </row>
    <row r="581" spans="1:12">
      <c r="A581" s="8">
        <v>45569</v>
      </c>
      <c r="B581" s="9">
        <v>19645</v>
      </c>
      <c r="C581" s="10" t="s">
        <v>246</v>
      </c>
      <c r="D581" s="11" t="s">
        <v>221</v>
      </c>
      <c r="E581" s="3">
        <v>222914</v>
      </c>
      <c r="F581" s="12"/>
      <c r="G581" s="13" t="s">
        <v>143</v>
      </c>
      <c r="H581" s="13"/>
      <c r="I581" s="24"/>
      <c r="J581" s="25">
        <v>200</v>
      </c>
      <c r="K581" s="26">
        <f t="shared" si="14"/>
        <v>200</v>
      </c>
      <c r="L581" s="8">
        <v>45565</v>
      </c>
    </row>
    <row r="582" spans="1:12">
      <c r="A582" s="14"/>
      <c r="B582" s="15"/>
      <c r="C582" s="16"/>
      <c r="D582" s="17" t="s">
        <v>222</v>
      </c>
      <c r="E582" s="7"/>
      <c r="F582" s="18"/>
      <c r="G582" s="19" t="s">
        <v>143</v>
      </c>
      <c r="H582" s="19"/>
      <c r="I582" s="27"/>
      <c r="J582" s="25">
        <v>-38.28</v>
      </c>
      <c r="K582" s="26">
        <f t="shared" si="14"/>
        <v>-38.28</v>
      </c>
      <c r="L582" s="14"/>
    </row>
    <row r="583" spans="1:12">
      <c r="A583" s="20" t="s">
        <v>223</v>
      </c>
      <c r="B583" s="21"/>
      <c r="C583" s="21"/>
      <c r="D583" s="21"/>
      <c r="E583" s="21"/>
      <c r="F583" s="21"/>
      <c r="G583" s="21"/>
      <c r="H583" s="21"/>
      <c r="I583" s="28"/>
      <c r="J583" s="29">
        <f>SUM(J581:J582)</f>
        <v>161.72</v>
      </c>
      <c r="K583" s="33">
        <f t="shared" si="14"/>
        <v>161.72</v>
      </c>
      <c r="L583" s="14"/>
    </row>
    <row r="584" spans="1:12">
      <c r="A584" s="8">
        <v>45569</v>
      </c>
      <c r="B584" s="9">
        <v>19645</v>
      </c>
      <c r="C584" s="10" t="s">
        <v>392</v>
      </c>
      <c r="D584" s="11" t="s">
        <v>221</v>
      </c>
      <c r="E584" s="3">
        <v>222715</v>
      </c>
      <c r="F584" s="12"/>
      <c r="G584" s="13" t="s">
        <v>143</v>
      </c>
      <c r="H584" s="13"/>
      <c r="I584" s="24"/>
      <c r="J584" s="25">
        <v>1085.7</v>
      </c>
      <c r="K584" s="26">
        <f t="shared" si="14"/>
        <v>1085.7</v>
      </c>
      <c r="L584" s="8">
        <v>45565</v>
      </c>
    </row>
    <row r="585" spans="1:12">
      <c r="A585" s="14"/>
      <c r="B585" s="15"/>
      <c r="C585" s="16"/>
      <c r="D585" s="17" t="s">
        <v>222</v>
      </c>
      <c r="E585" s="7"/>
      <c r="F585" s="18"/>
      <c r="G585" s="19" t="s">
        <v>143</v>
      </c>
      <c r="H585" s="19"/>
      <c r="I585" s="27"/>
      <c r="J585" s="25">
        <v>-246.59</v>
      </c>
      <c r="K585" s="26">
        <f t="shared" si="14"/>
        <v>-246.59</v>
      </c>
      <c r="L585" s="14"/>
    </row>
    <row r="586" spans="1:12">
      <c r="A586" s="20" t="s">
        <v>223</v>
      </c>
      <c r="B586" s="21"/>
      <c r="C586" s="21"/>
      <c r="D586" s="21"/>
      <c r="E586" s="21"/>
      <c r="F586" s="21"/>
      <c r="G586" s="21"/>
      <c r="H586" s="21"/>
      <c r="I586" s="28"/>
      <c r="J586" s="29">
        <f>SUM(J584:J585)</f>
        <v>839.11</v>
      </c>
      <c r="K586" s="33">
        <f t="shared" si="14"/>
        <v>839.11</v>
      </c>
      <c r="L586" s="14"/>
    </row>
    <row r="587" spans="1:12">
      <c r="A587" s="8">
        <v>45569</v>
      </c>
      <c r="B587" s="9">
        <v>19645</v>
      </c>
      <c r="C587" s="10" t="s">
        <v>393</v>
      </c>
      <c r="D587" s="11" t="s">
        <v>221</v>
      </c>
      <c r="E587" s="3">
        <v>222318</v>
      </c>
      <c r="F587" s="12"/>
      <c r="G587" s="13" t="s">
        <v>143</v>
      </c>
      <c r="H587" s="13"/>
      <c r="I587" s="24"/>
      <c r="J587" s="25">
        <v>195.2</v>
      </c>
      <c r="K587" s="26">
        <f t="shared" si="14"/>
        <v>195.2</v>
      </c>
      <c r="L587" s="8">
        <v>45565</v>
      </c>
    </row>
    <row r="588" spans="1:12">
      <c r="A588" s="14"/>
      <c r="B588" s="15"/>
      <c r="C588" s="16"/>
      <c r="D588" s="17" t="s">
        <v>222</v>
      </c>
      <c r="E588" s="7"/>
      <c r="F588" s="18"/>
      <c r="G588" s="19" t="s">
        <v>143</v>
      </c>
      <c r="H588" s="19"/>
      <c r="I588" s="27"/>
      <c r="J588" s="25">
        <v>-46.98</v>
      </c>
      <c r="K588" s="26">
        <f t="shared" si="14"/>
        <v>-46.98</v>
      </c>
      <c r="L588" s="14"/>
    </row>
    <row r="589" spans="1:12">
      <c r="A589" s="20" t="s">
        <v>223</v>
      </c>
      <c r="B589" s="21"/>
      <c r="C589" s="21"/>
      <c r="D589" s="21"/>
      <c r="E589" s="21"/>
      <c r="F589" s="21"/>
      <c r="G589" s="21"/>
      <c r="H589" s="21"/>
      <c r="I589" s="28"/>
      <c r="J589" s="29">
        <f>SUM(J587:J588)</f>
        <v>148.22</v>
      </c>
      <c r="K589" s="33">
        <f t="shared" si="14"/>
        <v>148.22</v>
      </c>
      <c r="L589" s="14"/>
    </row>
    <row r="590" spans="1:12">
      <c r="A590" s="8">
        <v>45569</v>
      </c>
      <c r="B590" s="9">
        <v>19645</v>
      </c>
      <c r="C590" s="10" t="s">
        <v>394</v>
      </c>
      <c r="D590" s="11" t="s">
        <v>221</v>
      </c>
      <c r="E590" s="3">
        <v>222717</v>
      </c>
      <c r="F590" s="12"/>
      <c r="G590" s="13" t="s">
        <v>143</v>
      </c>
      <c r="H590" s="13"/>
      <c r="I590" s="24"/>
      <c r="J590" s="25">
        <v>789.6</v>
      </c>
      <c r="K590" s="26">
        <f t="shared" si="14"/>
        <v>789.6</v>
      </c>
      <c r="L590" s="8">
        <v>45565</v>
      </c>
    </row>
    <row r="591" spans="1:12">
      <c r="A591" s="14"/>
      <c r="B591" s="15"/>
      <c r="C591" s="16"/>
      <c r="D591" s="17" t="s">
        <v>222</v>
      </c>
      <c r="E591" s="7"/>
      <c r="F591" s="18"/>
      <c r="G591" s="19" t="s">
        <v>143</v>
      </c>
      <c r="H591" s="19"/>
      <c r="I591" s="27"/>
      <c r="J591" s="25">
        <v>-181.57</v>
      </c>
      <c r="K591" s="26">
        <f t="shared" si="14"/>
        <v>-181.57</v>
      </c>
      <c r="L591" s="14"/>
    </row>
    <row r="592" spans="1:12">
      <c r="A592" s="20" t="s">
        <v>223</v>
      </c>
      <c r="B592" s="21"/>
      <c r="C592" s="21"/>
      <c r="D592" s="21"/>
      <c r="E592" s="21"/>
      <c r="F592" s="21"/>
      <c r="G592" s="21"/>
      <c r="H592" s="21"/>
      <c r="I592" s="28"/>
      <c r="J592" s="29">
        <f>SUM(J590:J591)</f>
        <v>608.03</v>
      </c>
      <c r="K592" s="33">
        <f t="shared" si="14"/>
        <v>608.03</v>
      </c>
      <c r="L592" s="14"/>
    </row>
    <row r="593" spans="1:12">
      <c r="A593" s="8">
        <v>45569</v>
      </c>
      <c r="B593" s="9">
        <v>19645</v>
      </c>
      <c r="C593" s="10" t="s">
        <v>395</v>
      </c>
      <c r="D593" s="11" t="s">
        <v>221</v>
      </c>
      <c r="E593" s="3">
        <v>221869</v>
      </c>
      <c r="F593" s="12"/>
      <c r="G593" s="13" t="s">
        <v>143</v>
      </c>
      <c r="H593" s="13"/>
      <c r="I593" s="24"/>
      <c r="J593" s="25">
        <v>1389.8</v>
      </c>
      <c r="K593" s="26">
        <f t="shared" si="14"/>
        <v>1389.8</v>
      </c>
      <c r="L593" s="8">
        <v>45565</v>
      </c>
    </row>
    <row r="594" spans="1:12">
      <c r="A594" s="14"/>
      <c r="B594" s="15"/>
      <c r="C594" s="16"/>
      <c r="D594" s="17" t="s">
        <v>222</v>
      </c>
      <c r="E594" s="7"/>
      <c r="F594" s="18"/>
      <c r="G594" s="19" t="s">
        <v>143</v>
      </c>
      <c r="H594" s="19"/>
      <c r="I594" s="27"/>
      <c r="J594" s="25">
        <v>-258.17</v>
      </c>
      <c r="K594" s="26">
        <f t="shared" si="14"/>
        <v>-258.17</v>
      </c>
      <c r="L594" s="14"/>
    </row>
    <row r="595" spans="1:12">
      <c r="A595" s="20" t="s">
        <v>223</v>
      </c>
      <c r="B595" s="21"/>
      <c r="C595" s="21"/>
      <c r="D595" s="21"/>
      <c r="E595" s="21"/>
      <c r="F595" s="21"/>
      <c r="G595" s="21"/>
      <c r="H595" s="21"/>
      <c r="I595" s="28"/>
      <c r="J595" s="29">
        <f>SUM(J593:J594)</f>
        <v>1131.63</v>
      </c>
      <c r="K595" s="33">
        <f t="shared" si="14"/>
        <v>1131.63</v>
      </c>
      <c r="L595" s="14"/>
    </row>
    <row r="596" spans="1:12">
      <c r="A596" s="8">
        <v>45569</v>
      </c>
      <c r="B596" s="9">
        <v>19645</v>
      </c>
      <c r="C596" s="10" t="s">
        <v>396</v>
      </c>
      <c r="D596" s="11" t="s">
        <v>221</v>
      </c>
      <c r="E596" s="3">
        <v>222916</v>
      </c>
      <c r="F596" s="12"/>
      <c r="G596" s="13" t="s">
        <v>143</v>
      </c>
      <c r="H596" s="13"/>
      <c r="I596" s="24"/>
      <c r="J596" s="25">
        <v>194</v>
      </c>
      <c r="K596" s="26">
        <f t="shared" si="14"/>
        <v>194</v>
      </c>
      <c r="L596" s="8">
        <v>45565</v>
      </c>
    </row>
    <row r="597" spans="1:12">
      <c r="A597" s="14"/>
      <c r="B597" s="15"/>
      <c r="C597" s="16"/>
      <c r="D597" s="17" t="s">
        <v>222</v>
      </c>
      <c r="E597" s="7"/>
      <c r="F597" s="18"/>
      <c r="G597" s="19" t="s">
        <v>143</v>
      </c>
      <c r="H597" s="19"/>
      <c r="I597" s="27"/>
      <c r="J597" s="25">
        <v>-30.63</v>
      </c>
      <c r="K597" s="26">
        <f t="shared" si="14"/>
        <v>-30.63</v>
      </c>
      <c r="L597" s="14"/>
    </row>
    <row r="598" spans="1:12">
      <c r="A598" s="20" t="s">
        <v>223</v>
      </c>
      <c r="B598" s="21"/>
      <c r="C598" s="21"/>
      <c r="D598" s="21"/>
      <c r="E598" s="21"/>
      <c r="F598" s="21"/>
      <c r="G598" s="21"/>
      <c r="H598" s="21"/>
      <c r="I598" s="28"/>
      <c r="J598" s="29">
        <f>SUM(J596:J597)</f>
        <v>163.37</v>
      </c>
      <c r="K598" s="33">
        <f t="shared" si="14"/>
        <v>163.37</v>
      </c>
      <c r="L598" s="14"/>
    </row>
    <row r="599" spans="1:12">
      <c r="A599" s="8">
        <v>45569</v>
      </c>
      <c r="B599" s="9">
        <v>19645</v>
      </c>
      <c r="C599" s="10" t="s">
        <v>397</v>
      </c>
      <c r="D599" s="11" t="s">
        <v>221</v>
      </c>
      <c r="E599" s="3">
        <v>221923</v>
      </c>
      <c r="F599" s="12"/>
      <c r="G599" s="13" t="s">
        <v>143</v>
      </c>
      <c r="H599" s="13"/>
      <c r="I599" s="24"/>
      <c r="J599" s="25">
        <v>195.2</v>
      </c>
      <c r="K599" s="26">
        <f t="shared" si="14"/>
        <v>195.2</v>
      </c>
      <c r="L599" s="8">
        <v>45565</v>
      </c>
    </row>
    <row r="600" spans="1:12">
      <c r="A600" s="14"/>
      <c r="B600" s="15"/>
      <c r="C600" s="16"/>
      <c r="D600" s="17" t="s">
        <v>222</v>
      </c>
      <c r="E600" s="7"/>
      <c r="F600" s="18"/>
      <c r="G600" s="19" t="s">
        <v>143</v>
      </c>
      <c r="H600" s="19"/>
      <c r="I600" s="27"/>
      <c r="J600" s="25">
        <v>-45.03</v>
      </c>
      <c r="K600" s="26">
        <f t="shared" si="14"/>
        <v>-45.03</v>
      </c>
      <c r="L600" s="14"/>
    </row>
    <row r="601" spans="1:12">
      <c r="A601" s="20" t="s">
        <v>223</v>
      </c>
      <c r="B601" s="21"/>
      <c r="C601" s="21"/>
      <c r="D601" s="21"/>
      <c r="E601" s="21"/>
      <c r="F601" s="21"/>
      <c r="G601" s="21"/>
      <c r="H601" s="21"/>
      <c r="I601" s="28"/>
      <c r="J601" s="29">
        <f>SUM(J599:J600)</f>
        <v>150.17</v>
      </c>
      <c r="K601" s="33">
        <f t="shared" si="14"/>
        <v>150.17</v>
      </c>
      <c r="L601" s="14"/>
    </row>
    <row r="602" ht="10.5" spans="1:10">
      <c r="A602" s="2"/>
      <c r="I602" s="30" t="s">
        <v>236</v>
      </c>
      <c r="J602" s="31">
        <f>SUM(J493,J496,J499,J502,J505,J508,J511,J514,J517,J520,J523,J526,J529,J532,J535,J538,J541,J544,J547,J550,J553,J556,J559,J562,J565,J568,J571,J574,J577,J580,J583,J586,J589,J592,J595,J598,J601)</f>
        <v>15762.77</v>
      </c>
    </row>
    <row r="603" ht="10.5" spans="1:10">
      <c r="A603" s="2"/>
      <c r="I603" s="30"/>
      <c r="J603" s="31"/>
    </row>
    <row r="604" ht="10.5" spans="1:10">
      <c r="A604" s="2" t="s">
        <v>20</v>
      </c>
      <c r="D604" s="2" t="s">
        <v>21</v>
      </c>
      <c r="I604" s="32"/>
      <c r="J604" s="31"/>
    </row>
    <row r="605" spans="1:1">
      <c r="A605" s="2"/>
    </row>
    <row r="606" spans="1:1">
      <c r="A606" s="2"/>
    </row>
    <row r="607" spans="1:4">
      <c r="A607" s="2" t="s">
        <v>23</v>
      </c>
      <c r="D607" s="2" t="s">
        <v>24</v>
      </c>
    </row>
    <row r="608" spans="1:4">
      <c r="A608" s="1" t="s">
        <v>26</v>
      </c>
      <c r="D608" s="1" t="s">
        <v>27</v>
      </c>
    </row>
  </sheetData>
  <mergeCells count="415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G60:J60"/>
    <mergeCell ref="A65:I65"/>
    <mergeCell ref="A68:I68"/>
    <mergeCell ref="A71:I71"/>
    <mergeCell ref="A74:I74"/>
    <mergeCell ref="A77:I77"/>
    <mergeCell ref="A80:I80"/>
    <mergeCell ref="A83:I83"/>
    <mergeCell ref="A86:I86"/>
    <mergeCell ref="A89:I89"/>
    <mergeCell ref="A92:I92"/>
    <mergeCell ref="A95:I95"/>
    <mergeCell ref="A98:I98"/>
    <mergeCell ref="A101:I101"/>
    <mergeCell ref="A104:I104"/>
    <mergeCell ref="A107:I107"/>
    <mergeCell ref="A110:I110"/>
    <mergeCell ref="A113:I113"/>
    <mergeCell ref="A116:I116"/>
    <mergeCell ref="A119:I119"/>
    <mergeCell ref="A122:I122"/>
    <mergeCell ref="A125:I125"/>
    <mergeCell ref="A128:I128"/>
    <mergeCell ref="A131:I131"/>
    <mergeCell ref="A134:I134"/>
    <mergeCell ref="A137:I137"/>
    <mergeCell ref="A140:I140"/>
    <mergeCell ref="A143:I143"/>
    <mergeCell ref="A146:I146"/>
    <mergeCell ref="A149:I149"/>
    <mergeCell ref="A152:I152"/>
    <mergeCell ref="A155:I155"/>
    <mergeCell ref="A158:I158"/>
    <mergeCell ref="A161:I161"/>
    <mergeCell ref="A164:I164"/>
    <mergeCell ref="A167:I167"/>
    <mergeCell ref="A170:I170"/>
    <mergeCell ref="A173:I173"/>
    <mergeCell ref="A176:I176"/>
    <mergeCell ref="A179:I179"/>
    <mergeCell ref="G194:J194"/>
    <mergeCell ref="A199:I199"/>
    <mergeCell ref="A202:I202"/>
    <mergeCell ref="A205:I205"/>
    <mergeCell ref="A208:I208"/>
    <mergeCell ref="A211:I211"/>
    <mergeCell ref="A214:I214"/>
    <mergeCell ref="A217:I217"/>
    <mergeCell ref="A220:I220"/>
    <mergeCell ref="A223:I223"/>
    <mergeCell ref="A226:I226"/>
    <mergeCell ref="A229:I229"/>
    <mergeCell ref="A232:I232"/>
    <mergeCell ref="A235:I235"/>
    <mergeCell ref="A238:I238"/>
    <mergeCell ref="A241:I241"/>
    <mergeCell ref="A244:I244"/>
    <mergeCell ref="A247:I247"/>
    <mergeCell ref="A250:I250"/>
    <mergeCell ref="A253:I253"/>
    <mergeCell ref="A256:I256"/>
    <mergeCell ref="A259:I259"/>
    <mergeCell ref="A262:I262"/>
    <mergeCell ref="A265:I265"/>
    <mergeCell ref="A268:I268"/>
    <mergeCell ref="A271:I271"/>
    <mergeCell ref="A274:I274"/>
    <mergeCell ref="A277:I277"/>
    <mergeCell ref="A280:I280"/>
    <mergeCell ref="A283:I283"/>
    <mergeCell ref="A286:I286"/>
    <mergeCell ref="A289:I289"/>
    <mergeCell ref="G304:J304"/>
    <mergeCell ref="A309:I309"/>
    <mergeCell ref="A312:I312"/>
    <mergeCell ref="A315:I315"/>
    <mergeCell ref="A318:I318"/>
    <mergeCell ref="A321:I321"/>
    <mergeCell ref="A324:I324"/>
    <mergeCell ref="A327:I327"/>
    <mergeCell ref="A330:I330"/>
    <mergeCell ref="A333:I333"/>
    <mergeCell ref="A336:I336"/>
    <mergeCell ref="A339:I339"/>
    <mergeCell ref="A342:I342"/>
    <mergeCell ref="A345:I345"/>
    <mergeCell ref="A348:I348"/>
    <mergeCell ref="A351:I351"/>
    <mergeCell ref="A354:I354"/>
    <mergeCell ref="A357:I357"/>
    <mergeCell ref="A360:I360"/>
    <mergeCell ref="A363:I363"/>
    <mergeCell ref="A366:I366"/>
    <mergeCell ref="A369:I369"/>
    <mergeCell ref="A372:I372"/>
    <mergeCell ref="A375:I375"/>
    <mergeCell ref="A378:I378"/>
    <mergeCell ref="A381:I381"/>
    <mergeCell ref="A384:I384"/>
    <mergeCell ref="A387:I387"/>
    <mergeCell ref="A390:I390"/>
    <mergeCell ref="A393:I393"/>
    <mergeCell ref="A396:I396"/>
    <mergeCell ref="A399:I399"/>
    <mergeCell ref="A402:I402"/>
    <mergeCell ref="A405:I405"/>
    <mergeCell ref="A408:I408"/>
    <mergeCell ref="A411:I411"/>
    <mergeCell ref="A414:I414"/>
    <mergeCell ref="A417:I417"/>
    <mergeCell ref="A420:I420"/>
    <mergeCell ref="A423:I423"/>
    <mergeCell ref="A426:I426"/>
    <mergeCell ref="A429:I429"/>
    <mergeCell ref="A432:I432"/>
    <mergeCell ref="A435:I435"/>
    <mergeCell ref="A438:I438"/>
    <mergeCell ref="A441:I441"/>
    <mergeCell ref="A444:I444"/>
    <mergeCell ref="A447:I447"/>
    <mergeCell ref="A450:I450"/>
    <mergeCell ref="A453:I453"/>
    <mergeCell ref="A456:I456"/>
    <mergeCell ref="A459:I459"/>
    <mergeCell ref="A462:I462"/>
    <mergeCell ref="A465:I465"/>
    <mergeCell ref="A468:I468"/>
    <mergeCell ref="A471:I471"/>
    <mergeCell ref="G488:J488"/>
    <mergeCell ref="A493:I493"/>
    <mergeCell ref="A496:I496"/>
    <mergeCell ref="A499:I499"/>
    <mergeCell ref="A502:I502"/>
    <mergeCell ref="A505:I505"/>
    <mergeCell ref="A508:I508"/>
    <mergeCell ref="A511:I511"/>
    <mergeCell ref="A514:I514"/>
    <mergeCell ref="A517:I517"/>
    <mergeCell ref="A520:I520"/>
    <mergeCell ref="A523:I523"/>
    <mergeCell ref="A526:I526"/>
    <mergeCell ref="A529:I529"/>
    <mergeCell ref="A532:I532"/>
    <mergeCell ref="A535:I535"/>
    <mergeCell ref="A538:I538"/>
    <mergeCell ref="A541:I541"/>
    <mergeCell ref="A544:I544"/>
    <mergeCell ref="A547:I547"/>
    <mergeCell ref="A550:I550"/>
    <mergeCell ref="A553:I553"/>
    <mergeCell ref="A556:I556"/>
    <mergeCell ref="A559:I559"/>
    <mergeCell ref="A562:I562"/>
    <mergeCell ref="A565:I565"/>
    <mergeCell ref="A568:I568"/>
    <mergeCell ref="A571:I571"/>
    <mergeCell ref="A574:I574"/>
    <mergeCell ref="A577:I577"/>
    <mergeCell ref="A580:I580"/>
    <mergeCell ref="A583:I583"/>
    <mergeCell ref="A586:I586"/>
    <mergeCell ref="A589:I589"/>
    <mergeCell ref="A592:I592"/>
    <mergeCell ref="A595:I595"/>
    <mergeCell ref="A598:I598"/>
    <mergeCell ref="A601:I601"/>
    <mergeCell ref="A4:A6"/>
    <mergeCell ref="A60:A62"/>
    <mergeCell ref="A194:A196"/>
    <mergeCell ref="A304:A306"/>
    <mergeCell ref="A488:A490"/>
    <mergeCell ref="B4:B6"/>
    <mergeCell ref="B60:B62"/>
    <mergeCell ref="B194:B196"/>
    <mergeCell ref="B304:B306"/>
    <mergeCell ref="B488:B490"/>
    <mergeCell ref="C4:C6"/>
    <mergeCell ref="C60:C62"/>
    <mergeCell ref="C194:C196"/>
    <mergeCell ref="C304:C306"/>
    <mergeCell ref="C488:C490"/>
    <mergeCell ref="D4:D6"/>
    <mergeCell ref="D60:D62"/>
    <mergeCell ref="D194:D196"/>
    <mergeCell ref="D304:D306"/>
    <mergeCell ref="D488:D490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60:E62"/>
    <mergeCell ref="E63:E64"/>
    <mergeCell ref="E66:E67"/>
    <mergeCell ref="E69:E70"/>
    <mergeCell ref="E72:E73"/>
    <mergeCell ref="E75:E76"/>
    <mergeCell ref="E78:E79"/>
    <mergeCell ref="E81:E82"/>
    <mergeCell ref="E84:E85"/>
    <mergeCell ref="E87:E88"/>
    <mergeCell ref="E90:E91"/>
    <mergeCell ref="E93:E94"/>
    <mergeCell ref="E96:E97"/>
    <mergeCell ref="E99:E100"/>
    <mergeCell ref="E102:E103"/>
    <mergeCell ref="E105:E106"/>
    <mergeCell ref="E108:E109"/>
    <mergeCell ref="E111:E112"/>
    <mergeCell ref="E114:E115"/>
    <mergeCell ref="E117:E118"/>
    <mergeCell ref="E120:E121"/>
    <mergeCell ref="E123:E124"/>
    <mergeCell ref="E126:E127"/>
    <mergeCell ref="E129:E130"/>
    <mergeCell ref="E132:E133"/>
    <mergeCell ref="E135:E136"/>
    <mergeCell ref="E138:E139"/>
    <mergeCell ref="E141:E142"/>
    <mergeCell ref="E144:E145"/>
    <mergeCell ref="E147:E148"/>
    <mergeCell ref="E150:E151"/>
    <mergeCell ref="E153:E154"/>
    <mergeCell ref="E156:E157"/>
    <mergeCell ref="E159:E160"/>
    <mergeCell ref="E162:E163"/>
    <mergeCell ref="E165:E166"/>
    <mergeCell ref="E168:E169"/>
    <mergeCell ref="E171:E172"/>
    <mergeCell ref="E174:E175"/>
    <mergeCell ref="E177:E178"/>
    <mergeCell ref="E194:E196"/>
    <mergeCell ref="E197:E198"/>
    <mergeCell ref="E200:E201"/>
    <mergeCell ref="E203:E204"/>
    <mergeCell ref="E206:E207"/>
    <mergeCell ref="E209:E210"/>
    <mergeCell ref="E212:E213"/>
    <mergeCell ref="E215:E216"/>
    <mergeCell ref="E218:E219"/>
    <mergeCell ref="E221:E222"/>
    <mergeCell ref="E224:E225"/>
    <mergeCell ref="E227:E228"/>
    <mergeCell ref="E230:E231"/>
    <mergeCell ref="E233:E234"/>
    <mergeCell ref="E236:E237"/>
    <mergeCell ref="E239:E240"/>
    <mergeCell ref="E242:E243"/>
    <mergeCell ref="E245:E246"/>
    <mergeCell ref="E248:E249"/>
    <mergeCell ref="E251:E252"/>
    <mergeCell ref="E254:E255"/>
    <mergeCell ref="E257:E258"/>
    <mergeCell ref="E260:E261"/>
    <mergeCell ref="E263:E264"/>
    <mergeCell ref="E266:E267"/>
    <mergeCell ref="E269:E270"/>
    <mergeCell ref="E272:E273"/>
    <mergeCell ref="E275:E276"/>
    <mergeCell ref="E278:E279"/>
    <mergeCell ref="E281:E282"/>
    <mergeCell ref="E284:E285"/>
    <mergeCell ref="E287:E288"/>
    <mergeCell ref="E304:E306"/>
    <mergeCell ref="E307:E308"/>
    <mergeCell ref="E310:E311"/>
    <mergeCell ref="E313:E314"/>
    <mergeCell ref="E316:E317"/>
    <mergeCell ref="E319:E320"/>
    <mergeCell ref="E322:E323"/>
    <mergeCell ref="E325:E326"/>
    <mergeCell ref="E328:E329"/>
    <mergeCell ref="E331:E332"/>
    <mergeCell ref="E334:E335"/>
    <mergeCell ref="E337:E338"/>
    <mergeCell ref="E340:E341"/>
    <mergeCell ref="E343:E344"/>
    <mergeCell ref="E346:E347"/>
    <mergeCell ref="E349:E350"/>
    <mergeCell ref="E352:E353"/>
    <mergeCell ref="E355:E356"/>
    <mergeCell ref="E358:E359"/>
    <mergeCell ref="E361:E362"/>
    <mergeCell ref="E364:E365"/>
    <mergeCell ref="E367:E368"/>
    <mergeCell ref="E370:E371"/>
    <mergeCell ref="E373:E374"/>
    <mergeCell ref="E376:E377"/>
    <mergeCell ref="E379:E380"/>
    <mergeCell ref="E382:E383"/>
    <mergeCell ref="E385:E386"/>
    <mergeCell ref="E388:E389"/>
    <mergeCell ref="E391:E392"/>
    <mergeCell ref="E394:E395"/>
    <mergeCell ref="E397:E398"/>
    <mergeCell ref="E400:E401"/>
    <mergeCell ref="E403:E404"/>
    <mergeCell ref="E406:E407"/>
    <mergeCell ref="E409:E410"/>
    <mergeCell ref="E412:E413"/>
    <mergeCell ref="E415:E416"/>
    <mergeCell ref="E418:E419"/>
    <mergeCell ref="E421:E422"/>
    <mergeCell ref="E424:E425"/>
    <mergeCell ref="E427:E428"/>
    <mergeCell ref="E430:E431"/>
    <mergeCell ref="E433:E434"/>
    <mergeCell ref="E436:E437"/>
    <mergeCell ref="E439:E440"/>
    <mergeCell ref="E442:E443"/>
    <mergeCell ref="E445:E446"/>
    <mergeCell ref="E448:E449"/>
    <mergeCell ref="E451:E452"/>
    <mergeCell ref="E454:E455"/>
    <mergeCell ref="E457:E458"/>
    <mergeCell ref="E460:E461"/>
    <mergeCell ref="E463:E464"/>
    <mergeCell ref="E466:E467"/>
    <mergeCell ref="E469:E470"/>
    <mergeCell ref="E488:E490"/>
    <mergeCell ref="E491:E492"/>
    <mergeCell ref="E494:E495"/>
    <mergeCell ref="E497:E498"/>
    <mergeCell ref="E500:E501"/>
    <mergeCell ref="E503:E504"/>
    <mergeCell ref="E506:E507"/>
    <mergeCell ref="E509:E510"/>
    <mergeCell ref="E512:E513"/>
    <mergeCell ref="E515:E516"/>
    <mergeCell ref="E518:E519"/>
    <mergeCell ref="E521:E522"/>
    <mergeCell ref="E524:E525"/>
    <mergeCell ref="E527:E528"/>
    <mergeCell ref="E530:E531"/>
    <mergeCell ref="E533:E534"/>
    <mergeCell ref="E536:E537"/>
    <mergeCell ref="E539:E540"/>
    <mergeCell ref="E542:E543"/>
    <mergeCell ref="E545:E546"/>
    <mergeCell ref="E548:E549"/>
    <mergeCell ref="E551:E552"/>
    <mergeCell ref="E554:E555"/>
    <mergeCell ref="E557:E558"/>
    <mergeCell ref="E560:E561"/>
    <mergeCell ref="E563:E564"/>
    <mergeCell ref="E566:E567"/>
    <mergeCell ref="E569:E570"/>
    <mergeCell ref="E572:E573"/>
    <mergeCell ref="E575:E576"/>
    <mergeCell ref="E578:E579"/>
    <mergeCell ref="E581:E582"/>
    <mergeCell ref="E584:E585"/>
    <mergeCell ref="E587:E588"/>
    <mergeCell ref="E590:E591"/>
    <mergeCell ref="E593:E594"/>
    <mergeCell ref="E596:E597"/>
    <mergeCell ref="E599:E600"/>
    <mergeCell ref="F4:F6"/>
    <mergeCell ref="F60:F62"/>
    <mergeCell ref="F194:F196"/>
    <mergeCell ref="F304:F306"/>
    <mergeCell ref="F488:F490"/>
    <mergeCell ref="G5:G6"/>
    <mergeCell ref="G61:G62"/>
    <mergeCell ref="G195:G196"/>
    <mergeCell ref="G305:G306"/>
    <mergeCell ref="G489:G490"/>
    <mergeCell ref="H5:H6"/>
    <mergeCell ref="H61:H62"/>
    <mergeCell ref="H195:H196"/>
    <mergeCell ref="H305:H306"/>
    <mergeCell ref="H489:H490"/>
    <mergeCell ref="I5:I6"/>
    <mergeCell ref="I61:I62"/>
    <mergeCell ref="I195:I196"/>
    <mergeCell ref="I305:I306"/>
    <mergeCell ref="I489:I490"/>
    <mergeCell ref="J5:J6"/>
    <mergeCell ref="J61:J62"/>
    <mergeCell ref="J195:J196"/>
    <mergeCell ref="J305:J306"/>
    <mergeCell ref="J489:J490"/>
    <mergeCell ref="K4:K6"/>
    <mergeCell ref="K60:K62"/>
    <mergeCell ref="K194:K196"/>
    <mergeCell ref="K304:K306"/>
    <mergeCell ref="K488:K490"/>
    <mergeCell ref="L4:L6"/>
    <mergeCell ref="L60:L62"/>
    <mergeCell ref="L194:L196"/>
    <mergeCell ref="L304:L306"/>
    <mergeCell ref="L488:L490"/>
  </mergeCells>
  <pageMargins left="0.354166666666667" right="0.25" top="0.66875" bottom="0.0388888888888889" header="0.236111111111111" footer="0.0784722222222222"/>
  <pageSetup paperSize="9" scale="87" orientation="landscape" verticalDpi="72"/>
  <headerFooter alignWithMargins="0"/>
  <rowBreaks count="1" manualBreakCount="1">
    <brk id="5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6"/>
  <sheetViews>
    <sheetView zoomScale="130" zoomScaleNormal="130" topLeftCell="A8" workbookViewId="0">
      <selection activeCell="F41" sqref="F41"/>
    </sheetView>
  </sheetViews>
  <sheetFormatPr defaultColWidth="8.55238095238095" defaultRowHeight="9"/>
  <cols>
    <col min="1" max="1" width="9" style="1" customWidth="1"/>
    <col min="2" max="2" width="5.88571428571429" style="1" customWidth="1"/>
    <col min="3" max="3" width="26.6666666666667" style="1" customWidth="1"/>
    <col min="4" max="4" width="13.4380952380952" style="1" customWidth="1"/>
    <col min="5" max="5" width="9.21904761904762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0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45538</v>
      </c>
      <c r="B7" s="15">
        <v>19528</v>
      </c>
      <c r="C7" s="16" t="s">
        <v>31</v>
      </c>
      <c r="D7" s="17" t="s">
        <v>32</v>
      </c>
      <c r="E7" s="15">
        <v>58333</v>
      </c>
      <c r="F7" s="43">
        <v>32218.31</v>
      </c>
      <c r="G7" s="19"/>
      <c r="H7" s="19"/>
      <c r="I7" s="14"/>
      <c r="J7" s="43"/>
      <c r="K7" s="25">
        <f>F7+J7</f>
        <v>32218.31</v>
      </c>
      <c r="L7" s="14">
        <v>45538</v>
      </c>
      <c r="M7" s="2" t="s">
        <v>33</v>
      </c>
    </row>
    <row r="8" spans="1:13">
      <c r="A8" s="14">
        <v>45538</v>
      </c>
      <c r="B8" s="15">
        <v>19529</v>
      </c>
      <c r="C8" s="16" t="s">
        <v>34</v>
      </c>
      <c r="D8" s="17" t="s">
        <v>35</v>
      </c>
      <c r="E8" s="17">
        <v>57744</v>
      </c>
      <c r="F8" s="43">
        <v>4000</v>
      </c>
      <c r="G8" s="19"/>
      <c r="H8" s="19"/>
      <c r="I8" s="14"/>
      <c r="J8" s="43"/>
      <c r="K8" s="25"/>
      <c r="L8" s="14">
        <v>45538</v>
      </c>
      <c r="M8" s="2"/>
    </row>
    <row r="9" spans="6:11">
      <c r="F9" s="42">
        <f>SUM(F4:F8)</f>
        <v>36218.31</v>
      </c>
      <c r="G9" s="2"/>
      <c r="H9" s="2"/>
      <c r="I9" s="2"/>
      <c r="J9" s="42">
        <f>SUM(J7:J8)</f>
        <v>0</v>
      </c>
      <c r="K9" s="42">
        <f>SUM(K7:K8)</f>
        <v>32218.31</v>
      </c>
    </row>
    <row r="13" spans="1:4">
      <c r="A13" s="2" t="s">
        <v>20</v>
      </c>
      <c r="D13" s="2" t="s">
        <v>21</v>
      </c>
    </row>
    <row r="14" spans="1:1">
      <c r="A14" s="2"/>
    </row>
    <row r="15" spans="1:1">
      <c r="A15" s="2"/>
    </row>
    <row r="16" spans="1:4">
      <c r="A16" s="2" t="s">
        <v>23</v>
      </c>
      <c r="D16" s="2" t="s">
        <v>24</v>
      </c>
    </row>
    <row r="17" spans="1:4">
      <c r="A17" s="1" t="s">
        <v>26</v>
      </c>
      <c r="D17" s="1" t="s">
        <v>27</v>
      </c>
    </row>
    <row r="28" spans="1:1">
      <c r="A28" s="2" t="s">
        <v>0</v>
      </c>
    </row>
    <row r="29" spans="1:1">
      <c r="A29" s="2" t="s">
        <v>1</v>
      </c>
    </row>
    <row r="31" spans="1:12">
      <c r="A31" s="3" t="s">
        <v>2</v>
      </c>
      <c r="B31" s="3" t="s">
        <v>3</v>
      </c>
      <c r="C31" s="3" t="s">
        <v>4</v>
      </c>
      <c r="D31" s="3" t="s">
        <v>5</v>
      </c>
      <c r="E31" s="3" t="s">
        <v>6</v>
      </c>
      <c r="F31" s="3" t="s">
        <v>7</v>
      </c>
      <c r="G31" s="4" t="s">
        <v>8</v>
      </c>
      <c r="H31" s="5"/>
      <c r="I31" s="5"/>
      <c r="J31" s="23"/>
      <c r="K31" s="3" t="s">
        <v>9</v>
      </c>
      <c r="L31" s="3" t="s">
        <v>10</v>
      </c>
    </row>
    <row r="32" spans="1:12">
      <c r="A32" s="6"/>
      <c r="B32" s="6"/>
      <c r="C32" s="6"/>
      <c r="D32" s="6"/>
      <c r="E32" s="6"/>
      <c r="F32" s="6"/>
      <c r="G32" s="3" t="s">
        <v>11</v>
      </c>
      <c r="H32" s="3" t="s">
        <v>12</v>
      </c>
      <c r="I32" s="3" t="s">
        <v>13</v>
      </c>
      <c r="J32" s="3" t="s">
        <v>14</v>
      </c>
      <c r="K32" s="6"/>
      <c r="L32" s="6"/>
    </row>
    <row r="33" ht="12" customHeight="1" spans="1:1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3">
      <c r="A34" s="14">
        <v>45539</v>
      </c>
      <c r="B34" s="15">
        <v>19544</v>
      </c>
      <c r="C34" s="16" t="s">
        <v>36</v>
      </c>
      <c r="D34" s="17" t="s">
        <v>16</v>
      </c>
      <c r="E34" s="39">
        <v>58499</v>
      </c>
      <c r="F34" s="40">
        <v>68386.2</v>
      </c>
      <c r="G34" s="41"/>
      <c r="H34" s="41"/>
      <c r="I34" s="27"/>
      <c r="J34" s="25">
        <f t="shared" ref="J34:J39" si="0">I34</f>
        <v>0</v>
      </c>
      <c r="K34" s="25">
        <f t="shared" ref="K34:K39" si="1">J34+F34</f>
        <v>68386.2</v>
      </c>
      <c r="L34" s="14">
        <v>45537</v>
      </c>
      <c r="M34" s="2"/>
    </row>
    <row r="35" spans="1:13">
      <c r="A35" s="14">
        <v>45539</v>
      </c>
      <c r="B35" s="15">
        <v>19545</v>
      </c>
      <c r="C35" s="16" t="s">
        <v>37</v>
      </c>
      <c r="D35" s="17" t="s">
        <v>16</v>
      </c>
      <c r="E35" s="17">
        <v>58498</v>
      </c>
      <c r="F35" s="40">
        <v>28756.1</v>
      </c>
      <c r="G35" s="41"/>
      <c r="H35" s="41"/>
      <c r="I35" s="27"/>
      <c r="J35" s="25">
        <f t="shared" si="0"/>
        <v>0</v>
      </c>
      <c r="K35" s="25">
        <f t="shared" si="1"/>
        <v>28756.1</v>
      </c>
      <c r="L35" s="14">
        <v>45537</v>
      </c>
      <c r="M35" s="2"/>
    </row>
    <row r="36" spans="1:12">
      <c r="A36" s="14">
        <v>45539</v>
      </c>
      <c r="B36" s="15">
        <v>19546</v>
      </c>
      <c r="C36" s="16" t="s">
        <v>38</v>
      </c>
      <c r="D36" s="17" t="s">
        <v>32</v>
      </c>
      <c r="E36" s="17">
        <v>58497</v>
      </c>
      <c r="F36" s="40">
        <v>35596.1</v>
      </c>
      <c r="G36" s="41"/>
      <c r="H36" s="41"/>
      <c r="I36" s="27"/>
      <c r="J36" s="25">
        <f t="shared" si="0"/>
        <v>0</v>
      </c>
      <c r="K36" s="25">
        <f t="shared" si="1"/>
        <v>35596.1</v>
      </c>
      <c r="L36" s="14">
        <v>45537</v>
      </c>
    </row>
    <row r="37" spans="1:13">
      <c r="A37" s="14">
        <v>45539</v>
      </c>
      <c r="B37" s="15">
        <v>19546</v>
      </c>
      <c r="C37" s="16" t="s">
        <v>38</v>
      </c>
      <c r="D37" s="17" t="s">
        <v>39</v>
      </c>
      <c r="E37" s="17">
        <v>58497</v>
      </c>
      <c r="F37" s="40">
        <v>15300</v>
      </c>
      <c r="G37" s="41"/>
      <c r="H37" s="41"/>
      <c r="I37" s="27"/>
      <c r="J37" s="25">
        <f t="shared" si="0"/>
        <v>0</v>
      </c>
      <c r="K37" s="25">
        <f t="shared" si="1"/>
        <v>15300</v>
      </c>
      <c r="L37" s="14">
        <v>45537</v>
      </c>
      <c r="M37" s="54"/>
    </row>
    <row r="38" spans="1:12">
      <c r="A38" s="14">
        <v>45539</v>
      </c>
      <c r="B38" s="15">
        <v>19547</v>
      </c>
      <c r="C38" s="56" t="s">
        <v>40</v>
      </c>
      <c r="D38" s="17" t="s">
        <v>16</v>
      </c>
      <c r="E38" s="17">
        <v>58495</v>
      </c>
      <c r="F38" s="40">
        <v>28756.1</v>
      </c>
      <c r="G38" s="41"/>
      <c r="H38" s="41"/>
      <c r="I38" s="27"/>
      <c r="J38" s="25">
        <f t="shared" si="0"/>
        <v>0</v>
      </c>
      <c r="K38" s="25">
        <f t="shared" si="1"/>
        <v>28756.1</v>
      </c>
      <c r="L38" s="14">
        <v>45535</v>
      </c>
    </row>
    <row r="39" spans="1:12">
      <c r="A39" s="14">
        <v>45539</v>
      </c>
      <c r="B39" s="15">
        <v>19549</v>
      </c>
      <c r="C39" s="56" t="s">
        <v>41</v>
      </c>
      <c r="D39" s="17" t="s">
        <v>16</v>
      </c>
      <c r="E39" s="17">
        <v>58505</v>
      </c>
      <c r="F39" s="40">
        <v>32204.1</v>
      </c>
      <c r="G39" s="41"/>
      <c r="H39" s="41"/>
      <c r="I39" s="27"/>
      <c r="J39" s="25">
        <f t="shared" si="0"/>
        <v>0</v>
      </c>
      <c r="K39" s="25">
        <f t="shared" si="1"/>
        <v>32204.1</v>
      </c>
      <c r="L39" s="14">
        <v>45539</v>
      </c>
    </row>
    <row r="40" spans="6:11">
      <c r="F40" s="42">
        <f>SUM(F34:F39)</f>
        <v>208998.6</v>
      </c>
      <c r="G40" s="2"/>
      <c r="H40" s="2"/>
      <c r="I40" s="2"/>
      <c r="J40" s="42">
        <f>SUM(J34:J39)</f>
        <v>0</v>
      </c>
      <c r="K40" s="42">
        <f>SUM(K34:K39)</f>
        <v>208998.6</v>
      </c>
    </row>
    <row r="42" spans="1:4">
      <c r="A42" s="2" t="s">
        <v>20</v>
      </c>
      <c r="D42" s="2" t="s">
        <v>21</v>
      </c>
    </row>
    <row r="43" spans="1:1">
      <c r="A43" s="2"/>
    </row>
    <row r="44" spans="1:1">
      <c r="A44" s="2"/>
    </row>
    <row r="45" spans="1:4">
      <c r="A45" s="2" t="s">
        <v>23</v>
      </c>
      <c r="D45" s="2" t="s">
        <v>24</v>
      </c>
    </row>
    <row r="46" spans="1:4">
      <c r="A46" s="1" t="s">
        <v>26</v>
      </c>
      <c r="D46" s="1" t="s">
        <v>27</v>
      </c>
    </row>
  </sheetData>
  <mergeCells count="26">
    <mergeCell ref="G4:J4"/>
    <mergeCell ref="G31:J31"/>
    <mergeCell ref="A4:A6"/>
    <mergeCell ref="A31:A33"/>
    <mergeCell ref="B4:B6"/>
    <mergeCell ref="B31:B33"/>
    <mergeCell ref="C4:C6"/>
    <mergeCell ref="C31:C33"/>
    <mergeCell ref="D4:D6"/>
    <mergeCell ref="D31:D33"/>
    <mergeCell ref="E4:E6"/>
    <mergeCell ref="E31:E33"/>
    <mergeCell ref="F4:F6"/>
    <mergeCell ref="F31:F33"/>
    <mergeCell ref="G5:G6"/>
    <mergeCell ref="G32:G33"/>
    <mergeCell ref="H5:H6"/>
    <mergeCell ref="H32:H33"/>
    <mergeCell ref="I5:I6"/>
    <mergeCell ref="I32:I33"/>
    <mergeCell ref="J5:J6"/>
    <mergeCell ref="J32:J33"/>
    <mergeCell ref="K4:K6"/>
    <mergeCell ref="K31:K33"/>
    <mergeCell ref="L4:L6"/>
    <mergeCell ref="L31:L33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"/>
  <sheetViews>
    <sheetView zoomScale="130" zoomScaleNormal="130" workbookViewId="0">
      <selection activeCell="A12" sqref="A12"/>
    </sheetView>
  </sheetViews>
  <sheetFormatPr defaultColWidth="8.55238095238095" defaultRowHeight="9"/>
  <cols>
    <col min="1" max="1" width="9" style="1" customWidth="1"/>
    <col min="2" max="2" width="5.88571428571429" style="1" customWidth="1"/>
    <col min="3" max="3" width="26.6666666666667" style="1" customWidth="1"/>
    <col min="4" max="4" width="13.4380952380952" style="1" customWidth="1"/>
    <col min="5" max="5" width="9.21904761904762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2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45539</v>
      </c>
      <c r="B7" s="15">
        <v>19544</v>
      </c>
      <c r="C7" s="16" t="s">
        <v>36</v>
      </c>
      <c r="D7" s="17" t="s">
        <v>16</v>
      </c>
      <c r="E7" s="39">
        <v>58499</v>
      </c>
      <c r="F7" s="40">
        <v>68386.2</v>
      </c>
      <c r="G7" s="41"/>
      <c r="H7" s="41"/>
      <c r="I7" s="27"/>
      <c r="J7" s="25">
        <f t="shared" ref="J7:J12" si="0">I7</f>
        <v>0</v>
      </c>
      <c r="K7" s="25">
        <f t="shared" ref="K7:K12" si="1">J7+F7</f>
        <v>68386.2</v>
      </c>
      <c r="L7" s="14">
        <v>45537</v>
      </c>
      <c r="M7" s="2"/>
    </row>
    <row r="8" spans="1:13">
      <c r="A8" s="14">
        <v>45539</v>
      </c>
      <c r="B8" s="15">
        <v>19545</v>
      </c>
      <c r="C8" s="16" t="s">
        <v>37</v>
      </c>
      <c r="D8" s="17" t="s">
        <v>16</v>
      </c>
      <c r="E8" s="17">
        <v>58498</v>
      </c>
      <c r="F8" s="40">
        <v>28756.1</v>
      </c>
      <c r="G8" s="41"/>
      <c r="H8" s="41"/>
      <c r="I8" s="27"/>
      <c r="J8" s="25">
        <f t="shared" si="0"/>
        <v>0</v>
      </c>
      <c r="K8" s="25">
        <f t="shared" si="1"/>
        <v>28756.1</v>
      </c>
      <c r="L8" s="14">
        <v>45537</v>
      </c>
      <c r="M8" s="2"/>
    </row>
    <row r="9" spans="1:12">
      <c r="A9" s="14">
        <v>45539</v>
      </c>
      <c r="B9" s="15">
        <v>19546</v>
      </c>
      <c r="C9" s="16" t="s">
        <v>38</v>
      </c>
      <c r="D9" s="17" t="s">
        <v>32</v>
      </c>
      <c r="E9" s="17">
        <v>58497</v>
      </c>
      <c r="F9" s="40">
        <v>35596.1</v>
      </c>
      <c r="G9" s="41"/>
      <c r="H9" s="41"/>
      <c r="I9" s="27"/>
      <c r="J9" s="25">
        <f t="shared" si="0"/>
        <v>0</v>
      </c>
      <c r="K9" s="25">
        <f t="shared" si="1"/>
        <v>35596.1</v>
      </c>
      <c r="L9" s="14">
        <v>45537</v>
      </c>
    </row>
    <row r="10" spans="1:13">
      <c r="A10" s="14">
        <v>45539</v>
      </c>
      <c r="B10" s="15">
        <v>19546</v>
      </c>
      <c r="C10" s="16" t="s">
        <v>38</v>
      </c>
      <c r="D10" s="17" t="s">
        <v>39</v>
      </c>
      <c r="E10" s="17">
        <v>58497</v>
      </c>
      <c r="F10" s="40">
        <v>15300</v>
      </c>
      <c r="G10" s="41"/>
      <c r="H10" s="41"/>
      <c r="I10" s="27"/>
      <c r="J10" s="25">
        <f t="shared" si="0"/>
        <v>0</v>
      </c>
      <c r="K10" s="25">
        <f t="shared" si="1"/>
        <v>15300</v>
      </c>
      <c r="L10" s="14">
        <v>45537</v>
      </c>
      <c r="M10" s="54"/>
    </row>
    <row r="11" spans="1:12">
      <c r="A11" s="14">
        <v>45539</v>
      </c>
      <c r="B11" s="15">
        <v>19547</v>
      </c>
      <c r="C11" s="56" t="s">
        <v>40</v>
      </c>
      <c r="D11" s="17" t="s">
        <v>16</v>
      </c>
      <c r="E11" s="17">
        <v>58495</v>
      </c>
      <c r="F11" s="40">
        <v>28756.1</v>
      </c>
      <c r="G11" s="41"/>
      <c r="H11" s="41"/>
      <c r="I11" s="27"/>
      <c r="J11" s="25">
        <f t="shared" si="0"/>
        <v>0</v>
      </c>
      <c r="K11" s="25">
        <f t="shared" si="1"/>
        <v>28756.1</v>
      </c>
      <c r="L11" s="14">
        <v>45535</v>
      </c>
    </row>
    <row r="12" spans="1:12">
      <c r="A12" s="14">
        <v>45539</v>
      </c>
      <c r="B12" s="15">
        <v>19549</v>
      </c>
      <c r="C12" s="56" t="s">
        <v>41</v>
      </c>
      <c r="D12" s="17" t="s">
        <v>16</v>
      </c>
      <c r="E12" s="17">
        <v>58505</v>
      </c>
      <c r="F12" s="40">
        <v>32204.1</v>
      </c>
      <c r="G12" s="41"/>
      <c r="H12" s="41"/>
      <c r="I12" s="27"/>
      <c r="J12" s="25">
        <f t="shared" si="0"/>
        <v>0</v>
      </c>
      <c r="K12" s="25">
        <f t="shared" si="1"/>
        <v>32204.1</v>
      </c>
      <c r="L12" s="14">
        <v>45539</v>
      </c>
    </row>
    <row r="13" spans="6:11">
      <c r="F13" s="42">
        <f t="shared" ref="F13:K13" si="2">SUM(F7:F12)</f>
        <v>208998.6</v>
      </c>
      <c r="G13" s="2"/>
      <c r="H13" s="2"/>
      <c r="I13" s="2"/>
      <c r="J13" s="42">
        <f t="shared" si="2"/>
        <v>0</v>
      </c>
      <c r="K13" s="42">
        <f t="shared" si="2"/>
        <v>208998.6</v>
      </c>
    </row>
    <row r="15" spans="1:4">
      <c r="A15" s="2" t="s">
        <v>20</v>
      </c>
      <c r="D15" s="2" t="s">
        <v>21</v>
      </c>
    </row>
    <row r="16" spans="1:1">
      <c r="A16" s="2"/>
    </row>
    <row r="17" spans="1:1">
      <c r="A17" s="2"/>
    </row>
    <row r="18" spans="1:4">
      <c r="A18" s="2" t="s">
        <v>23</v>
      </c>
      <c r="D18" s="2" t="s">
        <v>24</v>
      </c>
    </row>
    <row r="19" spans="1:4">
      <c r="A19" s="1" t="s">
        <v>26</v>
      </c>
      <c r="D19" s="1" t="s">
        <v>27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zoomScale="130" zoomScaleNormal="130" topLeftCell="A27" workbookViewId="0">
      <selection activeCell="A33" sqref="$A33:$XFD55"/>
    </sheetView>
  </sheetViews>
  <sheetFormatPr defaultColWidth="8.55238095238095" defaultRowHeight="9"/>
  <cols>
    <col min="1" max="1" width="9" style="1" customWidth="1"/>
    <col min="2" max="2" width="5.88571428571429" style="1" customWidth="1"/>
    <col min="3" max="3" width="26.6666666666667" style="1" customWidth="1"/>
    <col min="4" max="4" width="13.8857142857143" style="1" customWidth="1"/>
    <col min="5" max="5" width="9.21904761904762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0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45540</v>
      </c>
      <c r="B7" s="15">
        <v>18846</v>
      </c>
      <c r="C7" s="16" t="s">
        <v>42</v>
      </c>
      <c r="D7" s="17" t="s">
        <v>32</v>
      </c>
      <c r="E7" s="15">
        <v>58512</v>
      </c>
      <c r="F7" s="43"/>
      <c r="G7" s="19" t="s">
        <v>43</v>
      </c>
      <c r="H7" s="19">
        <v>689216</v>
      </c>
      <c r="I7" s="14">
        <v>45525</v>
      </c>
      <c r="J7" s="43">
        <v>128316.1</v>
      </c>
      <c r="K7" s="25">
        <f>F7+J7</f>
        <v>128316.1</v>
      </c>
      <c r="L7" s="14">
        <v>45540</v>
      </c>
      <c r="M7" s="2"/>
    </row>
    <row r="8" spans="1:13">
      <c r="A8" s="14"/>
      <c r="B8" s="15"/>
      <c r="C8" s="16"/>
      <c r="D8" s="17"/>
      <c r="E8" s="17"/>
      <c r="F8" s="43"/>
      <c r="G8" s="19"/>
      <c r="H8" s="19"/>
      <c r="I8" s="14"/>
      <c r="J8" s="43"/>
      <c r="K8" s="25"/>
      <c r="L8" s="14"/>
      <c r="M8" s="2"/>
    </row>
    <row r="9" spans="6:11">
      <c r="F9" s="42">
        <f>SUM(F4:F8)</f>
        <v>0</v>
      </c>
      <c r="G9" s="2"/>
      <c r="H9" s="2"/>
      <c r="I9" s="2"/>
      <c r="J9" s="42">
        <f>SUM(J7:J8)</f>
        <v>128316.1</v>
      </c>
      <c r="K9" s="42">
        <f>SUM(K7:K8)</f>
        <v>128316.1</v>
      </c>
    </row>
    <row r="10" spans="9:9">
      <c r="I10" s="1" t="s">
        <v>13</v>
      </c>
    </row>
    <row r="11" spans="8:11">
      <c r="H11" s="2" t="s">
        <v>17</v>
      </c>
      <c r="J11" s="45" t="s">
        <v>18</v>
      </c>
      <c r="K11" s="45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46">
        <v>1000</v>
      </c>
      <c r="J13" s="47"/>
      <c r="K13" s="48">
        <f t="shared" ref="K13:K23" si="0">J13*I13</f>
        <v>0</v>
      </c>
    </row>
    <row r="14" spans="1:11">
      <c r="A14" s="2"/>
      <c r="G14" s="2"/>
      <c r="I14" s="46">
        <v>500</v>
      </c>
      <c r="J14" s="47"/>
      <c r="K14" s="48">
        <f t="shared" si="0"/>
        <v>0</v>
      </c>
    </row>
    <row r="15" spans="1:11">
      <c r="A15" s="2"/>
      <c r="G15" s="2"/>
      <c r="I15" s="46">
        <v>200</v>
      </c>
      <c r="J15" s="47"/>
      <c r="K15" s="48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46">
        <v>100</v>
      </c>
      <c r="J16" s="47"/>
      <c r="K16" s="48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46">
        <v>50</v>
      </c>
      <c r="J17" s="47"/>
      <c r="K17" s="48">
        <f t="shared" si="0"/>
        <v>0</v>
      </c>
    </row>
    <row r="18" spans="9:11">
      <c r="I18" s="46">
        <v>20</v>
      </c>
      <c r="J18" s="47"/>
      <c r="K18" s="48">
        <f t="shared" si="0"/>
        <v>0</v>
      </c>
    </row>
    <row r="19" spans="9:11">
      <c r="I19" s="46">
        <v>10</v>
      </c>
      <c r="J19" s="47"/>
      <c r="K19" s="48">
        <f t="shared" si="0"/>
        <v>0</v>
      </c>
    </row>
    <row r="20" spans="9:11">
      <c r="I20" s="46">
        <v>5</v>
      </c>
      <c r="J20" s="47"/>
      <c r="K20" s="48">
        <f t="shared" si="0"/>
        <v>0</v>
      </c>
    </row>
    <row r="21" spans="9:11">
      <c r="I21" s="46">
        <v>1</v>
      </c>
      <c r="J21" s="47"/>
      <c r="K21" s="48">
        <f t="shared" si="0"/>
        <v>0</v>
      </c>
    </row>
    <row r="22" spans="9:11">
      <c r="I22" s="46">
        <v>0.25</v>
      </c>
      <c r="J22" s="47"/>
      <c r="K22" s="48">
        <f t="shared" si="0"/>
        <v>0</v>
      </c>
    </row>
    <row r="23" spans="9:11">
      <c r="I23" s="49">
        <v>0.05</v>
      </c>
      <c r="J23" s="47"/>
      <c r="K23" s="48">
        <f t="shared" si="0"/>
        <v>0</v>
      </c>
    </row>
    <row r="24" spans="9:11">
      <c r="I24" s="2" t="s">
        <v>29</v>
      </c>
      <c r="K24" s="50">
        <f>SUM(K13:K23)</f>
        <v>0</v>
      </c>
    </row>
    <row r="25" spans="9:11">
      <c r="I25" s="2" t="s">
        <v>30</v>
      </c>
      <c r="K25" s="51">
        <f>J9</f>
        <v>128316.1</v>
      </c>
    </row>
    <row r="26" ht="9.75" spans="11:11">
      <c r="K26" s="52">
        <f>SUM(K24:K25)</f>
        <v>128316.1</v>
      </c>
    </row>
    <row r="27" ht="9.75"/>
    <row r="34" spans="1:1">
      <c r="A34" s="2" t="s">
        <v>0</v>
      </c>
    </row>
    <row r="35" spans="1:1">
      <c r="A35" s="2" t="s">
        <v>1</v>
      </c>
    </row>
    <row r="37" spans="1:12">
      <c r="A37" s="3" t="s">
        <v>2</v>
      </c>
      <c r="B37" s="3" t="s">
        <v>3</v>
      </c>
      <c r="C37" s="3" t="s">
        <v>4</v>
      </c>
      <c r="D37" s="3" t="s">
        <v>5</v>
      </c>
      <c r="E37" s="3" t="s">
        <v>6</v>
      </c>
      <c r="F37" s="3" t="s">
        <v>7</v>
      </c>
      <c r="G37" s="4" t="s">
        <v>8</v>
      </c>
      <c r="H37" s="5"/>
      <c r="I37" s="5"/>
      <c r="J37" s="23"/>
      <c r="K37" s="3" t="s">
        <v>9</v>
      </c>
      <c r="L37" s="3" t="s">
        <v>10</v>
      </c>
    </row>
    <row r="38" spans="1:12">
      <c r="A38" s="6"/>
      <c r="B38" s="6"/>
      <c r="C38" s="6"/>
      <c r="D38" s="6"/>
      <c r="E38" s="6"/>
      <c r="F38" s="6"/>
      <c r="G38" s="3" t="s">
        <v>11</v>
      </c>
      <c r="H38" s="3" t="s">
        <v>12</v>
      </c>
      <c r="I38" s="3" t="s">
        <v>13</v>
      </c>
      <c r="J38" s="3" t="s">
        <v>14</v>
      </c>
      <c r="K38" s="6"/>
      <c r="L38" s="6"/>
    </row>
    <row r="39" ht="12" customHeight="1" spans="1:1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3">
      <c r="A40" s="14">
        <v>45540</v>
      </c>
      <c r="B40" s="15">
        <v>19550</v>
      </c>
      <c r="C40" s="16" t="s">
        <v>44</v>
      </c>
      <c r="D40" s="17" t="s">
        <v>45</v>
      </c>
      <c r="E40" s="39"/>
      <c r="F40" s="40"/>
      <c r="G40" s="41"/>
      <c r="H40" s="41"/>
      <c r="I40" s="27"/>
      <c r="J40" s="25">
        <v>500000</v>
      </c>
      <c r="K40" s="25">
        <f t="shared" ref="K40:K46" si="1">J40+F40</f>
        <v>500000</v>
      </c>
      <c r="L40" s="14">
        <v>45539</v>
      </c>
      <c r="M40" s="2"/>
    </row>
    <row r="41" spans="1:13">
      <c r="A41" s="14">
        <v>45540</v>
      </c>
      <c r="B41" s="15">
        <v>19551</v>
      </c>
      <c r="C41" s="16" t="s">
        <v>46</v>
      </c>
      <c r="D41" s="17" t="s">
        <v>16</v>
      </c>
      <c r="E41" s="17">
        <v>58452</v>
      </c>
      <c r="F41" s="40"/>
      <c r="G41" s="41"/>
      <c r="H41" s="41"/>
      <c r="I41" s="27"/>
      <c r="J41" s="25">
        <v>21316.1</v>
      </c>
      <c r="K41" s="25">
        <f t="shared" si="1"/>
        <v>21316.1</v>
      </c>
      <c r="L41" s="14">
        <v>45539</v>
      </c>
      <c r="M41" s="2"/>
    </row>
    <row r="42" spans="1:13">
      <c r="A42" s="14">
        <v>45540</v>
      </c>
      <c r="B42" s="15">
        <v>19552</v>
      </c>
      <c r="C42" s="16" t="s">
        <v>47</v>
      </c>
      <c r="D42" s="17" t="s">
        <v>32</v>
      </c>
      <c r="E42" s="17">
        <v>58509</v>
      </c>
      <c r="F42" s="40">
        <v>23529.92</v>
      </c>
      <c r="G42" s="41"/>
      <c r="H42" s="41"/>
      <c r="I42" s="27"/>
      <c r="J42" s="25">
        <f t="shared" ref="J42:J46" si="2">I42</f>
        <v>0</v>
      </c>
      <c r="K42" s="25">
        <f t="shared" si="1"/>
        <v>23529.92</v>
      </c>
      <c r="L42" s="14">
        <v>45538</v>
      </c>
      <c r="M42" s="2" t="s">
        <v>48</v>
      </c>
    </row>
    <row r="43" spans="1:13">
      <c r="A43" s="14">
        <v>45540</v>
      </c>
      <c r="B43" s="15">
        <v>19553</v>
      </c>
      <c r="C43" s="16" t="s">
        <v>49</v>
      </c>
      <c r="D43" s="17" t="s">
        <v>16</v>
      </c>
      <c r="E43" s="17">
        <v>58517</v>
      </c>
      <c r="F43" s="40">
        <v>18900</v>
      </c>
      <c r="G43" s="41"/>
      <c r="H43" s="41"/>
      <c r="I43" s="27"/>
      <c r="J43" s="25">
        <f t="shared" si="2"/>
        <v>0</v>
      </c>
      <c r="K43" s="25">
        <f t="shared" si="1"/>
        <v>18900</v>
      </c>
      <c r="L43" s="14">
        <v>45539</v>
      </c>
      <c r="M43" s="54"/>
    </row>
    <row r="44" spans="1:12">
      <c r="A44" s="14">
        <v>45540</v>
      </c>
      <c r="B44" s="15">
        <v>19554</v>
      </c>
      <c r="C44" s="56" t="s">
        <v>50</v>
      </c>
      <c r="D44" s="17" t="s">
        <v>16</v>
      </c>
      <c r="E44" s="17">
        <v>58518</v>
      </c>
      <c r="F44" s="40">
        <v>98828.2</v>
      </c>
      <c r="G44" s="41"/>
      <c r="H44" s="41"/>
      <c r="I44" s="27"/>
      <c r="J44" s="25">
        <f t="shared" si="2"/>
        <v>0</v>
      </c>
      <c r="K44" s="25">
        <f t="shared" si="1"/>
        <v>98828.2</v>
      </c>
      <c r="L44" s="14">
        <v>45539</v>
      </c>
    </row>
    <row r="45" spans="1:12">
      <c r="A45" s="14">
        <v>45540</v>
      </c>
      <c r="B45" s="15">
        <v>19554</v>
      </c>
      <c r="C45" s="56" t="s">
        <v>50</v>
      </c>
      <c r="D45" s="17" t="s">
        <v>39</v>
      </c>
      <c r="E45" s="17">
        <v>58518</v>
      </c>
      <c r="F45" s="40">
        <v>19440</v>
      </c>
      <c r="G45" s="41"/>
      <c r="H45" s="41"/>
      <c r="I45" s="27"/>
      <c r="J45" s="25">
        <f t="shared" si="2"/>
        <v>0</v>
      </c>
      <c r="K45" s="25">
        <f t="shared" si="1"/>
        <v>19440</v>
      </c>
      <c r="L45" s="14">
        <v>45539</v>
      </c>
    </row>
    <row r="46" spans="1:12">
      <c r="A46" s="14">
        <v>45540</v>
      </c>
      <c r="B46" s="15">
        <v>19556</v>
      </c>
      <c r="C46" s="56" t="s">
        <v>51</v>
      </c>
      <c r="D46" s="17" t="s">
        <v>16</v>
      </c>
      <c r="E46" s="17">
        <v>58510</v>
      </c>
      <c r="F46" s="40">
        <v>91504.4</v>
      </c>
      <c r="G46" s="41"/>
      <c r="H46" s="41"/>
      <c r="I46" s="27"/>
      <c r="J46" s="25">
        <f t="shared" si="2"/>
        <v>0</v>
      </c>
      <c r="K46" s="25">
        <f t="shared" si="1"/>
        <v>91504.4</v>
      </c>
      <c r="L46" s="14">
        <v>45540</v>
      </c>
    </row>
    <row r="47" spans="6:11">
      <c r="F47" s="42">
        <f>SUM(F40:F46)</f>
        <v>252202.52</v>
      </c>
      <c r="G47" s="2"/>
      <c r="H47" s="2"/>
      <c r="I47" s="2"/>
      <c r="J47" s="42">
        <f>SUM(J40:J46)</f>
        <v>521316.1</v>
      </c>
      <c r="K47" s="42">
        <f>SUM(K40:K46)</f>
        <v>773518.62</v>
      </c>
    </row>
    <row r="49" spans="1:4">
      <c r="A49" s="2" t="s">
        <v>20</v>
      </c>
      <c r="D49" s="2" t="s">
        <v>21</v>
      </c>
    </row>
    <row r="50" spans="1:1">
      <c r="A50" s="2"/>
    </row>
    <row r="51" spans="1:1">
      <c r="A51" s="2"/>
    </row>
    <row r="52" spans="1:4">
      <c r="A52" s="2" t="s">
        <v>23</v>
      </c>
      <c r="D52" s="2" t="s">
        <v>24</v>
      </c>
    </row>
    <row r="53" spans="1:4">
      <c r="A53" s="1" t="s">
        <v>26</v>
      </c>
      <c r="D53" s="1" t="s">
        <v>27</v>
      </c>
    </row>
  </sheetData>
  <mergeCells count="26">
    <mergeCell ref="G4:J4"/>
    <mergeCell ref="G37:J37"/>
    <mergeCell ref="A4:A6"/>
    <mergeCell ref="A37:A39"/>
    <mergeCell ref="B4:B6"/>
    <mergeCell ref="B37:B39"/>
    <mergeCell ref="C4:C6"/>
    <mergeCell ref="C37:C39"/>
    <mergeCell ref="D4:D6"/>
    <mergeCell ref="D37:D39"/>
    <mergeCell ref="E4:E6"/>
    <mergeCell ref="E37:E39"/>
    <mergeCell ref="F4:F6"/>
    <mergeCell ref="F37:F39"/>
    <mergeCell ref="G5:G6"/>
    <mergeCell ref="G38:G39"/>
    <mergeCell ref="H5:H6"/>
    <mergeCell ref="H38:H39"/>
    <mergeCell ref="I5:I6"/>
    <mergeCell ref="I38:I39"/>
    <mergeCell ref="J5:J6"/>
    <mergeCell ref="J38:J39"/>
    <mergeCell ref="K4:K6"/>
    <mergeCell ref="K37:K39"/>
    <mergeCell ref="L4:L6"/>
    <mergeCell ref="L37:L39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3"/>
  <sheetViews>
    <sheetView zoomScale="130" zoomScaleNormal="130" topLeftCell="A62" workbookViewId="0">
      <selection activeCell="D72" sqref="D72"/>
    </sheetView>
  </sheetViews>
  <sheetFormatPr defaultColWidth="8.55238095238095" defaultRowHeight="9"/>
  <cols>
    <col min="1" max="1" width="9" style="1" customWidth="1"/>
    <col min="2" max="2" width="5.88571428571429" style="1" customWidth="1"/>
    <col min="3" max="3" width="26.6666666666667" style="1" customWidth="1"/>
    <col min="4" max="4" width="13.8857142857143" style="1" customWidth="1"/>
    <col min="5" max="5" width="9.21904761904762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0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45541</v>
      </c>
      <c r="B7" s="15">
        <v>19555</v>
      </c>
      <c r="C7" s="16" t="s">
        <v>52</v>
      </c>
      <c r="D7" s="17" t="s">
        <v>32</v>
      </c>
      <c r="E7" s="15">
        <v>58521</v>
      </c>
      <c r="F7" s="43"/>
      <c r="G7" s="19" t="s">
        <v>53</v>
      </c>
      <c r="H7" s="19">
        <v>3122369984</v>
      </c>
      <c r="I7" s="14">
        <v>45531</v>
      </c>
      <c r="J7" s="43">
        <v>60347.83</v>
      </c>
      <c r="K7" s="25">
        <f>F7+J7</f>
        <v>60347.83</v>
      </c>
      <c r="L7" s="14">
        <v>45541</v>
      </c>
      <c r="M7" s="2" t="s">
        <v>54</v>
      </c>
    </row>
    <row r="8" spans="1:13">
      <c r="A8" s="14"/>
      <c r="B8" s="15"/>
      <c r="C8" s="16"/>
      <c r="D8" s="17"/>
      <c r="E8" s="17"/>
      <c r="F8" s="43"/>
      <c r="G8" s="19"/>
      <c r="H8" s="19"/>
      <c r="I8" s="14"/>
      <c r="J8" s="43"/>
      <c r="K8" s="25"/>
      <c r="L8" s="14"/>
      <c r="M8" s="2"/>
    </row>
    <row r="9" spans="6:11">
      <c r="F9" s="42">
        <f>SUM(F4:F8)</f>
        <v>0</v>
      </c>
      <c r="G9" s="2"/>
      <c r="H9" s="2"/>
      <c r="I9" s="2"/>
      <c r="J9" s="42">
        <f>SUM(J7:J8)</f>
        <v>60347.83</v>
      </c>
      <c r="K9" s="42">
        <f>SUM(K7:K8)</f>
        <v>60347.83</v>
      </c>
    </row>
    <row r="10" spans="9:9">
      <c r="I10" s="1" t="s">
        <v>13</v>
      </c>
    </row>
    <row r="11" spans="8:11">
      <c r="H11" s="2" t="s">
        <v>17</v>
      </c>
      <c r="J11" s="45" t="s">
        <v>18</v>
      </c>
      <c r="K11" s="45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46">
        <v>1000</v>
      </c>
      <c r="J13" s="47"/>
      <c r="K13" s="48">
        <f t="shared" ref="K13:K23" si="0">J13*I13</f>
        <v>0</v>
      </c>
    </row>
    <row r="14" spans="1:11">
      <c r="A14" s="2"/>
      <c r="G14" s="2"/>
      <c r="I14" s="46">
        <v>500</v>
      </c>
      <c r="J14" s="47"/>
      <c r="K14" s="48">
        <f t="shared" si="0"/>
        <v>0</v>
      </c>
    </row>
    <row r="15" spans="1:11">
      <c r="A15" s="2"/>
      <c r="G15" s="2"/>
      <c r="I15" s="46">
        <v>200</v>
      </c>
      <c r="J15" s="47"/>
      <c r="K15" s="48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46">
        <v>100</v>
      </c>
      <c r="J16" s="47"/>
      <c r="K16" s="48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46">
        <v>50</v>
      </c>
      <c r="J17" s="47"/>
      <c r="K17" s="48">
        <f t="shared" si="0"/>
        <v>0</v>
      </c>
    </row>
    <row r="18" spans="9:11">
      <c r="I18" s="46">
        <v>20</v>
      </c>
      <c r="J18" s="47"/>
      <c r="K18" s="48">
        <f t="shared" si="0"/>
        <v>0</v>
      </c>
    </row>
    <row r="19" spans="9:11">
      <c r="I19" s="46">
        <v>10</v>
      </c>
      <c r="J19" s="47"/>
      <c r="K19" s="48">
        <f t="shared" si="0"/>
        <v>0</v>
      </c>
    </row>
    <row r="20" spans="9:11">
      <c r="I20" s="46">
        <v>5</v>
      </c>
      <c r="J20" s="47"/>
      <c r="K20" s="48">
        <f t="shared" si="0"/>
        <v>0</v>
      </c>
    </row>
    <row r="21" spans="9:11">
      <c r="I21" s="46">
        <v>1</v>
      </c>
      <c r="J21" s="47"/>
      <c r="K21" s="48">
        <f t="shared" si="0"/>
        <v>0</v>
      </c>
    </row>
    <row r="22" spans="9:11">
      <c r="I22" s="46">
        <v>0.25</v>
      </c>
      <c r="J22" s="47"/>
      <c r="K22" s="48">
        <f t="shared" si="0"/>
        <v>0</v>
      </c>
    </row>
    <row r="23" spans="9:11">
      <c r="I23" s="49">
        <v>0.05</v>
      </c>
      <c r="J23" s="47"/>
      <c r="K23" s="48">
        <f t="shared" si="0"/>
        <v>0</v>
      </c>
    </row>
    <row r="24" spans="9:11">
      <c r="I24" s="2" t="s">
        <v>29</v>
      </c>
      <c r="K24" s="50">
        <f>SUM(K13:K23)</f>
        <v>0</v>
      </c>
    </row>
    <row r="25" spans="9:11">
      <c r="I25" s="2" t="s">
        <v>30</v>
      </c>
      <c r="K25" s="51">
        <f>J9</f>
        <v>60347.83</v>
      </c>
    </row>
    <row r="26" ht="9.75" spans="11:11">
      <c r="K26" s="52">
        <f>SUM(K24:K25)</f>
        <v>60347.83</v>
      </c>
    </row>
    <row r="27" ht="9.75"/>
    <row r="36" spans="1:1">
      <c r="A36" s="2" t="s">
        <v>0</v>
      </c>
    </row>
    <row r="37" spans="1:1">
      <c r="A37" s="2" t="s">
        <v>55</v>
      </c>
    </row>
    <row r="39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ht="10.05" customHeight="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3">
      <c r="A42" s="14">
        <v>45541</v>
      </c>
      <c r="B42" s="15">
        <v>18848</v>
      </c>
      <c r="C42" s="16" t="s">
        <v>56</v>
      </c>
      <c r="D42" s="17" t="s">
        <v>16</v>
      </c>
      <c r="E42" s="15">
        <v>58459</v>
      </c>
      <c r="F42" s="43"/>
      <c r="G42" s="19" t="s">
        <v>53</v>
      </c>
      <c r="H42" s="19">
        <v>338842</v>
      </c>
      <c r="I42" s="14">
        <v>45534</v>
      </c>
      <c r="J42" s="43">
        <v>2650</v>
      </c>
      <c r="K42" s="25">
        <f t="shared" ref="K42:K44" si="1">F42+J42</f>
        <v>2650</v>
      </c>
      <c r="L42" s="14">
        <v>45541</v>
      </c>
      <c r="M42" s="2"/>
    </row>
    <row r="43" spans="1:13">
      <c r="A43" s="14">
        <v>45541</v>
      </c>
      <c r="B43" s="15">
        <v>18849</v>
      </c>
      <c r="C43" s="16" t="s">
        <v>57</v>
      </c>
      <c r="D43" s="17" t="s">
        <v>16</v>
      </c>
      <c r="E43" s="39">
        <v>58191</v>
      </c>
      <c r="F43" s="43"/>
      <c r="G43" s="19" t="s">
        <v>53</v>
      </c>
      <c r="H43" s="19">
        <v>304662</v>
      </c>
      <c r="I43" s="14">
        <v>45537</v>
      </c>
      <c r="J43" s="43">
        <v>26500</v>
      </c>
      <c r="K43" s="25">
        <f t="shared" si="1"/>
        <v>26500</v>
      </c>
      <c r="L43" s="14">
        <v>45541</v>
      </c>
      <c r="M43" s="2"/>
    </row>
    <row r="44" spans="1:13">
      <c r="A44" s="14">
        <v>45541</v>
      </c>
      <c r="B44" s="15">
        <v>18850</v>
      </c>
      <c r="C44" s="16" t="s">
        <v>58</v>
      </c>
      <c r="D44" s="17" t="s">
        <v>16</v>
      </c>
      <c r="E44" s="17">
        <v>58469</v>
      </c>
      <c r="F44" s="43">
        <v>1300</v>
      </c>
      <c r="G44" s="19"/>
      <c r="H44" s="19"/>
      <c r="I44" s="14"/>
      <c r="J44" s="43"/>
      <c r="K44" s="25">
        <f t="shared" si="1"/>
        <v>1300</v>
      </c>
      <c r="L44" s="14">
        <v>45541</v>
      </c>
      <c r="M44" s="2"/>
    </row>
    <row r="45" spans="6:11">
      <c r="F45" s="42">
        <f>SUM(F39:F44)</f>
        <v>1300</v>
      </c>
      <c r="G45" s="2"/>
      <c r="H45" s="2"/>
      <c r="I45" s="2"/>
      <c r="J45" s="42">
        <f>SUM(J42:J44)</f>
        <v>29150</v>
      </c>
      <c r="K45" s="42">
        <f>SUM(K42:K44)</f>
        <v>30450</v>
      </c>
    </row>
    <row r="46" spans="9:9">
      <c r="I46" s="1" t="s">
        <v>13</v>
      </c>
    </row>
    <row r="47" spans="8:11">
      <c r="H47" s="2" t="s">
        <v>17</v>
      </c>
      <c r="J47" s="45" t="s">
        <v>18</v>
      </c>
      <c r="K47" s="45" t="s">
        <v>19</v>
      </c>
    </row>
    <row r="48" spans="11:11">
      <c r="K48" s="2"/>
    </row>
    <row r="49" spans="1:11">
      <c r="A49" s="2" t="s">
        <v>20</v>
      </c>
      <c r="D49" s="2" t="s">
        <v>21</v>
      </c>
      <c r="G49" s="2" t="s">
        <v>22</v>
      </c>
      <c r="I49" s="46">
        <v>1000</v>
      </c>
      <c r="J49" s="47">
        <v>1</v>
      </c>
      <c r="K49" s="48">
        <f t="shared" ref="K49:K59" si="2">J49*I49</f>
        <v>1000</v>
      </c>
    </row>
    <row r="50" spans="1:11">
      <c r="A50" s="2"/>
      <c r="G50" s="2"/>
      <c r="I50" s="46">
        <v>500</v>
      </c>
      <c r="J50" s="47"/>
      <c r="K50" s="48">
        <f t="shared" si="2"/>
        <v>0</v>
      </c>
    </row>
    <row r="51" spans="1:11">
      <c r="A51" s="2"/>
      <c r="G51" s="2"/>
      <c r="I51" s="46">
        <v>200</v>
      </c>
      <c r="J51" s="47"/>
      <c r="K51" s="48">
        <f t="shared" si="2"/>
        <v>0</v>
      </c>
    </row>
    <row r="52" spans="1:11">
      <c r="A52" s="2" t="s">
        <v>23</v>
      </c>
      <c r="D52" s="2" t="s">
        <v>24</v>
      </c>
      <c r="G52" s="2" t="s">
        <v>25</v>
      </c>
      <c r="I52" s="46">
        <v>100</v>
      </c>
      <c r="J52" s="47">
        <v>3</v>
      </c>
      <c r="K52" s="48">
        <f t="shared" si="2"/>
        <v>300</v>
      </c>
    </row>
    <row r="53" spans="1:11">
      <c r="A53" s="1" t="s">
        <v>26</v>
      </c>
      <c r="D53" s="1" t="s">
        <v>27</v>
      </c>
      <c r="G53" s="1" t="s">
        <v>28</v>
      </c>
      <c r="I53" s="46">
        <v>50</v>
      </c>
      <c r="J53" s="47"/>
      <c r="K53" s="48">
        <f t="shared" si="2"/>
        <v>0</v>
      </c>
    </row>
    <row r="54" spans="9:11">
      <c r="I54" s="46">
        <v>20</v>
      </c>
      <c r="J54" s="47"/>
      <c r="K54" s="48">
        <f t="shared" si="2"/>
        <v>0</v>
      </c>
    </row>
    <row r="55" spans="9:11">
      <c r="I55" s="46">
        <v>10</v>
      </c>
      <c r="J55" s="47"/>
      <c r="K55" s="48">
        <f t="shared" si="2"/>
        <v>0</v>
      </c>
    </row>
    <row r="56" spans="9:11">
      <c r="I56" s="46">
        <v>5</v>
      </c>
      <c r="J56" s="47"/>
      <c r="K56" s="48">
        <f t="shared" si="2"/>
        <v>0</v>
      </c>
    </row>
    <row r="57" spans="9:11">
      <c r="I57" s="46">
        <v>1</v>
      </c>
      <c r="J57" s="47"/>
      <c r="K57" s="48">
        <f t="shared" si="2"/>
        <v>0</v>
      </c>
    </row>
    <row r="58" spans="9:11">
      <c r="I58" s="46">
        <v>0.25</v>
      </c>
      <c r="J58" s="47"/>
      <c r="K58" s="48">
        <f t="shared" si="2"/>
        <v>0</v>
      </c>
    </row>
    <row r="59" spans="9:11">
      <c r="I59" s="49">
        <v>0.05</v>
      </c>
      <c r="J59" s="47"/>
      <c r="K59" s="48">
        <f t="shared" si="2"/>
        <v>0</v>
      </c>
    </row>
    <row r="60" spans="9:11">
      <c r="I60" s="2" t="s">
        <v>29</v>
      </c>
      <c r="K60" s="50">
        <f>SUM(K49:K59)</f>
        <v>1300</v>
      </c>
    </row>
    <row r="61" spans="9:11">
      <c r="I61" s="2" t="s">
        <v>30</v>
      </c>
      <c r="K61" s="51">
        <f>J45</f>
        <v>29150</v>
      </c>
    </row>
    <row r="62" ht="9.75" spans="11:11">
      <c r="K62" s="52">
        <f>SUM(K60:K61)</f>
        <v>30450</v>
      </c>
    </row>
    <row r="63" ht="9.75"/>
  </sheetData>
  <mergeCells count="26">
    <mergeCell ref="G4:J4"/>
    <mergeCell ref="G39:J39"/>
    <mergeCell ref="A4:A6"/>
    <mergeCell ref="A39:A41"/>
    <mergeCell ref="B4:B6"/>
    <mergeCell ref="B39:B41"/>
    <mergeCell ref="C4:C6"/>
    <mergeCell ref="C39:C41"/>
    <mergeCell ref="D4:D6"/>
    <mergeCell ref="D39:D41"/>
    <mergeCell ref="E4:E6"/>
    <mergeCell ref="E39:E41"/>
    <mergeCell ref="F4:F6"/>
    <mergeCell ref="F39:F41"/>
    <mergeCell ref="G5:G6"/>
    <mergeCell ref="G40:G41"/>
    <mergeCell ref="H5:H6"/>
    <mergeCell ref="H40:H41"/>
    <mergeCell ref="I5:I6"/>
    <mergeCell ref="I40:I41"/>
    <mergeCell ref="J5:J6"/>
    <mergeCell ref="J40:J41"/>
    <mergeCell ref="K4:K6"/>
    <mergeCell ref="K39:K41"/>
    <mergeCell ref="L4:L6"/>
    <mergeCell ref="L39:L41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0"/>
  <sheetViews>
    <sheetView zoomScale="130" zoomScaleNormal="130" topLeftCell="A129" workbookViewId="0">
      <selection activeCell="C152" sqref="C152"/>
    </sheetView>
  </sheetViews>
  <sheetFormatPr defaultColWidth="8.55238095238095" defaultRowHeight="9"/>
  <cols>
    <col min="1" max="1" width="9" style="1" customWidth="1"/>
    <col min="2" max="2" width="5.88571428571429" style="1" customWidth="1"/>
    <col min="3" max="3" width="26.6666666666667" style="1" customWidth="1"/>
    <col min="4" max="4" width="13.8857142857143" style="1" customWidth="1"/>
    <col min="5" max="5" width="9.21904761904762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0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45544</v>
      </c>
      <c r="B7" s="15">
        <v>19557</v>
      </c>
      <c r="C7" s="16" t="s">
        <v>59</v>
      </c>
      <c r="D7" s="17" t="s">
        <v>32</v>
      </c>
      <c r="E7" s="15"/>
      <c r="F7" s="43"/>
      <c r="G7" s="19" t="s">
        <v>60</v>
      </c>
      <c r="H7" s="19">
        <v>88625</v>
      </c>
      <c r="I7" s="14">
        <v>45540</v>
      </c>
      <c r="J7" s="43">
        <v>303653.8</v>
      </c>
      <c r="K7" s="25">
        <f t="shared" ref="K7:K10" si="0">F7+J7</f>
        <v>303653.8</v>
      </c>
      <c r="L7" s="14">
        <v>45544</v>
      </c>
      <c r="M7" s="2"/>
    </row>
    <row r="8" ht="10.05" customHeight="1" spans="1:13">
      <c r="A8" s="14">
        <v>45544</v>
      </c>
      <c r="B8" s="15">
        <v>19558</v>
      </c>
      <c r="C8" s="16" t="s">
        <v>61</v>
      </c>
      <c r="D8" s="17" t="s">
        <v>16</v>
      </c>
      <c r="E8" s="39">
        <v>58488</v>
      </c>
      <c r="F8" s="43">
        <v>11832.1</v>
      </c>
      <c r="G8" s="19"/>
      <c r="H8" s="19"/>
      <c r="I8" s="14"/>
      <c r="J8" s="43">
        <v>0</v>
      </c>
      <c r="K8" s="25">
        <f t="shared" si="0"/>
        <v>11832.1</v>
      </c>
      <c r="L8" s="14">
        <v>45544</v>
      </c>
      <c r="M8" s="2"/>
    </row>
    <row r="9" ht="10.05" customHeight="1" spans="1:13">
      <c r="A9" s="14">
        <v>45544</v>
      </c>
      <c r="B9" s="15">
        <v>19558</v>
      </c>
      <c r="C9" s="16" t="s">
        <v>61</v>
      </c>
      <c r="D9" s="17" t="s">
        <v>16</v>
      </c>
      <c r="E9" s="39">
        <v>58508</v>
      </c>
      <c r="F9" s="43">
        <v>14986.1</v>
      </c>
      <c r="G9" s="19"/>
      <c r="H9" s="19"/>
      <c r="I9" s="14"/>
      <c r="J9" s="43">
        <v>0</v>
      </c>
      <c r="K9" s="25">
        <f t="shared" si="0"/>
        <v>14986.1</v>
      </c>
      <c r="L9" s="14">
        <v>45544</v>
      </c>
      <c r="M9" s="2"/>
    </row>
    <row r="10" spans="1:13">
      <c r="A10" s="14">
        <v>45544</v>
      </c>
      <c r="B10" s="15" t="s">
        <v>62</v>
      </c>
      <c r="C10" s="16" t="s">
        <v>63</v>
      </c>
      <c r="D10" s="17" t="s">
        <v>16</v>
      </c>
      <c r="E10" s="17" t="s">
        <v>64</v>
      </c>
      <c r="F10" s="43">
        <v>6156.5</v>
      </c>
      <c r="G10" s="19"/>
      <c r="H10" s="19"/>
      <c r="I10" s="14"/>
      <c r="J10" s="43">
        <v>0</v>
      </c>
      <c r="K10" s="25">
        <f t="shared" si="0"/>
        <v>6156.5</v>
      </c>
      <c r="L10" s="14">
        <v>45544</v>
      </c>
      <c r="M10" s="2"/>
    </row>
    <row r="11" spans="6:11">
      <c r="F11" s="42">
        <f>SUM(F4:F10)</f>
        <v>32974.7</v>
      </c>
      <c r="G11" s="2"/>
      <c r="H11" s="2"/>
      <c r="I11" s="2"/>
      <c r="J11" s="42">
        <f>SUM(J7:J10)</f>
        <v>303653.8</v>
      </c>
      <c r="K11" s="42">
        <f>SUM(K7:K10)</f>
        <v>336628.5</v>
      </c>
    </row>
    <row r="12" spans="9:9">
      <c r="I12" s="1" t="s">
        <v>13</v>
      </c>
    </row>
    <row r="13" spans="8:11">
      <c r="H13" s="2" t="s">
        <v>17</v>
      </c>
      <c r="J13" s="45" t="s">
        <v>18</v>
      </c>
      <c r="K13" s="45" t="s">
        <v>19</v>
      </c>
    </row>
    <row r="14" spans="11:11">
      <c r="K14" s="2"/>
    </row>
    <row r="15" spans="1:11">
      <c r="A15" s="2" t="s">
        <v>20</v>
      </c>
      <c r="D15" s="2" t="s">
        <v>21</v>
      </c>
      <c r="G15" s="2" t="s">
        <v>22</v>
      </c>
      <c r="I15" s="46">
        <v>1000</v>
      </c>
      <c r="J15" s="47">
        <v>32</v>
      </c>
      <c r="K15" s="48">
        <f t="shared" ref="K15:K25" si="1">J15*I15</f>
        <v>32000</v>
      </c>
    </row>
    <row r="16" spans="1:11">
      <c r="A16" s="2"/>
      <c r="G16" s="2"/>
      <c r="I16" s="46">
        <v>500</v>
      </c>
      <c r="J16" s="47">
        <v>1</v>
      </c>
      <c r="K16" s="48">
        <f t="shared" si="1"/>
        <v>500</v>
      </c>
    </row>
    <row r="17" spans="1:11">
      <c r="A17" s="2"/>
      <c r="G17" s="2"/>
      <c r="I17" s="46">
        <v>200</v>
      </c>
      <c r="J17" s="47"/>
      <c r="K17" s="48">
        <f t="shared" si="1"/>
        <v>0</v>
      </c>
    </row>
    <row r="18" spans="1:11">
      <c r="A18" s="2" t="s">
        <v>23</v>
      </c>
      <c r="D18" s="2" t="s">
        <v>24</v>
      </c>
      <c r="G18" s="2" t="s">
        <v>25</v>
      </c>
      <c r="I18" s="46">
        <v>100</v>
      </c>
      <c r="J18" s="47">
        <v>4</v>
      </c>
      <c r="K18" s="48">
        <f t="shared" si="1"/>
        <v>400</v>
      </c>
    </row>
    <row r="19" spans="1:11">
      <c r="A19" s="1" t="s">
        <v>26</v>
      </c>
      <c r="D19" s="1" t="s">
        <v>27</v>
      </c>
      <c r="G19" s="1" t="s">
        <v>28</v>
      </c>
      <c r="I19" s="46">
        <v>50</v>
      </c>
      <c r="J19" s="47">
        <v>1</v>
      </c>
      <c r="K19" s="48">
        <f t="shared" si="1"/>
        <v>50</v>
      </c>
    </row>
    <row r="20" spans="9:11">
      <c r="I20" s="46">
        <v>20</v>
      </c>
      <c r="J20" s="47">
        <v>1</v>
      </c>
      <c r="K20" s="48">
        <f t="shared" si="1"/>
        <v>20</v>
      </c>
    </row>
    <row r="21" spans="9:11">
      <c r="I21" s="46">
        <v>10</v>
      </c>
      <c r="J21" s="47"/>
      <c r="K21" s="48">
        <f t="shared" si="1"/>
        <v>0</v>
      </c>
    </row>
    <row r="22" spans="9:11">
      <c r="I22" s="46">
        <v>5</v>
      </c>
      <c r="J22" s="47"/>
      <c r="K22" s="48">
        <f t="shared" si="1"/>
        <v>0</v>
      </c>
    </row>
    <row r="23" spans="9:11">
      <c r="I23" s="46">
        <v>1</v>
      </c>
      <c r="J23" s="47">
        <v>4</v>
      </c>
      <c r="K23" s="48">
        <f t="shared" si="1"/>
        <v>4</v>
      </c>
    </row>
    <row r="24" spans="9:11">
      <c r="I24" s="46">
        <v>0.25</v>
      </c>
      <c r="J24" s="47">
        <v>2</v>
      </c>
      <c r="K24" s="48">
        <f t="shared" si="1"/>
        <v>0.5</v>
      </c>
    </row>
    <row r="25" spans="9:11">
      <c r="I25" s="49">
        <v>0.05</v>
      </c>
      <c r="J25" s="47">
        <v>4</v>
      </c>
      <c r="K25" s="48">
        <f t="shared" si="1"/>
        <v>0.2</v>
      </c>
    </row>
    <row r="26" spans="9:11">
      <c r="I26" s="2" t="s">
        <v>29</v>
      </c>
      <c r="K26" s="50">
        <f>SUM(K15:K25)</f>
        <v>32974.7</v>
      </c>
    </row>
    <row r="27" spans="9:11">
      <c r="I27" s="2" t="s">
        <v>30</v>
      </c>
      <c r="K27" s="51">
        <f>J11</f>
        <v>303653.8</v>
      </c>
    </row>
    <row r="28" ht="9.75" spans="11:11">
      <c r="K28" s="52">
        <f>SUM(K26:K27)</f>
        <v>336628.5</v>
      </c>
    </row>
    <row r="29" ht="9.75"/>
    <row r="36" spans="1:1">
      <c r="A36" s="2" t="s">
        <v>0</v>
      </c>
    </row>
    <row r="37" spans="1:1">
      <c r="A37" s="2" t="s">
        <v>65</v>
      </c>
    </row>
    <row r="39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3">
      <c r="A42" s="14">
        <v>45544</v>
      </c>
      <c r="B42" s="15">
        <v>19427</v>
      </c>
      <c r="C42" s="16" t="s">
        <v>66</v>
      </c>
      <c r="D42" s="17" t="s">
        <v>16</v>
      </c>
      <c r="E42" s="15">
        <v>58297</v>
      </c>
      <c r="F42" s="43"/>
      <c r="G42" s="19" t="s">
        <v>43</v>
      </c>
      <c r="H42" s="19">
        <v>150471</v>
      </c>
      <c r="I42" s="14">
        <v>45514</v>
      </c>
      <c r="J42" s="43">
        <v>36448.34</v>
      </c>
      <c r="K42" s="25">
        <f>F42+J42</f>
        <v>36448.34</v>
      </c>
      <c r="L42" s="14">
        <v>45544</v>
      </c>
      <c r="M42" s="2" t="s">
        <v>67</v>
      </c>
    </row>
    <row r="43" spans="1:12">
      <c r="A43" s="14">
        <v>45544</v>
      </c>
      <c r="B43" s="15">
        <v>19434</v>
      </c>
      <c r="C43" s="16" t="s">
        <v>68</v>
      </c>
      <c r="D43" s="17" t="s">
        <v>16</v>
      </c>
      <c r="E43" s="39">
        <v>58462</v>
      </c>
      <c r="F43" s="43">
        <v>7964.2</v>
      </c>
      <c r="G43" s="19"/>
      <c r="H43" s="19"/>
      <c r="I43" s="14"/>
      <c r="J43" s="43">
        <v>0</v>
      </c>
      <c r="K43" s="25">
        <f>F43+J43</f>
        <v>7964.2</v>
      </c>
      <c r="L43" s="14">
        <v>45544</v>
      </c>
    </row>
    <row r="44" spans="1:12">
      <c r="A44" s="14">
        <v>45544</v>
      </c>
      <c r="B44" s="15">
        <v>19434</v>
      </c>
      <c r="C44" s="16" t="s">
        <v>68</v>
      </c>
      <c r="D44" s="17" t="s">
        <v>16</v>
      </c>
      <c r="E44" s="39">
        <v>58462</v>
      </c>
      <c r="F44" s="43"/>
      <c r="G44" s="19" t="s">
        <v>69</v>
      </c>
      <c r="H44" s="19">
        <v>2000001820</v>
      </c>
      <c r="I44" s="14">
        <v>45526</v>
      </c>
      <c r="J44" s="43">
        <v>64400</v>
      </c>
      <c r="K44" s="25">
        <f>F44+J44</f>
        <v>64400</v>
      </c>
      <c r="L44" s="14">
        <v>45544</v>
      </c>
    </row>
    <row r="45" spans="6:11">
      <c r="F45" s="42">
        <f>SUM(F39:F44)</f>
        <v>7964.2</v>
      </c>
      <c r="G45" s="2"/>
      <c r="H45" s="2"/>
      <c r="I45" s="2"/>
      <c r="J45" s="42">
        <f>SUM(J42:J44)</f>
        <v>100848.34</v>
      </c>
      <c r="K45" s="42">
        <f>SUM(K42:K44)</f>
        <v>108812.54</v>
      </c>
    </row>
    <row r="46" spans="9:9">
      <c r="I46" s="1" t="s">
        <v>13</v>
      </c>
    </row>
    <row r="47" spans="8:11">
      <c r="H47" s="2" t="s">
        <v>17</v>
      </c>
      <c r="J47" s="45" t="s">
        <v>18</v>
      </c>
      <c r="K47" s="45" t="s">
        <v>19</v>
      </c>
    </row>
    <row r="48" spans="11:11">
      <c r="K48" s="2"/>
    </row>
    <row r="49" spans="1:11">
      <c r="A49" s="2" t="s">
        <v>20</v>
      </c>
      <c r="D49" s="2" t="s">
        <v>21</v>
      </c>
      <c r="G49" s="2" t="s">
        <v>22</v>
      </c>
      <c r="I49" s="46">
        <v>1000</v>
      </c>
      <c r="J49" s="47">
        <v>7</v>
      </c>
      <c r="K49" s="48">
        <f t="shared" ref="K49:K59" si="2">J49*I49</f>
        <v>7000</v>
      </c>
    </row>
    <row r="50" spans="1:11">
      <c r="A50" s="2"/>
      <c r="G50" s="2"/>
      <c r="I50" s="46">
        <v>500</v>
      </c>
      <c r="J50" s="47">
        <v>1</v>
      </c>
      <c r="K50" s="48">
        <f t="shared" si="2"/>
        <v>500</v>
      </c>
    </row>
    <row r="51" spans="1:11">
      <c r="A51" s="2"/>
      <c r="G51" s="2"/>
      <c r="I51" s="46">
        <v>200</v>
      </c>
      <c r="J51" s="47"/>
      <c r="K51" s="48">
        <f t="shared" si="2"/>
        <v>0</v>
      </c>
    </row>
    <row r="52" spans="1:11">
      <c r="A52" s="2" t="s">
        <v>23</v>
      </c>
      <c r="D52" s="2" t="s">
        <v>24</v>
      </c>
      <c r="G52" s="2" t="s">
        <v>25</v>
      </c>
      <c r="I52" s="46">
        <v>100</v>
      </c>
      <c r="J52" s="47">
        <v>4</v>
      </c>
      <c r="K52" s="48">
        <f t="shared" si="2"/>
        <v>400</v>
      </c>
    </row>
    <row r="53" spans="1:11">
      <c r="A53" s="1" t="s">
        <v>26</v>
      </c>
      <c r="D53" s="1" t="s">
        <v>27</v>
      </c>
      <c r="G53" s="1" t="s">
        <v>28</v>
      </c>
      <c r="I53" s="46">
        <v>50</v>
      </c>
      <c r="J53" s="47">
        <v>1</v>
      </c>
      <c r="K53" s="48">
        <f t="shared" si="2"/>
        <v>50</v>
      </c>
    </row>
    <row r="54" spans="9:11">
      <c r="I54" s="46">
        <v>20</v>
      </c>
      <c r="J54" s="47"/>
      <c r="K54" s="48">
        <f t="shared" si="2"/>
        <v>0</v>
      </c>
    </row>
    <row r="55" spans="9:11">
      <c r="I55" s="46">
        <v>10</v>
      </c>
      <c r="J55" s="47">
        <v>1</v>
      </c>
      <c r="K55" s="48">
        <f t="shared" si="2"/>
        <v>10</v>
      </c>
    </row>
    <row r="56" spans="9:11">
      <c r="I56" s="46">
        <v>5</v>
      </c>
      <c r="J56" s="47"/>
      <c r="K56" s="48">
        <f t="shared" si="2"/>
        <v>0</v>
      </c>
    </row>
    <row r="57" spans="9:11">
      <c r="I57" s="46">
        <v>1</v>
      </c>
      <c r="J57" s="47">
        <v>4</v>
      </c>
      <c r="K57" s="48">
        <f t="shared" si="2"/>
        <v>4</v>
      </c>
    </row>
    <row r="58" spans="9:11">
      <c r="I58" s="46">
        <v>0.25</v>
      </c>
      <c r="J58" s="47"/>
      <c r="K58" s="48">
        <f t="shared" si="2"/>
        <v>0</v>
      </c>
    </row>
    <row r="59" spans="9:11">
      <c r="I59" s="49">
        <v>0.05</v>
      </c>
      <c r="J59" s="47">
        <v>4</v>
      </c>
      <c r="K59" s="48">
        <f t="shared" si="2"/>
        <v>0.2</v>
      </c>
    </row>
    <row r="60" spans="9:11">
      <c r="I60" s="2" t="s">
        <v>29</v>
      </c>
      <c r="K60" s="50">
        <f>SUM(K49:K59)</f>
        <v>7964.2</v>
      </c>
    </row>
    <row r="61" spans="9:11">
      <c r="I61" s="2" t="s">
        <v>30</v>
      </c>
      <c r="K61" s="51">
        <f>J45</f>
        <v>100848.34</v>
      </c>
    </row>
    <row r="62" ht="9.75" spans="11:11">
      <c r="K62" s="52">
        <f>SUM(K60:K61)</f>
        <v>108812.54</v>
      </c>
    </row>
    <row r="63" ht="9.75"/>
    <row r="71" spans="1:1">
      <c r="A71" s="2" t="s">
        <v>0</v>
      </c>
    </row>
    <row r="72" spans="1:1">
      <c r="A72" s="2" t="s">
        <v>65</v>
      </c>
    </row>
    <row r="74" spans="1:12">
      <c r="A74" s="3" t="s">
        <v>2</v>
      </c>
      <c r="B74" s="3" t="s">
        <v>3</v>
      </c>
      <c r="C74" s="3" t="s">
        <v>4</v>
      </c>
      <c r="D74" s="3" t="s">
        <v>5</v>
      </c>
      <c r="E74" s="3" t="s">
        <v>6</v>
      </c>
      <c r="F74" s="3" t="s">
        <v>7</v>
      </c>
      <c r="G74" s="4" t="s">
        <v>8</v>
      </c>
      <c r="H74" s="5"/>
      <c r="I74" s="5"/>
      <c r="J74" s="23"/>
      <c r="K74" s="3" t="s">
        <v>9</v>
      </c>
      <c r="L74" s="3" t="s">
        <v>10</v>
      </c>
    </row>
    <row r="75" spans="1:12">
      <c r="A75" s="6"/>
      <c r="B75" s="6"/>
      <c r="C75" s="6"/>
      <c r="D75" s="6"/>
      <c r="E75" s="6"/>
      <c r="F75" s="6"/>
      <c r="G75" s="3" t="s">
        <v>11</v>
      </c>
      <c r="H75" s="3" t="s">
        <v>12</v>
      </c>
      <c r="I75" s="3" t="s">
        <v>13</v>
      </c>
      <c r="J75" s="3" t="s">
        <v>14</v>
      </c>
      <c r="K75" s="6"/>
      <c r="L75" s="6"/>
    </row>
    <row r="76" spans="1: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3">
      <c r="A77" s="14">
        <v>45544</v>
      </c>
      <c r="B77" s="15">
        <v>19428</v>
      </c>
      <c r="C77" s="16" t="s">
        <v>70</v>
      </c>
      <c r="D77" s="17" t="s">
        <v>16</v>
      </c>
      <c r="E77" s="15">
        <v>58493</v>
      </c>
      <c r="F77" s="43"/>
      <c r="G77" s="19" t="s">
        <v>71</v>
      </c>
      <c r="H77" s="19">
        <v>1627687</v>
      </c>
      <c r="I77" s="14">
        <v>45532</v>
      </c>
      <c r="J77" s="43">
        <v>21697.03</v>
      </c>
      <c r="K77" s="25">
        <f t="shared" ref="K77:K82" si="3">F77+J77</f>
        <v>21697.03</v>
      </c>
      <c r="L77" s="14">
        <v>45544</v>
      </c>
      <c r="M77" s="2" t="s">
        <v>72</v>
      </c>
    </row>
    <row r="78" spans="1:13">
      <c r="A78" s="14">
        <v>45544</v>
      </c>
      <c r="B78" s="15">
        <v>19429</v>
      </c>
      <c r="C78" s="16" t="s">
        <v>73</v>
      </c>
      <c r="D78" s="17" t="s">
        <v>16</v>
      </c>
      <c r="E78" s="39">
        <v>58422</v>
      </c>
      <c r="F78" s="43"/>
      <c r="G78" s="19" t="s">
        <v>71</v>
      </c>
      <c r="H78" s="19">
        <v>1576232</v>
      </c>
      <c r="I78" s="14">
        <v>45517</v>
      </c>
      <c r="J78" s="43">
        <v>13375.75</v>
      </c>
      <c r="K78" s="25">
        <f t="shared" si="3"/>
        <v>13375.75</v>
      </c>
      <c r="L78" s="14">
        <v>45544</v>
      </c>
      <c r="M78" s="2" t="s">
        <v>74</v>
      </c>
    </row>
    <row r="79" spans="1:13">
      <c r="A79" s="14">
        <v>45544</v>
      </c>
      <c r="B79" s="15">
        <v>19430</v>
      </c>
      <c r="C79" s="16" t="s">
        <v>73</v>
      </c>
      <c r="D79" s="17" t="s">
        <v>16</v>
      </c>
      <c r="E79" s="39">
        <v>58492</v>
      </c>
      <c r="F79" s="43"/>
      <c r="G79" s="19" t="s">
        <v>71</v>
      </c>
      <c r="H79" s="19">
        <v>1627686</v>
      </c>
      <c r="I79" s="14">
        <v>45532</v>
      </c>
      <c r="J79" s="43">
        <v>21697.03</v>
      </c>
      <c r="K79" s="25">
        <f t="shared" si="3"/>
        <v>21697.03</v>
      </c>
      <c r="L79" s="14">
        <v>45544</v>
      </c>
      <c r="M79" s="2" t="s">
        <v>72</v>
      </c>
    </row>
    <row r="80" spans="1:13">
      <c r="A80" s="14">
        <v>45544</v>
      </c>
      <c r="B80" s="15">
        <v>19431</v>
      </c>
      <c r="C80" s="16" t="s">
        <v>75</v>
      </c>
      <c r="D80" s="17" t="s">
        <v>16</v>
      </c>
      <c r="E80" s="39">
        <v>58357</v>
      </c>
      <c r="F80" s="43"/>
      <c r="G80" s="19" t="s">
        <v>71</v>
      </c>
      <c r="H80" s="19">
        <v>77893</v>
      </c>
      <c r="I80" s="14">
        <v>45512</v>
      </c>
      <c r="J80" s="43">
        <v>21697.03</v>
      </c>
      <c r="K80" s="25">
        <f t="shared" si="3"/>
        <v>21697.03</v>
      </c>
      <c r="L80" s="14">
        <v>45544</v>
      </c>
      <c r="M80" s="2" t="s">
        <v>72</v>
      </c>
    </row>
    <row r="81" spans="1:13">
      <c r="A81" s="14">
        <v>45544</v>
      </c>
      <c r="B81" s="15">
        <v>19432</v>
      </c>
      <c r="C81" s="16" t="s">
        <v>75</v>
      </c>
      <c r="D81" s="17" t="s">
        <v>16</v>
      </c>
      <c r="E81" s="39">
        <v>58358</v>
      </c>
      <c r="F81" s="43"/>
      <c r="G81" s="19" t="s">
        <v>71</v>
      </c>
      <c r="H81" s="19">
        <v>77894</v>
      </c>
      <c r="I81" s="14">
        <v>45512</v>
      </c>
      <c r="J81" s="43">
        <v>21697.03</v>
      </c>
      <c r="K81" s="25">
        <f t="shared" si="3"/>
        <v>21697.03</v>
      </c>
      <c r="L81" s="14">
        <v>45544</v>
      </c>
      <c r="M81" s="2" t="s">
        <v>72</v>
      </c>
    </row>
    <row r="82" spans="1:13">
      <c r="A82" s="14">
        <v>45544</v>
      </c>
      <c r="B82" s="15">
        <v>19433</v>
      </c>
      <c r="C82" s="16" t="s">
        <v>75</v>
      </c>
      <c r="D82" s="17" t="s">
        <v>16</v>
      </c>
      <c r="E82" s="39">
        <v>58356</v>
      </c>
      <c r="F82" s="43"/>
      <c r="G82" s="19" t="s">
        <v>71</v>
      </c>
      <c r="H82" s="19">
        <v>77895</v>
      </c>
      <c r="I82" s="14">
        <v>45512</v>
      </c>
      <c r="J82" s="43">
        <v>21697.03</v>
      </c>
      <c r="K82" s="25">
        <f t="shared" si="3"/>
        <v>21697.03</v>
      </c>
      <c r="L82" s="14">
        <v>45544</v>
      </c>
      <c r="M82" s="2" t="s">
        <v>72</v>
      </c>
    </row>
    <row r="83" spans="6:11">
      <c r="F83" s="42">
        <f>SUM(F74:F82)</f>
        <v>0</v>
      </c>
      <c r="G83" s="2"/>
      <c r="H83" s="2"/>
      <c r="I83" s="2"/>
      <c r="J83" s="42">
        <f>SUM(J77:J82)</f>
        <v>121860.9</v>
      </c>
      <c r="K83" s="42">
        <f>SUM(K77:K82)</f>
        <v>121860.9</v>
      </c>
    </row>
    <row r="84" spans="9:9">
      <c r="I84" s="1" t="s">
        <v>13</v>
      </c>
    </row>
    <row r="85" spans="8:11">
      <c r="H85" s="2" t="s">
        <v>17</v>
      </c>
      <c r="J85" s="45" t="s">
        <v>18</v>
      </c>
      <c r="K85" s="45" t="s">
        <v>19</v>
      </c>
    </row>
    <row r="86" spans="11:11">
      <c r="K86" s="2"/>
    </row>
    <row r="87" spans="1:11">
      <c r="A87" s="2" t="s">
        <v>20</v>
      </c>
      <c r="D87" s="2" t="s">
        <v>21</v>
      </c>
      <c r="G87" s="2" t="s">
        <v>22</v>
      </c>
      <c r="I87" s="46">
        <v>1000</v>
      </c>
      <c r="J87" s="47"/>
      <c r="K87" s="48">
        <f t="shared" ref="K87:K97" si="4">J87*I87</f>
        <v>0</v>
      </c>
    </row>
    <row r="88" spans="1:11">
      <c r="A88" s="2"/>
      <c r="G88" s="2"/>
      <c r="I88" s="46">
        <v>500</v>
      </c>
      <c r="J88" s="47"/>
      <c r="K88" s="48">
        <f t="shared" si="4"/>
        <v>0</v>
      </c>
    </row>
    <row r="89" spans="1:11">
      <c r="A89" s="2"/>
      <c r="G89" s="2"/>
      <c r="I89" s="46">
        <v>200</v>
      </c>
      <c r="J89" s="47"/>
      <c r="K89" s="48">
        <f t="shared" si="4"/>
        <v>0</v>
      </c>
    </row>
    <row r="90" spans="1:11">
      <c r="A90" s="2" t="s">
        <v>23</v>
      </c>
      <c r="D90" s="2" t="s">
        <v>24</v>
      </c>
      <c r="G90" s="2" t="s">
        <v>25</v>
      </c>
      <c r="I90" s="46">
        <v>100</v>
      </c>
      <c r="J90" s="47"/>
      <c r="K90" s="48">
        <f t="shared" si="4"/>
        <v>0</v>
      </c>
    </row>
    <row r="91" spans="1:11">
      <c r="A91" s="1" t="s">
        <v>26</v>
      </c>
      <c r="D91" s="1" t="s">
        <v>27</v>
      </c>
      <c r="G91" s="1" t="s">
        <v>28</v>
      </c>
      <c r="I91" s="46">
        <v>50</v>
      </c>
      <c r="J91" s="47"/>
      <c r="K91" s="48">
        <f t="shared" si="4"/>
        <v>0</v>
      </c>
    </row>
    <row r="92" spans="9:11">
      <c r="I92" s="46">
        <v>20</v>
      </c>
      <c r="J92" s="47"/>
      <c r="K92" s="48">
        <f t="shared" si="4"/>
        <v>0</v>
      </c>
    </row>
    <row r="93" spans="9:11">
      <c r="I93" s="46">
        <v>10</v>
      </c>
      <c r="J93" s="47"/>
      <c r="K93" s="48">
        <f t="shared" si="4"/>
        <v>0</v>
      </c>
    </row>
    <row r="94" spans="9:11">
      <c r="I94" s="46">
        <v>5</v>
      </c>
      <c r="J94" s="47"/>
      <c r="K94" s="48">
        <f t="shared" si="4"/>
        <v>0</v>
      </c>
    </row>
    <row r="95" spans="9:11">
      <c r="I95" s="46">
        <v>1</v>
      </c>
      <c r="J95" s="47"/>
      <c r="K95" s="48">
        <f t="shared" si="4"/>
        <v>0</v>
      </c>
    </row>
    <row r="96" spans="9:11">
      <c r="I96" s="46">
        <v>0.25</v>
      </c>
      <c r="J96" s="47"/>
      <c r="K96" s="48">
        <f t="shared" si="4"/>
        <v>0</v>
      </c>
    </row>
    <row r="97" spans="9:11">
      <c r="I97" s="49">
        <v>0.05</v>
      </c>
      <c r="J97" s="47"/>
      <c r="K97" s="48">
        <f t="shared" si="4"/>
        <v>0</v>
      </c>
    </row>
    <row r="98" spans="9:11">
      <c r="I98" s="2" t="s">
        <v>29</v>
      </c>
      <c r="K98" s="50">
        <f>SUM(K87:K97)</f>
        <v>0</v>
      </c>
    </row>
    <row r="99" spans="9:11">
      <c r="I99" s="2" t="s">
        <v>30</v>
      </c>
      <c r="K99" s="51">
        <f>J83</f>
        <v>121860.9</v>
      </c>
    </row>
    <row r="100" ht="9.75" spans="11:11">
      <c r="K100" s="52">
        <f>SUM(K98:K99)</f>
        <v>121860.9</v>
      </c>
    </row>
    <row r="101" ht="9.75"/>
    <row r="107" spans="1:1">
      <c r="A107" s="2" t="s">
        <v>0</v>
      </c>
    </row>
    <row r="108" spans="1:1">
      <c r="A108" s="2" t="s">
        <v>55</v>
      </c>
    </row>
    <row r="110" spans="1:12">
      <c r="A110" s="3" t="s">
        <v>2</v>
      </c>
      <c r="B110" s="3" t="s">
        <v>3</v>
      </c>
      <c r="C110" s="3" t="s">
        <v>4</v>
      </c>
      <c r="D110" s="3" t="s">
        <v>5</v>
      </c>
      <c r="E110" s="3" t="s">
        <v>6</v>
      </c>
      <c r="F110" s="3" t="s">
        <v>7</v>
      </c>
      <c r="G110" s="4" t="s">
        <v>8</v>
      </c>
      <c r="H110" s="5"/>
      <c r="I110" s="5"/>
      <c r="J110" s="23"/>
      <c r="K110" s="3" t="s">
        <v>9</v>
      </c>
      <c r="L110" s="3" t="s">
        <v>10</v>
      </c>
    </row>
    <row r="111" spans="1:12">
      <c r="A111" s="6"/>
      <c r="B111" s="6"/>
      <c r="C111" s="6"/>
      <c r="D111" s="6"/>
      <c r="E111" s="6"/>
      <c r="F111" s="6"/>
      <c r="G111" s="3" t="s">
        <v>11</v>
      </c>
      <c r="H111" s="3" t="s">
        <v>12</v>
      </c>
      <c r="I111" s="3" t="s">
        <v>13</v>
      </c>
      <c r="J111" s="3" t="s">
        <v>14</v>
      </c>
      <c r="K111" s="6"/>
      <c r="L111" s="6"/>
    </row>
    <row r="112" ht="10.05" customHeight="1" spans="1: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3">
      <c r="A113" s="14">
        <v>45544</v>
      </c>
      <c r="B113" s="15">
        <v>18847</v>
      </c>
      <c r="C113" s="16" t="s">
        <v>76</v>
      </c>
      <c r="D113" s="17" t="s">
        <v>32</v>
      </c>
      <c r="E113" s="15">
        <v>58366</v>
      </c>
      <c r="F113" s="43"/>
      <c r="G113" s="19" t="s">
        <v>71</v>
      </c>
      <c r="H113" s="19">
        <v>1077765</v>
      </c>
      <c r="I113" s="14">
        <v>45536</v>
      </c>
      <c r="J113" s="43">
        <v>36782.1</v>
      </c>
      <c r="K113" s="25">
        <f>F113+J113</f>
        <v>36782.1</v>
      </c>
      <c r="L113" s="14">
        <v>45544</v>
      </c>
      <c r="M113" s="2"/>
    </row>
    <row r="114" spans="1:13">
      <c r="A114" s="14">
        <v>45544</v>
      </c>
      <c r="B114" s="15">
        <v>18847</v>
      </c>
      <c r="C114" s="16" t="s">
        <v>76</v>
      </c>
      <c r="D114" s="17" t="s">
        <v>39</v>
      </c>
      <c r="E114" s="15">
        <v>58366</v>
      </c>
      <c r="F114" s="43"/>
      <c r="G114" s="19" t="s">
        <v>71</v>
      </c>
      <c r="H114" s="19">
        <v>1077765</v>
      </c>
      <c r="I114" s="14">
        <v>45536</v>
      </c>
      <c r="J114" s="43">
        <v>1200</v>
      </c>
      <c r="K114" s="25">
        <f>F114+J114</f>
        <v>1200</v>
      </c>
      <c r="L114" s="14">
        <v>45544</v>
      </c>
      <c r="M114" s="2"/>
    </row>
    <row r="115" spans="6:11">
      <c r="F115" s="42">
        <f>SUM(F110:F114)</f>
        <v>0</v>
      </c>
      <c r="G115" s="2"/>
      <c r="H115" s="2"/>
      <c r="I115" s="2"/>
      <c r="J115" s="42">
        <f>SUM(J113:J114)</f>
        <v>37982.1</v>
      </c>
      <c r="K115" s="42">
        <f>SUM(K113:K114)</f>
        <v>37982.1</v>
      </c>
    </row>
    <row r="116" spans="9:9">
      <c r="I116" s="1" t="s">
        <v>13</v>
      </c>
    </row>
    <row r="117" spans="8:11">
      <c r="H117" s="2" t="s">
        <v>17</v>
      </c>
      <c r="J117" s="45" t="s">
        <v>18</v>
      </c>
      <c r="K117" s="45" t="s">
        <v>19</v>
      </c>
    </row>
    <row r="118" spans="11:11">
      <c r="K118" s="2"/>
    </row>
    <row r="119" spans="1:11">
      <c r="A119" s="2" t="s">
        <v>20</v>
      </c>
      <c r="D119" s="2" t="s">
        <v>21</v>
      </c>
      <c r="G119" s="2" t="s">
        <v>22</v>
      </c>
      <c r="I119" s="46">
        <v>1000</v>
      </c>
      <c r="J119" s="47"/>
      <c r="K119" s="48">
        <f t="shared" ref="K119:K129" si="5">J119*I119</f>
        <v>0</v>
      </c>
    </row>
    <row r="120" spans="1:11">
      <c r="A120" s="2"/>
      <c r="G120" s="2"/>
      <c r="I120" s="46">
        <v>500</v>
      </c>
      <c r="J120" s="47"/>
      <c r="K120" s="48">
        <f t="shared" si="5"/>
        <v>0</v>
      </c>
    </row>
    <row r="121" spans="1:11">
      <c r="A121" s="2"/>
      <c r="G121" s="2"/>
      <c r="I121" s="46">
        <v>200</v>
      </c>
      <c r="J121" s="47"/>
      <c r="K121" s="48">
        <f t="shared" si="5"/>
        <v>0</v>
      </c>
    </row>
    <row r="122" spans="1:11">
      <c r="A122" s="2" t="s">
        <v>23</v>
      </c>
      <c r="D122" s="2" t="s">
        <v>24</v>
      </c>
      <c r="G122" s="2" t="s">
        <v>25</v>
      </c>
      <c r="I122" s="46">
        <v>100</v>
      </c>
      <c r="J122" s="47"/>
      <c r="K122" s="48">
        <f t="shared" si="5"/>
        <v>0</v>
      </c>
    </row>
    <row r="123" spans="1:11">
      <c r="A123" s="1" t="s">
        <v>26</v>
      </c>
      <c r="D123" s="1" t="s">
        <v>27</v>
      </c>
      <c r="G123" s="1" t="s">
        <v>28</v>
      </c>
      <c r="I123" s="46">
        <v>50</v>
      </c>
      <c r="J123" s="47"/>
      <c r="K123" s="48">
        <f t="shared" si="5"/>
        <v>0</v>
      </c>
    </row>
    <row r="124" spans="9:11">
      <c r="I124" s="46">
        <v>20</v>
      </c>
      <c r="J124" s="47"/>
      <c r="K124" s="48">
        <f t="shared" si="5"/>
        <v>0</v>
      </c>
    </row>
    <row r="125" spans="9:11">
      <c r="I125" s="46">
        <v>10</v>
      </c>
      <c r="J125" s="47"/>
      <c r="K125" s="48">
        <f t="shared" si="5"/>
        <v>0</v>
      </c>
    </row>
    <row r="126" spans="9:11">
      <c r="I126" s="46">
        <v>5</v>
      </c>
      <c r="J126" s="47"/>
      <c r="K126" s="48">
        <f t="shared" si="5"/>
        <v>0</v>
      </c>
    </row>
    <row r="127" spans="9:11">
      <c r="I127" s="46">
        <v>1</v>
      </c>
      <c r="J127" s="47"/>
      <c r="K127" s="48">
        <f t="shared" si="5"/>
        <v>0</v>
      </c>
    </row>
    <row r="128" spans="9:11">
      <c r="I128" s="46">
        <v>0.25</v>
      </c>
      <c r="J128" s="47"/>
      <c r="K128" s="48">
        <f t="shared" si="5"/>
        <v>0</v>
      </c>
    </row>
    <row r="129" spans="9:11">
      <c r="I129" s="49">
        <v>0.05</v>
      </c>
      <c r="J129" s="47"/>
      <c r="K129" s="48">
        <f t="shared" si="5"/>
        <v>0</v>
      </c>
    </row>
    <row r="130" spans="9:11">
      <c r="I130" s="2" t="s">
        <v>29</v>
      </c>
      <c r="K130" s="50">
        <f>SUM(K119:K129)</f>
        <v>0</v>
      </c>
    </row>
    <row r="131" spans="9:11">
      <c r="I131" s="2" t="s">
        <v>30</v>
      </c>
      <c r="K131" s="51">
        <f>J115</f>
        <v>37982.1</v>
      </c>
    </row>
    <row r="132" ht="9.75" spans="11:11">
      <c r="K132" s="52">
        <f>SUM(K130:K131)</f>
        <v>37982.1</v>
      </c>
    </row>
    <row r="133" ht="9.75"/>
    <row r="140" spans="1:1">
      <c r="A140" s="2" t="s">
        <v>0</v>
      </c>
    </row>
    <row r="141" spans="1:1">
      <c r="A141" s="2" t="s">
        <v>1</v>
      </c>
    </row>
    <row r="143" spans="1:12">
      <c r="A143" s="3" t="s">
        <v>2</v>
      </c>
      <c r="B143" s="3" t="s">
        <v>3</v>
      </c>
      <c r="C143" s="3" t="s">
        <v>4</v>
      </c>
      <c r="D143" s="3" t="s">
        <v>5</v>
      </c>
      <c r="E143" s="3" t="s">
        <v>6</v>
      </c>
      <c r="F143" s="3" t="s">
        <v>7</v>
      </c>
      <c r="G143" s="4" t="s">
        <v>8</v>
      </c>
      <c r="H143" s="5"/>
      <c r="I143" s="5"/>
      <c r="J143" s="23"/>
      <c r="K143" s="3" t="s">
        <v>9</v>
      </c>
      <c r="L143" s="3" t="s">
        <v>10</v>
      </c>
    </row>
    <row r="144" spans="1:12">
      <c r="A144" s="6"/>
      <c r="B144" s="6"/>
      <c r="C144" s="6"/>
      <c r="D144" s="6"/>
      <c r="E144" s="6"/>
      <c r="F144" s="6"/>
      <c r="G144" s="3" t="s">
        <v>11</v>
      </c>
      <c r="H144" s="3" t="s">
        <v>12</v>
      </c>
      <c r="I144" s="3" t="s">
        <v>13</v>
      </c>
      <c r="J144" s="3" t="s">
        <v>14</v>
      </c>
      <c r="K144" s="6"/>
      <c r="L144" s="6"/>
    </row>
    <row r="145" spans="1:12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</row>
    <row r="146" spans="1:12">
      <c r="A146" s="14">
        <v>45544</v>
      </c>
      <c r="B146" s="15" t="s">
        <v>77</v>
      </c>
      <c r="C146" s="16" t="s">
        <v>78</v>
      </c>
      <c r="D146" s="17" t="s">
        <v>32</v>
      </c>
      <c r="E146" s="15" t="s">
        <v>79</v>
      </c>
      <c r="F146" s="43">
        <v>1100</v>
      </c>
      <c r="G146" s="19"/>
      <c r="H146" s="19"/>
      <c r="I146" s="14"/>
      <c r="J146" s="43">
        <v>0</v>
      </c>
      <c r="K146" s="25">
        <f>F146+J146</f>
        <v>1100</v>
      </c>
      <c r="L146" s="14">
        <v>45544</v>
      </c>
    </row>
    <row r="147" spans="1:12">
      <c r="A147" s="14"/>
      <c r="B147" s="15"/>
      <c r="C147" s="16"/>
      <c r="D147" s="17"/>
      <c r="E147" s="15"/>
      <c r="F147" s="43"/>
      <c r="G147" s="19"/>
      <c r="H147" s="19"/>
      <c r="I147" s="14"/>
      <c r="J147" s="43"/>
      <c r="K147" s="25"/>
      <c r="L147" s="14"/>
    </row>
    <row r="148" spans="6:11">
      <c r="F148" s="42">
        <f>SUM(F143:F147)</f>
        <v>1100</v>
      </c>
      <c r="G148" s="2"/>
      <c r="H148" s="2"/>
      <c r="I148" s="2"/>
      <c r="J148" s="42">
        <f>SUM(J146:J147)</f>
        <v>0</v>
      </c>
      <c r="K148" s="42">
        <f>SUM(K146:K147)</f>
        <v>1100</v>
      </c>
    </row>
    <row r="149" spans="9:9">
      <c r="I149" s="1" t="s">
        <v>13</v>
      </c>
    </row>
    <row r="150" spans="8:11">
      <c r="H150" s="2" t="s">
        <v>17</v>
      </c>
      <c r="J150" s="45" t="s">
        <v>18</v>
      </c>
      <c r="K150" s="45" t="s">
        <v>19</v>
      </c>
    </row>
    <row r="151" spans="11:11">
      <c r="K151" s="2"/>
    </row>
    <row r="152" spans="1:11">
      <c r="A152" s="2" t="s">
        <v>20</v>
      </c>
      <c r="D152" s="2" t="s">
        <v>21</v>
      </c>
      <c r="G152" s="2" t="s">
        <v>22</v>
      </c>
      <c r="I152" s="46">
        <v>1000</v>
      </c>
      <c r="J152" s="47">
        <v>1</v>
      </c>
      <c r="K152" s="48">
        <f t="shared" ref="K152:K162" si="6">J152*I152</f>
        <v>1000</v>
      </c>
    </row>
    <row r="153" spans="1:11">
      <c r="A153" s="2"/>
      <c r="G153" s="2"/>
      <c r="I153" s="46">
        <v>500</v>
      </c>
      <c r="J153" s="47"/>
      <c r="K153" s="48">
        <f t="shared" si="6"/>
        <v>0</v>
      </c>
    </row>
    <row r="154" spans="1:11">
      <c r="A154" s="2"/>
      <c r="G154" s="2"/>
      <c r="I154" s="46">
        <v>200</v>
      </c>
      <c r="J154" s="47"/>
      <c r="K154" s="48">
        <f t="shared" si="6"/>
        <v>0</v>
      </c>
    </row>
    <row r="155" spans="1:11">
      <c r="A155" s="2" t="s">
        <v>23</v>
      </c>
      <c r="D155" s="2" t="s">
        <v>24</v>
      </c>
      <c r="G155" s="2" t="s">
        <v>25</v>
      </c>
      <c r="I155" s="46">
        <v>100</v>
      </c>
      <c r="J155" s="47">
        <v>1</v>
      </c>
      <c r="K155" s="48">
        <f t="shared" si="6"/>
        <v>100</v>
      </c>
    </row>
    <row r="156" spans="1:11">
      <c r="A156" s="1" t="s">
        <v>26</v>
      </c>
      <c r="D156" s="1" t="s">
        <v>27</v>
      </c>
      <c r="G156" s="1" t="s">
        <v>28</v>
      </c>
      <c r="I156" s="46">
        <v>50</v>
      </c>
      <c r="J156" s="47"/>
      <c r="K156" s="48">
        <f t="shared" si="6"/>
        <v>0</v>
      </c>
    </row>
    <row r="157" spans="9:11">
      <c r="I157" s="46">
        <v>20</v>
      </c>
      <c r="J157" s="47"/>
      <c r="K157" s="48">
        <f t="shared" si="6"/>
        <v>0</v>
      </c>
    </row>
    <row r="158" spans="9:11">
      <c r="I158" s="46">
        <v>10</v>
      </c>
      <c r="J158" s="47"/>
      <c r="K158" s="48">
        <f t="shared" si="6"/>
        <v>0</v>
      </c>
    </row>
    <row r="159" spans="9:11">
      <c r="I159" s="46">
        <v>5</v>
      </c>
      <c r="J159" s="47"/>
      <c r="K159" s="48">
        <f t="shared" si="6"/>
        <v>0</v>
      </c>
    </row>
    <row r="160" spans="9:11">
      <c r="I160" s="46">
        <v>1</v>
      </c>
      <c r="J160" s="47"/>
      <c r="K160" s="48">
        <f t="shared" si="6"/>
        <v>0</v>
      </c>
    </row>
    <row r="161" spans="9:11">
      <c r="I161" s="46">
        <v>0.25</v>
      </c>
      <c r="J161" s="47"/>
      <c r="K161" s="48">
        <f t="shared" si="6"/>
        <v>0</v>
      </c>
    </row>
    <row r="162" spans="9:11">
      <c r="I162" s="49">
        <v>0.05</v>
      </c>
      <c r="J162" s="47"/>
      <c r="K162" s="48">
        <f t="shared" si="6"/>
        <v>0</v>
      </c>
    </row>
    <row r="163" spans="9:11">
      <c r="I163" s="2" t="s">
        <v>29</v>
      </c>
      <c r="K163" s="50">
        <f>SUM(K152:K162)</f>
        <v>1100</v>
      </c>
    </row>
    <row r="164" spans="9:11">
      <c r="I164" s="2" t="s">
        <v>30</v>
      </c>
      <c r="K164" s="51">
        <f>J148</f>
        <v>0</v>
      </c>
    </row>
    <row r="165" ht="9.75" spans="11:11">
      <c r="K165" s="52">
        <f>SUM(K163:K164)</f>
        <v>1100</v>
      </c>
    </row>
    <row r="166" ht="9.75"/>
    <row r="171" spans="1:1">
      <c r="A171" s="2" t="s">
        <v>0</v>
      </c>
    </row>
    <row r="172" spans="1:1">
      <c r="A172" s="2" t="s">
        <v>1</v>
      </c>
    </row>
    <row r="174" spans="1:12">
      <c r="A174" s="3" t="s">
        <v>2</v>
      </c>
      <c r="B174" s="3" t="s">
        <v>3</v>
      </c>
      <c r="C174" s="3" t="s">
        <v>4</v>
      </c>
      <c r="D174" s="3" t="s">
        <v>5</v>
      </c>
      <c r="E174" s="3" t="s">
        <v>6</v>
      </c>
      <c r="F174" s="3" t="s">
        <v>7</v>
      </c>
      <c r="G174" s="4" t="s">
        <v>8</v>
      </c>
      <c r="H174" s="5"/>
      <c r="I174" s="5"/>
      <c r="J174" s="23"/>
      <c r="K174" s="3" t="s">
        <v>9</v>
      </c>
      <c r="L174" s="3" t="s">
        <v>10</v>
      </c>
    </row>
    <row r="175" spans="1:12">
      <c r="A175" s="6"/>
      <c r="B175" s="6"/>
      <c r="C175" s="6"/>
      <c r="D175" s="6"/>
      <c r="E175" s="6"/>
      <c r="F175" s="6"/>
      <c r="G175" s="3" t="s">
        <v>11</v>
      </c>
      <c r="H175" s="3" t="s">
        <v>12</v>
      </c>
      <c r="I175" s="3" t="s">
        <v>13</v>
      </c>
      <c r="J175" s="3" t="s">
        <v>14</v>
      </c>
      <c r="K175" s="6"/>
      <c r="L175" s="6"/>
    </row>
    <row r="176" ht="12" customHeight="1" spans="1:12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</row>
    <row r="177" spans="1:13">
      <c r="A177" s="14">
        <v>45544</v>
      </c>
      <c r="B177" s="15">
        <v>19560</v>
      </c>
      <c r="C177" s="16" t="s">
        <v>80</v>
      </c>
      <c r="D177" s="17" t="s">
        <v>16</v>
      </c>
      <c r="E177" s="39">
        <v>58519</v>
      </c>
      <c r="F177" s="40">
        <v>7750</v>
      </c>
      <c r="G177" s="41"/>
      <c r="H177" s="41"/>
      <c r="I177" s="27"/>
      <c r="J177" s="25">
        <v>0</v>
      </c>
      <c r="K177" s="25">
        <f t="shared" ref="K177:K186" si="7">J177+F177</f>
        <v>7750</v>
      </c>
      <c r="L177" s="14">
        <v>45540</v>
      </c>
      <c r="M177" s="2"/>
    </row>
    <row r="178" spans="1:13">
      <c r="A178" s="14">
        <v>45544</v>
      </c>
      <c r="B178" s="15">
        <v>19560</v>
      </c>
      <c r="C178" s="16" t="s">
        <v>80</v>
      </c>
      <c r="D178" s="17" t="s">
        <v>16</v>
      </c>
      <c r="E178" s="17">
        <v>58520</v>
      </c>
      <c r="F178" s="40">
        <v>467384.2</v>
      </c>
      <c r="G178" s="41"/>
      <c r="H178" s="41"/>
      <c r="I178" s="27"/>
      <c r="J178" s="25">
        <f>I178</f>
        <v>0</v>
      </c>
      <c r="K178" s="25">
        <f t="shared" si="7"/>
        <v>467384.2</v>
      </c>
      <c r="L178" s="14">
        <v>45540</v>
      </c>
      <c r="M178" s="2"/>
    </row>
    <row r="179" spans="1:13">
      <c r="A179" s="14">
        <v>45544</v>
      </c>
      <c r="B179" s="15">
        <v>19561</v>
      </c>
      <c r="C179" s="16" t="s">
        <v>81</v>
      </c>
      <c r="D179" s="17" t="s">
        <v>32</v>
      </c>
      <c r="E179" s="17">
        <v>58523</v>
      </c>
      <c r="F179" s="40">
        <v>111816.3</v>
      </c>
      <c r="G179" s="41"/>
      <c r="H179" s="41"/>
      <c r="I179" s="27"/>
      <c r="J179" s="25">
        <f>I179</f>
        <v>0</v>
      </c>
      <c r="K179" s="25">
        <f t="shared" si="7"/>
        <v>111816.3</v>
      </c>
      <c r="L179" s="14">
        <v>45541</v>
      </c>
      <c r="M179" s="2"/>
    </row>
    <row r="180" spans="1:13">
      <c r="A180" s="14">
        <v>45544</v>
      </c>
      <c r="B180" s="15">
        <v>19561</v>
      </c>
      <c r="C180" s="16" t="s">
        <v>81</v>
      </c>
      <c r="D180" s="17" t="s">
        <v>39</v>
      </c>
      <c r="E180" s="17">
        <v>58523</v>
      </c>
      <c r="F180" s="40">
        <v>77260</v>
      </c>
      <c r="G180" s="41"/>
      <c r="H180" s="41"/>
      <c r="I180" s="27"/>
      <c r="J180" s="25">
        <f>I180</f>
        <v>0</v>
      </c>
      <c r="K180" s="25">
        <f t="shared" si="7"/>
        <v>77260</v>
      </c>
      <c r="L180" s="14">
        <v>45541</v>
      </c>
      <c r="M180" s="2"/>
    </row>
    <row r="181" spans="1:13">
      <c r="A181" s="14">
        <v>45544</v>
      </c>
      <c r="B181" s="15">
        <v>19562</v>
      </c>
      <c r="C181" s="16" t="s">
        <v>82</v>
      </c>
      <c r="D181" s="17" t="s">
        <v>32</v>
      </c>
      <c r="E181" s="17">
        <v>58525</v>
      </c>
      <c r="F181" s="40"/>
      <c r="G181" s="41"/>
      <c r="H181" s="41"/>
      <c r="I181" s="27"/>
      <c r="J181" s="25">
        <v>118086.85</v>
      </c>
      <c r="K181" s="25">
        <f t="shared" si="7"/>
        <v>118086.85</v>
      </c>
      <c r="L181" s="14">
        <v>45541</v>
      </c>
      <c r="M181" s="2" t="s">
        <v>83</v>
      </c>
    </row>
    <row r="182" spans="1:13">
      <c r="A182" s="14">
        <v>45544</v>
      </c>
      <c r="B182" s="15">
        <v>19563</v>
      </c>
      <c r="C182" s="16" t="s">
        <v>84</v>
      </c>
      <c r="D182" s="17" t="s">
        <v>16</v>
      </c>
      <c r="E182" s="17">
        <v>58485</v>
      </c>
      <c r="F182" s="40">
        <v>17703</v>
      </c>
      <c r="G182" s="41"/>
      <c r="H182" s="41"/>
      <c r="I182" s="27"/>
      <c r="J182" s="25">
        <f>I182</f>
        <v>0</v>
      </c>
      <c r="K182" s="25">
        <f t="shared" si="7"/>
        <v>17703</v>
      </c>
      <c r="L182" s="14">
        <v>45541</v>
      </c>
      <c r="M182" s="2"/>
    </row>
    <row r="183" spans="1:13">
      <c r="A183" s="14">
        <v>45544</v>
      </c>
      <c r="B183" s="15">
        <v>19564</v>
      </c>
      <c r="C183" s="16" t="s">
        <v>85</v>
      </c>
      <c r="D183" s="17" t="s">
        <v>39</v>
      </c>
      <c r="E183" s="17"/>
      <c r="F183" s="40"/>
      <c r="G183" s="41"/>
      <c r="H183" s="41"/>
      <c r="I183" s="27"/>
      <c r="J183" s="25">
        <v>30397.32</v>
      </c>
      <c r="K183" s="25">
        <f t="shared" si="7"/>
        <v>30397.32</v>
      </c>
      <c r="L183" s="14">
        <v>45541</v>
      </c>
      <c r="M183" s="2"/>
    </row>
    <row r="184" spans="1:13">
      <c r="A184" s="14">
        <v>45544</v>
      </c>
      <c r="B184" s="15">
        <v>19565</v>
      </c>
      <c r="C184" s="16" t="s">
        <v>86</v>
      </c>
      <c r="D184" s="17" t="s">
        <v>87</v>
      </c>
      <c r="E184" s="17">
        <v>58310</v>
      </c>
      <c r="F184" s="40">
        <v>13892.2</v>
      </c>
      <c r="G184" s="41"/>
      <c r="H184" s="41"/>
      <c r="I184" s="27"/>
      <c r="J184" s="25">
        <f>I184</f>
        <v>0</v>
      </c>
      <c r="K184" s="25">
        <f t="shared" si="7"/>
        <v>13892.2</v>
      </c>
      <c r="L184" s="14">
        <v>45541</v>
      </c>
      <c r="M184" s="2"/>
    </row>
    <row r="185" spans="1:13">
      <c r="A185" s="14">
        <v>45544</v>
      </c>
      <c r="B185" s="15">
        <v>19566</v>
      </c>
      <c r="C185" s="56" t="s">
        <v>88</v>
      </c>
      <c r="D185" s="17" t="s">
        <v>16</v>
      </c>
      <c r="E185" s="17">
        <v>58416</v>
      </c>
      <c r="F185" s="40">
        <v>18900</v>
      </c>
      <c r="G185" s="41"/>
      <c r="H185" s="41"/>
      <c r="I185" s="27"/>
      <c r="J185" s="25">
        <f>I185</f>
        <v>0</v>
      </c>
      <c r="K185" s="25">
        <f t="shared" si="7"/>
        <v>18900</v>
      </c>
      <c r="L185" s="14">
        <v>45544</v>
      </c>
      <c r="M185" s="54"/>
    </row>
    <row r="186" spans="1:12">
      <c r="A186" s="14">
        <v>45544</v>
      </c>
      <c r="B186" s="15">
        <v>19567</v>
      </c>
      <c r="C186" s="56" t="s">
        <v>89</v>
      </c>
      <c r="D186" s="17" t="s">
        <v>16</v>
      </c>
      <c r="E186" s="17">
        <v>58494</v>
      </c>
      <c r="F186" s="40"/>
      <c r="G186" s="41"/>
      <c r="H186" s="41"/>
      <c r="I186" s="27"/>
      <c r="J186" s="25">
        <v>36182.1</v>
      </c>
      <c r="K186" s="25">
        <f t="shared" si="7"/>
        <v>36182.1</v>
      </c>
      <c r="L186" s="14">
        <v>45544</v>
      </c>
    </row>
    <row r="187" spans="6:11">
      <c r="F187" s="42">
        <f>SUM(F177:F186)</f>
        <v>714705.7</v>
      </c>
      <c r="G187" s="2"/>
      <c r="H187" s="2"/>
      <c r="I187" s="2"/>
      <c r="J187" s="42">
        <f>SUM(J177:J186)</f>
        <v>184666.27</v>
      </c>
      <c r="K187" s="42">
        <f>SUM(K177:K186)</f>
        <v>899371.97</v>
      </c>
    </row>
    <row r="189" spans="1:4">
      <c r="A189" s="2" t="s">
        <v>20</v>
      </c>
      <c r="D189" s="2" t="s">
        <v>21</v>
      </c>
    </row>
    <row r="190" spans="1:1">
      <c r="A190" s="2"/>
    </row>
    <row r="191" spans="1:1">
      <c r="A191" s="2"/>
    </row>
    <row r="192" spans="1:4">
      <c r="A192" s="2" t="s">
        <v>23</v>
      </c>
      <c r="D192" s="2" t="s">
        <v>24</v>
      </c>
    </row>
    <row r="193" spans="1:4">
      <c r="A193" s="1" t="s">
        <v>26</v>
      </c>
      <c r="D193" s="1" t="s">
        <v>27</v>
      </c>
    </row>
    <row r="204" spans="1:1">
      <c r="A204" s="2" t="s">
        <v>0</v>
      </c>
    </row>
    <row r="205" spans="1:1">
      <c r="A205" s="2" t="s">
        <v>1</v>
      </c>
    </row>
    <row r="207" spans="1:12">
      <c r="A207" s="3" t="s">
        <v>2</v>
      </c>
      <c r="B207" s="3" t="s">
        <v>3</v>
      </c>
      <c r="C207" s="3" t="s">
        <v>4</v>
      </c>
      <c r="D207" s="3" t="s">
        <v>5</v>
      </c>
      <c r="E207" s="3" t="s">
        <v>6</v>
      </c>
      <c r="F207" s="3" t="s">
        <v>7</v>
      </c>
      <c r="G207" s="4" t="s">
        <v>8</v>
      </c>
      <c r="H207" s="5"/>
      <c r="I207" s="5"/>
      <c r="J207" s="23"/>
      <c r="K207" s="3" t="s">
        <v>9</v>
      </c>
      <c r="L207" s="3" t="s">
        <v>10</v>
      </c>
    </row>
    <row r="208" spans="1:12">
      <c r="A208" s="6"/>
      <c r="B208" s="6"/>
      <c r="C208" s="6"/>
      <c r="D208" s="6"/>
      <c r="E208" s="6"/>
      <c r="F208" s="6"/>
      <c r="G208" s="3" t="s">
        <v>11</v>
      </c>
      <c r="H208" s="3" t="s">
        <v>12</v>
      </c>
      <c r="I208" s="3" t="s">
        <v>13</v>
      </c>
      <c r="J208" s="3" t="s">
        <v>14</v>
      </c>
      <c r="K208" s="6"/>
      <c r="L208" s="6"/>
    </row>
    <row r="209" spans="1:12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</row>
    <row r="210" spans="1:12">
      <c r="A210" s="14">
        <v>45544</v>
      </c>
      <c r="B210" s="15">
        <v>19559</v>
      </c>
      <c r="C210" s="16" t="s">
        <v>90</v>
      </c>
      <c r="D210" s="17" t="s">
        <v>35</v>
      </c>
      <c r="E210" s="15">
        <v>58173</v>
      </c>
      <c r="F210" s="43">
        <v>30000</v>
      </c>
      <c r="G210" s="19"/>
      <c r="H210" s="19"/>
      <c r="I210" s="14"/>
      <c r="J210" s="43">
        <v>0</v>
      </c>
      <c r="K210" s="25">
        <f>F210+J210</f>
        <v>30000</v>
      </c>
      <c r="L210" s="14">
        <v>45545</v>
      </c>
    </row>
    <row r="211" spans="1:12">
      <c r="A211" s="14">
        <v>45544</v>
      </c>
      <c r="B211" s="15">
        <v>19568</v>
      </c>
      <c r="C211" s="16" t="s">
        <v>91</v>
      </c>
      <c r="D211" s="17" t="s">
        <v>16</v>
      </c>
      <c r="E211" s="15">
        <v>58530</v>
      </c>
      <c r="F211" s="43">
        <v>12371.25</v>
      </c>
      <c r="G211" s="19"/>
      <c r="H211" s="19"/>
      <c r="I211" s="14"/>
      <c r="J211" s="43"/>
      <c r="K211" s="25">
        <f>F211+J211</f>
        <v>12371.25</v>
      </c>
      <c r="L211" s="14">
        <v>45545</v>
      </c>
    </row>
    <row r="212" spans="6:11">
      <c r="F212" s="42">
        <f>SUM(F207:F211)</f>
        <v>42371.25</v>
      </c>
      <c r="G212" s="2"/>
      <c r="H212" s="2"/>
      <c r="I212" s="2"/>
      <c r="J212" s="42">
        <f>SUM(J210:J211)</f>
        <v>0</v>
      </c>
      <c r="K212" s="42">
        <f>SUM(K210:K211)</f>
        <v>42371.25</v>
      </c>
    </row>
    <row r="213" spans="9:9">
      <c r="I213" s="1" t="s">
        <v>13</v>
      </c>
    </row>
    <row r="214" spans="8:11">
      <c r="H214" s="2" t="s">
        <v>17</v>
      </c>
      <c r="J214" s="45" t="s">
        <v>18</v>
      </c>
      <c r="K214" s="45" t="s">
        <v>19</v>
      </c>
    </row>
    <row r="215" spans="11:11">
      <c r="K215" s="2"/>
    </row>
    <row r="216" spans="1:11">
      <c r="A216" s="2" t="s">
        <v>20</v>
      </c>
      <c r="D216" s="2" t="s">
        <v>21</v>
      </c>
      <c r="G216" s="2" t="s">
        <v>22</v>
      </c>
      <c r="I216" s="46">
        <v>1000</v>
      </c>
      <c r="J216" s="47">
        <v>42</v>
      </c>
      <c r="K216" s="48">
        <f t="shared" ref="K216:K226" si="8">J216*I216</f>
        <v>42000</v>
      </c>
    </row>
    <row r="217" spans="1:11">
      <c r="A217" s="2"/>
      <c r="G217" s="2"/>
      <c r="I217" s="46">
        <v>500</v>
      </c>
      <c r="J217" s="47"/>
      <c r="K217" s="48">
        <f t="shared" si="8"/>
        <v>0</v>
      </c>
    </row>
    <row r="218" spans="1:11">
      <c r="A218" s="2"/>
      <c r="G218" s="2"/>
      <c r="I218" s="46">
        <v>200</v>
      </c>
      <c r="J218" s="47"/>
      <c r="K218" s="48">
        <f t="shared" si="8"/>
        <v>0</v>
      </c>
    </row>
    <row r="219" spans="1:11">
      <c r="A219" s="2" t="s">
        <v>23</v>
      </c>
      <c r="D219" s="2" t="s">
        <v>24</v>
      </c>
      <c r="G219" s="2" t="s">
        <v>25</v>
      </c>
      <c r="I219" s="46">
        <v>100</v>
      </c>
      <c r="J219" s="47">
        <v>3</v>
      </c>
      <c r="K219" s="48">
        <f t="shared" si="8"/>
        <v>300</v>
      </c>
    </row>
    <row r="220" spans="1:11">
      <c r="A220" s="1" t="s">
        <v>26</v>
      </c>
      <c r="D220" s="1" t="s">
        <v>27</v>
      </c>
      <c r="G220" s="1" t="s">
        <v>28</v>
      </c>
      <c r="I220" s="46">
        <v>50</v>
      </c>
      <c r="J220" s="47">
        <v>1</v>
      </c>
      <c r="K220" s="48">
        <f t="shared" si="8"/>
        <v>50</v>
      </c>
    </row>
    <row r="221" spans="9:11">
      <c r="I221" s="46">
        <v>20</v>
      </c>
      <c r="J221" s="47">
        <v>1</v>
      </c>
      <c r="K221" s="48">
        <f t="shared" si="8"/>
        <v>20</v>
      </c>
    </row>
    <row r="222" spans="9:11">
      <c r="I222" s="46">
        <v>10</v>
      </c>
      <c r="J222" s="47"/>
      <c r="K222" s="48">
        <f t="shared" si="8"/>
        <v>0</v>
      </c>
    </row>
    <row r="223" spans="9:11">
      <c r="I223" s="46">
        <v>5</v>
      </c>
      <c r="J223" s="47"/>
      <c r="K223" s="48">
        <f t="shared" si="8"/>
        <v>0</v>
      </c>
    </row>
    <row r="224" spans="9:11">
      <c r="I224" s="46">
        <v>1</v>
      </c>
      <c r="J224" s="47">
        <v>1</v>
      </c>
      <c r="K224" s="48">
        <f t="shared" si="8"/>
        <v>1</v>
      </c>
    </row>
    <row r="225" spans="9:11">
      <c r="I225" s="46">
        <v>0.25</v>
      </c>
      <c r="J225" s="47">
        <v>1</v>
      </c>
      <c r="K225" s="48">
        <f t="shared" si="8"/>
        <v>0.25</v>
      </c>
    </row>
    <row r="226" spans="9:11">
      <c r="I226" s="49">
        <v>0.05</v>
      </c>
      <c r="J226" s="47"/>
      <c r="K226" s="48">
        <f t="shared" si="8"/>
        <v>0</v>
      </c>
    </row>
    <row r="227" spans="9:11">
      <c r="I227" s="2" t="s">
        <v>29</v>
      </c>
      <c r="K227" s="50">
        <f>SUM(K216:K226)</f>
        <v>42371.25</v>
      </c>
    </row>
    <row r="228" spans="9:11">
      <c r="I228" s="2" t="s">
        <v>30</v>
      </c>
      <c r="K228" s="51">
        <f>J212</f>
        <v>0</v>
      </c>
    </row>
    <row r="229" ht="9.75" spans="11:11">
      <c r="K229" s="52">
        <f>SUM(K227:K228)</f>
        <v>42371.25</v>
      </c>
    </row>
    <row r="230" ht="9.75"/>
  </sheetData>
  <mergeCells count="91">
    <mergeCell ref="G4:J4"/>
    <mergeCell ref="G39:J39"/>
    <mergeCell ref="G74:J74"/>
    <mergeCell ref="G110:J110"/>
    <mergeCell ref="G143:J143"/>
    <mergeCell ref="G174:J174"/>
    <mergeCell ref="G207:J207"/>
    <mergeCell ref="A4:A6"/>
    <mergeCell ref="A39:A41"/>
    <mergeCell ref="A74:A76"/>
    <mergeCell ref="A110:A112"/>
    <mergeCell ref="A143:A145"/>
    <mergeCell ref="A174:A176"/>
    <mergeCell ref="A207:A209"/>
    <mergeCell ref="B4:B6"/>
    <mergeCell ref="B39:B41"/>
    <mergeCell ref="B74:B76"/>
    <mergeCell ref="B110:B112"/>
    <mergeCell ref="B143:B145"/>
    <mergeCell ref="B174:B176"/>
    <mergeCell ref="B207:B209"/>
    <mergeCell ref="C4:C6"/>
    <mergeCell ref="C39:C41"/>
    <mergeCell ref="C74:C76"/>
    <mergeCell ref="C110:C112"/>
    <mergeCell ref="C143:C145"/>
    <mergeCell ref="C174:C176"/>
    <mergeCell ref="C207:C209"/>
    <mergeCell ref="D4:D6"/>
    <mergeCell ref="D39:D41"/>
    <mergeCell ref="D74:D76"/>
    <mergeCell ref="D110:D112"/>
    <mergeCell ref="D143:D145"/>
    <mergeCell ref="D174:D176"/>
    <mergeCell ref="D207:D209"/>
    <mergeCell ref="E4:E6"/>
    <mergeCell ref="E39:E41"/>
    <mergeCell ref="E74:E76"/>
    <mergeCell ref="E110:E112"/>
    <mergeCell ref="E143:E145"/>
    <mergeCell ref="E174:E176"/>
    <mergeCell ref="E207:E209"/>
    <mergeCell ref="F4:F6"/>
    <mergeCell ref="F39:F41"/>
    <mergeCell ref="F74:F76"/>
    <mergeCell ref="F110:F112"/>
    <mergeCell ref="F143:F145"/>
    <mergeCell ref="F174:F176"/>
    <mergeCell ref="F207:F209"/>
    <mergeCell ref="G5:G6"/>
    <mergeCell ref="G40:G41"/>
    <mergeCell ref="G75:G76"/>
    <mergeCell ref="G111:G112"/>
    <mergeCell ref="G144:G145"/>
    <mergeCell ref="G175:G176"/>
    <mergeCell ref="G208:G209"/>
    <mergeCell ref="H5:H6"/>
    <mergeCell ref="H40:H41"/>
    <mergeCell ref="H75:H76"/>
    <mergeCell ref="H111:H112"/>
    <mergeCell ref="H144:H145"/>
    <mergeCell ref="H175:H176"/>
    <mergeCell ref="H208:H209"/>
    <mergeCell ref="I5:I6"/>
    <mergeCell ref="I40:I41"/>
    <mergeCell ref="I75:I76"/>
    <mergeCell ref="I111:I112"/>
    <mergeCell ref="I144:I145"/>
    <mergeCell ref="I175:I176"/>
    <mergeCell ref="I208:I209"/>
    <mergeCell ref="J5:J6"/>
    <mergeCell ref="J40:J41"/>
    <mergeCell ref="J75:J76"/>
    <mergeCell ref="J111:J112"/>
    <mergeCell ref="J144:J145"/>
    <mergeCell ref="J175:J176"/>
    <mergeCell ref="J208:J209"/>
    <mergeCell ref="K4:K6"/>
    <mergeCell ref="K39:K41"/>
    <mergeCell ref="K74:K76"/>
    <mergeCell ref="K110:K112"/>
    <mergeCell ref="K143:K145"/>
    <mergeCell ref="K174:K176"/>
    <mergeCell ref="K207:K209"/>
    <mergeCell ref="L4:L6"/>
    <mergeCell ref="L39:L41"/>
    <mergeCell ref="L74:L76"/>
    <mergeCell ref="L110:L112"/>
    <mergeCell ref="L143:L145"/>
    <mergeCell ref="L174:L176"/>
    <mergeCell ref="L207:L209"/>
  </mergeCells>
  <pageMargins left="0.25" right="0.25" top="0.75" bottom="0.75" header="0.3" footer="0.3"/>
  <pageSetup paperSize="1" scale="24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zoomScale="130" zoomScaleNormal="130" workbookViewId="0">
      <selection activeCell="D35" sqref="D35"/>
    </sheetView>
  </sheetViews>
  <sheetFormatPr defaultColWidth="8.55238095238095" defaultRowHeight="9"/>
  <cols>
    <col min="1" max="1" width="9" style="1" customWidth="1"/>
    <col min="2" max="2" width="5.88571428571429" style="1" customWidth="1"/>
    <col min="3" max="3" width="26.6666666666667" style="1" customWidth="1"/>
    <col min="4" max="4" width="13.8857142857143" style="1" customWidth="1"/>
    <col min="5" max="5" width="9.21904761904762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0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45545</v>
      </c>
      <c r="B7" s="15">
        <v>19575</v>
      </c>
      <c r="C7" s="16" t="s">
        <v>92</v>
      </c>
      <c r="D7" s="17" t="s">
        <v>32</v>
      </c>
      <c r="E7" s="15"/>
      <c r="F7" s="43">
        <v>302030.5</v>
      </c>
      <c r="G7" s="19"/>
      <c r="H7" s="19"/>
      <c r="I7" s="14"/>
      <c r="J7" s="43">
        <v>0</v>
      </c>
      <c r="K7" s="25">
        <f>F7+J7</f>
        <v>302030.5</v>
      </c>
      <c r="L7" s="14">
        <v>45546</v>
      </c>
      <c r="M7" s="2"/>
    </row>
    <row r="8" spans="1:13">
      <c r="A8" s="14"/>
      <c r="B8" s="15"/>
      <c r="C8" s="16"/>
      <c r="D8" s="17"/>
      <c r="E8" s="17"/>
      <c r="F8" s="43"/>
      <c r="G8" s="19"/>
      <c r="H8" s="19"/>
      <c r="I8" s="14"/>
      <c r="J8" s="43"/>
      <c r="K8" s="25"/>
      <c r="L8" s="14"/>
      <c r="M8" s="2"/>
    </row>
    <row r="9" spans="6:11">
      <c r="F9" s="42">
        <f>SUM(F4:F8)</f>
        <v>302030.5</v>
      </c>
      <c r="G9" s="2"/>
      <c r="H9" s="2"/>
      <c r="I9" s="2"/>
      <c r="J9" s="42">
        <f>SUM(J7:J8)</f>
        <v>0</v>
      </c>
      <c r="K9" s="42">
        <f>SUM(K7:K8)</f>
        <v>302030.5</v>
      </c>
    </row>
    <row r="10" spans="9:9">
      <c r="I10" s="1" t="s">
        <v>13</v>
      </c>
    </row>
    <row r="11" spans="8:11">
      <c r="H11" s="2" t="s">
        <v>17</v>
      </c>
      <c r="J11" s="45" t="s">
        <v>18</v>
      </c>
      <c r="K11" s="45" t="s">
        <v>19</v>
      </c>
    </row>
    <row r="12" spans="11:11">
      <c r="K12" s="2"/>
    </row>
    <row r="13" spans="1:11">
      <c r="A13" s="2" t="s">
        <v>20</v>
      </c>
      <c r="D13" s="2" t="s">
        <v>21</v>
      </c>
      <c r="G13" s="2" t="s">
        <v>22</v>
      </c>
      <c r="I13" s="46">
        <v>1000</v>
      </c>
      <c r="J13" s="47">
        <v>302</v>
      </c>
      <c r="K13" s="48">
        <f t="shared" ref="K13:K23" si="0">J13*I13</f>
        <v>302000</v>
      </c>
    </row>
    <row r="14" spans="1:11">
      <c r="A14" s="2"/>
      <c r="G14" s="2"/>
      <c r="I14" s="46">
        <v>500</v>
      </c>
      <c r="J14" s="47"/>
      <c r="K14" s="48">
        <f t="shared" si="0"/>
        <v>0</v>
      </c>
    </row>
    <row r="15" spans="1:11">
      <c r="A15" s="2"/>
      <c r="G15" s="2"/>
      <c r="I15" s="46">
        <v>200</v>
      </c>
      <c r="J15" s="47"/>
      <c r="K15" s="48">
        <f t="shared" si="0"/>
        <v>0</v>
      </c>
    </row>
    <row r="16" spans="1:11">
      <c r="A16" s="2" t="s">
        <v>23</v>
      </c>
      <c r="D16" s="2" t="s">
        <v>24</v>
      </c>
      <c r="G16" s="2" t="s">
        <v>25</v>
      </c>
      <c r="I16" s="46">
        <v>100</v>
      </c>
      <c r="J16" s="47"/>
      <c r="K16" s="48">
        <f t="shared" si="0"/>
        <v>0</v>
      </c>
    </row>
    <row r="17" spans="1:11">
      <c r="A17" s="1" t="s">
        <v>26</v>
      </c>
      <c r="D17" s="1" t="s">
        <v>27</v>
      </c>
      <c r="G17" s="1" t="s">
        <v>28</v>
      </c>
      <c r="I17" s="46">
        <v>50</v>
      </c>
      <c r="J17" s="47"/>
      <c r="K17" s="48">
        <f t="shared" si="0"/>
        <v>0</v>
      </c>
    </row>
    <row r="18" spans="9:11">
      <c r="I18" s="46">
        <v>20</v>
      </c>
      <c r="J18" s="47">
        <v>1</v>
      </c>
      <c r="K18" s="48">
        <f t="shared" si="0"/>
        <v>20</v>
      </c>
    </row>
    <row r="19" spans="9:11">
      <c r="I19" s="46">
        <v>10</v>
      </c>
      <c r="J19" s="47">
        <v>1</v>
      </c>
      <c r="K19" s="48">
        <f t="shared" si="0"/>
        <v>10</v>
      </c>
    </row>
    <row r="20" spans="9:11">
      <c r="I20" s="46">
        <v>5</v>
      </c>
      <c r="J20" s="47"/>
      <c r="K20" s="48">
        <f t="shared" si="0"/>
        <v>0</v>
      </c>
    </row>
    <row r="21" spans="9:11">
      <c r="I21" s="46">
        <v>1</v>
      </c>
      <c r="J21" s="47"/>
      <c r="K21" s="48">
        <f t="shared" si="0"/>
        <v>0</v>
      </c>
    </row>
    <row r="22" spans="9:11">
      <c r="I22" s="46">
        <v>0.25</v>
      </c>
      <c r="J22" s="47">
        <v>2</v>
      </c>
      <c r="K22" s="48">
        <f t="shared" si="0"/>
        <v>0.5</v>
      </c>
    </row>
    <row r="23" spans="9:11">
      <c r="I23" s="49">
        <v>0.05</v>
      </c>
      <c r="J23" s="47"/>
      <c r="K23" s="48">
        <f t="shared" si="0"/>
        <v>0</v>
      </c>
    </row>
    <row r="24" spans="9:11">
      <c r="I24" s="2" t="s">
        <v>29</v>
      </c>
      <c r="K24" s="50">
        <f>SUM(K13:K23)</f>
        <v>302030.5</v>
      </c>
    </row>
    <row r="25" spans="9:11">
      <c r="I25" s="2" t="s">
        <v>30</v>
      </c>
      <c r="K25" s="51">
        <f>J9</f>
        <v>0</v>
      </c>
    </row>
    <row r="26" ht="9.75" spans="11:11">
      <c r="K26" s="52">
        <f>SUM(K24:K25)</f>
        <v>302030.5</v>
      </c>
    </row>
    <row r="27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9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3"/>
  <sheetViews>
    <sheetView zoomScale="130" zoomScaleNormal="130" workbookViewId="0">
      <selection activeCell="G19" sqref="G19"/>
    </sheetView>
  </sheetViews>
  <sheetFormatPr defaultColWidth="8.55238095238095" defaultRowHeight="9"/>
  <cols>
    <col min="1" max="1" width="9" style="1" customWidth="1"/>
    <col min="2" max="2" width="5.88571428571429" style="1" customWidth="1"/>
    <col min="3" max="3" width="30.2190476190476" style="1" customWidth="1"/>
    <col min="4" max="4" width="13.2190476190476" style="1" customWidth="1"/>
    <col min="5" max="5" width="9.21904761904762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2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45545</v>
      </c>
      <c r="B7" s="15">
        <v>19569</v>
      </c>
      <c r="C7" s="16" t="s">
        <v>93</v>
      </c>
      <c r="D7" s="17" t="s">
        <v>16</v>
      </c>
      <c r="E7" s="39">
        <v>58528</v>
      </c>
      <c r="F7" s="40">
        <v>114192.3</v>
      </c>
      <c r="G7" s="41"/>
      <c r="H7" s="41"/>
      <c r="I7" s="27"/>
      <c r="J7" s="25">
        <f t="shared" ref="J7:J8" si="0">I7</f>
        <v>0</v>
      </c>
      <c r="K7" s="25">
        <f t="shared" ref="K7:K13" si="1">J7+F7</f>
        <v>114192.3</v>
      </c>
      <c r="L7" s="14">
        <v>45541</v>
      </c>
      <c r="M7" s="2"/>
    </row>
    <row r="8" spans="1:13">
      <c r="A8" s="14">
        <v>45545</v>
      </c>
      <c r="B8" s="15">
        <v>19570</v>
      </c>
      <c r="C8" s="16" t="s">
        <v>94</v>
      </c>
      <c r="D8" s="17" t="s">
        <v>32</v>
      </c>
      <c r="E8" s="17">
        <v>58529</v>
      </c>
      <c r="F8" s="40">
        <v>29824.1</v>
      </c>
      <c r="G8" s="41"/>
      <c r="H8" s="41"/>
      <c r="I8" s="27"/>
      <c r="J8" s="25">
        <f t="shared" si="0"/>
        <v>0</v>
      </c>
      <c r="K8" s="25">
        <f t="shared" si="1"/>
        <v>29824.1</v>
      </c>
      <c r="L8" s="14">
        <v>45541</v>
      </c>
      <c r="M8" s="2"/>
    </row>
    <row r="9" spans="1:13">
      <c r="A9" s="14">
        <v>45545</v>
      </c>
      <c r="B9" s="15">
        <v>19571</v>
      </c>
      <c r="C9" s="16" t="s">
        <v>95</v>
      </c>
      <c r="D9" s="17" t="s">
        <v>32</v>
      </c>
      <c r="E9" s="17">
        <v>58531</v>
      </c>
      <c r="F9" s="40"/>
      <c r="G9" s="41"/>
      <c r="H9" s="41"/>
      <c r="I9" s="27"/>
      <c r="J9" s="25">
        <v>56344.1</v>
      </c>
      <c r="K9" s="25">
        <f t="shared" si="1"/>
        <v>56344.1</v>
      </c>
      <c r="L9" s="14">
        <v>45544</v>
      </c>
      <c r="M9" s="2"/>
    </row>
    <row r="10" spans="1:13">
      <c r="A10" s="14">
        <v>45545</v>
      </c>
      <c r="B10" s="15">
        <v>19572</v>
      </c>
      <c r="C10" s="16" t="s">
        <v>96</v>
      </c>
      <c r="D10" s="17" t="s">
        <v>16</v>
      </c>
      <c r="E10" s="17">
        <v>58532</v>
      </c>
      <c r="F10" s="40">
        <v>18900</v>
      </c>
      <c r="G10" s="41"/>
      <c r="H10" s="41"/>
      <c r="I10" s="27"/>
      <c r="J10" s="25">
        <f t="shared" ref="J10:J13" si="2">I10</f>
        <v>0</v>
      </c>
      <c r="K10" s="25">
        <f t="shared" si="1"/>
        <v>18900</v>
      </c>
      <c r="L10" s="14">
        <v>45544</v>
      </c>
      <c r="M10" s="54"/>
    </row>
    <row r="11" spans="1:12">
      <c r="A11" s="14">
        <v>45545</v>
      </c>
      <c r="B11" s="15">
        <v>19573</v>
      </c>
      <c r="C11" s="56" t="s">
        <v>97</v>
      </c>
      <c r="D11" s="17" t="s">
        <v>32</v>
      </c>
      <c r="E11" s="17">
        <v>58533</v>
      </c>
      <c r="F11" s="40">
        <v>22336.1</v>
      </c>
      <c r="G11" s="41"/>
      <c r="H11" s="41"/>
      <c r="I11" s="27"/>
      <c r="J11" s="25">
        <f t="shared" si="2"/>
        <v>0</v>
      </c>
      <c r="K11" s="25">
        <f t="shared" si="1"/>
        <v>22336.1</v>
      </c>
      <c r="L11" s="14">
        <v>45545</v>
      </c>
    </row>
    <row r="12" spans="1:13">
      <c r="A12" s="14">
        <v>45545</v>
      </c>
      <c r="B12" s="57">
        <v>19574</v>
      </c>
      <c r="C12" s="56" t="s">
        <v>98</v>
      </c>
      <c r="D12" s="17" t="s">
        <v>32</v>
      </c>
      <c r="E12" s="17">
        <v>58536</v>
      </c>
      <c r="F12" s="40"/>
      <c r="G12" s="41"/>
      <c r="H12" s="41"/>
      <c r="I12" s="27"/>
      <c r="J12" s="25">
        <v>50416.1</v>
      </c>
      <c r="K12" s="25">
        <f t="shared" si="1"/>
        <v>50416.1</v>
      </c>
      <c r="L12" s="14">
        <v>45545</v>
      </c>
      <c r="M12" s="53" t="s">
        <v>99</v>
      </c>
    </row>
    <row r="13" spans="1:12">
      <c r="A13" s="14">
        <v>45545</v>
      </c>
      <c r="B13" s="15">
        <v>19576</v>
      </c>
      <c r="C13" s="56" t="s">
        <v>100</v>
      </c>
      <c r="D13" s="17" t="s">
        <v>16</v>
      </c>
      <c r="E13" s="17">
        <v>58514</v>
      </c>
      <c r="F13" s="40">
        <v>6150</v>
      </c>
      <c r="G13" s="41"/>
      <c r="H13" s="41"/>
      <c r="I13" s="27"/>
      <c r="J13" s="25">
        <f t="shared" si="2"/>
        <v>0</v>
      </c>
      <c r="K13" s="25">
        <f t="shared" si="1"/>
        <v>6150</v>
      </c>
      <c r="L13" s="14">
        <v>45544</v>
      </c>
    </row>
    <row r="14" spans="6:11">
      <c r="F14" s="42">
        <f>SUM(F7:F13)</f>
        <v>191402.5</v>
      </c>
      <c r="G14" s="2"/>
      <c r="H14" s="2"/>
      <c r="I14" s="2"/>
      <c r="J14" s="42">
        <f>SUM(J7:J13)</f>
        <v>106760.2</v>
      </c>
      <c r="K14" s="42">
        <f>SUM(K7:K13)</f>
        <v>298162.7</v>
      </c>
    </row>
    <row r="16" spans="1:4">
      <c r="A16" s="2" t="s">
        <v>20</v>
      </c>
      <c r="D16" s="2" t="s">
        <v>21</v>
      </c>
    </row>
    <row r="17" spans="1:1">
      <c r="A17" s="2"/>
    </row>
    <row r="18" spans="1:1">
      <c r="A18" s="2"/>
    </row>
    <row r="19" spans="1:4">
      <c r="A19" s="2" t="s">
        <v>23</v>
      </c>
      <c r="D19" s="2" t="s">
        <v>24</v>
      </c>
    </row>
    <row r="20" spans="1:4">
      <c r="A20" s="1" t="s">
        <v>26</v>
      </c>
      <c r="D20" s="1" t="s">
        <v>27</v>
      </c>
    </row>
    <row r="26" spans="1:1">
      <c r="A26" s="2" t="s">
        <v>0</v>
      </c>
    </row>
    <row r="27" spans="1:1">
      <c r="A27" s="2" t="s">
        <v>1</v>
      </c>
    </row>
    <row r="29" spans="1:12">
      <c r="A29" s="3" t="s">
        <v>2</v>
      </c>
      <c r="B29" s="3" t="s">
        <v>3</v>
      </c>
      <c r="C29" s="3" t="s">
        <v>4</v>
      </c>
      <c r="D29" s="3" t="s">
        <v>5</v>
      </c>
      <c r="E29" s="3" t="s">
        <v>6</v>
      </c>
      <c r="F29" s="3" t="s">
        <v>7</v>
      </c>
      <c r="G29" s="4" t="s">
        <v>8</v>
      </c>
      <c r="H29" s="5"/>
      <c r="I29" s="5"/>
      <c r="J29" s="23"/>
      <c r="K29" s="3" t="s">
        <v>9</v>
      </c>
      <c r="L29" s="3" t="s">
        <v>10</v>
      </c>
    </row>
    <row r="30" spans="1:12">
      <c r="A30" s="6"/>
      <c r="B30" s="6"/>
      <c r="C30" s="6"/>
      <c r="D30" s="6"/>
      <c r="E30" s="6"/>
      <c r="F30" s="6"/>
      <c r="G30" s="3" t="s">
        <v>11</v>
      </c>
      <c r="H30" s="3" t="s">
        <v>12</v>
      </c>
      <c r="I30" s="3" t="s">
        <v>13</v>
      </c>
      <c r="J30" s="3" t="s">
        <v>14</v>
      </c>
      <c r="K30" s="6"/>
      <c r="L30" s="6"/>
    </row>
    <row r="31" ht="12" customHeight="1" spans="1:1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3">
      <c r="A32" s="14">
        <v>45546</v>
      </c>
      <c r="B32" s="15">
        <v>19578</v>
      </c>
      <c r="C32" s="16" t="s">
        <v>101</v>
      </c>
      <c r="D32" s="17" t="s">
        <v>16</v>
      </c>
      <c r="E32" s="39">
        <v>58535</v>
      </c>
      <c r="F32" s="40">
        <v>21736.1</v>
      </c>
      <c r="G32" s="41"/>
      <c r="H32" s="41"/>
      <c r="I32" s="27"/>
      <c r="J32" s="25">
        <f>I32</f>
        <v>0</v>
      </c>
      <c r="K32" s="25">
        <f>J32+F32</f>
        <v>21736.1</v>
      </c>
      <c r="L32" s="14">
        <v>45546</v>
      </c>
      <c r="M32" s="2"/>
    </row>
    <row r="33" spans="1:13">
      <c r="A33" s="14">
        <v>45546</v>
      </c>
      <c r="B33" s="15">
        <v>19579</v>
      </c>
      <c r="C33" s="16" t="s">
        <v>102</v>
      </c>
      <c r="D33" s="17" t="s">
        <v>16</v>
      </c>
      <c r="E33" s="17">
        <v>58489</v>
      </c>
      <c r="F33" s="40">
        <v>127716.1</v>
      </c>
      <c r="G33" s="41"/>
      <c r="H33" s="41"/>
      <c r="I33" s="27"/>
      <c r="J33" s="25">
        <f>I33</f>
        <v>0</v>
      </c>
      <c r="K33" s="25">
        <f>J33+F33</f>
        <v>127716.1</v>
      </c>
      <c r="L33" s="14">
        <v>45546</v>
      </c>
      <c r="M33" s="2"/>
    </row>
    <row r="34" spans="1:13">
      <c r="A34" s="14">
        <v>45546</v>
      </c>
      <c r="B34" s="15">
        <v>19579</v>
      </c>
      <c r="C34" s="16" t="s">
        <v>102</v>
      </c>
      <c r="D34" s="17" t="s">
        <v>103</v>
      </c>
      <c r="E34" s="17">
        <v>58489</v>
      </c>
      <c r="F34" s="40">
        <v>0.9</v>
      </c>
      <c r="G34" s="41"/>
      <c r="H34" s="41"/>
      <c r="I34" s="27"/>
      <c r="J34" s="25">
        <v>0</v>
      </c>
      <c r="K34" s="25">
        <f>J34+F34</f>
        <v>0.9</v>
      </c>
      <c r="L34" s="14">
        <v>45546</v>
      </c>
      <c r="M34" s="2"/>
    </row>
    <row r="35" spans="1:13">
      <c r="A35" s="14">
        <v>45546</v>
      </c>
      <c r="B35" s="15">
        <v>19580</v>
      </c>
      <c r="C35" s="16" t="s">
        <v>104</v>
      </c>
      <c r="D35" s="17" t="s">
        <v>32</v>
      </c>
      <c r="E35" s="17">
        <v>58442</v>
      </c>
      <c r="F35" s="40">
        <v>72588.51</v>
      </c>
      <c r="G35" s="41"/>
      <c r="H35" s="41"/>
      <c r="I35" s="27"/>
      <c r="J35" s="25">
        <f>I35</f>
        <v>0</v>
      </c>
      <c r="K35" s="25">
        <f>J35+F35</f>
        <v>72588.51</v>
      </c>
      <c r="L35" s="14">
        <v>45544</v>
      </c>
      <c r="M35" s="54" t="s">
        <v>105</v>
      </c>
    </row>
    <row r="36" spans="1:12">
      <c r="A36" s="14">
        <v>45546</v>
      </c>
      <c r="B36" s="15">
        <v>19581</v>
      </c>
      <c r="C36" s="56" t="s">
        <v>106</v>
      </c>
      <c r="D36" s="17" t="s">
        <v>39</v>
      </c>
      <c r="E36" s="17"/>
      <c r="F36" s="40">
        <v>66790</v>
      </c>
      <c r="G36" s="41"/>
      <c r="H36" s="41"/>
      <c r="I36" s="27"/>
      <c r="J36" s="25">
        <f>I36</f>
        <v>0</v>
      </c>
      <c r="K36" s="25">
        <f>J36+F36</f>
        <v>66790</v>
      </c>
      <c r="L36" s="14">
        <v>45546</v>
      </c>
    </row>
    <row r="37" spans="6:11">
      <c r="F37" s="42">
        <f>SUM(F32:F36)</f>
        <v>288831.61</v>
      </c>
      <c r="G37" s="2"/>
      <c r="H37" s="2"/>
      <c r="I37" s="2"/>
      <c r="J37" s="42">
        <f>SUM(J32:J36)</f>
        <v>0</v>
      </c>
      <c r="K37" s="42">
        <f>SUM(K32:K36)</f>
        <v>288831.61</v>
      </c>
    </row>
    <row r="39" spans="1:4">
      <c r="A39" s="2" t="s">
        <v>20</v>
      </c>
      <c r="D39" s="2" t="s">
        <v>21</v>
      </c>
    </row>
    <row r="40" spans="1:1">
      <c r="A40" s="2"/>
    </row>
    <row r="41" spans="1:1">
      <c r="A41" s="2"/>
    </row>
    <row r="42" spans="1:4">
      <c r="A42" s="2" t="s">
        <v>23</v>
      </c>
      <c r="D42" s="2" t="s">
        <v>24</v>
      </c>
    </row>
    <row r="43" spans="1:4">
      <c r="A43" s="1" t="s">
        <v>26</v>
      </c>
      <c r="D43" s="1" t="s">
        <v>27</v>
      </c>
    </row>
  </sheetData>
  <mergeCells count="26">
    <mergeCell ref="G4:J4"/>
    <mergeCell ref="G29:J29"/>
    <mergeCell ref="A4:A6"/>
    <mergeCell ref="A29:A31"/>
    <mergeCell ref="B4:B6"/>
    <mergeCell ref="B29:B31"/>
    <mergeCell ref="C4:C6"/>
    <mergeCell ref="C29:C31"/>
    <mergeCell ref="D4:D6"/>
    <mergeCell ref="D29:D31"/>
    <mergeCell ref="E4:E6"/>
    <mergeCell ref="E29:E31"/>
    <mergeCell ref="F4:F6"/>
    <mergeCell ref="F29:F31"/>
    <mergeCell ref="G5:G6"/>
    <mergeCell ref="G30:G31"/>
    <mergeCell ref="H5:H6"/>
    <mergeCell ref="H30:H31"/>
    <mergeCell ref="I5:I6"/>
    <mergeCell ref="I30:I31"/>
    <mergeCell ref="J5:J6"/>
    <mergeCell ref="J30:J31"/>
    <mergeCell ref="K4:K6"/>
    <mergeCell ref="K29:K31"/>
    <mergeCell ref="L4:L6"/>
    <mergeCell ref="L29:L31"/>
  </mergeCells>
  <pageMargins left="0.25" right="0.25" top="0.75" bottom="0.75" header="0.3" footer="0.3"/>
  <pageSetup paperSize="1" scale="82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6"/>
  <sheetViews>
    <sheetView zoomScale="130" zoomScaleNormal="130" topLeftCell="A73" workbookViewId="0">
      <selection activeCell="D48" sqref="D48"/>
    </sheetView>
  </sheetViews>
  <sheetFormatPr defaultColWidth="8.55238095238095" defaultRowHeight="9"/>
  <cols>
    <col min="1" max="1" width="9" style="1" customWidth="1"/>
    <col min="2" max="2" width="5.88571428571429" style="1" customWidth="1"/>
    <col min="3" max="3" width="26.6666666666667" style="1" customWidth="1"/>
    <col min="4" max="4" width="13.8857142857143" style="1" customWidth="1"/>
    <col min="5" max="5" width="9.21904761904762" style="1" customWidth="1"/>
    <col min="6" max="6" width="11" style="1" customWidth="1"/>
    <col min="7" max="7" width="11.3333333333333" style="1" customWidth="1"/>
    <col min="8" max="11" width="12.8857142857143" style="1" customWidth="1"/>
    <col min="12" max="12" width="11.4380952380952" style="1" customWidth="1"/>
    <col min="13" max="13" width="11.552380952381" style="1" customWidth="1"/>
    <col min="14" max="16384" width="8.55238095238095" style="1"/>
  </cols>
  <sheetData>
    <row r="1" spans="1:1">
      <c r="A1" s="2" t="s">
        <v>0</v>
      </c>
    </row>
    <row r="2" spans="1:1">
      <c r="A2" s="2" t="s">
        <v>65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05" customHeight="1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45548</v>
      </c>
      <c r="B7" s="15">
        <v>19436</v>
      </c>
      <c r="C7" s="16" t="s">
        <v>107</v>
      </c>
      <c r="D7" s="17" t="s">
        <v>32</v>
      </c>
      <c r="E7" s="15">
        <v>58544</v>
      </c>
      <c r="F7" s="43"/>
      <c r="G7" s="19" t="s">
        <v>71</v>
      </c>
      <c r="H7" s="19">
        <v>598885</v>
      </c>
      <c r="I7" s="14">
        <v>45546</v>
      </c>
      <c r="J7" s="43">
        <v>29356.1</v>
      </c>
      <c r="K7" s="25">
        <f t="shared" ref="K7:K10" si="0">F7+J7</f>
        <v>29356.1</v>
      </c>
      <c r="L7" s="14">
        <v>45548</v>
      </c>
      <c r="M7" s="2"/>
    </row>
    <row r="8" spans="1:13">
      <c r="A8" s="14">
        <v>45548</v>
      </c>
      <c r="B8" s="15">
        <v>19436</v>
      </c>
      <c r="C8" s="16" t="s">
        <v>107</v>
      </c>
      <c r="D8" s="17" t="s">
        <v>39</v>
      </c>
      <c r="E8" s="15">
        <v>58544</v>
      </c>
      <c r="F8" s="43"/>
      <c r="G8" s="19" t="s">
        <v>71</v>
      </c>
      <c r="H8" s="19">
        <v>598885</v>
      </c>
      <c r="I8" s="14">
        <v>45546</v>
      </c>
      <c r="J8" s="43">
        <v>13915</v>
      </c>
      <c r="K8" s="25">
        <f t="shared" si="0"/>
        <v>13915</v>
      </c>
      <c r="L8" s="14">
        <v>45548</v>
      </c>
      <c r="M8" s="2"/>
    </row>
    <row r="9" spans="1:13">
      <c r="A9" s="14">
        <v>45548</v>
      </c>
      <c r="B9" s="15">
        <v>19437</v>
      </c>
      <c r="C9" s="16" t="s">
        <v>108</v>
      </c>
      <c r="D9" s="17" t="s">
        <v>16</v>
      </c>
      <c r="E9" s="17">
        <v>58372</v>
      </c>
      <c r="F9" s="43"/>
      <c r="G9" s="19" t="s">
        <v>71</v>
      </c>
      <c r="H9" s="19">
        <v>970438</v>
      </c>
      <c r="I9" s="14">
        <v>45533</v>
      </c>
      <c r="J9" s="43">
        <v>25800</v>
      </c>
      <c r="K9" s="25">
        <f t="shared" si="0"/>
        <v>25800</v>
      </c>
      <c r="L9" s="14">
        <v>45548</v>
      </c>
      <c r="M9" s="54" t="s">
        <v>109</v>
      </c>
    </row>
    <row r="10" spans="1:13">
      <c r="A10" s="14">
        <v>45548</v>
      </c>
      <c r="B10" s="15">
        <v>19437</v>
      </c>
      <c r="C10" s="16" t="s">
        <v>108</v>
      </c>
      <c r="D10" s="17" t="s">
        <v>16</v>
      </c>
      <c r="E10" s="17">
        <v>58411</v>
      </c>
      <c r="F10" s="43"/>
      <c r="G10" s="19" t="s">
        <v>71</v>
      </c>
      <c r="H10" s="19">
        <v>970438</v>
      </c>
      <c r="I10" s="14">
        <v>45533</v>
      </c>
      <c r="J10" s="43">
        <v>24436.1</v>
      </c>
      <c r="K10" s="25">
        <f t="shared" si="0"/>
        <v>24436.1</v>
      </c>
      <c r="L10" s="14">
        <v>45548</v>
      </c>
      <c r="M10" s="54"/>
    </row>
    <row r="11" spans="6:11">
      <c r="F11" s="42">
        <f>SUM(F4:F10)</f>
        <v>0</v>
      </c>
      <c r="G11" s="2"/>
      <c r="H11" s="2"/>
      <c r="I11" s="2"/>
      <c r="J11" s="42">
        <f>SUM(J7:J10)</f>
        <v>93507.2</v>
      </c>
      <c r="K11" s="42">
        <f>SUM(K7:K10)</f>
        <v>93507.2</v>
      </c>
    </row>
    <row r="12" spans="9:9">
      <c r="I12" s="1" t="s">
        <v>13</v>
      </c>
    </row>
    <row r="13" spans="8:11">
      <c r="H13" s="2" t="s">
        <v>17</v>
      </c>
      <c r="J13" s="45" t="s">
        <v>18</v>
      </c>
      <c r="K13" s="45" t="s">
        <v>19</v>
      </c>
    </row>
    <row r="14" spans="11:11">
      <c r="K14" s="2"/>
    </row>
    <row r="15" spans="1:11">
      <c r="A15" s="2" t="s">
        <v>20</v>
      </c>
      <c r="D15" s="2" t="s">
        <v>21</v>
      </c>
      <c r="G15" s="2" t="s">
        <v>22</v>
      </c>
      <c r="I15" s="46">
        <v>1000</v>
      </c>
      <c r="J15" s="47"/>
      <c r="K15" s="48">
        <f t="shared" ref="K15:K25" si="1">J15*I15</f>
        <v>0</v>
      </c>
    </row>
    <row r="16" spans="1:11">
      <c r="A16" s="2"/>
      <c r="G16" s="2"/>
      <c r="I16" s="46">
        <v>500</v>
      </c>
      <c r="J16" s="47"/>
      <c r="K16" s="48">
        <f t="shared" si="1"/>
        <v>0</v>
      </c>
    </row>
    <row r="17" spans="1:11">
      <c r="A17" s="2"/>
      <c r="G17" s="2"/>
      <c r="I17" s="46">
        <v>200</v>
      </c>
      <c r="J17" s="47"/>
      <c r="K17" s="48">
        <f t="shared" si="1"/>
        <v>0</v>
      </c>
    </row>
    <row r="18" spans="1:11">
      <c r="A18" s="2" t="s">
        <v>23</v>
      </c>
      <c r="D18" s="2" t="s">
        <v>24</v>
      </c>
      <c r="G18" s="2" t="s">
        <v>25</v>
      </c>
      <c r="I18" s="46">
        <v>100</v>
      </c>
      <c r="J18" s="47"/>
      <c r="K18" s="48">
        <f t="shared" si="1"/>
        <v>0</v>
      </c>
    </row>
    <row r="19" spans="1:11">
      <c r="A19" s="1" t="s">
        <v>26</v>
      </c>
      <c r="D19" s="1" t="s">
        <v>27</v>
      </c>
      <c r="G19" s="1" t="s">
        <v>28</v>
      </c>
      <c r="I19" s="46">
        <v>50</v>
      </c>
      <c r="J19" s="47"/>
      <c r="K19" s="48">
        <f t="shared" si="1"/>
        <v>0</v>
      </c>
    </row>
    <row r="20" spans="9:11">
      <c r="I20" s="46">
        <v>20</v>
      </c>
      <c r="J20" s="47"/>
      <c r="K20" s="48">
        <f t="shared" si="1"/>
        <v>0</v>
      </c>
    </row>
    <row r="21" spans="9:11">
      <c r="I21" s="46">
        <v>10</v>
      </c>
      <c r="J21" s="47"/>
      <c r="K21" s="48">
        <f t="shared" si="1"/>
        <v>0</v>
      </c>
    </row>
    <row r="22" spans="9:11">
      <c r="I22" s="46">
        <v>5</v>
      </c>
      <c r="J22" s="47"/>
      <c r="K22" s="48">
        <f t="shared" si="1"/>
        <v>0</v>
      </c>
    </row>
    <row r="23" spans="9:11">
      <c r="I23" s="46">
        <v>1</v>
      </c>
      <c r="J23" s="47"/>
      <c r="K23" s="48">
        <f t="shared" si="1"/>
        <v>0</v>
      </c>
    </row>
    <row r="24" spans="9:11">
      <c r="I24" s="46">
        <v>0.25</v>
      </c>
      <c r="J24" s="47"/>
      <c r="K24" s="48">
        <f t="shared" si="1"/>
        <v>0</v>
      </c>
    </row>
    <row r="25" spans="9:11">
      <c r="I25" s="49">
        <v>0.05</v>
      </c>
      <c r="J25" s="47"/>
      <c r="K25" s="48">
        <f t="shared" si="1"/>
        <v>0</v>
      </c>
    </row>
    <row r="26" spans="9:11">
      <c r="I26" s="2" t="s">
        <v>29</v>
      </c>
      <c r="K26" s="50">
        <f>SUM(K15:K25)</f>
        <v>0</v>
      </c>
    </row>
    <row r="27" spans="9:11">
      <c r="I27" s="2" t="s">
        <v>30</v>
      </c>
      <c r="K27" s="51">
        <f>J11</f>
        <v>93507.2</v>
      </c>
    </row>
    <row r="28" ht="9.75" spans="11:11">
      <c r="K28" s="52">
        <f>SUM(K26:K27)</f>
        <v>93507.2</v>
      </c>
    </row>
    <row r="29" ht="9.75"/>
    <row r="39" spans="1:1">
      <c r="A39" s="2" t="s">
        <v>0</v>
      </c>
    </row>
    <row r="40" spans="1:1">
      <c r="A40" s="2" t="s">
        <v>55</v>
      </c>
    </row>
    <row r="42" spans="1:12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  <c r="G42" s="4" t="s">
        <v>8</v>
      </c>
      <c r="H42" s="5"/>
      <c r="I42" s="5"/>
      <c r="J42" s="23"/>
      <c r="K42" s="3" t="s">
        <v>9</v>
      </c>
      <c r="L42" s="3" t="s">
        <v>10</v>
      </c>
    </row>
    <row r="43" spans="1:12">
      <c r="A43" s="6"/>
      <c r="B43" s="6"/>
      <c r="C43" s="6"/>
      <c r="D43" s="6"/>
      <c r="E43" s="6"/>
      <c r="F43" s="6"/>
      <c r="G43" s="3" t="s">
        <v>11</v>
      </c>
      <c r="H43" s="3" t="s">
        <v>12</v>
      </c>
      <c r="I43" s="3" t="s">
        <v>13</v>
      </c>
      <c r="J43" s="3" t="s">
        <v>14</v>
      </c>
      <c r="K43" s="6"/>
      <c r="L43" s="6"/>
    </row>
    <row r="44" ht="10.05" customHeight="1" spans="1:1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3">
      <c r="A45" s="14">
        <v>45548</v>
      </c>
      <c r="B45" s="15">
        <v>18851</v>
      </c>
      <c r="C45" s="16" t="s">
        <v>110</v>
      </c>
      <c r="D45" s="17" t="s">
        <v>16</v>
      </c>
      <c r="E45" s="15">
        <v>58490</v>
      </c>
      <c r="F45" s="43">
        <v>2200</v>
      </c>
      <c r="G45" s="19"/>
      <c r="H45" s="19"/>
      <c r="I45" s="14"/>
      <c r="J45" s="43"/>
      <c r="K45" s="25">
        <f t="shared" ref="K45:K49" si="2">F45+J45</f>
        <v>2200</v>
      </c>
      <c r="L45" s="14">
        <v>45548</v>
      </c>
      <c r="M45" s="2"/>
    </row>
    <row r="46" spans="1:13">
      <c r="A46" s="14">
        <v>45548</v>
      </c>
      <c r="B46" s="15">
        <v>18852</v>
      </c>
      <c r="C46" s="16" t="s">
        <v>111</v>
      </c>
      <c r="D46" s="17" t="s">
        <v>16</v>
      </c>
      <c r="E46" s="15">
        <v>58336</v>
      </c>
      <c r="F46" s="43"/>
      <c r="G46" s="19" t="s">
        <v>112</v>
      </c>
      <c r="H46" s="19">
        <v>720074</v>
      </c>
      <c r="I46" s="14">
        <v>45545</v>
      </c>
      <c r="J46" s="43">
        <v>57512.2</v>
      </c>
      <c r="K46" s="25">
        <f t="shared" si="2"/>
        <v>57512.2</v>
      </c>
      <c r="L46" s="14">
        <v>45548</v>
      </c>
      <c r="M46" s="2"/>
    </row>
    <row r="47" spans="1:13">
      <c r="A47" s="14">
        <v>45548</v>
      </c>
      <c r="B47" s="15">
        <v>18852</v>
      </c>
      <c r="C47" s="16" t="s">
        <v>111</v>
      </c>
      <c r="D47" s="17" t="s">
        <v>16</v>
      </c>
      <c r="E47" s="17">
        <v>58524</v>
      </c>
      <c r="F47" s="43"/>
      <c r="G47" s="19" t="s">
        <v>112</v>
      </c>
      <c r="H47" s="19">
        <v>720074</v>
      </c>
      <c r="I47" s="14">
        <v>45545</v>
      </c>
      <c r="J47" s="43">
        <v>9306.5</v>
      </c>
      <c r="K47" s="25">
        <f t="shared" si="2"/>
        <v>9306.5</v>
      </c>
      <c r="L47" s="14">
        <v>45548</v>
      </c>
      <c r="M47" s="54"/>
    </row>
    <row r="48" spans="1:13">
      <c r="A48" s="14">
        <v>45548</v>
      </c>
      <c r="B48" s="15">
        <v>18852</v>
      </c>
      <c r="C48" s="16" t="s">
        <v>111</v>
      </c>
      <c r="D48" s="17" t="s">
        <v>39</v>
      </c>
      <c r="E48" s="17"/>
      <c r="F48" s="43"/>
      <c r="G48" s="19" t="s">
        <v>112</v>
      </c>
      <c r="H48" s="19">
        <v>720074</v>
      </c>
      <c r="I48" s="14">
        <v>45545</v>
      </c>
      <c r="J48" s="43">
        <v>22366.5</v>
      </c>
      <c r="K48" s="25">
        <f t="shared" si="2"/>
        <v>22366.5</v>
      </c>
      <c r="L48" s="14">
        <v>45548</v>
      </c>
      <c r="M48" s="54"/>
    </row>
    <row r="49" spans="1:13">
      <c r="A49" s="14">
        <v>45548</v>
      </c>
      <c r="B49" s="15">
        <v>18853</v>
      </c>
      <c r="C49" s="16"/>
      <c r="D49" s="17" t="s">
        <v>16</v>
      </c>
      <c r="E49" s="17">
        <v>58504</v>
      </c>
      <c r="F49" s="43"/>
      <c r="G49" s="19" t="s">
        <v>53</v>
      </c>
      <c r="H49" s="19">
        <v>2866220</v>
      </c>
      <c r="I49" s="14">
        <v>45547</v>
      </c>
      <c r="J49" s="43">
        <v>448624.8</v>
      </c>
      <c r="K49" s="25">
        <f t="shared" si="2"/>
        <v>448624.8</v>
      </c>
      <c r="L49" s="14">
        <v>45548</v>
      </c>
      <c r="M49" s="54"/>
    </row>
    <row r="50" spans="6:11">
      <c r="F50" s="42">
        <f>SUM(F42:F49)</f>
        <v>2200</v>
      </c>
      <c r="G50" s="2"/>
      <c r="H50" s="2"/>
      <c r="I50" s="2"/>
      <c r="J50" s="42">
        <f>SUM(J45:J49)</f>
        <v>537810</v>
      </c>
      <c r="K50" s="42">
        <f>SUM(K45:K49)</f>
        <v>540010</v>
      </c>
    </row>
    <row r="51" spans="9:9">
      <c r="I51" s="1" t="s">
        <v>13</v>
      </c>
    </row>
    <row r="52" spans="8:11">
      <c r="H52" s="2" t="s">
        <v>17</v>
      </c>
      <c r="J52" s="45" t="s">
        <v>18</v>
      </c>
      <c r="K52" s="45" t="s">
        <v>19</v>
      </c>
    </row>
    <row r="53" spans="11:11">
      <c r="K53" s="2"/>
    </row>
    <row r="54" spans="1:11">
      <c r="A54" s="2" t="s">
        <v>20</v>
      </c>
      <c r="D54" s="2" t="s">
        <v>21</v>
      </c>
      <c r="G54" s="2" t="s">
        <v>22</v>
      </c>
      <c r="I54" s="46">
        <v>1000</v>
      </c>
      <c r="J54" s="47">
        <v>2</v>
      </c>
      <c r="K54" s="48">
        <f t="shared" ref="K54:K64" si="3">J54*I54</f>
        <v>2000</v>
      </c>
    </row>
    <row r="55" spans="1:11">
      <c r="A55" s="2"/>
      <c r="G55" s="2"/>
      <c r="I55" s="46">
        <v>500</v>
      </c>
      <c r="J55" s="47"/>
      <c r="K55" s="48">
        <f t="shared" si="3"/>
        <v>0</v>
      </c>
    </row>
    <row r="56" spans="1:11">
      <c r="A56" s="2"/>
      <c r="G56" s="2"/>
      <c r="I56" s="46">
        <v>200</v>
      </c>
      <c r="J56" s="47"/>
      <c r="K56" s="48">
        <f t="shared" si="3"/>
        <v>0</v>
      </c>
    </row>
    <row r="57" spans="1:11">
      <c r="A57" s="2" t="s">
        <v>23</v>
      </c>
      <c r="D57" s="2" t="s">
        <v>24</v>
      </c>
      <c r="G57" s="2" t="s">
        <v>25</v>
      </c>
      <c r="I57" s="46">
        <v>100</v>
      </c>
      <c r="J57" s="47">
        <v>2</v>
      </c>
      <c r="K57" s="48">
        <f t="shared" si="3"/>
        <v>200</v>
      </c>
    </row>
    <row r="58" spans="1:11">
      <c r="A58" s="1" t="s">
        <v>26</v>
      </c>
      <c r="D58" s="1" t="s">
        <v>27</v>
      </c>
      <c r="G58" s="1" t="s">
        <v>28</v>
      </c>
      <c r="I58" s="46">
        <v>50</v>
      </c>
      <c r="J58" s="47"/>
      <c r="K58" s="48">
        <f t="shared" si="3"/>
        <v>0</v>
      </c>
    </row>
    <row r="59" spans="9:11">
      <c r="I59" s="46">
        <v>20</v>
      </c>
      <c r="J59" s="47"/>
      <c r="K59" s="48">
        <f t="shared" si="3"/>
        <v>0</v>
      </c>
    </row>
    <row r="60" spans="9:11">
      <c r="I60" s="46">
        <v>10</v>
      </c>
      <c r="J60" s="47"/>
      <c r="K60" s="48">
        <f t="shared" si="3"/>
        <v>0</v>
      </c>
    </row>
    <row r="61" spans="9:11">
      <c r="I61" s="46">
        <v>5</v>
      </c>
      <c r="J61" s="47"/>
      <c r="K61" s="48">
        <f t="shared" si="3"/>
        <v>0</v>
      </c>
    </row>
    <row r="62" spans="9:11">
      <c r="I62" s="46">
        <v>1</v>
      </c>
      <c r="J62" s="47"/>
      <c r="K62" s="48">
        <f t="shared" si="3"/>
        <v>0</v>
      </c>
    </row>
    <row r="63" spans="9:11">
      <c r="I63" s="46">
        <v>0.25</v>
      </c>
      <c r="J63" s="47"/>
      <c r="K63" s="48">
        <f t="shared" si="3"/>
        <v>0</v>
      </c>
    </row>
    <row r="64" spans="9:11">
      <c r="I64" s="49">
        <v>0.05</v>
      </c>
      <c r="J64" s="47"/>
      <c r="K64" s="48">
        <f t="shared" si="3"/>
        <v>0</v>
      </c>
    </row>
    <row r="65" spans="9:11">
      <c r="I65" s="2" t="s">
        <v>29</v>
      </c>
      <c r="K65" s="50">
        <f>SUM(K54:K64)</f>
        <v>2200</v>
      </c>
    </row>
    <row r="66" spans="9:11">
      <c r="I66" s="2" t="s">
        <v>30</v>
      </c>
      <c r="K66" s="51">
        <f>J50</f>
        <v>537810</v>
      </c>
    </row>
    <row r="67" ht="9.75" spans="11:11">
      <c r="K67" s="52">
        <f>SUM(K65:K66)</f>
        <v>540010</v>
      </c>
    </row>
    <row r="68" ht="9.75"/>
    <row r="75" spans="1:1">
      <c r="A75" s="2" t="s">
        <v>0</v>
      </c>
    </row>
    <row r="76" spans="1:1">
      <c r="A76" s="2" t="s">
        <v>1</v>
      </c>
    </row>
    <row r="78" spans="1:12">
      <c r="A78" s="3" t="s">
        <v>2</v>
      </c>
      <c r="B78" s="3" t="s">
        <v>3</v>
      </c>
      <c r="C78" s="3" t="s">
        <v>4</v>
      </c>
      <c r="D78" s="3" t="s">
        <v>5</v>
      </c>
      <c r="E78" s="3" t="s">
        <v>6</v>
      </c>
      <c r="F78" s="3" t="s">
        <v>7</v>
      </c>
      <c r="G78" s="4" t="s">
        <v>8</v>
      </c>
      <c r="H78" s="5"/>
      <c r="I78" s="5"/>
      <c r="J78" s="23"/>
      <c r="K78" s="3" t="s">
        <v>9</v>
      </c>
      <c r="L78" s="3" t="s">
        <v>10</v>
      </c>
    </row>
    <row r="79" spans="1:12">
      <c r="A79" s="6"/>
      <c r="B79" s="6"/>
      <c r="C79" s="6"/>
      <c r="D79" s="6"/>
      <c r="E79" s="6"/>
      <c r="F79" s="6"/>
      <c r="G79" s="3" t="s">
        <v>11</v>
      </c>
      <c r="H79" s="3" t="s">
        <v>12</v>
      </c>
      <c r="I79" s="3" t="s">
        <v>13</v>
      </c>
      <c r="J79" s="3" t="s">
        <v>14</v>
      </c>
      <c r="K79" s="6"/>
      <c r="L79" s="6"/>
    </row>
    <row r="80" ht="12" customHeight="1" spans="1:12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3">
      <c r="A81" s="14">
        <v>45547</v>
      </c>
      <c r="B81" s="15">
        <v>19582</v>
      </c>
      <c r="C81" s="16" t="s">
        <v>113</v>
      </c>
      <c r="D81" s="17" t="s">
        <v>16</v>
      </c>
      <c r="E81" s="39">
        <v>58538</v>
      </c>
      <c r="F81" s="40">
        <v>55700</v>
      </c>
      <c r="G81" s="41"/>
      <c r="H81" s="41"/>
      <c r="I81" s="27"/>
      <c r="J81" s="25">
        <f t="shared" ref="J81:J89" si="4">I81</f>
        <v>0</v>
      </c>
      <c r="K81" s="25">
        <f t="shared" ref="K81:K89" si="5">J81+F81</f>
        <v>55700</v>
      </c>
      <c r="L81" s="14">
        <v>45547</v>
      </c>
      <c r="M81" s="2"/>
    </row>
    <row r="82" spans="1:13">
      <c r="A82" s="14">
        <v>45547</v>
      </c>
      <c r="B82" s="15">
        <v>19583</v>
      </c>
      <c r="C82" s="16" t="s">
        <v>114</v>
      </c>
      <c r="D82" s="17" t="s">
        <v>16</v>
      </c>
      <c r="E82" s="17">
        <v>58534</v>
      </c>
      <c r="F82" s="40">
        <v>5596.5</v>
      </c>
      <c r="G82" s="41"/>
      <c r="H82" s="41"/>
      <c r="I82" s="27"/>
      <c r="J82" s="25">
        <f t="shared" si="4"/>
        <v>0</v>
      </c>
      <c r="K82" s="25">
        <f t="shared" si="5"/>
        <v>5596.5</v>
      </c>
      <c r="L82" s="14">
        <v>45547</v>
      </c>
      <c r="M82" s="2"/>
    </row>
    <row r="83" spans="1:13">
      <c r="A83" s="14">
        <v>45548</v>
      </c>
      <c r="B83" s="15">
        <v>19584</v>
      </c>
      <c r="C83" s="16" t="s">
        <v>115</v>
      </c>
      <c r="D83" s="17" t="s">
        <v>16</v>
      </c>
      <c r="E83" s="17">
        <v>58546</v>
      </c>
      <c r="F83" s="40"/>
      <c r="G83" s="41" t="s">
        <v>71</v>
      </c>
      <c r="H83" s="41">
        <v>792327</v>
      </c>
      <c r="I83" s="27"/>
      <c r="J83" s="25">
        <v>145896.81</v>
      </c>
      <c r="K83" s="25">
        <f t="shared" si="5"/>
        <v>145896.81</v>
      </c>
      <c r="L83" s="14">
        <v>45547</v>
      </c>
      <c r="M83" s="2" t="s">
        <v>105</v>
      </c>
    </row>
    <row r="84" spans="1:13">
      <c r="A84" s="14">
        <v>45548</v>
      </c>
      <c r="B84" s="15">
        <v>19585</v>
      </c>
      <c r="C84" s="16" t="s">
        <v>116</v>
      </c>
      <c r="D84" s="17" t="s">
        <v>32</v>
      </c>
      <c r="E84" s="17">
        <v>58550</v>
      </c>
      <c r="F84" s="40">
        <v>19996.1</v>
      </c>
      <c r="G84" s="41"/>
      <c r="H84" s="41"/>
      <c r="I84" s="27"/>
      <c r="J84" s="25">
        <f t="shared" si="4"/>
        <v>0</v>
      </c>
      <c r="K84" s="25">
        <f t="shared" si="5"/>
        <v>19996.1</v>
      </c>
      <c r="L84" s="14">
        <v>45548</v>
      </c>
      <c r="M84" s="54"/>
    </row>
    <row r="85" spans="1:12">
      <c r="A85" s="14">
        <v>45548</v>
      </c>
      <c r="B85" s="15">
        <v>19587</v>
      </c>
      <c r="C85" s="56" t="s">
        <v>117</v>
      </c>
      <c r="D85" s="17" t="s">
        <v>16</v>
      </c>
      <c r="E85" s="17">
        <v>58391</v>
      </c>
      <c r="F85" s="40">
        <v>28468.3</v>
      </c>
      <c r="G85" s="41"/>
      <c r="H85" s="41"/>
      <c r="I85" s="27"/>
      <c r="J85" s="25">
        <f t="shared" si="4"/>
        <v>0</v>
      </c>
      <c r="K85" s="25">
        <f t="shared" si="5"/>
        <v>28468.3</v>
      </c>
      <c r="L85" s="14">
        <v>45548</v>
      </c>
    </row>
    <row r="86" spans="1:12">
      <c r="A86" s="14">
        <v>45548</v>
      </c>
      <c r="B86" s="15">
        <v>19587</v>
      </c>
      <c r="C86" s="56" t="s">
        <v>117</v>
      </c>
      <c r="D86" s="17" t="s">
        <v>39</v>
      </c>
      <c r="E86" s="17">
        <v>58391</v>
      </c>
      <c r="F86" s="40">
        <v>31933.7</v>
      </c>
      <c r="G86" s="41"/>
      <c r="H86" s="41"/>
      <c r="I86" s="27"/>
      <c r="J86" s="25">
        <f t="shared" si="4"/>
        <v>0</v>
      </c>
      <c r="K86" s="25">
        <f t="shared" si="5"/>
        <v>31933.7</v>
      </c>
      <c r="L86" s="14">
        <v>45548</v>
      </c>
    </row>
    <row r="87" spans="1:12">
      <c r="A87" s="14">
        <v>45548</v>
      </c>
      <c r="B87" s="15">
        <v>19588</v>
      </c>
      <c r="C87" s="56" t="s">
        <v>118</v>
      </c>
      <c r="D87" s="17" t="s">
        <v>16</v>
      </c>
      <c r="E87" s="17">
        <v>58476</v>
      </c>
      <c r="F87" s="40">
        <v>38300</v>
      </c>
      <c r="G87" s="41"/>
      <c r="H87" s="41"/>
      <c r="I87" s="27"/>
      <c r="J87" s="25">
        <f t="shared" si="4"/>
        <v>0</v>
      </c>
      <c r="K87" s="25">
        <f t="shared" si="5"/>
        <v>38300</v>
      </c>
      <c r="L87" s="14">
        <v>45548</v>
      </c>
    </row>
    <row r="88" spans="1:12">
      <c r="A88" s="14">
        <v>45548</v>
      </c>
      <c r="B88" s="15">
        <v>19588</v>
      </c>
      <c r="C88" s="56" t="s">
        <v>118</v>
      </c>
      <c r="D88" s="17" t="s">
        <v>16</v>
      </c>
      <c r="E88" s="17">
        <v>58477</v>
      </c>
      <c r="F88" s="40">
        <v>29000</v>
      </c>
      <c r="G88" s="41"/>
      <c r="H88" s="41"/>
      <c r="I88" s="27"/>
      <c r="J88" s="25">
        <f t="shared" si="4"/>
        <v>0</v>
      </c>
      <c r="K88" s="25">
        <f t="shared" si="5"/>
        <v>29000</v>
      </c>
      <c r="L88" s="14">
        <v>45548</v>
      </c>
    </row>
    <row r="89" spans="1:12">
      <c r="A89" s="14">
        <v>45548</v>
      </c>
      <c r="B89" s="15">
        <v>19588</v>
      </c>
      <c r="C89" s="56" t="s">
        <v>118</v>
      </c>
      <c r="D89" s="17" t="s">
        <v>16</v>
      </c>
      <c r="E89" s="17">
        <v>58502</v>
      </c>
      <c r="F89" s="40">
        <v>16500</v>
      </c>
      <c r="G89" s="41"/>
      <c r="H89" s="41"/>
      <c r="I89" s="27"/>
      <c r="J89" s="25">
        <f t="shared" si="4"/>
        <v>0</v>
      </c>
      <c r="K89" s="25">
        <f t="shared" si="5"/>
        <v>16500</v>
      </c>
      <c r="L89" s="14">
        <v>45548</v>
      </c>
    </row>
    <row r="90" spans="6:11">
      <c r="F90" s="42">
        <f>SUM(F81:F89)</f>
        <v>225494.6</v>
      </c>
      <c r="G90" s="2"/>
      <c r="H90" s="2"/>
      <c r="I90" s="2"/>
      <c r="J90" s="42">
        <f>SUM(J81:J89)</f>
        <v>145896.81</v>
      </c>
      <c r="K90" s="42">
        <f>SUM(K81:K89)</f>
        <v>371391.41</v>
      </c>
    </row>
    <row r="92" spans="1:4">
      <c r="A92" s="2" t="s">
        <v>20</v>
      </c>
      <c r="D92" s="2" t="s">
        <v>21</v>
      </c>
    </row>
    <row r="93" spans="1:1">
      <c r="A93" s="2"/>
    </row>
    <row r="94" spans="1:1">
      <c r="A94" s="2"/>
    </row>
    <row r="95" spans="1:4">
      <c r="A95" s="2" t="s">
        <v>23</v>
      </c>
      <c r="D95" s="2" t="s">
        <v>24</v>
      </c>
    </row>
    <row r="96" spans="1:4">
      <c r="A96" s="1" t="s">
        <v>26</v>
      </c>
      <c r="D96" s="1" t="s">
        <v>27</v>
      </c>
    </row>
  </sheetData>
  <mergeCells count="41">
    <mergeCell ref="G4:J4"/>
    <mergeCell ref="G42:J42"/>
    <mergeCell ref="G78:J78"/>
    <mergeCell ref="A4:A6"/>
    <mergeCell ref="A42:A44"/>
    <mergeCell ref="A78:A80"/>
    <mergeCell ref="B4:B6"/>
    <mergeCell ref="B42:B44"/>
    <mergeCell ref="B78:B80"/>
    <mergeCell ref="C4:C6"/>
    <mergeCell ref="C42:C44"/>
    <mergeCell ref="C78:C80"/>
    <mergeCell ref="D4:D6"/>
    <mergeCell ref="D42:D44"/>
    <mergeCell ref="D78:D80"/>
    <mergeCell ref="E4:E6"/>
    <mergeCell ref="E42:E44"/>
    <mergeCell ref="E78:E80"/>
    <mergeCell ref="F4:F6"/>
    <mergeCell ref="F42:F44"/>
    <mergeCell ref="F78:F80"/>
    <mergeCell ref="G5:G6"/>
    <mergeCell ref="G43:G44"/>
    <mergeCell ref="G79:G80"/>
    <mergeCell ref="H5:H6"/>
    <mergeCell ref="H43:H44"/>
    <mergeCell ref="H79:H80"/>
    <mergeCell ref="I5:I6"/>
    <mergeCell ref="I43:I44"/>
    <mergeCell ref="I79:I80"/>
    <mergeCell ref="J5:J6"/>
    <mergeCell ref="J43:J44"/>
    <mergeCell ref="J79:J80"/>
    <mergeCell ref="K4:K6"/>
    <mergeCell ref="K42:K44"/>
    <mergeCell ref="K78:K80"/>
    <mergeCell ref="L4:L6"/>
    <mergeCell ref="L42:L44"/>
    <mergeCell ref="L78:L80"/>
    <mergeCell ref="M9:M10"/>
    <mergeCell ref="M47:M49"/>
  </mergeCells>
  <pageMargins left="0.25" right="0.25" top="0.75" bottom="0.75" header="0.3" footer="0.3"/>
  <pageSetup paperSize="1" scale="89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SEPT 2</vt:lpstr>
      <vt:lpstr>SEPT 3</vt:lpstr>
      <vt:lpstr>SEPT 4</vt:lpstr>
      <vt:lpstr>SEPT 5</vt:lpstr>
      <vt:lpstr>SEPT 6</vt:lpstr>
      <vt:lpstr>SEPT 9</vt:lpstr>
      <vt:lpstr>SEPT 10</vt:lpstr>
      <vt:lpstr>SEPT 11</vt:lpstr>
      <vt:lpstr>SEPT 13</vt:lpstr>
      <vt:lpstr>SEPT 16</vt:lpstr>
      <vt:lpstr>SEPT 17</vt:lpstr>
      <vt:lpstr>SEPT 18</vt:lpstr>
      <vt:lpstr>SEPT 19</vt:lpstr>
      <vt:lpstr>SEPT 20</vt:lpstr>
      <vt:lpstr>SEPT 23</vt:lpstr>
      <vt:lpstr>SEPT 26</vt:lpstr>
      <vt:lpstr>SEPT 27</vt:lpstr>
      <vt:lpstr>SEPT 30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2024-09-02T05:04:00Z</dcterms:created>
  <cp:lastPrinted>2024-09-27T00:36:00Z</cp:lastPrinted>
  <dcterms:modified xsi:type="dcterms:W3CDTF">2024-10-07T00:50:55Z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28E7077B392B4B01B12B388C392B712B</vt:lpwstr>
  </property>
  <property fmtid="{D5CDD505-2E9C-101B-9397-08002B2CF9AE}" pid="3" name="KSOProductBuildVer">
    <vt:lpwstr>1033-11.2.0.11537</vt:lpwstr>
  </property>
</Properties>
</file>