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 tabRatio="649" firstSheet="8" activeTab="18"/>
  </bookViews>
  <sheets>
    <sheet name="JAN 6" sheetId="1" r:id="rId1"/>
    <sheet name="JAN 7" sheetId="4" r:id="rId2"/>
    <sheet name="JAN 8" sheetId="8" r:id="rId3"/>
    <sheet name="JAN 9" sheetId="5" r:id="rId4"/>
    <sheet name="JAN 10" sheetId="6" r:id="rId5"/>
    <sheet name="JAN 13" sheetId="7" r:id="rId6"/>
    <sheet name="JAN 15" sheetId="9" r:id="rId7"/>
    <sheet name="JAN 16" sheetId="10" r:id="rId8"/>
    <sheet name="JAN 17" sheetId="11" r:id="rId9"/>
    <sheet name="JAN 20" sheetId="12" r:id="rId10"/>
    <sheet name="JAN 21" sheetId="13" r:id="rId11"/>
    <sheet name="JAN 22" sheetId="14" r:id="rId12"/>
    <sheet name="JAN 23" sheetId="15" r:id="rId13"/>
    <sheet name="JAN 24" sheetId="16" r:id="rId14"/>
    <sheet name="JAN 27" sheetId="17" r:id="rId15"/>
    <sheet name="JAN 28" sheetId="18" r:id="rId16"/>
    <sheet name="JAN 30" sheetId="19" r:id="rId17"/>
    <sheet name="JAN 31" sheetId="20" r:id="rId18"/>
    <sheet name="LAZADA" sheetId="2" r:id="rId19"/>
  </sheets>
  <definedNames>
    <definedName name="_1_JAN_2024">#REF!</definedName>
    <definedName name="_2_JAN_2024">#REF!</definedName>
    <definedName name="_6_Jan_2020">#REF!</definedName>
    <definedName name="_xlnm.Print_Area" localSheetId="0">'JAN 6'!$A$1:$L$28</definedName>
    <definedName name="_1_JAN_2024" localSheetId="18">#REF!</definedName>
    <definedName name="_2_JAN_2024" localSheetId="18">#REF!</definedName>
    <definedName name="_6_Jan_2020" localSheetId="18">#REF!</definedName>
    <definedName name="_xlnm.Print_Area" localSheetId="18">LAZADA!$A$365:$L$400</definedName>
    <definedName name="_xlnm.Print_Area" localSheetId="1">'JAN 7'!$A$67:$L$94</definedName>
    <definedName name="_xlnm.Print_Area" localSheetId="3">'JAN 9'!$A$37:$M$58</definedName>
    <definedName name="_xlnm.Print_Area" localSheetId="4">'JAN 10'!$A$72:$L$96</definedName>
    <definedName name="_xlnm.Print_Area" localSheetId="5">'JAN 13'!$A$35:$M$58</definedName>
    <definedName name="_xlnm.Print_Area" localSheetId="2">'JAN 8'!$A$27:$M$49</definedName>
    <definedName name="_xlnm.Print_Area" localSheetId="6">'JAN 15'!$A$35:$L$57</definedName>
    <definedName name="_xlnm.Print_Area" localSheetId="7">'JAN 16'!$A$34:$L$52</definedName>
    <definedName name="_xlnm.Print_Area" localSheetId="8">'JAN 17'!$A$99:$M$119</definedName>
    <definedName name="_xlnm.Print_Area" localSheetId="9">'JAN 20'!$A$38:$L$69</definedName>
    <definedName name="_xlnm.Print_Area" localSheetId="10">'JAN 21'!$A$1:$L$30</definedName>
    <definedName name="_xlnm.Print_Area" localSheetId="11">'JAN 22'!$A$1:$L$30</definedName>
    <definedName name="_xlnm.Print_Area" localSheetId="12">'JAN 23'!$A$74:$L$104</definedName>
    <definedName name="_xlnm.Print_Area" localSheetId="13">'JAN 24'!$A$1:$L$23</definedName>
    <definedName name="_xlnm.Print_Area" localSheetId="14">'JAN 27'!$A$35:$L$56</definedName>
    <definedName name="_xlnm.Print_Area" localSheetId="15">'JAN 28'!$A$1:$L$29</definedName>
    <definedName name="_xlnm.Print_Area" localSheetId="16">'JAN 30'!$A$33:$L$53</definedName>
    <definedName name="_xlnm.Print_Area" localSheetId="17">'JAN 31'!$A$151:$L$169</definedName>
  </definedNames>
  <calcPr calcId="144525"/>
</workbook>
</file>

<file path=xl/sharedStrings.xml><?xml version="1.0" encoding="utf-8"?>
<sst xmlns="http://schemas.openxmlformats.org/spreadsheetml/2006/main" count="2160" uniqueCount="286">
  <si>
    <t>SUMMARY DAILY COLLECTION REPORT</t>
  </si>
  <si>
    <t>KMI H.O. SERIES (MART)</t>
  </si>
  <si>
    <t>DATE</t>
  </si>
  <si>
    <t>KMI AR#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</si>
  <si>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</si>
  <si>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</si>
  <si>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</si>
  <si>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</si>
  <si>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</si>
  <si>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</si>
  <si>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</si>
  <si>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</si>
  <si>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</si>
  <si>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</si>
  <si>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</si>
  <si>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KM6094</t>
  </si>
  <si>
    <t>ROBERTO AGUILAR</t>
  </si>
  <si>
    <t>UNIT</t>
  </si>
  <si>
    <t>BS10525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</si>
  <si>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</si>
  <si>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</si>
  <si>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</si>
  <si>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</si>
  <si>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</si>
  <si>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</si>
  <si>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</si>
  <si>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</si>
  <si>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</si>
  <si>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</si>
  <si>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</si>
  <si>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</si>
  <si>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</si>
  <si>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</si>
  <si>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H.O. SERIES (ALFREDO)</t>
  </si>
  <si>
    <t>KMI OR#</t>
  </si>
  <si>
    <t>PAN DE MANILA FOOD CO., INC.</t>
  </si>
  <si>
    <t>BDO</t>
  </si>
  <si>
    <t>EWT 97.73</t>
  </si>
  <si>
    <t>RYAN SAUZA</t>
  </si>
  <si>
    <t>DENR</t>
  </si>
  <si>
    <t>GERALD GARCIA</t>
  </si>
  <si>
    <t>NORALEE MAUYAG</t>
  </si>
  <si>
    <t>EVELYN PARREÑO</t>
  </si>
  <si>
    <t>UNIT &amp; DC</t>
  </si>
  <si>
    <t>JAIME MATIBAG</t>
  </si>
  <si>
    <t>CHITO MARCOS</t>
  </si>
  <si>
    <t>OVERPAYMENT</t>
  </si>
  <si>
    <t>MARIBETH BAUTISTA</t>
  </si>
  <si>
    <t>RYAN GARCIA/ARISTOTLE P. ARINES</t>
  </si>
  <si>
    <t>FCIE</t>
  </si>
  <si>
    <t>REFUND</t>
  </si>
  <si>
    <t>MA. JENE CECILIA RAGASA</t>
  </si>
  <si>
    <t>GOODLIFE INDUSTRIAL SUPPLIES</t>
  </si>
  <si>
    <t>LOLITA TAN</t>
  </si>
  <si>
    <t>ROLLIE T. BUENO</t>
  </si>
  <si>
    <t>ENVAC CORPORATION</t>
  </si>
  <si>
    <t>EWT 88.80</t>
  </si>
  <si>
    <r>
      <rPr>
        <sz val="7"/>
        <rFont val="Tahoma"/>
        <charset val="134"/>
      </rPr>
      <t xml:space="preserve">UNIT </t>
    </r>
    <r>
      <rPr>
        <b/>
        <sz val="7"/>
        <color rgb="FFFF0000"/>
        <rFont val="Tahoma"/>
        <charset val="134"/>
      </rPr>
      <t>KPII</t>
    </r>
  </si>
  <si>
    <t>EWT 343.75</t>
  </si>
  <si>
    <t>SEATRADE CANNING CORPORATION</t>
  </si>
  <si>
    <t>EWT 323.05</t>
  </si>
  <si>
    <t>COOL ZONE REF &amp; AIRCON REPAIR AND SVC</t>
  </si>
  <si>
    <t>CDC MFG. CORP.</t>
  </si>
  <si>
    <t>BPI</t>
  </si>
  <si>
    <t>EWT 1492.44</t>
  </si>
  <si>
    <t>STATE CENTER</t>
  </si>
  <si>
    <t>MARICKSON ASC</t>
  </si>
  <si>
    <t>ALPINE OPUS TECHNOLOGIES CORP</t>
  </si>
  <si>
    <t>EWT 215.86</t>
  </si>
  <si>
    <t>MONTALBAM CONCRETE AND ASPHALT INC</t>
  </si>
  <si>
    <t>EWT 1237.54</t>
  </si>
  <si>
    <t>ARLO ALUMINUM CO., INC.</t>
  </si>
  <si>
    <t>CBC</t>
  </si>
  <si>
    <t>EWT 133.8</t>
  </si>
  <si>
    <t>KMI H.O. SERIES (ROLAND)</t>
  </si>
  <si>
    <t>S &amp; H ELECTRICAL CONST CORP</t>
  </si>
  <si>
    <t>EWT 205.14</t>
  </si>
  <si>
    <t>RUBIN LEE</t>
  </si>
  <si>
    <t>BOC</t>
  </si>
  <si>
    <t>0000800</t>
  </si>
  <si>
    <t>SHENNA JAYE QUITORIANO</t>
  </si>
  <si>
    <t>INSTALLATION</t>
  </si>
  <si>
    <t>MARIA FATHEN CHUA</t>
  </si>
  <si>
    <t>UNIT DP</t>
  </si>
  <si>
    <t>UNIT FP &amp; DC</t>
  </si>
  <si>
    <t>ANTONIO NATE JR.</t>
  </si>
  <si>
    <t>JASON TAN</t>
  </si>
  <si>
    <t>VICKY TRILLANA</t>
  </si>
  <si>
    <t>PRIME AIRE SOLUTIONS &amp; SERVICES OPC</t>
  </si>
  <si>
    <t>STANDARD INSURANCE CO., INC</t>
  </si>
  <si>
    <t>EWT 1648.86</t>
  </si>
  <si>
    <t>MARC GIL F. MANALSTAS</t>
  </si>
  <si>
    <t>CUCINA PORTA ROSSA CORP</t>
  </si>
  <si>
    <t>JHUN PANGAN</t>
  </si>
  <si>
    <t>IRWIN Y CUA / PDP ARCHITECTS</t>
  </si>
  <si>
    <t>PCB BOARD</t>
  </si>
  <si>
    <t>PARTS</t>
  </si>
  <si>
    <t>MONTAG DEVELOPMENT INC.</t>
  </si>
  <si>
    <t>LAGUNA DIAGNOSTIC CENTER</t>
  </si>
  <si>
    <t>ATTY. PETER SUCHIANCO</t>
  </si>
  <si>
    <t>MARY GRACE DIZON</t>
  </si>
  <si>
    <t>GLENARD U. AGUINALDO</t>
  </si>
  <si>
    <t>LETICIA MASUI</t>
  </si>
  <si>
    <r>
      <rPr>
        <sz val="7"/>
        <rFont val="Tahoma"/>
        <charset val="134"/>
      </rPr>
      <t xml:space="preserve">SERVICE </t>
    </r>
    <r>
      <rPr>
        <b/>
        <sz val="7"/>
        <color rgb="FFFF0000"/>
        <rFont val="Tahoma"/>
        <charset val="134"/>
      </rPr>
      <t>KPII</t>
    </r>
  </si>
  <si>
    <t>RRGS BEAUTY PRODUCTS SHOP</t>
  </si>
  <si>
    <t>DYAN CABALZA</t>
  </si>
  <si>
    <t>HFNAC ENTERPRISES CORP</t>
  </si>
  <si>
    <t>MARLON DE CASTRO</t>
  </si>
  <si>
    <t>NILO CAMPANERO JR</t>
  </si>
  <si>
    <t>G.S. GO BROS., INC.</t>
  </si>
  <si>
    <t>EWT 267.47</t>
  </si>
  <si>
    <t>ELEANOR ONG</t>
  </si>
  <si>
    <t>ALVIN DE RIVERA</t>
  </si>
  <si>
    <t>LEADING SUCCESS PHILS GARMENTS CORP</t>
  </si>
  <si>
    <t>EWT 199.99</t>
  </si>
  <si>
    <t>OPTIA LTD., INC.</t>
  </si>
  <si>
    <t>LEAH SILVERIO</t>
  </si>
  <si>
    <t>JOBERT CORDOVA</t>
  </si>
  <si>
    <t>UNIT TDR</t>
  </si>
  <si>
    <t>EWT 193.96</t>
  </si>
  <si>
    <t>CHINA BANK CORPORATION</t>
  </si>
  <si>
    <t>EWT 291.25</t>
  </si>
  <si>
    <t>EWT 218.44</t>
  </si>
  <si>
    <t>EWT 72.81</t>
  </si>
  <si>
    <t>CHINA BANK SAVINGS INC.</t>
  </si>
  <si>
    <t>CBS</t>
  </si>
  <si>
    <t>EWT 83.22</t>
  </si>
  <si>
    <t>EWT 83.21</t>
  </si>
  <si>
    <t>PAN DE MANILA FOOD CO. INC</t>
  </si>
  <si>
    <t>EWT 195.47</t>
  </si>
  <si>
    <t>MEGA GOLDTOWN PAN INC</t>
  </si>
  <si>
    <t>ERVIN DELFIN / COOLWIN</t>
  </si>
  <si>
    <t>CHARLES SAARI</t>
  </si>
  <si>
    <t>ARVIN JON PASCUAL</t>
  </si>
  <si>
    <t>MICHELLE PO CAYANGA</t>
  </si>
  <si>
    <t>LONDON INDUSTRIAL PRODUCTS, INC.</t>
  </si>
  <si>
    <t>EWT 947.22</t>
  </si>
  <si>
    <t>LYDIA ECHAUZ</t>
  </si>
  <si>
    <t>OVERPYAMENT</t>
  </si>
  <si>
    <t>ALEX PANGANIBAN</t>
  </si>
  <si>
    <t>ANASTACIO TUQUIB</t>
  </si>
  <si>
    <t>POWERKING INDUSTRIES CORP</t>
  </si>
  <si>
    <t>EWB</t>
  </si>
  <si>
    <t>EWT 262.00</t>
  </si>
  <si>
    <t>KM6100</t>
  </si>
  <si>
    <t>BS10544</t>
  </si>
  <si>
    <t>ASSAST</t>
  </si>
  <si>
    <t>LOU ADRIAN DINOY</t>
  </si>
  <si>
    <t>NORTH STEEL INNOVATIONS INC.</t>
  </si>
  <si>
    <t>F RAMOS CONSTRUCTION OPC</t>
  </si>
  <si>
    <t>MELANIA MIRANDA MANGAOANG</t>
  </si>
  <si>
    <t>COOLWIN</t>
  </si>
  <si>
    <t>CARMELITA ABELLO</t>
  </si>
  <si>
    <t>RICHARD YU</t>
  </si>
  <si>
    <t>MARIO SARMENTA</t>
  </si>
  <si>
    <t>HAROLD DIZON / TRISHA LAGULAY</t>
  </si>
  <si>
    <t>LAYMART RAMOS</t>
  </si>
  <si>
    <t>WILMA LINSANGAN</t>
  </si>
  <si>
    <t>SOP</t>
  </si>
  <si>
    <t>KPII</t>
  </si>
  <si>
    <t>JON CENIZAL</t>
  </si>
  <si>
    <t>DUINUS SMART TECH INC</t>
  </si>
  <si>
    <t>LORNA S. RAYAT</t>
  </si>
  <si>
    <t>HECTOR CAUILAN</t>
  </si>
  <si>
    <t>EFREN CHUA YAP</t>
  </si>
  <si>
    <t>MBTC</t>
  </si>
  <si>
    <t>JERICHO MANAIG</t>
  </si>
  <si>
    <t>NENG TAMANO</t>
  </si>
  <si>
    <t>PICTO</t>
  </si>
  <si>
    <t>ATLANTIC GRAINS INC.</t>
  </si>
  <si>
    <t>EWT 328.41</t>
  </si>
  <si>
    <t>AR6009</t>
  </si>
  <si>
    <t>BS9633</t>
  </si>
  <si>
    <t>BS9751</t>
  </si>
  <si>
    <t>BS9754</t>
  </si>
  <si>
    <t>BS9755</t>
  </si>
  <si>
    <t>BS9758</t>
  </si>
  <si>
    <t>BS9757</t>
  </si>
  <si>
    <t>ROSE MONTINOLA</t>
  </si>
  <si>
    <t>FP UNIT (SD)</t>
  </si>
  <si>
    <t>SJR#</t>
  </si>
  <si>
    <t>SITTI SARA AKIM</t>
  </si>
  <si>
    <t>LAZADA FEE</t>
  </si>
  <si>
    <t xml:space="preserve">TOTAL AMOUNT: </t>
  </si>
  <si>
    <t>RUTH LAYAGUIN CELMAR</t>
  </si>
  <si>
    <t>MARK ALCANTARA</t>
  </si>
  <si>
    <t>DONALD SENIN RAMOS</t>
  </si>
  <si>
    <t>CHRISTIAN ROLLO</t>
  </si>
  <si>
    <t>DANNICA ALMOITE</t>
  </si>
  <si>
    <t xml:space="preserve">EWT </t>
  </si>
  <si>
    <t>CHARL STUYVER MOLENO</t>
  </si>
  <si>
    <t>ROXANNE BERNARTE</t>
  </si>
  <si>
    <t>KENNETH JOVER</t>
  </si>
  <si>
    <t>JOEL T</t>
  </si>
  <si>
    <t>GRACE REYES</t>
  </si>
  <si>
    <t>MARY ROSE LABADNOY</t>
  </si>
  <si>
    <t>KIM LUZUNG</t>
  </si>
  <si>
    <t>TOTAL:</t>
  </si>
  <si>
    <t>REBATES</t>
  </si>
  <si>
    <t>EWT</t>
  </si>
  <si>
    <t>KUYA LUKAS</t>
  </si>
  <si>
    <t>MARVIN BUCOY</t>
  </si>
  <si>
    <t>RICA C.</t>
  </si>
  <si>
    <t>NANAY FLOR</t>
  </si>
  <si>
    <t>EDGAR B. SALVADOR</t>
  </si>
  <si>
    <t>ARNEL LOQUEZ</t>
  </si>
  <si>
    <t>APRIL BERNAL</t>
  </si>
  <si>
    <t>PHRECIE BUGARIN</t>
  </si>
  <si>
    <t>ANGELINA ABELLA</t>
  </si>
  <si>
    <t>JOSEPH G. BARRAMEDA</t>
  </si>
  <si>
    <t>PRINCE ALMIER UY</t>
  </si>
  <si>
    <t>NICHOLO ZIALCITA</t>
  </si>
  <si>
    <t>KAREN MAGAOAY</t>
  </si>
  <si>
    <t>LIGAYA CAMACHO</t>
  </si>
  <si>
    <t>MARIES LAZO</t>
  </si>
  <si>
    <t>SOUTHBANK + CAFE LOUNGE</t>
  </si>
  <si>
    <t>ALLYSA JOYCE ABESAMIS</t>
  </si>
  <si>
    <t>MJ MARFA</t>
  </si>
  <si>
    <t>BLESSED DOLORMENTE</t>
  </si>
  <si>
    <t>ANSEL LEONARD TALISIC</t>
  </si>
  <si>
    <t>LEAH REYES</t>
  </si>
  <si>
    <t>MIGUEL TAMBALQUE</t>
  </si>
  <si>
    <t>MICH GARCIA</t>
  </si>
  <si>
    <t>NEMESIS ALDRIN LAVINA</t>
  </si>
  <si>
    <t>CLARIZA RAQUIÑO</t>
  </si>
  <si>
    <t>ROXANNE DALISTAN</t>
  </si>
  <si>
    <t>LEANDRO OVIEDO</t>
  </si>
  <si>
    <t>PAUL ERROL</t>
  </si>
  <si>
    <t>ACEMUND PUNLA</t>
  </si>
  <si>
    <t>KARMINA COLOMA</t>
  </si>
  <si>
    <t>ENDY HERMANTO</t>
  </si>
  <si>
    <t>RYZZA JAWALI</t>
  </si>
  <si>
    <t>PATRICK JOHN CANTON</t>
  </si>
  <si>
    <t>JUDELYN ZAMBOANGA</t>
  </si>
  <si>
    <t>MOKMOK SAKALAM</t>
  </si>
  <si>
    <t>EMMANUEL TECSON</t>
  </si>
  <si>
    <t>MENNLYN GONZALES</t>
  </si>
  <si>
    <t>JOHNNY TUASON</t>
  </si>
  <si>
    <t>CHARISSA GRACE LACANILAO</t>
  </si>
  <si>
    <t>JOSEPH SILLUP</t>
  </si>
  <si>
    <t>AARON SALUDO</t>
  </si>
  <si>
    <t>CRISTINA MAURICIO</t>
  </si>
  <si>
    <t>JERALYN</t>
  </si>
  <si>
    <t>ROSE ANN MACAPAGAO</t>
  </si>
  <si>
    <t>ANDY R.</t>
  </si>
  <si>
    <t>CATHERINE Q. INFANTE</t>
  </si>
  <si>
    <t>JUJU BAUTISTA</t>
  </si>
  <si>
    <t>GLORY MANUEL</t>
  </si>
  <si>
    <t>CHRISTINE JOI PAGADOR</t>
  </si>
  <si>
    <t>NORMAN MICHAEL BERNARDO</t>
  </si>
  <si>
    <t>JAYSON BODOSO</t>
  </si>
  <si>
    <t>JHON PAULO L. LAYUG</t>
  </si>
  <si>
    <t>ARIAN R.</t>
  </si>
  <si>
    <t>ERIK PETERSON</t>
  </si>
  <si>
    <t>JEE SEBASTIAN</t>
  </si>
  <si>
    <t>MARK ANTHONY SORIANO</t>
  </si>
  <si>
    <t>JOHN VINCENT DELOS REYES</t>
  </si>
  <si>
    <t>OLIVIANNE CATHERINE</t>
  </si>
  <si>
    <t>JANNELYN LIM</t>
  </si>
  <si>
    <t>MARIANNE S. UYVICO</t>
  </si>
  <si>
    <t>APRIL FRIGILLANA</t>
  </si>
  <si>
    <t>MICHAEL ANGELO PASCUAL</t>
  </si>
  <si>
    <t>IMEE BALAORO</t>
  </si>
  <si>
    <t>AURORA PALAFOX-PIPP</t>
  </si>
  <si>
    <t>GRACE VIJANDRE</t>
  </si>
  <si>
    <t>JAYMEE ANN BALINGIT</t>
  </si>
  <si>
    <t>VON ARDIE TAN</t>
  </si>
  <si>
    <t>GILBERT TALAGTAG</t>
  </si>
  <si>
    <t>FRANK VIBAR</t>
  </si>
  <si>
    <t>ALAN ANGELES</t>
  </si>
  <si>
    <t>ERIKA TORRES</t>
  </si>
  <si>
    <t>JHOE ROMERO</t>
  </si>
  <si>
    <t>LEONARDO DOHNDI SANTOS</t>
  </si>
  <si>
    <t>JOAN ONGONION</t>
  </si>
  <si>
    <t>RINA POTURNAK</t>
  </si>
  <si>
    <t>MADELYN V. ORDIZ</t>
  </si>
  <si>
    <t>MICHELLE ZOLETA</t>
  </si>
  <si>
    <t>JAYDEE MONTES</t>
  </si>
  <si>
    <t>ROSEVIC L. MACASPAC</t>
  </si>
  <si>
    <t>TROY DEL MUNDO</t>
  </si>
  <si>
    <t>RHENZ MALINAO</t>
  </si>
  <si>
    <t>VANGIE VALIN</t>
  </si>
  <si>
    <t>MARIEL LATONIO</t>
  </si>
  <si>
    <t>VIOLETA G. SEMIRA</t>
  </si>
  <si>
    <t>JOHNLY SERANO</t>
  </si>
  <si>
    <t>RYAN ROQUE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</si>
</sst>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176" formatCode="_(* #,##0.00_);_(* \(#,##0.00\);_(* &quot;-&quot;??_);_(@_)"/>
    <numFmt numFmtId="41" formatCode="_-* #,##0_-;\-* #,##0_-;_-* &quot;-&quot;_-;_-@_-"/>
    <numFmt numFmtId="177" formatCode="[$-409]d\-mmm\-yyyy;@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9" borderId="16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9" borderId="11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176" fontId="3" fillId="2" borderId="6" xfId="2" applyNumberFormat="1" applyFont="1" applyFill="1" applyBorder="1" applyAlignment="1"/>
    <xf numFmtId="0" fontId="4" fillId="0" borderId="0" xfId="0" applyFont="1" applyFill="1" applyAlignment="1">
      <alignment horizontal="left"/>
    </xf>
    <xf numFmtId="176" fontId="4" fillId="0" borderId="0" xfId="0" applyNumberFormat="1" applyFont="1" applyFill="1" applyAlignment="1"/>
    <xf numFmtId="0" fontId="4" fillId="0" borderId="0" xfId="0" applyFont="1" applyFill="1" applyAlignment="1"/>
    <xf numFmtId="176" fontId="2" fillId="2" borderId="6" xfId="2" applyNumberFormat="1" applyFont="1" applyFill="1" applyBorder="1" applyAlignment="1">
      <alignment vertical="center"/>
    </xf>
    <xf numFmtId="176" fontId="1" fillId="0" borderId="5" xfId="2" applyNumberFormat="1" applyFont="1" applyFill="1" applyBorder="1" applyAlignment="1">
      <alignment horizontal="center" vertical="center"/>
    </xf>
    <xf numFmtId="176" fontId="1" fillId="0" borderId="0" xfId="2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176" fontId="1" fillId="0" borderId="0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>
      <alignment horizontal="left" vertical="center"/>
    </xf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6" fontId="2" fillId="0" borderId="0" xfId="2" applyNumberFormat="1" applyFont="1" applyAlignment="1"/>
    <xf numFmtId="0" fontId="3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1" fillId="0" borderId="0" xfId="2" applyFont="1" applyFill="1" applyAlignment="1"/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F25" sqref="F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5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53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4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45663</v>
      </c>
      <c r="B7" s="15" t="s">
        <v>15</v>
      </c>
      <c r="C7" s="16" t="s">
        <v>16</v>
      </c>
      <c r="D7" s="17" t="s">
        <v>17</v>
      </c>
      <c r="E7" s="15" t="s">
        <v>18</v>
      </c>
      <c r="F7" s="35">
        <v>10700</v>
      </c>
      <c r="G7" s="19"/>
      <c r="H7" s="19"/>
      <c r="I7" s="14"/>
      <c r="J7" s="35"/>
      <c r="K7" s="25">
        <f>J7+F7</f>
        <v>10700</v>
      </c>
      <c r="L7" s="14">
        <v>45664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SUM(F4:F8)</f>
        <v>10700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19</v>
      </c>
      <c r="J11" s="41" t="s">
        <v>20</v>
      </c>
      <c r="K11" s="41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42">
        <v>1000</v>
      </c>
      <c r="J13" s="43">
        <v>10</v>
      </c>
      <c r="K13" s="44">
        <f t="shared" ref="K13:K23" si="0">J13*I13</f>
        <v>10000</v>
      </c>
    </row>
    <row r="14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pans="1:11">
      <c r="A15" s="2"/>
      <c r="G15" s="2"/>
      <c r="I15" s="42">
        <v>200</v>
      </c>
      <c r="J15" s="43"/>
      <c r="K15" s="44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42">
        <v>100</v>
      </c>
      <c r="J16" s="43">
        <v>2</v>
      </c>
      <c r="K16" s="44">
        <f t="shared" si="0"/>
        <v>200</v>
      </c>
    </row>
    <row r="17" spans="1:11">
      <c r="A17" s="1" t="s">
        <v>28</v>
      </c>
      <c r="D17" s="1" t="s">
        <v>29</v>
      </c>
      <c r="G17" s="1" t="s">
        <v>30</v>
      </c>
      <c r="I17" s="42">
        <v>50</v>
      </c>
      <c r="J17" s="43"/>
      <c r="K17" s="44">
        <f t="shared" si="0"/>
        <v>0</v>
      </c>
    </row>
    <row r="18" spans="9:11">
      <c r="I18" s="42">
        <v>20</v>
      </c>
      <c r="J18" s="43"/>
      <c r="K18" s="44">
        <f t="shared" si="0"/>
        <v>0</v>
      </c>
    </row>
    <row r="19" spans="9:11">
      <c r="I19" s="42">
        <v>10</v>
      </c>
      <c r="J19" s="43"/>
      <c r="K19" s="44">
        <f t="shared" si="0"/>
        <v>0</v>
      </c>
    </row>
    <row r="20" spans="9:11">
      <c r="I20" s="42">
        <v>5</v>
      </c>
      <c r="J20" s="43"/>
      <c r="K20" s="44">
        <f t="shared" si="0"/>
        <v>0</v>
      </c>
    </row>
    <row r="21" spans="9:11">
      <c r="I21" s="42">
        <v>1</v>
      </c>
      <c r="J21" s="43"/>
      <c r="K21" s="44">
        <f t="shared" si="0"/>
        <v>0</v>
      </c>
    </row>
    <row r="22" spans="9:11">
      <c r="I22" s="42">
        <v>0.25</v>
      </c>
      <c r="J22" s="43"/>
      <c r="K22" s="44">
        <f t="shared" si="0"/>
        <v>0</v>
      </c>
    </row>
    <row r="23" spans="9:11">
      <c r="I23" s="45">
        <v>0.05</v>
      </c>
      <c r="J23" s="43"/>
      <c r="K23" s="44">
        <f t="shared" si="0"/>
        <v>0</v>
      </c>
    </row>
    <row r="24" spans="9:11">
      <c r="I24" s="2" t="s">
        <v>31</v>
      </c>
      <c r="K24" s="49">
        <f>SUM(K13:K23)</f>
        <v>10700</v>
      </c>
    </row>
    <row r="25" spans="9:11">
      <c r="I25" s="2" t="s">
        <v>32</v>
      </c>
      <c r="K25" s="47">
        <f>J9</f>
        <v>0</v>
      </c>
    </row>
    <row r="26" ht="9.75" spans="11:11">
      <c r="K26" s="48">
        <f>SUM(K24:K25)</f>
        <v>10700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zoomScale="130" zoomScaleNormal="130" topLeftCell="A52" workbookViewId="0">
      <selection activeCell="H50" sqref="H5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45674</v>
      </c>
      <c r="B7" s="15">
        <v>19785</v>
      </c>
      <c r="C7" s="16" t="s">
        <v>120</v>
      </c>
      <c r="D7" s="17" t="s">
        <v>17</v>
      </c>
      <c r="E7" s="15">
        <v>58615</v>
      </c>
      <c r="F7" s="35"/>
      <c r="G7" s="19" t="s">
        <v>72</v>
      </c>
      <c r="H7" s="19">
        <v>597096</v>
      </c>
      <c r="I7" s="14">
        <v>45604</v>
      </c>
      <c r="J7" s="35">
        <v>32328.75</v>
      </c>
      <c r="K7" s="25">
        <f t="shared" ref="K7:K13" si="0">F7+J7</f>
        <v>32328.75</v>
      </c>
      <c r="L7" s="14">
        <v>45677</v>
      </c>
      <c r="M7" s="2" t="s">
        <v>121</v>
      </c>
    </row>
    <row r="8" spans="1:13">
      <c r="A8" s="14">
        <v>45674</v>
      </c>
      <c r="B8" s="15">
        <v>19786</v>
      </c>
      <c r="C8" s="16" t="s">
        <v>120</v>
      </c>
      <c r="D8" s="17" t="s">
        <v>17</v>
      </c>
      <c r="E8" s="15">
        <v>58695</v>
      </c>
      <c r="F8" s="35"/>
      <c r="G8" s="19" t="s">
        <v>72</v>
      </c>
      <c r="H8" s="19">
        <v>597268</v>
      </c>
      <c r="I8" s="14">
        <v>45614</v>
      </c>
      <c r="J8" s="35">
        <v>24246.56</v>
      </c>
      <c r="K8" s="25">
        <f t="shared" si="0"/>
        <v>24246.56</v>
      </c>
      <c r="L8" s="14">
        <v>45677</v>
      </c>
      <c r="M8" s="2" t="s">
        <v>122</v>
      </c>
    </row>
    <row r="9" spans="1:13">
      <c r="A9" s="14">
        <v>45674</v>
      </c>
      <c r="B9" s="15">
        <v>19787</v>
      </c>
      <c r="C9" s="16" t="s">
        <v>120</v>
      </c>
      <c r="D9" s="17" t="s">
        <v>17</v>
      </c>
      <c r="E9" s="15">
        <v>58875</v>
      </c>
      <c r="F9" s="35"/>
      <c r="G9" s="19" t="s">
        <v>72</v>
      </c>
      <c r="H9" s="19">
        <v>598024</v>
      </c>
      <c r="I9" s="14">
        <v>45660</v>
      </c>
      <c r="J9" s="35">
        <v>8082.19</v>
      </c>
      <c r="K9" s="25">
        <f t="shared" si="0"/>
        <v>8082.19</v>
      </c>
      <c r="L9" s="14">
        <v>45677</v>
      </c>
      <c r="M9" s="2" t="s">
        <v>123</v>
      </c>
    </row>
    <row r="10" spans="1:13">
      <c r="A10" s="14">
        <v>45674</v>
      </c>
      <c r="B10" s="15">
        <v>19788</v>
      </c>
      <c r="C10" s="16" t="s">
        <v>124</v>
      </c>
      <c r="D10" s="17" t="s">
        <v>17</v>
      </c>
      <c r="E10" s="15">
        <v>58816</v>
      </c>
      <c r="F10" s="35"/>
      <c r="G10" s="19" t="s">
        <v>125</v>
      </c>
      <c r="H10" s="19">
        <v>151100</v>
      </c>
      <c r="I10" s="14">
        <v>45644</v>
      </c>
      <c r="J10" s="35">
        <v>9236.79</v>
      </c>
      <c r="K10" s="25">
        <f t="shared" si="0"/>
        <v>9236.79</v>
      </c>
      <c r="L10" s="14">
        <v>45677</v>
      </c>
      <c r="M10" s="2" t="s">
        <v>126</v>
      </c>
    </row>
    <row r="11" spans="1:13">
      <c r="A11" s="14">
        <v>45674</v>
      </c>
      <c r="B11" s="15">
        <v>19788</v>
      </c>
      <c r="C11" s="16" t="s">
        <v>124</v>
      </c>
      <c r="D11" s="17" t="s">
        <v>17</v>
      </c>
      <c r="E11" s="15">
        <v>58821</v>
      </c>
      <c r="F11" s="35"/>
      <c r="G11" s="19" t="s">
        <v>125</v>
      </c>
      <c r="H11" s="19">
        <v>151100</v>
      </c>
      <c r="I11" s="14">
        <v>45644</v>
      </c>
      <c r="J11" s="35">
        <v>9236.78</v>
      </c>
      <c r="K11" s="25">
        <f t="shared" si="0"/>
        <v>9236.78</v>
      </c>
      <c r="L11" s="14">
        <v>45677</v>
      </c>
      <c r="M11" s="2" t="s">
        <v>127</v>
      </c>
    </row>
    <row r="12" spans="1:13">
      <c r="A12" s="14">
        <v>45674</v>
      </c>
      <c r="B12" s="15">
        <v>19790</v>
      </c>
      <c r="C12" s="16" t="s">
        <v>128</v>
      </c>
      <c r="D12" s="17" t="s">
        <v>17</v>
      </c>
      <c r="E12" s="15">
        <v>59693</v>
      </c>
      <c r="F12" s="35"/>
      <c r="G12" s="19" t="s">
        <v>36</v>
      </c>
      <c r="H12" s="19">
        <v>89163</v>
      </c>
      <c r="I12" s="14">
        <v>45659</v>
      </c>
      <c r="J12" s="35">
        <v>21697.03</v>
      </c>
      <c r="K12" s="25">
        <f t="shared" si="0"/>
        <v>21697.03</v>
      </c>
      <c r="L12" s="14">
        <v>45677</v>
      </c>
      <c r="M12" s="2" t="s">
        <v>129</v>
      </c>
    </row>
    <row r="13" spans="1:13">
      <c r="A13" s="14">
        <v>45674</v>
      </c>
      <c r="B13" s="15">
        <v>19791</v>
      </c>
      <c r="C13" s="16" t="s">
        <v>130</v>
      </c>
      <c r="D13" s="17" t="s">
        <v>17</v>
      </c>
      <c r="E13" s="15">
        <v>59694</v>
      </c>
      <c r="F13" s="35"/>
      <c r="G13" s="19" t="s">
        <v>36</v>
      </c>
      <c r="H13" s="19">
        <v>1653482</v>
      </c>
      <c r="I13" s="14">
        <v>45652</v>
      </c>
      <c r="J13" s="35">
        <v>21697.03</v>
      </c>
      <c r="K13" s="25">
        <f t="shared" si="0"/>
        <v>21697.03</v>
      </c>
      <c r="L13" s="14">
        <v>45677</v>
      </c>
      <c r="M13" s="2" t="s">
        <v>129</v>
      </c>
    </row>
    <row r="14" spans="6:11">
      <c r="F14" s="36">
        <f>SUM(F7:F13)</f>
        <v>0</v>
      </c>
      <c r="G14" s="2"/>
      <c r="H14" s="2"/>
      <c r="I14" s="2"/>
      <c r="J14" s="40">
        <f>SUM(J7:J13)</f>
        <v>126525.13</v>
      </c>
      <c r="K14" s="36">
        <f>SUM(K7:K13)</f>
        <v>126525.13</v>
      </c>
    </row>
    <row r="15" spans="6:11">
      <c r="F15" s="36"/>
      <c r="G15" s="2"/>
      <c r="H15" s="2"/>
      <c r="I15" s="2"/>
      <c r="J15" s="36"/>
      <c r="K15" s="36"/>
    </row>
    <row r="16" spans="6:11">
      <c r="F16" s="36"/>
      <c r="I16" s="1" t="s">
        <v>13</v>
      </c>
      <c r="K16" s="36"/>
    </row>
    <row r="17" spans="8:10">
      <c r="H17" s="2" t="s">
        <v>19</v>
      </c>
      <c r="J17" s="41" t="s">
        <v>20</v>
      </c>
    </row>
    <row r="18" spans="11:11">
      <c r="K18" s="41" t="s">
        <v>21</v>
      </c>
    </row>
    <row r="19" spans="7:11">
      <c r="G19" s="2" t="s">
        <v>24</v>
      </c>
      <c r="I19" s="42">
        <v>1000</v>
      </c>
      <c r="J19" s="43"/>
      <c r="K19" s="44">
        <f t="shared" ref="K19:K30" si="1">J18*I18</f>
        <v>0</v>
      </c>
    </row>
    <row r="20" spans="1:11">
      <c r="A20" s="2" t="s">
        <v>22</v>
      </c>
      <c r="D20" s="2" t="s">
        <v>23</v>
      </c>
      <c r="G20" s="2"/>
      <c r="I20" s="42">
        <v>500</v>
      </c>
      <c r="J20" s="43"/>
      <c r="K20" s="44">
        <f t="shared" si="1"/>
        <v>0</v>
      </c>
    </row>
    <row r="21" spans="1:11">
      <c r="A21" s="2"/>
      <c r="G21" s="2"/>
      <c r="I21" s="42">
        <v>200</v>
      </c>
      <c r="J21" s="43"/>
      <c r="K21" s="44">
        <f t="shared" si="1"/>
        <v>0</v>
      </c>
    </row>
    <row r="22" spans="1:11">
      <c r="A22" s="2"/>
      <c r="G22" s="2" t="s">
        <v>27</v>
      </c>
      <c r="I22" s="42">
        <v>100</v>
      </c>
      <c r="J22" s="43"/>
      <c r="K22" s="44">
        <f t="shared" si="1"/>
        <v>0</v>
      </c>
    </row>
    <row r="23" spans="1:11">
      <c r="A23" s="2" t="s">
        <v>25</v>
      </c>
      <c r="D23" s="2" t="s">
        <v>26</v>
      </c>
      <c r="G23" s="1" t="s">
        <v>30</v>
      </c>
      <c r="I23" s="42">
        <v>50</v>
      </c>
      <c r="J23" s="43"/>
      <c r="K23" s="44">
        <f t="shared" si="1"/>
        <v>0</v>
      </c>
    </row>
    <row r="24" spans="1:11">
      <c r="A24" s="1" t="s">
        <v>28</v>
      </c>
      <c r="D24" s="1" t="s">
        <v>29</v>
      </c>
      <c r="I24" s="42">
        <v>20</v>
      </c>
      <c r="J24" s="43"/>
      <c r="K24" s="44">
        <f t="shared" si="1"/>
        <v>0</v>
      </c>
    </row>
    <row r="25" spans="9:11">
      <c r="I25" s="42">
        <v>10</v>
      </c>
      <c r="J25" s="43"/>
      <c r="K25" s="44">
        <f t="shared" si="1"/>
        <v>0</v>
      </c>
    </row>
    <row r="26" spans="9:11">
      <c r="I26" s="42">
        <v>5</v>
      </c>
      <c r="J26" s="43"/>
      <c r="K26" s="44">
        <f t="shared" si="1"/>
        <v>0</v>
      </c>
    </row>
    <row r="27" spans="9:11">
      <c r="I27" s="42">
        <v>1</v>
      </c>
      <c r="J27" s="43"/>
      <c r="K27" s="44">
        <f t="shared" si="1"/>
        <v>0</v>
      </c>
    </row>
    <row r="28" spans="9:11">
      <c r="I28" s="42">
        <v>0.25</v>
      </c>
      <c r="J28" s="43"/>
      <c r="K28" s="44">
        <f t="shared" si="1"/>
        <v>0</v>
      </c>
    </row>
    <row r="29" spans="9:11">
      <c r="I29" s="45">
        <v>0.05</v>
      </c>
      <c r="J29" s="43"/>
      <c r="K29" s="44">
        <f t="shared" si="1"/>
        <v>0</v>
      </c>
    </row>
    <row r="30" spans="9:11">
      <c r="I30" s="2" t="s">
        <v>31</v>
      </c>
      <c r="K30" s="44">
        <f t="shared" si="1"/>
        <v>0</v>
      </c>
    </row>
    <row r="31" spans="9:11">
      <c r="I31" s="2" t="s">
        <v>32</v>
      </c>
      <c r="K31" s="46">
        <f>SUM(K19:K30)</f>
        <v>0</v>
      </c>
    </row>
    <row r="32" spans="11:11">
      <c r="K32" s="47">
        <f>J14</f>
        <v>126525.13</v>
      </c>
    </row>
    <row r="33" ht="9.75" spans="11:11">
      <c r="K33" s="48">
        <f>SUM(K31:K32)</f>
        <v>126525.13</v>
      </c>
    </row>
    <row r="34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34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45677</v>
      </c>
      <c r="B45" s="15">
        <v>20544</v>
      </c>
      <c r="C45" s="16" t="s">
        <v>131</v>
      </c>
      <c r="D45" s="17" t="s">
        <v>17</v>
      </c>
      <c r="E45" s="15">
        <v>59751</v>
      </c>
      <c r="F45" s="35">
        <v>28756.1</v>
      </c>
      <c r="G45" s="19"/>
      <c r="H45" s="19"/>
      <c r="I45" s="14"/>
      <c r="J45" s="35"/>
      <c r="K45" s="25">
        <f>F45+J45</f>
        <v>28756.1</v>
      </c>
      <c r="L45" s="14">
        <v>45678</v>
      </c>
      <c r="M45" s="2"/>
    </row>
    <row r="46" spans="1:13">
      <c r="A46" s="14"/>
      <c r="B46" s="15"/>
      <c r="C46" s="16"/>
      <c r="D46" s="17"/>
      <c r="E46" s="15"/>
      <c r="F46" s="35"/>
      <c r="G46" s="19"/>
      <c r="H46" s="19"/>
      <c r="I46" s="14"/>
      <c r="J46" s="35"/>
      <c r="K46" s="25"/>
      <c r="L46" s="14"/>
      <c r="M46" s="2"/>
    </row>
    <row r="47" spans="6:11">
      <c r="F47" s="36">
        <f t="shared" ref="F47:K47" si="2">SUM(F45:F46)</f>
        <v>28756.1</v>
      </c>
      <c r="G47" s="2"/>
      <c r="H47" s="2"/>
      <c r="I47" s="2"/>
      <c r="J47" s="40">
        <f t="shared" si="2"/>
        <v>0</v>
      </c>
      <c r="K47" s="36">
        <f t="shared" si="2"/>
        <v>28756.1</v>
      </c>
    </row>
    <row r="48" spans="6:11">
      <c r="F48" s="36"/>
      <c r="G48" s="2"/>
      <c r="H48" s="2"/>
      <c r="I48" s="2"/>
      <c r="J48" s="36"/>
      <c r="K48" s="36"/>
    </row>
    <row r="49" spans="6:11">
      <c r="F49" s="36"/>
      <c r="I49" s="1" t="s">
        <v>13</v>
      </c>
      <c r="K49" s="36"/>
    </row>
    <row r="50" spans="8:10">
      <c r="H50" s="2" t="s">
        <v>19</v>
      </c>
      <c r="J50" s="41" t="s">
        <v>20</v>
      </c>
    </row>
    <row r="51" spans="11:11">
      <c r="K51" s="41" t="s">
        <v>21</v>
      </c>
    </row>
    <row r="52" spans="7:11">
      <c r="G52" s="2" t="s">
        <v>24</v>
      </c>
      <c r="I52" s="42">
        <v>1000</v>
      </c>
      <c r="J52" s="43">
        <v>28</v>
      </c>
      <c r="K52" s="44">
        <f t="shared" ref="K52:K63" si="3">J51*I51</f>
        <v>0</v>
      </c>
    </row>
    <row r="53" spans="1:11">
      <c r="A53" s="2" t="s">
        <v>22</v>
      </c>
      <c r="D53" s="2" t="s">
        <v>23</v>
      </c>
      <c r="G53" s="2"/>
      <c r="I53" s="42">
        <v>500</v>
      </c>
      <c r="J53" s="43"/>
      <c r="K53" s="44">
        <f t="shared" si="3"/>
        <v>28000</v>
      </c>
    </row>
    <row r="54" spans="1:11">
      <c r="A54" s="2"/>
      <c r="G54" s="2"/>
      <c r="I54" s="42">
        <v>200</v>
      </c>
      <c r="J54" s="43"/>
      <c r="K54" s="44">
        <f t="shared" si="3"/>
        <v>0</v>
      </c>
    </row>
    <row r="55" spans="1:11">
      <c r="A55" s="2"/>
      <c r="G55" s="2" t="s">
        <v>27</v>
      </c>
      <c r="I55" s="42">
        <v>100</v>
      </c>
      <c r="J55" s="43">
        <v>6</v>
      </c>
      <c r="K55" s="44">
        <f t="shared" si="3"/>
        <v>0</v>
      </c>
    </row>
    <row r="56" spans="1:11">
      <c r="A56" s="2" t="s">
        <v>25</v>
      </c>
      <c r="D56" s="2" t="s">
        <v>26</v>
      </c>
      <c r="G56" s="1" t="s">
        <v>30</v>
      </c>
      <c r="I56" s="42">
        <v>50</v>
      </c>
      <c r="J56" s="43">
        <v>3</v>
      </c>
      <c r="K56" s="44">
        <f t="shared" si="3"/>
        <v>600</v>
      </c>
    </row>
    <row r="57" spans="1:11">
      <c r="A57" s="1" t="s">
        <v>28</v>
      </c>
      <c r="D57" s="1" t="s">
        <v>29</v>
      </c>
      <c r="I57" s="42">
        <v>20</v>
      </c>
      <c r="J57" s="43"/>
      <c r="K57" s="44">
        <f t="shared" si="3"/>
        <v>150</v>
      </c>
    </row>
    <row r="58" spans="9:11">
      <c r="I58" s="42">
        <v>10</v>
      </c>
      <c r="J58" s="43"/>
      <c r="K58" s="44">
        <f t="shared" si="3"/>
        <v>0</v>
      </c>
    </row>
    <row r="59" spans="9:11">
      <c r="I59" s="42">
        <v>5</v>
      </c>
      <c r="J59" s="43">
        <v>1</v>
      </c>
      <c r="K59" s="44">
        <f t="shared" si="3"/>
        <v>0</v>
      </c>
    </row>
    <row r="60" spans="9:11">
      <c r="I60" s="42">
        <v>1</v>
      </c>
      <c r="J60" s="43">
        <v>1</v>
      </c>
      <c r="K60" s="44">
        <f t="shared" si="3"/>
        <v>5</v>
      </c>
    </row>
    <row r="61" spans="9:11">
      <c r="I61" s="42">
        <v>0.25</v>
      </c>
      <c r="J61" s="43"/>
      <c r="K61" s="44">
        <f t="shared" si="3"/>
        <v>1</v>
      </c>
    </row>
    <row r="62" spans="9:11">
      <c r="I62" s="45">
        <v>0.05</v>
      </c>
      <c r="J62" s="43">
        <v>2</v>
      </c>
      <c r="K62" s="44">
        <f t="shared" si="3"/>
        <v>0</v>
      </c>
    </row>
    <row r="63" spans="9:11">
      <c r="I63" s="2" t="s">
        <v>31</v>
      </c>
      <c r="K63" s="44">
        <f t="shared" si="3"/>
        <v>0.1</v>
      </c>
    </row>
    <row r="64" spans="9:11">
      <c r="I64" s="2" t="s">
        <v>32</v>
      </c>
      <c r="K64" s="46">
        <f>SUM(K52:K63)</f>
        <v>28756.1</v>
      </c>
    </row>
    <row r="65" spans="11:11">
      <c r="K65" s="47">
        <f>J47</f>
        <v>0</v>
      </c>
    </row>
    <row r="66" ht="9.75" spans="11:11">
      <c r="K66" s="48">
        <f>SUM(K64:K65)</f>
        <v>28756.1</v>
      </c>
    </row>
    <row r="67" ht="9.75"/>
  </sheetData>
  <mergeCells count="26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topLeftCell="A35" workbookViewId="0">
      <selection activeCell="J41" sqref="J4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45678</v>
      </c>
      <c r="B7" s="15">
        <v>20545</v>
      </c>
      <c r="C7" s="16" t="s">
        <v>132</v>
      </c>
      <c r="D7" s="17" t="s">
        <v>17</v>
      </c>
      <c r="E7" s="15">
        <v>59758</v>
      </c>
      <c r="F7" s="35">
        <v>1895</v>
      </c>
      <c r="G7" s="19"/>
      <c r="H7" s="19"/>
      <c r="I7" s="14"/>
      <c r="J7" s="35"/>
      <c r="K7" s="25">
        <f>F7+J7</f>
        <v>1895</v>
      </c>
      <c r="L7" s="14">
        <v>45679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1895</v>
      </c>
      <c r="G9" s="2"/>
      <c r="H9" s="2"/>
      <c r="I9" s="2"/>
      <c r="J9" s="40">
        <f t="shared" si="0"/>
        <v>0</v>
      </c>
      <c r="K9" s="36">
        <f t="shared" si="0"/>
        <v>1895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1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>
        <v>1</v>
      </c>
      <c r="K15" s="44">
        <f t="shared" si="1"/>
        <v>1000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27</v>
      </c>
      <c r="I17" s="42">
        <v>100</v>
      </c>
      <c r="J17" s="43">
        <v>3</v>
      </c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>
        <v>1</v>
      </c>
      <c r="K18" s="44">
        <f t="shared" si="1"/>
        <v>300</v>
      </c>
    </row>
    <row r="19" spans="1:11">
      <c r="A19" s="1" t="s">
        <v>28</v>
      </c>
      <c r="D19" s="1" t="s">
        <v>29</v>
      </c>
      <c r="I19" s="42">
        <v>20</v>
      </c>
      <c r="J19" s="43">
        <v>2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40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/>
      <c r="K22" s="44">
        <f t="shared" si="1"/>
        <v>5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1895</v>
      </c>
    </row>
    <row r="27" spans="11:11">
      <c r="K27" s="47">
        <f>J9</f>
        <v>0</v>
      </c>
    </row>
    <row r="28" ht="9.75" spans="11:11">
      <c r="K28" s="48">
        <f>SUM(K26:K27)</f>
        <v>1895</v>
      </c>
    </row>
    <row r="29" ht="9.75"/>
    <row r="40" spans="1:1">
      <c r="A40" s="2" t="s">
        <v>0</v>
      </c>
    </row>
    <row r="41" spans="1:1">
      <c r="A41" s="2" t="s">
        <v>1</v>
      </c>
    </row>
    <row r="43" spans="1:12">
      <c r="A43" s="3" t="s">
        <v>2</v>
      </c>
      <c r="B43" s="3" t="s">
        <v>34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3"/>
      <c r="K43" s="3" t="s">
        <v>9</v>
      </c>
      <c r="L43" s="3" t="s">
        <v>10</v>
      </c>
    </row>
    <row r="44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3">
      <c r="A46" s="14">
        <v>45678</v>
      </c>
      <c r="B46" s="15">
        <v>20001</v>
      </c>
      <c r="C46" s="16" t="s">
        <v>40</v>
      </c>
      <c r="D46" s="17" t="s">
        <v>17</v>
      </c>
      <c r="E46" s="37">
        <v>59761</v>
      </c>
      <c r="F46" s="38">
        <v>52744.1</v>
      </c>
      <c r="G46" s="39"/>
      <c r="H46" s="39"/>
      <c r="I46" s="27"/>
      <c r="J46" s="25">
        <v>0</v>
      </c>
      <c r="K46" s="25">
        <f t="shared" ref="K46:K55" si="2">J46+F46</f>
        <v>52744.1</v>
      </c>
      <c r="L46" s="14">
        <v>45678</v>
      </c>
      <c r="M46" s="2"/>
    </row>
    <row r="47" spans="1:13">
      <c r="A47" s="14">
        <v>45678</v>
      </c>
      <c r="B47" s="15">
        <v>20546</v>
      </c>
      <c r="C47" s="16" t="s">
        <v>133</v>
      </c>
      <c r="D47" s="17" t="s">
        <v>17</v>
      </c>
      <c r="E47" s="37">
        <v>59759</v>
      </c>
      <c r="F47" s="38">
        <v>14500</v>
      </c>
      <c r="G47" s="39"/>
      <c r="H47" s="39"/>
      <c r="I47" s="27"/>
      <c r="J47" s="25">
        <v>0</v>
      </c>
      <c r="K47" s="25">
        <f t="shared" si="2"/>
        <v>14500</v>
      </c>
      <c r="L47" s="14">
        <v>45678</v>
      </c>
      <c r="M47" s="2"/>
    </row>
    <row r="48" spans="1:13">
      <c r="A48" s="14">
        <v>45678</v>
      </c>
      <c r="B48" s="15">
        <v>20547</v>
      </c>
      <c r="C48" s="16" t="s">
        <v>134</v>
      </c>
      <c r="D48" s="17" t="s">
        <v>17</v>
      </c>
      <c r="E48" s="37">
        <v>59755</v>
      </c>
      <c r="F48" s="38">
        <v>22976.1</v>
      </c>
      <c r="G48" s="39"/>
      <c r="H48" s="39"/>
      <c r="I48" s="27"/>
      <c r="J48" s="25">
        <v>0</v>
      </c>
      <c r="K48" s="25">
        <f t="shared" si="2"/>
        <v>22976.1</v>
      </c>
      <c r="L48" s="14">
        <v>45678</v>
      </c>
      <c r="M48" s="2"/>
    </row>
    <row r="49" spans="1:13">
      <c r="A49" s="14">
        <v>45678</v>
      </c>
      <c r="B49" s="15">
        <v>20548</v>
      </c>
      <c r="C49" s="16" t="s">
        <v>135</v>
      </c>
      <c r="D49" s="17" t="s">
        <v>43</v>
      </c>
      <c r="E49" s="37">
        <v>59747</v>
      </c>
      <c r="F49" s="38"/>
      <c r="G49" s="39"/>
      <c r="H49" s="39"/>
      <c r="I49" s="27"/>
      <c r="J49" s="25">
        <v>106088.2</v>
      </c>
      <c r="K49" s="25">
        <f t="shared" si="2"/>
        <v>106088.2</v>
      </c>
      <c r="L49" s="14">
        <v>45678</v>
      </c>
      <c r="M49" s="2" t="s">
        <v>136</v>
      </c>
    </row>
    <row r="50" spans="1:13">
      <c r="A50" s="14">
        <v>45678</v>
      </c>
      <c r="B50" s="15">
        <v>20549</v>
      </c>
      <c r="C50" s="16" t="s">
        <v>137</v>
      </c>
      <c r="D50" s="17" t="s">
        <v>43</v>
      </c>
      <c r="E50" s="37">
        <v>59756</v>
      </c>
      <c r="F50" s="38">
        <v>22336.1</v>
      </c>
      <c r="G50" s="39"/>
      <c r="H50" s="39"/>
      <c r="I50" s="27"/>
      <c r="J50" s="25">
        <v>0</v>
      </c>
      <c r="K50" s="25">
        <f t="shared" si="2"/>
        <v>22336.1</v>
      </c>
      <c r="L50" s="14">
        <v>45678</v>
      </c>
      <c r="M50" s="2"/>
    </row>
    <row r="51" spans="1:13">
      <c r="A51" s="14">
        <v>45678</v>
      </c>
      <c r="B51" s="15">
        <v>20549</v>
      </c>
      <c r="C51" s="16" t="s">
        <v>137</v>
      </c>
      <c r="D51" s="17" t="s">
        <v>81</v>
      </c>
      <c r="E51" s="37">
        <v>59756</v>
      </c>
      <c r="F51" s="38">
        <v>11620</v>
      </c>
      <c r="G51" s="39"/>
      <c r="H51" s="39"/>
      <c r="I51" s="27"/>
      <c r="J51" s="25">
        <v>0</v>
      </c>
      <c r="K51" s="25">
        <f t="shared" si="2"/>
        <v>11620</v>
      </c>
      <c r="L51" s="14">
        <v>45678</v>
      </c>
      <c r="M51" s="2"/>
    </row>
    <row r="52" spans="1:13">
      <c r="A52" s="14">
        <v>45678</v>
      </c>
      <c r="B52" s="15">
        <v>20549</v>
      </c>
      <c r="C52" s="16" t="s">
        <v>137</v>
      </c>
      <c r="D52" s="17" t="s">
        <v>138</v>
      </c>
      <c r="E52" s="37">
        <v>59756</v>
      </c>
      <c r="F52" s="38">
        <v>43.9</v>
      </c>
      <c r="G52" s="39"/>
      <c r="H52" s="39"/>
      <c r="I52" s="27"/>
      <c r="J52" s="25">
        <v>0</v>
      </c>
      <c r="K52" s="25">
        <f t="shared" si="2"/>
        <v>43.9</v>
      </c>
      <c r="L52" s="14">
        <v>45678</v>
      </c>
      <c r="M52" s="2"/>
    </row>
    <row r="53" spans="1:13">
      <c r="A53" s="14">
        <v>45678</v>
      </c>
      <c r="B53" s="15">
        <v>20550</v>
      </c>
      <c r="C53" s="16" t="s">
        <v>139</v>
      </c>
      <c r="D53" s="17" t="s">
        <v>43</v>
      </c>
      <c r="E53" s="37">
        <v>59760</v>
      </c>
      <c r="F53" s="38">
        <v>32804.1</v>
      </c>
      <c r="G53" s="39"/>
      <c r="H53" s="39"/>
      <c r="I53" s="27"/>
      <c r="J53" s="25">
        <v>0</v>
      </c>
      <c r="K53" s="25">
        <f t="shared" si="2"/>
        <v>32804.1</v>
      </c>
      <c r="L53" s="14">
        <v>45675</v>
      </c>
      <c r="M53" s="2"/>
    </row>
    <row r="54" spans="1:13">
      <c r="A54" s="14">
        <v>45678</v>
      </c>
      <c r="B54" s="15">
        <v>20550</v>
      </c>
      <c r="C54" s="16" t="s">
        <v>139</v>
      </c>
      <c r="D54" s="17" t="s">
        <v>81</v>
      </c>
      <c r="E54" s="37">
        <v>59760</v>
      </c>
      <c r="F54" s="38">
        <v>1200</v>
      </c>
      <c r="G54" s="39"/>
      <c r="H54" s="39"/>
      <c r="I54" s="27"/>
      <c r="J54" s="25">
        <v>0</v>
      </c>
      <c r="K54" s="25">
        <f t="shared" si="2"/>
        <v>1200</v>
      </c>
      <c r="L54" s="14">
        <v>45675</v>
      </c>
      <c r="M54" s="51"/>
    </row>
    <row r="55" spans="1:13">
      <c r="A55" s="14">
        <v>45678</v>
      </c>
      <c r="B55" s="15">
        <v>20550</v>
      </c>
      <c r="C55" s="16" t="s">
        <v>139</v>
      </c>
      <c r="D55" s="17" t="s">
        <v>138</v>
      </c>
      <c r="E55" s="37">
        <v>59760</v>
      </c>
      <c r="F55" s="38">
        <v>6080</v>
      </c>
      <c r="G55" s="39"/>
      <c r="H55" s="39"/>
      <c r="I55" s="27"/>
      <c r="J55" s="25">
        <v>0</v>
      </c>
      <c r="K55" s="25">
        <f t="shared" si="2"/>
        <v>6080</v>
      </c>
      <c r="L55" s="14">
        <v>45675</v>
      </c>
      <c r="M55" s="51"/>
    </row>
    <row r="56" spans="6:11">
      <c r="F56" s="36">
        <f>SUM(F46:F55)</f>
        <v>164304.3</v>
      </c>
      <c r="G56" s="2"/>
      <c r="H56" s="2"/>
      <c r="I56" s="2"/>
      <c r="J56" s="36">
        <f>SUM(J46:J55)</f>
        <v>106088.2</v>
      </c>
      <c r="K56" s="36">
        <f>SUM(K46:K55)</f>
        <v>270392.5</v>
      </c>
    </row>
    <row r="58" spans="1:4">
      <c r="A58" s="2" t="s">
        <v>22</v>
      </c>
      <c r="D58" s="2" t="s">
        <v>23</v>
      </c>
    </row>
    <row r="59" spans="1:1">
      <c r="A59" s="2"/>
    </row>
    <row r="60" spans="1:1">
      <c r="A60" s="2"/>
    </row>
    <row r="61" spans="1:4">
      <c r="A61" s="2" t="s">
        <v>25</v>
      </c>
      <c r="D61" s="2" t="s">
        <v>26</v>
      </c>
    </row>
    <row r="62" spans="1:4">
      <c r="A62" s="1" t="s">
        <v>28</v>
      </c>
      <c r="D62" s="1" t="s">
        <v>29</v>
      </c>
    </row>
  </sheetData>
  <mergeCells count="26">
    <mergeCell ref="G4:J4"/>
    <mergeCell ref="G43:J43"/>
    <mergeCell ref="A4:A6"/>
    <mergeCell ref="A43:A45"/>
    <mergeCell ref="B4:B6"/>
    <mergeCell ref="B43:B45"/>
    <mergeCell ref="C4:C6"/>
    <mergeCell ref="C43:C45"/>
    <mergeCell ref="D4:D6"/>
    <mergeCell ref="D43:D45"/>
    <mergeCell ref="E4:E6"/>
    <mergeCell ref="E43:E45"/>
    <mergeCell ref="F4:F6"/>
    <mergeCell ref="F43:F45"/>
    <mergeCell ref="G5:G6"/>
    <mergeCell ref="G44:G45"/>
    <mergeCell ref="H5:H6"/>
    <mergeCell ref="H44:H45"/>
    <mergeCell ref="I5:I6"/>
    <mergeCell ref="I44:I45"/>
    <mergeCell ref="J5:J6"/>
    <mergeCell ref="J44:J45"/>
    <mergeCell ref="K4:K6"/>
    <mergeCell ref="K43:K45"/>
    <mergeCell ref="L4:L6"/>
    <mergeCell ref="L43:L45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130" zoomScaleNormal="130" topLeftCell="A41" workbookViewId="0">
      <selection activeCell="F15" sqref="F1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45678</v>
      </c>
      <c r="B7" s="15">
        <v>19792</v>
      </c>
      <c r="C7" s="16" t="s">
        <v>140</v>
      </c>
      <c r="D7" s="17" t="s">
        <v>17</v>
      </c>
      <c r="E7" s="15">
        <v>58867</v>
      </c>
      <c r="F7" s="35"/>
      <c r="G7" s="19" t="s">
        <v>72</v>
      </c>
      <c r="H7" s="19">
        <v>380156</v>
      </c>
      <c r="I7" s="14">
        <v>45667</v>
      </c>
      <c r="J7" s="35">
        <v>12944.1</v>
      </c>
      <c r="K7" s="25">
        <f t="shared" ref="K7:K9" si="0">F7+J7</f>
        <v>12944.1</v>
      </c>
      <c r="L7" s="14">
        <v>45679</v>
      </c>
      <c r="M7" s="2"/>
    </row>
    <row r="8" spans="1:13">
      <c r="A8" s="14">
        <v>45678</v>
      </c>
      <c r="B8" s="15">
        <v>19792</v>
      </c>
      <c r="C8" s="16" t="s">
        <v>140</v>
      </c>
      <c r="D8" s="17" t="s">
        <v>17</v>
      </c>
      <c r="E8" s="15">
        <v>58892</v>
      </c>
      <c r="F8" s="35"/>
      <c r="G8" s="19" t="s">
        <v>72</v>
      </c>
      <c r="H8" s="19">
        <v>380156</v>
      </c>
      <c r="I8" s="14">
        <v>45667</v>
      </c>
      <c r="J8" s="35">
        <v>22336.1</v>
      </c>
      <c r="K8" s="25">
        <f t="shared" si="0"/>
        <v>22336.1</v>
      </c>
      <c r="L8" s="14">
        <v>45679</v>
      </c>
      <c r="M8" s="2"/>
    </row>
    <row r="9" spans="1:13">
      <c r="A9" s="14">
        <v>45678</v>
      </c>
      <c r="B9" s="15">
        <v>19792</v>
      </c>
      <c r="C9" s="16" t="s">
        <v>140</v>
      </c>
      <c r="D9" s="17" t="s">
        <v>81</v>
      </c>
      <c r="E9" s="15"/>
      <c r="F9" s="35"/>
      <c r="G9" s="19" t="s">
        <v>72</v>
      </c>
      <c r="H9" s="19">
        <v>380156</v>
      </c>
      <c r="I9" s="14">
        <v>45667</v>
      </c>
      <c r="J9" s="35">
        <v>11493</v>
      </c>
      <c r="K9" s="25">
        <f t="shared" si="0"/>
        <v>11493</v>
      </c>
      <c r="L9" s="14">
        <v>45679</v>
      </c>
      <c r="M9" s="2"/>
    </row>
    <row r="10" spans="6:11">
      <c r="F10" s="36">
        <f>SUM(F7:F9)</f>
        <v>0</v>
      </c>
      <c r="G10" s="2"/>
      <c r="H10" s="2"/>
      <c r="I10" s="2"/>
      <c r="J10" s="40">
        <f>SUM(J7:J9)</f>
        <v>46773.2</v>
      </c>
      <c r="K10" s="36">
        <f>SUM(K7:K9)</f>
        <v>46773.2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19</v>
      </c>
      <c r="J13" s="41" t="s">
        <v>20</v>
      </c>
    </row>
    <row r="14" spans="11:11">
      <c r="K14" s="41" t="s">
        <v>21</v>
      </c>
    </row>
    <row r="15" spans="7:11">
      <c r="G15" s="2" t="s">
        <v>24</v>
      </c>
      <c r="I15" s="42">
        <v>1000</v>
      </c>
      <c r="J15" s="43"/>
      <c r="K15" s="44">
        <f t="shared" ref="K15:K26" si="1">J14*I14</f>
        <v>0</v>
      </c>
    </row>
    <row r="16" spans="1:11">
      <c r="A16" s="2" t="s">
        <v>22</v>
      </c>
      <c r="D16" s="2" t="s">
        <v>23</v>
      </c>
      <c r="G16" s="2"/>
      <c r="I16" s="42">
        <v>500</v>
      </c>
      <c r="J16" s="43"/>
      <c r="K16" s="44">
        <f t="shared" si="1"/>
        <v>0</v>
      </c>
    </row>
    <row r="17" spans="1:11">
      <c r="A17" s="2"/>
      <c r="G17" s="2"/>
      <c r="I17" s="42">
        <v>200</v>
      </c>
      <c r="J17" s="43"/>
      <c r="K17" s="44">
        <f t="shared" si="1"/>
        <v>0</v>
      </c>
    </row>
    <row r="18" spans="1:11">
      <c r="A18" s="2"/>
      <c r="G18" s="2" t="s">
        <v>27</v>
      </c>
      <c r="I18" s="42">
        <v>100</v>
      </c>
      <c r="J18" s="43"/>
      <c r="K18" s="44">
        <f t="shared" si="1"/>
        <v>0</v>
      </c>
    </row>
    <row r="19" spans="1:11">
      <c r="A19" s="2" t="s">
        <v>25</v>
      </c>
      <c r="D19" s="2" t="s">
        <v>26</v>
      </c>
      <c r="G19" s="1" t="s">
        <v>30</v>
      </c>
      <c r="I19" s="42">
        <v>50</v>
      </c>
      <c r="J19" s="43"/>
      <c r="K19" s="44">
        <f t="shared" si="1"/>
        <v>0</v>
      </c>
    </row>
    <row r="20" spans="1:11">
      <c r="A20" s="1" t="s">
        <v>28</v>
      </c>
      <c r="D20" s="1" t="s">
        <v>29</v>
      </c>
      <c r="I20" s="42">
        <v>20</v>
      </c>
      <c r="J20" s="43"/>
      <c r="K20" s="44">
        <f t="shared" si="1"/>
        <v>0</v>
      </c>
    </row>
    <row r="21" spans="9:11">
      <c r="I21" s="42">
        <v>10</v>
      </c>
      <c r="J21" s="43"/>
      <c r="K21" s="44">
        <f t="shared" si="1"/>
        <v>0</v>
      </c>
    </row>
    <row r="22" spans="9:11">
      <c r="I22" s="42">
        <v>5</v>
      </c>
      <c r="J22" s="43"/>
      <c r="K22" s="44">
        <f t="shared" si="1"/>
        <v>0</v>
      </c>
    </row>
    <row r="23" spans="9:11">
      <c r="I23" s="42">
        <v>1</v>
      </c>
      <c r="J23" s="43"/>
      <c r="K23" s="44">
        <f t="shared" si="1"/>
        <v>0</v>
      </c>
    </row>
    <row r="24" spans="9:11">
      <c r="I24" s="42">
        <v>0.25</v>
      </c>
      <c r="J24" s="43"/>
      <c r="K24" s="44">
        <f t="shared" si="1"/>
        <v>0</v>
      </c>
    </row>
    <row r="25" spans="9:11">
      <c r="I25" s="45">
        <v>0.05</v>
      </c>
      <c r="J25" s="43"/>
      <c r="K25" s="44">
        <f t="shared" si="1"/>
        <v>0</v>
      </c>
    </row>
    <row r="26" spans="9:11">
      <c r="I26" s="2" t="s">
        <v>31</v>
      </c>
      <c r="K26" s="44">
        <f t="shared" si="1"/>
        <v>0</v>
      </c>
    </row>
    <row r="27" spans="9:11">
      <c r="I27" s="2" t="s">
        <v>32</v>
      </c>
      <c r="K27" s="46">
        <f>SUM(K15:K26)</f>
        <v>0</v>
      </c>
    </row>
    <row r="28" spans="11:11">
      <c r="K28" s="47">
        <f>J10</f>
        <v>46773.2</v>
      </c>
    </row>
    <row r="29" ht="9.75" spans="11:11">
      <c r="K29" s="48">
        <f>SUM(K27:K28)</f>
        <v>46773.2</v>
      </c>
    </row>
    <row r="30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zoomScale="130" zoomScaleNormal="130" topLeftCell="A35" workbookViewId="0">
      <selection activeCell="D24" sqref="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45680</v>
      </c>
      <c r="B7" s="15">
        <v>19794</v>
      </c>
      <c r="C7" s="16" t="s">
        <v>141</v>
      </c>
      <c r="D7" s="17" t="s">
        <v>17</v>
      </c>
      <c r="E7" s="15">
        <v>59757</v>
      </c>
      <c r="F7" s="35"/>
      <c r="G7" s="19" t="s">
        <v>142</v>
      </c>
      <c r="H7" s="19">
        <v>1679115</v>
      </c>
      <c r="I7" s="14">
        <v>45660</v>
      </c>
      <c r="J7" s="35">
        <v>29682.1</v>
      </c>
      <c r="K7" s="25">
        <f>F7+J7</f>
        <v>29682.1</v>
      </c>
      <c r="L7" s="14">
        <v>45680</v>
      </c>
      <c r="M7" s="2" t="s">
        <v>143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>SUM(F7:F8)</f>
        <v>0</v>
      </c>
      <c r="G9" s="2"/>
      <c r="H9" s="2"/>
      <c r="I9" s="2"/>
      <c r="J9" s="40">
        <f>SUM(J7:J8)</f>
        <v>29682.1</v>
      </c>
      <c r="K9" s="36">
        <f>SUM(K7:K8)</f>
        <v>29682.1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0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0"/>
        <v>0</v>
      </c>
    </row>
    <row r="16" spans="1:11">
      <c r="A16" s="2"/>
      <c r="G16" s="2"/>
      <c r="I16" s="42">
        <v>200</v>
      </c>
      <c r="J16" s="43"/>
      <c r="K16" s="44">
        <f t="shared" si="0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0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0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/>
      <c r="K20" s="44">
        <f t="shared" si="0"/>
        <v>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/>
      <c r="K22" s="44">
        <f t="shared" si="0"/>
        <v>0</v>
      </c>
    </row>
    <row r="23" spans="9:11">
      <c r="I23" s="42">
        <v>0.25</v>
      </c>
      <c r="J23" s="43"/>
      <c r="K23" s="44">
        <f t="shared" si="0"/>
        <v>0</v>
      </c>
    </row>
    <row r="24" spans="9:11">
      <c r="I24" s="45">
        <v>0.05</v>
      </c>
      <c r="J24" s="43"/>
      <c r="K24" s="44">
        <f t="shared" si="0"/>
        <v>0</v>
      </c>
    </row>
    <row r="25" spans="9:11">
      <c r="I25" s="2" t="s">
        <v>31</v>
      </c>
      <c r="K25" s="44">
        <f t="shared" si="0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29682.1</v>
      </c>
    </row>
    <row r="28" ht="9.75" spans="11:11">
      <c r="K28" s="48">
        <f>SUM(K26:K27)</f>
        <v>29682.1</v>
      </c>
    </row>
    <row r="29" ht="9.75"/>
    <row r="40" spans="1:1">
      <c r="A40" s="2" t="s">
        <v>0</v>
      </c>
    </row>
    <row r="41" spans="1:1">
      <c r="A41" s="2" t="s">
        <v>1</v>
      </c>
    </row>
    <row r="43" spans="1:12">
      <c r="A43" s="3" t="s">
        <v>2</v>
      </c>
      <c r="B43" s="52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3"/>
      <c r="K43" s="3" t="s">
        <v>9</v>
      </c>
      <c r="L43" s="3" t="s">
        <v>10</v>
      </c>
    </row>
    <row r="44" spans="1:12">
      <c r="A44" s="6"/>
      <c r="B44" s="53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ht="10.15" customHeight="1" spans="1:12">
      <c r="A45" s="7"/>
      <c r="B45" s="54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ht="10.15" customHeight="1" spans="1:13">
      <c r="A46" s="14">
        <v>45680</v>
      </c>
      <c r="B46" s="15" t="s">
        <v>144</v>
      </c>
      <c r="C46" s="16" t="s">
        <v>16</v>
      </c>
      <c r="D46" s="17" t="s">
        <v>17</v>
      </c>
      <c r="E46" s="15" t="s">
        <v>145</v>
      </c>
      <c r="F46" s="35">
        <v>3500</v>
      </c>
      <c r="G46" s="19"/>
      <c r="H46" s="19"/>
      <c r="I46" s="14"/>
      <c r="J46" s="35"/>
      <c r="K46" s="25">
        <f>J46+F46</f>
        <v>3500</v>
      </c>
      <c r="L46" s="14">
        <v>45680</v>
      </c>
      <c r="M46" s="2"/>
    </row>
    <row r="47" ht="9.95" customHeight="1" spans="1:13">
      <c r="A47" s="14"/>
      <c r="B47" s="15"/>
      <c r="C47" s="16"/>
      <c r="D47" s="17"/>
      <c r="E47" s="15"/>
      <c r="F47" s="35"/>
      <c r="G47" s="19"/>
      <c r="H47" s="19"/>
      <c r="I47" s="14"/>
      <c r="J47" s="35"/>
      <c r="K47" s="25"/>
      <c r="L47" s="14"/>
      <c r="M47" s="2"/>
    </row>
    <row r="48" spans="6:11">
      <c r="F48" s="36">
        <f>SUM(F43:F47)</f>
        <v>3500</v>
      </c>
      <c r="G48" s="2"/>
      <c r="H48" s="2"/>
      <c r="I48" s="2"/>
      <c r="J48" s="36">
        <f>SUM(J46:J47)</f>
        <v>0</v>
      </c>
      <c r="K48" s="36">
        <f>SUM(K47:K47)</f>
        <v>0</v>
      </c>
    </row>
    <row r="49" spans="9:9">
      <c r="I49" s="1" t="s">
        <v>13</v>
      </c>
    </row>
    <row r="50" spans="8:11">
      <c r="H50" s="2" t="s">
        <v>19</v>
      </c>
      <c r="J50" s="41" t="s">
        <v>20</v>
      </c>
      <c r="K50" s="41" t="s">
        <v>21</v>
      </c>
    </row>
    <row r="51" spans="11:11">
      <c r="K51" s="2"/>
    </row>
    <row r="52" spans="1:11">
      <c r="A52" s="2" t="s">
        <v>22</v>
      </c>
      <c r="D52" s="2" t="s">
        <v>23</v>
      </c>
      <c r="G52" s="2" t="s">
        <v>24</v>
      </c>
      <c r="I52" s="42">
        <v>1000</v>
      </c>
      <c r="J52" s="43">
        <v>3</v>
      </c>
      <c r="K52" s="44">
        <f t="shared" ref="K52:K62" si="1">J52*I52</f>
        <v>3000</v>
      </c>
    </row>
    <row r="53" spans="1:11">
      <c r="A53" s="2"/>
      <c r="G53" s="2"/>
      <c r="I53" s="42">
        <v>500</v>
      </c>
      <c r="J53" s="43">
        <v>1</v>
      </c>
      <c r="K53" s="44">
        <f t="shared" si="1"/>
        <v>500</v>
      </c>
    </row>
    <row r="54" spans="1:11">
      <c r="A54" s="2"/>
      <c r="G54" s="2"/>
      <c r="I54" s="42">
        <v>200</v>
      </c>
      <c r="J54" s="43"/>
      <c r="K54" s="44">
        <f t="shared" si="1"/>
        <v>0</v>
      </c>
    </row>
    <row r="55" spans="1:11">
      <c r="A55" s="2" t="s">
        <v>25</v>
      </c>
      <c r="D55" s="2" t="s">
        <v>26</v>
      </c>
      <c r="G55" s="2" t="s">
        <v>27</v>
      </c>
      <c r="I55" s="42">
        <v>100</v>
      </c>
      <c r="J55" s="43"/>
      <c r="K55" s="44">
        <f t="shared" si="1"/>
        <v>0</v>
      </c>
    </row>
    <row r="56" spans="1:11">
      <c r="A56" s="1" t="s">
        <v>28</v>
      </c>
      <c r="D56" s="1" t="s">
        <v>29</v>
      </c>
      <c r="G56" s="1" t="s">
        <v>30</v>
      </c>
      <c r="I56" s="42">
        <v>50</v>
      </c>
      <c r="J56" s="43"/>
      <c r="K56" s="44">
        <f t="shared" si="1"/>
        <v>0</v>
      </c>
    </row>
    <row r="57" spans="9:11">
      <c r="I57" s="42">
        <v>50</v>
      </c>
      <c r="J57" s="43"/>
      <c r="K57" s="44">
        <f t="shared" si="1"/>
        <v>0</v>
      </c>
    </row>
    <row r="58" spans="9:11">
      <c r="I58" s="42">
        <v>10</v>
      </c>
      <c r="J58" s="43"/>
      <c r="K58" s="44">
        <f t="shared" si="1"/>
        <v>0</v>
      </c>
    </row>
    <row r="59" spans="9:11">
      <c r="I59" s="42">
        <v>5</v>
      </c>
      <c r="J59" s="43"/>
      <c r="K59" s="44">
        <f t="shared" si="1"/>
        <v>0</v>
      </c>
    </row>
    <row r="60" spans="9:11">
      <c r="I60" s="42">
        <v>1</v>
      </c>
      <c r="J60" s="43"/>
      <c r="K60" s="44">
        <f t="shared" si="1"/>
        <v>0</v>
      </c>
    </row>
    <row r="61" spans="9:11">
      <c r="I61" s="42">
        <v>0.25</v>
      </c>
      <c r="J61" s="43"/>
      <c r="K61" s="44">
        <f t="shared" si="1"/>
        <v>0</v>
      </c>
    </row>
    <row r="62" spans="9:11">
      <c r="I62" s="45">
        <v>0.05</v>
      </c>
      <c r="J62" s="43"/>
      <c r="K62" s="44">
        <f t="shared" si="1"/>
        <v>0</v>
      </c>
    </row>
    <row r="63" spans="9:11">
      <c r="I63" s="2" t="s">
        <v>31</v>
      </c>
      <c r="K63" s="49">
        <f>SUM(K52:K62)</f>
        <v>3500</v>
      </c>
    </row>
    <row r="64" spans="9:11">
      <c r="I64" s="2" t="s">
        <v>32</v>
      </c>
      <c r="K64" s="47">
        <f>J48</f>
        <v>0</v>
      </c>
    </row>
    <row r="65" ht="9.75" spans="11:11">
      <c r="K65" s="48">
        <f>SUM(K63:K64)</f>
        <v>3500</v>
      </c>
    </row>
    <row r="66" ht="9.75"/>
    <row r="75" spans="1:1">
      <c r="A75" s="2" t="s">
        <v>0</v>
      </c>
    </row>
    <row r="76" spans="1:1">
      <c r="A76" s="2" t="s">
        <v>1</v>
      </c>
    </row>
    <row r="78" spans="1:12">
      <c r="A78" s="3" t="s">
        <v>2</v>
      </c>
      <c r="B78" s="3" t="s">
        <v>34</v>
      </c>
      <c r="C78" s="3" t="s">
        <v>4</v>
      </c>
      <c r="D78" s="3" t="s">
        <v>5</v>
      </c>
      <c r="E78" s="3" t="s">
        <v>6</v>
      </c>
      <c r="F78" s="3" t="s">
        <v>7</v>
      </c>
      <c r="G78" s="4" t="s">
        <v>8</v>
      </c>
      <c r="H78" s="5"/>
      <c r="I78" s="5"/>
      <c r="J78" s="23"/>
      <c r="K78" s="3" t="s">
        <v>9</v>
      </c>
      <c r="L78" s="3" t="s">
        <v>10</v>
      </c>
    </row>
    <row r="79" spans="1:12">
      <c r="A79" s="6"/>
      <c r="B79" s="6"/>
      <c r="C79" s="6"/>
      <c r="D79" s="6"/>
      <c r="E79" s="6"/>
      <c r="F79" s="6"/>
      <c r="G79" s="3" t="s">
        <v>11</v>
      </c>
      <c r="H79" s="3" t="s">
        <v>12</v>
      </c>
      <c r="I79" s="3" t="s">
        <v>13</v>
      </c>
      <c r="J79" s="3" t="s">
        <v>14</v>
      </c>
      <c r="K79" s="6"/>
      <c r="L79" s="6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>
      <c r="A81" s="14">
        <v>45680</v>
      </c>
      <c r="B81" s="15">
        <v>20003</v>
      </c>
      <c r="C81" s="16" t="s">
        <v>146</v>
      </c>
      <c r="D81" s="17" t="s">
        <v>17</v>
      </c>
      <c r="E81" s="15">
        <v>59764</v>
      </c>
      <c r="F81" s="35">
        <v>19396.1</v>
      </c>
      <c r="G81" s="19"/>
      <c r="H81" s="19"/>
      <c r="I81" s="14"/>
      <c r="J81" s="35">
        <v>0</v>
      </c>
      <c r="K81" s="25">
        <f>F81+J81</f>
        <v>19396.1</v>
      </c>
      <c r="L81" s="14">
        <v>45681</v>
      </c>
      <c r="M81" s="2"/>
    </row>
    <row r="82" spans="1:13">
      <c r="A82" s="14"/>
      <c r="B82" s="15"/>
      <c r="C82" s="16"/>
      <c r="D82" s="17"/>
      <c r="E82" s="15"/>
      <c r="F82" s="35"/>
      <c r="G82" s="19"/>
      <c r="H82" s="19"/>
      <c r="I82" s="14"/>
      <c r="J82" s="35"/>
      <c r="K82" s="25"/>
      <c r="L82" s="14"/>
      <c r="M82" s="2"/>
    </row>
    <row r="83" spans="6:11">
      <c r="F83" s="36">
        <f t="shared" ref="F83:K83" si="2">SUM(F81:F82)</f>
        <v>19396.1</v>
      </c>
      <c r="G83" s="2"/>
      <c r="H83" s="2"/>
      <c r="I83" s="2"/>
      <c r="J83" s="40">
        <f t="shared" si="2"/>
        <v>0</v>
      </c>
      <c r="K83" s="36">
        <f t="shared" si="2"/>
        <v>19396.1</v>
      </c>
    </row>
    <row r="84" spans="6:11">
      <c r="F84" s="36"/>
      <c r="G84" s="2"/>
      <c r="H84" s="2"/>
      <c r="I84" s="2"/>
      <c r="J84" s="36"/>
      <c r="K84" s="36"/>
    </row>
    <row r="85" spans="6:11">
      <c r="F85" s="36"/>
      <c r="I85" s="1" t="s">
        <v>13</v>
      </c>
      <c r="K85" s="36"/>
    </row>
    <row r="86" spans="8:10">
      <c r="H86" s="2" t="s">
        <v>19</v>
      </c>
      <c r="J86" s="41" t="s">
        <v>20</v>
      </c>
    </row>
    <row r="87" spans="11:11">
      <c r="K87" s="41" t="s">
        <v>21</v>
      </c>
    </row>
    <row r="88" spans="7:11">
      <c r="G88" s="2" t="s">
        <v>24</v>
      </c>
      <c r="I88" s="42">
        <v>1000</v>
      </c>
      <c r="J88" s="43">
        <v>19</v>
      </c>
      <c r="K88" s="44">
        <f t="shared" ref="K88:K99" si="3">J87*I87</f>
        <v>0</v>
      </c>
    </row>
    <row r="89" spans="1:11">
      <c r="A89" s="2" t="s">
        <v>22</v>
      </c>
      <c r="D89" s="2" t="s">
        <v>23</v>
      </c>
      <c r="G89" s="2"/>
      <c r="I89" s="42">
        <v>500</v>
      </c>
      <c r="J89" s="43"/>
      <c r="K89" s="44">
        <f t="shared" si="3"/>
        <v>19000</v>
      </c>
    </row>
    <row r="90" spans="1:11">
      <c r="A90" s="2"/>
      <c r="G90" s="2"/>
      <c r="I90" s="42">
        <v>200</v>
      </c>
      <c r="J90" s="43"/>
      <c r="K90" s="44">
        <f t="shared" si="3"/>
        <v>0</v>
      </c>
    </row>
    <row r="91" spans="1:11">
      <c r="A91" s="2"/>
      <c r="G91" s="2" t="s">
        <v>27</v>
      </c>
      <c r="I91" s="42">
        <v>100</v>
      </c>
      <c r="J91" s="43">
        <v>3</v>
      </c>
      <c r="K91" s="44">
        <f t="shared" si="3"/>
        <v>0</v>
      </c>
    </row>
    <row r="92" spans="1:11">
      <c r="A92" s="2" t="s">
        <v>25</v>
      </c>
      <c r="D92" s="2" t="s">
        <v>26</v>
      </c>
      <c r="G92" s="1" t="s">
        <v>30</v>
      </c>
      <c r="I92" s="42">
        <v>50</v>
      </c>
      <c r="J92" s="43">
        <v>1</v>
      </c>
      <c r="K92" s="44">
        <f t="shared" si="3"/>
        <v>300</v>
      </c>
    </row>
    <row r="93" spans="1:11">
      <c r="A93" s="1" t="s">
        <v>28</v>
      </c>
      <c r="D93" s="1" t="s">
        <v>29</v>
      </c>
      <c r="I93" s="42">
        <v>20</v>
      </c>
      <c r="J93" s="43">
        <v>2</v>
      </c>
      <c r="K93" s="44">
        <f t="shared" si="3"/>
        <v>50</v>
      </c>
    </row>
    <row r="94" spans="9:11">
      <c r="I94" s="42">
        <v>10</v>
      </c>
      <c r="J94" s="43"/>
      <c r="K94" s="44">
        <f t="shared" si="3"/>
        <v>40</v>
      </c>
    </row>
    <row r="95" spans="9:11">
      <c r="I95" s="42">
        <v>5</v>
      </c>
      <c r="J95" s="43">
        <v>1</v>
      </c>
      <c r="K95" s="44">
        <f t="shared" si="3"/>
        <v>0</v>
      </c>
    </row>
    <row r="96" spans="9:11">
      <c r="I96" s="42">
        <v>1</v>
      </c>
      <c r="J96" s="43">
        <v>1</v>
      </c>
      <c r="K96" s="44">
        <f t="shared" si="3"/>
        <v>5</v>
      </c>
    </row>
    <row r="97" spans="9:11">
      <c r="I97" s="42">
        <v>0.25</v>
      </c>
      <c r="J97" s="43"/>
      <c r="K97" s="44">
        <f t="shared" si="3"/>
        <v>1</v>
      </c>
    </row>
    <row r="98" spans="9:11">
      <c r="I98" s="45">
        <v>0.05</v>
      </c>
      <c r="J98" s="43">
        <v>2</v>
      </c>
      <c r="K98" s="44">
        <f t="shared" si="3"/>
        <v>0</v>
      </c>
    </row>
    <row r="99" spans="9:11">
      <c r="I99" s="2" t="s">
        <v>31</v>
      </c>
      <c r="K99" s="44">
        <f t="shared" si="3"/>
        <v>0.1</v>
      </c>
    </row>
    <row r="100" spans="9:11">
      <c r="I100" s="2" t="s">
        <v>32</v>
      </c>
      <c r="K100" s="46">
        <f>SUM(K88:K99)</f>
        <v>19396.1</v>
      </c>
    </row>
    <row r="101" spans="11:11">
      <c r="K101" s="47">
        <f>J83</f>
        <v>0</v>
      </c>
    </row>
    <row r="102" ht="9.75" spans="11:11">
      <c r="K102" s="48">
        <f>SUM(K100:K101)</f>
        <v>19396.1</v>
      </c>
    </row>
    <row r="103" ht="9.75"/>
  </sheetData>
  <mergeCells count="39">
    <mergeCell ref="G4:J4"/>
    <mergeCell ref="G43:J43"/>
    <mergeCell ref="G78:J78"/>
    <mergeCell ref="A4:A6"/>
    <mergeCell ref="A43:A45"/>
    <mergeCell ref="A78:A80"/>
    <mergeCell ref="B4:B6"/>
    <mergeCell ref="B43:B45"/>
    <mergeCell ref="B78:B80"/>
    <mergeCell ref="C4:C6"/>
    <mergeCell ref="C43:C45"/>
    <mergeCell ref="C78:C80"/>
    <mergeCell ref="D4:D6"/>
    <mergeCell ref="D43:D45"/>
    <mergeCell ref="D78:D80"/>
    <mergeCell ref="E4:E6"/>
    <mergeCell ref="E43:E45"/>
    <mergeCell ref="E78:E80"/>
    <mergeCell ref="F4:F6"/>
    <mergeCell ref="F43:F45"/>
    <mergeCell ref="F78:F80"/>
    <mergeCell ref="G5:G6"/>
    <mergeCell ref="G44:G45"/>
    <mergeCell ref="G79:G80"/>
    <mergeCell ref="H5:H6"/>
    <mergeCell ref="H44:H45"/>
    <mergeCell ref="H79:H80"/>
    <mergeCell ref="I5:I6"/>
    <mergeCell ref="I44:I45"/>
    <mergeCell ref="I79:I80"/>
    <mergeCell ref="J5:J6"/>
    <mergeCell ref="J44:J45"/>
    <mergeCell ref="J79:J80"/>
    <mergeCell ref="K4:K6"/>
    <mergeCell ref="K43:K45"/>
    <mergeCell ref="K78:K80"/>
    <mergeCell ref="L4:L6"/>
    <mergeCell ref="L43:L45"/>
    <mergeCell ref="L78:L8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A1" sqref="A1:L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45681</v>
      </c>
      <c r="B7" s="15">
        <v>20004</v>
      </c>
      <c r="C7" s="16" t="s">
        <v>147</v>
      </c>
      <c r="D7" s="17" t="s">
        <v>17</v>
      </c>
      <c r="E7" s="37">
        <v>59743</v>
      </c>
      <c r="F7" s="38">
        <v>795</v>
      </c>
      <c r="G7" s="39"/>
      <c r="H7" s="39"/>
      <c r="I7" s="27"/>
      <c r="J7" s="25">
        <v>0</v>
      </c>
      <c r="K7" s="25">
        <f>J7+F7</f>
        <v>795</v>
      </c>
      <c r="L7" s="14">
        <v>45671</v>
      </c>
      <c r="M7" s="2"/>
    </row>
    <row r="8" spans="1:13">
      <c r="A8" s="14">
        <v>45681</v>
      </c>
      <c r="B8" s="15">
        <v>20005</v>
      </c>
      <c r="C8" s="16" t="s">
        <v>148</v>
      </c>
      <c r="D8" s="17" t="s">
        <v>43</v>
      </c>
      <c r="E8" s="37">
        <v>59766</v>
      </c>
      <c r="F8" s="38">
        <v>49472.2</v>
      </c>
      <c r="G8" s="39"/>
      <c r="H8" s="39"/>
      <c r="I8" s="27"/>
      <c r="J8" s="25">
        <v>0</v>
      </c>
      <c r="K8" s="25">
        <f>J8+F8</f>
        <v>49472.2</v>
      </c>
      <c r="L8" s="14">
        <v>45679</v>
      </c>
      <c r="M8" s="2"/>
    </row>
    <row r="9" spans="1:13">
      <c r="A9" s="14">
        <v>45681</v>
      </c>
      <c r="B9" s="15">
        <v>20006</v>
      </c>
      <c r="C9" s="16" t="s">
        <v>42</v>
      </c>
      <c r="D9" s="17" t="s">
        <v>43</v>
      </c>
      <c r="E9" s="37">
        <v>59765</v>
      </c>
      <c r="F9" s="38"/>
      <c r="G9" s="39"/>
      <c r="H9" s="39"/>
      <c r="I9" s="27"/>
      <c r="J9" s="25">
        <v>58112.2</v>
      </c>
      <c r="K9" s="25">
        <f t="shared" ref="K9:K15" si="0">J9+F9</f>
        <v>58112.2</v>
      </c>
      <c r="L9" s="14">
        <v>45679</v>
      </c>
      <c r="M9" s="2"/>
    </row>
    <row r="10" spans="1:13">
      <c r="A10" s="14">
        <v>45681</v>
      </c>
      <c r="B10" s="15">
        <v>20007</v>
      </c>
      <c r="C10" s="16" t="s">
        <v>40</v>
      </c>
      <c r="D10" s="17" t="s">
        <v>17</v>
      </c>
      <c r="E10" s="37">
        <v>59770</v>
      </c>
      <c r="F10" s="38">
        <v>30490</v>
      </c>
      <c r="G10" s="39"/>
      <c r="H10" s="39"/>
      <c r="I10" s="27"/>
      <c r="J10" s="25">
        <v>0</v>
      </c>
      <c r="K10" s="25">
        <f t="shared" si="0"/>
        <v>30490</v>
      </c>
      <c r="L10" s="14">
        <v>45680</v>
      </c>
      <c r="M10" s="2"/>
    </row>
    <row r="11" spans="1:13">
      <c r="A11" s="14">
        <v>45681</v>
      </c>
      <c r="B11" s="15">
        <v>20008</v>
      </c>
      <c r="C11" s="16" t="s">
        <v>149</v>
      </c>
      <c r="D11" s="17" t="s">
        <v>43</v>
      </c>
      <c r="E11" s="37">
        <v>59773</v>
      </c>
      <c r="F11" s="38">
        <v>11546.25</v>
      </c>
      <c r="G11" s="39"/>
      <c r="H11" s="39"/>
      <c r="I11" s="27"/>
      <c r="J11" s="25">
        <v>0</v>
      </c>
      <c r="K11" s="25">
        <f t="shared" si="0"/>
        <v>11546.25</v>
      </c>
      <c r="L11" s="14">
        <v>45681</v>
      </c>
      <c r="M11" s="2"/>
    </row>
    <row r="12" spans="1:13">
      <c r="A12" s="14">
        <v>45681</v>
      </c>
      <c r="B12" s="15">
        <v>20008</v>
      </c>
      <c r="C12" s="16" t="s">
        <v>149</v>
      </c>
      <c r="D12" s="17" t="s">
        <v>43</v>
      </c>
      <c r="E12" s="37">
        <v>59774</v>
      </c>
      <c r="F12" s="38">
        <v>22492.5</v>
      </c>
      <c r="G12" s="39"/>
      <c r="H12" s="39"/>
      <c r="I12" s="27"/>
      <c r="J12" s="25">
        <v>0</v>
      </c>
      <c r="K12" s="25">
        <f t="shared" si="0"/>
        <v>22492.5</v>
      </c>
      <c r="L12" s="14">
        <v>45681</v>
      </c>
      <c r="M12" s="2"/>
    </row>
    <row r="13" spans="1:13">
      <c r="A13" s="14">
        <v>45681</v>
      </c>
      <c r="B13" s="15">
        <v>20009</v>
      </c>
      <c r="C13" s="16" t="s">
        <v>150</v>
      </c>
      <c r="D13" s="17" t="s">
        <v>43</v>
      </c>
      <c r="E13" s="37">
        <v>59775</v>
      </c>
      <c r="F13" s="38">
        <v>49472.2</v>
      </c>
      <c r="G13" s="39"/>
      <c r="H13" s="39"/>
      <c r="I13" s="27"/>
      <c r="J13" s="25">
        <v>0</v>
      </c>
      <c r="K13" s="25">
        <f t="shared" si="0"/>
        <v>49472.2</v>
      </c>
      <c r="L13" s="14">
        <v>45681</v>
      </c>
      <c r="M13" s="51"/>
    </row>
    <row r="14" spans="1:13">
      <c r="A14" s="14">
        <v>45681</v>
      </c>
      <c r="B14" s="15">
        <v>20010</v>
      </c>
      <c r="C14" s="16" t="s">
        <v>147</v>
      </c>
      <c r="D14" s="17" t="s">
        <v>17</v>
      </c>
      <c r="E14" s="37">
        <v>59777</v>
      </c>
      <c r="F14" s="38">
        <v>16000</v>
      </c>
      <c r="G14" s="39"/>
      <c r="H14" s="39"/>
      <c r="I14" s="27"/>
      <c r="J14" s="25">
        <v>0</v>
      </c>
      <c r="K14" s="25">
        <f t="shared" si="0"/>
        <v>16000</v>
      </c>
      <c r="L14" s="14">
        <v>45681</v>
      </c>
      <c r="M14" s="51"/>
    </row>
    <row r="15" spans="1:13">
      <c r="A15" s="14">
        <v>45681</v>
      </c>
      <c r="B15" s="15">
        <v>20010</v>
      </c>
      <c r="C15" s="16" t="s">
        <v>147</v>
      </c>
      <c r="D15" s="17" t="s">
        <v>17</v>
      </c>
      <c r="E15" s="37">
        <v>59674</v>
      </c>
      <c r="F15" s="38">
        <v>95</v>
      </c>
      <c r="G15" s="39"/>
      <c r="H15" s="39"/>
      <c r="I15" s="27"/>
      <c r="J15" s="25">
        <v>0</v>
      </c>
      <c r="K15" s="25">
        <f t="shared" si="0"/>
        <v>95</v>
      </c>
      <c r="L15" s="14">
        <v>45681</v>
      </c>
      <c r="M15" s="51"/>
    </row>
    <row r="16" spans="6:11">
      <c r="F16" s="36">
        <f>SUM(F7:F15)</f>
        <v>180363.15</v>
      </c>
      <c r="G16" s="2"/>
      <c r="H16" s="2"/>
      <c r="I16" s="2"/>
      <c r="J16" s="36">
        <f>SUM(J7:J15)</f>
        <v>58112.2</v>
      </c>
      <c r="K16" s="36">
        <f>SUM(K7:K15)</f>
        <v>238475.35</v>
      </c>
    </row>
    <row r="18" spans="1:4">
      <c r="A18" s="2" t="s">
        <v>22</v>
      </c>
      <c r="D18" s="2" t="s">
        <v>23</v>
      </c>
    </row>
    <row r="19" spans="1:1">
      <c r="A19" s="2"/>
    </row>
    <row r="20" spans="1:1">
      <c r="A20" s="2"/>
    </row>
    <row r="21" spans="1:4">
      <c r="A21" s="2" t="s">
        <v>25</v>
      </c>
      <c r="D21" s="2" t="s">
        <v>26</v>
      </c>
    </row>
    <row r="22" spans="1:4">
      <c r="A22" s="1" t="s">
        <v>28</v>
      </c>
      <c r="D22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28" workbookViewId="0">
      <selection activeCell="A35" sqref="$A35:$XFD5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45684</v>
      </c>
      <c r="B7" s="15">
        <v>20011</v>
      </c>
      <c r="C7" s="16" t="s">
        <v>151</v>
      </c>
      <c r="D7" s="17" t="s">
        <v>17</v>
      </c>
      <c r="E7" s="15">
        <v>59772</v>
      </c>
      <c r="F7" s="35">
        <v>29782.2</v>
      </c>
      <c r="G7" s="19"/>
      <c r="H7" s="19"/>
      <c r="I7" s="14"/>
      <c r="J7" s="35">
        <v>0</v>
      </c>
      <c r="K7" s="25">
        <f>F7+J7</f>
        <v>29782.2</v>
      </c>
      <c r="L7" s="14">
        <v>45685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29782.2</v>
      </c>
      <c r="G9" s="2"/>
      <c r="H9" s="2"/>
      <c r="I9" s="2"/>
      <c r="J9" s="40">
        <f t="shared" si="0"/>
        <v>0</v>
      </c>
      <c r="K9" s="36">
        <f t="shared" si="0"/>
        <v>29782.2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29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>
        <v>1</v>
      </c>
      <c r="K15" s="44">
        <f t="shared" si="1"/>
        <v>29000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27</v>
      </c>
      <c r="I17" s="42">
        <v>100</v>
      </c>
      <c r="J17" s="43">
        <v>2</v>
      </c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>
        <v>1</v>
      </c>
      <c r="K18" s="44">
        <f t="shared" si="1"/>
        <v>200</v>
      </c>
    </row>
    <row r="19" spans="1:11">
      <c r="A19" s="1" t="s">
        <v>28</v>
      </c>
      <c r="D19" s="1" t="s">
        <v>29</v>
      </c>
      <c r="I19" s="42">
        <v>20</v>
      </c>
      <c r="J19" s="43">
        <v>1</v>
      </c>
      <c r="K19" s="44">
        <f t="shared" si="1"/>
        <v>50</v>
      </c>
    </row>
    <row r="20" spans="9:11">
      <c r="I20" s="42">
        <v>10</v>
      </c>
      <c r="J20" s="43">
        <v>1</v>
      </c>
      <c r="K20" s="44">
        <f t="shared" si="1"/>
        <v>20</v>
      </c>
    </row>
    <row r="21" spans="9:11">
      <c r="I21" s="42">
        <v>5</v>
      </c>
      <c r="J21" s="43"/>
      <c r="K21" s="44">
        <f t="shared" si="1"/>
        <v>10</v>
      </c>
    </row>
    <row r="22" spans="9:11">
      <c r="I22" s="42">
        <v>1</v>
      </c>
      <c r="J22" s="43">
        <v>2</v>
      </c>
      <c r="K22" s="44">
        <f t="shared" si="1"/>
        <v>0</v>
      </c>
    </row>
    <row r="23" spans="9:11">
      <c r="I23" s="42">
        <v>0.25</v>
      </c>
      <c r="J23" s="43"/>
      <c r="K23" s="44">
        <f t="shared" si="1"/>
        <v>2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31</v>
      </c>
      <c r="K25" s="44">
        <f t="shared" si="1"/>
        <v>0.2</v>
      </c>
    </row>
    <row r="26" spans="9:11">
      <c r="I26" s="2" t="s">
        <v>32</v>
      </c>
      <c r="K26" s="46">
        <f>SUM(K14:K25)</f>
        <v>29782.2</v>
      </c>
    </row>
    <row r="27" spans="11:11">
      <c r="K27" s="47">
        <f>J9</f>
        <v>0</v>
      </c>
    </row>
    <row r="28" ht="9.75" spans="11:11">
      <c r="K28" s="48">
        <f>SUM(K26:K27)</f>
        <v>29782.2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14">
        <v>45684</v>
      </c>
      <c r="B42" s="15">
        <v>20012</v>
      </c>
      <c r="C42" s="16" t="s">
        <v>152</v>
      </c>
      <c r="D42" s="17" t="s">
        <v>17</v>
      </c>
      <c r="E42" s="37">
        <v>59769</v>
      </c>
      <c r="F42" s="38">
        <v>35000</v>
      </c>
      <c r="G42" s="39"/>
      <c r="H42" s="39"/>
      <c r="I42" s="27"/>
      <c r="J42" s="25">
        <v>0</v>
      </c>
      <c r="K42" s="25">
        <f>J42+F42</f>
        <v>35000</v>
      </c>
      <c r="L42" s="14">
        <v>45681</v>
      </c>
    </row>
    <row r="43" spans="1:12">
      <c r="A43" s="14">
        <v>45684</v>
      </c>
      <c r="B43" s="15">
        <v>20012</v>
      </c>
      <c r="C43" s="16" t="s">
        <v>152</v>
      </c>
      <c r="D43" s="17" t="s">
        <v>17</v>
      </c>
      <c r="E43" s="37">
        <v>59771</v>
      </c>
      <c r="F43" s="38">
        <v>21000</v>
      </c>
      <c r="G43" s="39"/>
      <c r="H43" s="39"/>
      <c r="I43" s="27"/>
      <c r="J43" s="25">
        <v>0</v>
      </c>
      <c r="K43" s="25">
        <f>J43+F43</f>
        <v>21000</v>
      </c>
      <c r="L43" s="14">
        <v>45681</v>
      </c>
    </row>
    <row r="44" spans="1:12">
      <c r="A44" s="14">
        <v>45684</v>
      </c>
      <c r="B44" s="15">
        <v>20013</v>
      </c>
      <c r="C44" s="16" t="s">
        <v>153</v>
      </c>
      <c r="D44" s="17" t="s">
        <v>43</v>
      </c>
      <c r="E44" s="37">
        <v>59780</v>
      </c>
      <c r="F44" s="38">
        <v>22400</v>
      </c>
      <c r="G44" s="39"/>
      <c r="H44" s="39"/>
      <c r="I44" s="27"/>
      <c r="J44" s="25">
        <v>0</v>
      </c>
      <c r="K44" s="25">
        <f>J44+F44</f>
        <v>22400</v>
      </c>
      <c r="L44" s="14">
        <v>45684</v>
      </c>
    </row>
    <row r="45" spans="1:12">
      <c r="A45" s="14">
        <v>45684</v>
      </c>
      <c r="B45" s="15">
        <v>20014</v>
      </c>
      <c r="C45" s="16" t="s">
        <v>154</v>
      </c>
      <c r="D45" s="17" t="s">
        <v>43</v>
      </c>
      <c r="E45" s="37">
        <v>59763</v>
      </c>
      <c r="F45" s="38">
        <v>81892.1</v>
      </c>
      <c r="G45" s="39"/>
      <c r="H45" s="39"/>
      <c r="I45" s="27"/>
      <c r="J45" s="25">
        <v>0</v>
      </c>
      <c r="K45" s="25">
        <f>J45+F45</f>
        <v>81892.1</v>
      </c>
      <c r="L45" s="14">
        <v>45684</v>
      </c>
    </row>
    <row r="46" spans="6:11">
      <c r="F46" s="36">
        <f>SUM(F42:F45)</f>
        <v>160292.1</v>
      </c>
      <c r="G46" s="2"/>
      <c r="H46" s="2"/>
      <c r="I46" s="2"/>
      <c r="J46" s="36">
        <f>SUM(J42:J45)</f>
        <v>0</v>
      </c>
      <c r="K46" s="36">
        <f>SUM(K42:K45)</f>
        <v>160292.1</v>
      </c>
    </row>
    <row r="48" spans="1:4">
      <c r="A48" s="2" t="s">
        <v>22</v>
      </c>
      <c r="D48" s="2" t="s">
        <v>23</v>
      </c>
    </row>
    <row r="49" spans="1:1">
      <c r="A49" s="2"/>
    </row>
    <row r="50" spans="1:1">
      <c r="A50" s="2"/>
    </row>
    <row r="51" spans="1:4">
      <c r="A51" s="2" t="s">
        <v>25</v>
      </c>
      <c r="D51" s="2" t="s">
        <v>26</v>
      </c>
    </row>
    <row r="52" spans="1:4">
      <c r="A52" s="1" t="s">
        <v>28</v>
      </c>
      <c r="D52" s="1" t="s">
        <v>29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6" workbookViewId="0">
      <selection activeCell="H33" sqref="H3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45685</v>
      </c>
      <c r="B7" s="15">
        <v>20016</v>
      </c>
      <c r="C7" s="16" t="s">
        <v>155</v>
      </c>
      <c r="D7" s="17" t="s">
        <v>43</v>
      </c>
      <c r="E7" s="15">
        <v>59784</v>
      </c>
      <c r="F7" s="35">
        <v>35596.1</v>
      </c>
      <c r="G7" s="19"/>
      <c r="H7" s="19"/>
      <c r="I7" s="14"/>
      <c r="J7" s="35">
        <v>0</v>
      </c>
      <c r="K7" s="25">
        <f>F7+J7</f>
        <v>35596.1</v>
      </c>
      <c r="L7" s="14">
        <v>45687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35596.1</v>
      </c>
      <c r="G9" s="2"/>
      <c r="H9" s="2"/>
      <c r="I9" s="2"/>
      <c r="J9" s="40">
        <f t="shared" si="0"/>
        <v>0</v>
      </c>
      <c r="K9" s="36">
        <f t="shared" si="0"/>
        <v>35596.1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35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>
        <v>1</v>
      </c>
      <c r="K15" s="44">
        <f t="shared" si="1"/>
        <v>35000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>
        <v>1</v>
      </c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>
        <v>2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40</v>
      </c>
    </row>
    <row r="21" spans="9:11">
      <c r="I21" s="42">
        <v>5</v>
      </c>
      <c r="J21" s="43">
        <v>1</v>
      </c>
      <c r="K21" s="44">
        <f t="shared" si="1"/>
        <v>0</v>
      </c>
    </row>
    <row r="22" spans="9:11">
      <c r="I22" s="42">
        <v>1</v>
      </c>
      <c r="J22" s="43">
        <v>1</v>
      </c>
      <c r="K22" s="44">
        <f t="shared" si="1"/>
        <v>5</v>
      </c>
    </row>
    <row r="23" spans="9:11">
      <c r="I23" s="42">
        <v>0.25</v>
      </c>
      <c r="J23" s="43"/>
      <c r="K23" s="44">
        <f t="shared" si="1"/>
        <v>1</v>
      </c>
    </row>
    <row r="24" spans="9:11">
      <c r="I24" s="45">
        <v>0.05</v>
      </c>
      <c r="J24" s="43">
        <v>2</v>
      </c>
      <c r="K24" s="44">
        <f t="shared" si="1"/>
        <v>0</v>
      </c>
    </row>
    <row r="25" spans="9:11">
      <c r="I25" s="2" t="s">
        <v>31</v>
      </c>
      <c r="K25" s="44">
        <f t="shared" si="1"/>
        <v>0.1</v>
      </c>
    </row>
    <row r="26" spans="9:11">
      <c r="I26" s="2" t="s">
        <v>32</v>
      </c>
      <c r="K26" s="46">
        <f>SUM(K14:K25)</f>
        <v>35596.1</v>
      </c>
    </row>
    <row r="27" spans="11:11">
      <c r="K27" s="47">
        <f>J9</f>
        <v>0</v>
      </c>
    </row>
    <row r="28" ht="9.75" spans="11:11">
      <c r="K28" s="48">
        <f>SUM(K26:K27)</f>
        <v>35596.1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zoomScale="130" zoomScaleNormal="130" topLeftCell="A23" workbookViewId="0">
      <selection activeCell="A33" sqref="$A33:$XFD5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45687</v>
      </c>
      <c r="B7" s="15">
        <v>20017</v>
      </c>
      <c r="C7" s="16" t="s">
        <v>156</v>
      </c>
      <c r="D7" s="17" t="s">
        <v>17</v>
      </c>
      <c r="E7" s="15">
        <v>59781</v>
      </c>
      <c r="F7" s="35">
        <v>57512.2</v>
      </c>
      <c r="G7" s="19"/>
      <c r="H7" s="19"/>
      <c r="I7" s="14"/>
      <c r="J7" s="35">
        <v>0</v>
      </c>
      <c r="K7" s="25">
        <f>F7+J7</f>
        <v>57512.2</v>
      </c>
      <c r="L7" s="14">
        <v>45688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57512.2</v>
      </c>
      <c r="G9" s="2"/>
      <c r="H9" s="2"/>
      <c r="I9" s="2"/>
      <c r="J9" s="40">
        <f t="shared" si="0"/>
        <v>0</v>
      </c>
      <c r="K9" s="36">
        <f t="shared" si="0"/>
        <v>57512.2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57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>
        <v>1</v>
      </c>
      <c r="K15" s="44">
        <f t="shared" si="1"/>
        <v>57000</v>
      </c>
    </row>
    <row r="16" spans="1:11">
      <c r="A16" s="2"/>
      <c r="G16" s="2"/>
      <c r="I16" s="42">
        <v>200</v>
      </c>
      <c r="J16" s="43"/>
      <c r="K16" s="44">
        <f t="shared" si="1"/>
        <v>500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>
        <v>1</v>
      </c>
      <c r="K20" s="44">
        <f t="shared" si="1"/>
        <v>0</v>
      </c>
    </row>
    <row r="21" spans="9:11">
      <c r="I21" s="42">
        <v>5</v>
      </c>
      <c r="J21" s="43"/>
      <c r="K21" s="44">
        <f t="shared" si="1"/>
        <v>10</v>
      </c>
    </row>
    <row r="22" spans="9:11">
      <c r="I22" s="42">
        <v>1</v>
      </c>
      <c r="J22" s="43">
        <v>2</v>
      </c>
      <c r="K22" s="44">
        <f t="shared" si="1"/>
        <v>0</v>
      </c>
    </row>
    <row r="23" spans="9:11">
      <c r="I23" s="42">
        <v>0.25</v>
      </c>
      <c r="J23" s="43"/>
      <c r="K23" s="44">
        <f t="shared" si="1"/>
        <v>2</v>
      </c>
    </row>
    <row r="24" spans="9:11">
      <c r="I24" s="45">
        <v>0.05</v>
      </c>
      <c r="J24" s="43">
        <v>4</v>
      </c>
      <c r="K24" s="44">
        <f t="shared" si="1"/>
        <v>0</v>
      </c>
    </row>
    <row r="25" spans="9:11">
      <c r="I25" s="2" t="s">
        <v>31</v>
      </c>
      <c r="K25" s="44">
        <f t="shared" si="1"/>
        <v>0.2</v>
      </c>
    </row>
    <row r="26" spans="9:11">
      <c r="I26" s="2" t="s">
        <v>32</v>
      </c>
      <c r="K26" s="46">
        <f>SUM(K14:K25)</f>
        <v>57512.2</v>
      </c>
    </row>
    <row r="27" spans="11:11">
      <c r="K27" s="47">
        <f>J9</f>
        <v>0</v>
      </c>
    </row>
    <row r="28" ht="9.75" spans="11:11">
      <c r="K28" s="48">
        <f>SUM(K26:K27)</f>
        <v>57512.2</v>
      </c>
    </row>
    <row r="29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45687</v>
      </c>
      <c r="B40" s="15">
        <v>20018</v>
      </c>
      <c r="C40" s="16" t="s">
        <v>157</v>
      </c>
      <c r="D40" s="17" t="s">
        <v>158</v>
      </c>
      <c r="E40" s="50" t="s">
        <v>159</v>
      </c>
      <c r="F40" s="38">
        <v>300</v>
      </c>
      <c r="G40" s="39"/>
      <c r="H40" s="39"/>
      <c r="I40" s="27"/>
      <c r="J40" s="25">
        <v>0</v>
      </c>
      <c r="K40" s="25">
        <f t="shared" ref="K40:K45" si="2">J40+F40</f>
        <v>300</v>
      </c>
      <c r="L40" s="14">
        <v>45681</v>
      </c>
    </row>
    <row r="41" ht="10" customHeight="1" spans="1:12">
      <c r="A41" s="14">
        <v>45687</v>
      </c>
      <c r="B41" s="15">
        <v>20019</v>
      </c>
      <c r="C41" s="16" t="s">
        <v>160</v>
      </c>
      <c r="D41" s="17" t="s">
        <v>43</v>
      </c>
      <c r="E41" s="37">
        <v>59783</v>
      </c>
      <c r="F41" s="38">
        <v>25036.1</v>
      </c>
      <c r="G41" s="39"/>
      <c r="H41" s="39"/>
      <c r="I41" s="27"/>
      <c r="J41" s="25">
        <v>0</v>
      </c>
      <c r="K41" s="25">
        <f t="shared" si="2"/>
        <v>25036.1</v>
      </c>
      <c r="L41" s="14">
        <v>45685</v>
      </c>
    </row>
    <row r="42" spans="1:12">
      <c r="A42" s="14">
        <v>45687</v>
      </c>
      <c r="B42" s="15">
        <v>20020</v>
      </c>
      <c r="C42" s="16" t="s">
        <v>161</v>
      </c>
      <c r="D42" s="17" t="s">
        <v>43</v>
      </c>
      <c r="E42" s="37">
        <v>59741</v>
      </c>
      <c r="F42" s="38">
        <v>87544.4</v>
      </c>
      <c r="G42" s="39"/>
      <c r="H42" s="39"/>
      <c r="I42" s="27"/>
      <c r="J42" s="25">
        <v>0</v>
      </c>
      <c r="K42" s="25">
        <f t="shared" si="2"/>
        <v>87544.4</v>
      </c>
      <c r="L42" s="14">
        <v>45685</v>
      </c>
    </row>
    <row r="43" spans="1:12">
      <c r="A43" s="14">
        <v>45687</v>
      </c>
      <c r="B43" s="15">
        <v>20020</v>
      </c>
      <c r="C43" s="16" t="s">
        <v>161</v>
      </c>
      <c r="D43" s="17" t="s">
        <v>46</v>
      </c>
      <c r="E43" s="37">
        <v>59741</v>
      </c>
      <c r="F43" s="38">
        <v>0.6</v>
      </c>
      <c r="G43" s="39"/>
      <c r="H43" s="39"/>
      <c r="I43" s="27"/>
      <c r="J43" s="25">
        <v>0</v>
      </c>
      <c r="K43" s="25">
        <f t="shared" si="2"/>
        <v>0.6</v>
      </c>
      <c r="L43" s="14">
        <v>45685</v>
      </c>
    </row>
    <row r="44" spans="1:12">
      <c r="A44" s="14">
        <v>45687</v>
      </c>
      <c r="B44" s="15">
        <v>20021</v>
      </c>
      <c r="C44" s="16" t="s">
        <v>162</v>
      </c>
      <c r="D44" s="17" t="s">
        <v>17</v>
      </c>
      <c r="E44" s="37">
        <v>59778</v>
      </c>
      <c r="F44" s="38">
        <v>3495</v>
      </c>
      <c r="G44" s="39"/>
      <c r="H44" s="39"/>
      <c r="I44" s="27"/>
      <c r="J44" s="25">
        <v>0</v>
      </c>
      <c r="K44" s="25">
        <f t="shared" si="2"/>
        <v>3495</v>
      </c>
      <c r="L44" s="14">
        <v>45687</v>
      </c>
    </row>
    <row r="45" spans="1:12">
      <c r="A45" s="14">
        <v>45687</v>
      </c>
      <c r="B45" s="15">
        <v>20022</v>
      </c>
      <c r="C45" s="16" t="s">
        <v>163</v>
      </c>
      <c r="D45" s="17" t="s">
        <v>17</v>
      </c>
      <c r="E45" s="37">
        <v>59788</v>
      </c>
      <c r="F45" s="38">
        <v>16500</v>
      </c>
      <c r="G45" s="39"/>
      <c r="H45" s="39"/>
      <c r="I45" s="27"/>
      <c r="J45" s="25">
        <v>0</v>
      </c>
      <c r="K45" s="25">
        <f t="shared" si="2"/>
        <v>16500</v>
      </c>
      <c r="L45" s="14">
        <v>45687</v>
      </c>
    </row>
    <row r="46" spans="6:11">
      <c r="F46" s="36">
        <f>SUM(F40:F45)</f>
        <v>132876.1</v>
      </c>
      <c r="G46" s="2"/>
      <c r="H46" s="2"/>
      <c r="I46" s="2"/>
      <c r="J46" s="36">
        <f>SUM(J40:J45)</f>
        <v>0</v>
      </c>
      <c r="K46" s="36">
        <f>SUM(K40:K45)</f>
        <v>132876.1</v>
      </c>
    </row>
    <row r="48" spans="1:4">
      <c r="A48" s="2" t="s">
        <v>22</v>
      </c>
      <c r="D48" s="2" t="s">
        <v>23</v>
      </c>
    </row>
    <row r="49" spans="1:1">
      <c r="A49" s="2"/>
    </row>
    <row r="50" spans="1:1">
      <c r="A50" s="2"/>
    </row>
    <row r="51" spans="1:4">
      <c r="A51" s="2" t="s">
        <v>25</v>
      </c>
      <c r="D51" s="2" t="s">
        <v>26</v>
      </c>
    </row>
    <row r="52" spans="1:4">
      <c r="A52" s="1" t="s">
        <v>28</v>
      </c>
      <c r="D52" s="1" t="s">
        <v>29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6"/>
  <sheetViews>
    <sheetView zoomScale="130" zoomScaleNormal="130" topLeftCell="A137" workbookViewId="0">
      <selection activeCell="C146" sqref="C14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74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45688</v>
      </c>
      <c r="B7" s="15">
        <v>18884</v>
      </c>
      <c r="C7" s="16" t="s">
        <v>164</v>
      </c>
      <c r="D7" s="17" t="s">
        <v>17</v>
      </c>
      <c r="E7" s="15">
        <v>58833</v>
      </c>
      <c r="F7" s="35"/>
      <c r="G7" s="19" t="s">
        <v>165</v>
      </c>
      <c r="H7" s="19">
        <v>3016156</v>
      </c>
      <c r="I7" s="14">
        <v>45684</v>
      </c>
      <c r="J7" s="35">
        <v>26500</v>
      </c>
      <c r="K7" s="25">
        <f>F7+J7</f>
        <v>26500</v>
      </c>
      <c r="L7" s="14">
        <v>45688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26500</v>
      </c>
      <c r="K9" s="36">
        <f t="shared" si="0"/>
        <v>26500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26500</v>
      </c>
    </row>
    <row r="28" ht="9.75" spans="11:11">
      <c r="K28" s="48">
        <f>SUM(K26:K27)</f>
        <v>26500</v>
      </c>
    </row>
    <row r="29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14">
        <v>45688</v>
      </c>
      <c r="B44" s="15">
        <v>20023</v>
      </c>
      <c r="C44" s="16" t="s">
        <v>85</v>
      </c>
      <c r="D44" s="17" t="s">
        <v>17</v>
      </c>
      <c r="E44" s="37">
        <v>59782</v>
      </c>
      <c r="F44" s="38">
        <v>16000</v>
      </c>
      <c r="G44" s="39"/>
      <c r="H44" s="39"/>
      <c r="I44" s="27"/>
      <c r="J44" s="25">
        <v>0</v>
      </c>
      <c r="K44" s="25">
        <f>J44+F44</f>
        <v>16000</v>
      </c>
      <c r="L44" s="14">
        <v>45688</v>
      </c>
    </row>
    <row r="45" spans="1:12">
      <c r="A45" s="14">
        <v>45688</v>
      </c>
      <c r="B45" s="15">
        <v>20024</v>
      </c>
      <c r="C45" s="16" t="s">
        <v>166</v>
      </c>
      <c r="D45" s="17" t="s">
        <v>17</v>
      </c>
      <c r="E45" s="37">
        <v>59789</v>
      </c>
      <c r="F45" s="38">
        <v>49500</v>
      </c>
      <c r="G45" s="39"/>
      <c r="H45" s="39"/>
      <c r="I45" s="27"/>
      <c r="J45" s="25">
        <v>0</v>
      </c>
      <c r="K45" s="25">
        <f>J45+F45</f>
        <v>49500</v>
      </c>
      <c r="L45" s="14">
        <v>45687</v>
      </c>
    </row>
    <row r="46" spans="1:12">
      <c r="A46" s="14">
        <v>45688</v>
      </c>
      <c r="B46" s="15">
        <v>20025</v>
      </c>
      <c r="C46" s="16" t="s">
        <v>147</v>
      </c>
      <c r="D46" s="17" t="s">
        <v>17</v>
      </c>
      <c r="E46" s="37">
        <v>59790</v>
      </c>
      <c r="F46" s="38">
        <v>1895</v>
      </c>
      <c r="G46" s="39"/>
      <c r="H46" s="39"/>
      <c r="I46" s="27"/>
      <c r="J46" s="25">
        <v>0</v>
      </c>
      <c r="K46" s="25">
        <f>J46+F46</f>
        <v>1895</v>
      </c>
      <c r="L46" s="14">
        <v>45688</v>
      </c>
    </row>
    <row r="47" spans="6:11">
      <c r="F47" s="36">
        <f>SUM(F44:F46)</f>
        <v>67395</v>
      </c>
      <c r="G47" s="2"/>
      <c r="H47" s="2"/>
      <c r="I47" s="2"/>
      <c r="J47" s="36">
        <f>SUM(J44:J46)</f>
        <v>0</v>
      </c>
      <c r="K47" s="36">
        <f>SUM(K44:K46)</f>
        <v>67395</v>
      </c>
    </row>
    <row r="49" spans="1:4">
      <c r="A49" s="2" t="s">
        <v>22</v>
      </c>
      <c r="D49" s="2" t="s">
        <v>23</v>
      </c>
    </row>
    <row r="50" spans="1:1">
      <c r="A50" s="2"/>
    </row>
    <row r="51" spans="1:1">
      <c r="A51" s="2"/>
    </row>
    <row r="52" spans="1:4">
      <c r="A52" s="2" t="s">
        <v>25</v>
      </c>
      <c r="D52" s="2" t="s">
        <v>26</v>
      </c>
    </row>
    <row r="53" spans="1:4">
      <c r="A53" s="1" t="s">
        <v>28</v>
      </c>
      <c r="D53" s="1" t="s">
        <v>29</v>
      </c>
    </row>
    <row r="62" spans="1:1">
      <c r="A62" s="2" t="s">
        <v>0</v>
      </c>
    </row>
    <row r="63" spans="1:1">
      <c r="A63" s="2" t="s">
        <v>1</v>
      </c>
    </row>
    <row r="65" spans="1:12">
      <c r="A65" s="3" t="s">
        <v>2</v>
      </c>
      <c r="B65" s="3" t="s">
        <v>34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3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14">
        <v>45688</v>
      </c>
      <c r="B68" s="15">
        <v>20026</v>
      </c>
      <c r="C68" s="16" t="s">
        <v>167</v>
      </c>
      <c r="D68" s="17" t="s">
        <v>17</v>
      </c>
      <c r="E68" s="37">
        <v>58839</v>
      </c>
      <c r="F68" s="38">
        <v>9475</v>
      </c>
      <c r="G68" s="39"/>
      <c r="H68" s="39"/>
      <c r="I68" s="27"/>
      <c r="J68" s="25">
        <v>0</v>
      </c>
      <c r="K68" s="25">
        <f>J68+F68</f>
        <v>9475</v>
      </c>
      <c r="L68" s="14">
        <v>45688</v>
      </c>
    </row>
    <row r="69" spans="1:12">
      <c r="A69" s="14">
        <v>45688</v>
      </c>
      <c r="B69" s="15">
        <v>20027</v>
      </c>
      <c r="C69" s="16" t="s">
        <v>168</v>
      </c>
      <c r="D69" s="17" t="s">
        <v>17</v>
      </c>
      <c r="E69" s="37">
        <v>58840</v>
      </c>
      <c r="F69" s="38">
        <v>9475</v>
      </c>
      <c r="G69" s="39"/>
      <c r="H69" s="39"/>
      <c r="I69" s="27"/>
      <c r="J69" s="25">
        <v>0</v>
      </c>
      <c r="K69" s="25">
        <f>J69+F69</f>
        <v>9475</v>
      </c>
      <c r="L69" s="14">
        <v>45688</v>
      </c>
    </row>
    <row r="70" spans="6:11">
      <c r="F70" s="36">
        <f>SUM(F68:F69)</f>
        <v>18950</v>
      </c>
      <c r="G70" s="2"/>
      <c r="H70" s="2"/>
      <c r="I70" s="2"/>
      <c r="J70" s="36">
        <f>SUM(J68:J69)</f>
        <v>0</v>
      </c>
      <c r="K70" s="36">
        <f>SUM(K68:K69)</f>
        <v>18950</v>
      </c>
    </row>
    <row r="72" spans="1:4">
      <c r="A72" s="2" t="s">
        <v>22</v>
      </c>
      <c r="D72" s="2" t="s">
        <v>23</v>
      </c>
    </row>
    <row r="73" spans="1:1">
      <c r="A73" s="2"/>
    </row>
    <row r="74" spans="1:1">
      <c r="A74" s="2"/>
    </row>
    <row r="75" spans="1:4">
      <c r="A75" s="2" t="s">
        <v>25</v>
      </c>
      <c r="D75" s="2" t="s">
        <v>26</v>
      </c>
    </row>
    <row r="76" spans="1:4">
      <c r="A76" s="1" t="s">
        <v>28</v>
      </c>
      <c r="D76" s="1" t="s">
        <v>29</v>
      </c>
    </row>
    <row r="83" spans="1:1">
      <c r="A83" s="2" t="s">
        <v>0</v>
      </c>
    </row>
    <row r="84" spans="1:1">
      <c r="A84" s="2" t="s">
        <v>1</v>
      </c>
    </row>
    <row r="86" spans="1:12">
      <c r="A86" s="3" t="s">
        <v>2</v>
      </c>
      <c r="B86" s="3" t="s">
        <v>34</v>
      </c>
      <c r="C86" s="3" t="s">
        <v>4</v>
      </c>
      <c r="D86" s="3" t="s">
        <v>5</v>
      </c>
      <c r="E86" s="3" t="s">
        <v>6</v>
      </c>
      <c r="F86" s="3" t="s">
        <v>7</v>
      </c>
      <c r="G86" s="4" t="s">
        <v>8</v>
      </c>
      <c r="H86" s="5"/>
      <c r="I86" s="5"/>
      <c r="J86" s="23"/>
      <c r="K86" s="3" t="s">
        <v>9</v>
      </c>
      <c r="L86" s="3" t="s">
        <v>10</v>
      </c>
    </row>
    <row r="87" spans="1:12">
      <c r="A87" s="6"/>
      <c r="B87" s="6"/>
      <c r="C87" s="6"/>
      <c r="D87" s="6"/>
      <c r="E87" s="6"/>
      <c r="F87" s="6"/>
      <c r="G87" s="3" t="s">
        <v>11</v>
      </c>
      <c r="H87" s="3" t="s">
        <v>12</v>
      </c>
      <c r="I87" s="3" t="s">
        <v>13</v>
      </c>
      <c r="J87" s="3" t="s">
        <v>14</v>
      </c>
      <c r="K87" s="6"/>
      <c r="L87" s="6"/>
    </row>
    <row r="88" spans="1:1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3">
      <c r="A89" s="14">
        <v>45688</v>
      </c>
      <c r="B89" s="15">
        <v>20031</v>
      </c>
      <c r="C89" s="16" t="s">
        <v>169</v>
      </c>
      <c r="D89" s="17" t="s">
        <v>43</v>
      </c>
      <c r="E89" s="37">
        <v>59779</v>
      </c>
      <c r="F89" s="38">
        <v>36453.69</v>
      </c>
      <c r="G89" s="39"/>
      <c r="H89" s="39"/>
      <c r="I89" s="27"/>
      <c r="J89" s="25">
        <v>0</v>
      </c>
      <c r="K89" s="25">
        <f>J89+F89</f>
        <v>36453.69</v>
      </c>
      <c r="L89" s="14">
        <v>45687</v>
      </c>
      <c r="M89" s="2" t="s">
        <v>170</v>
      </c>
    </row>
    <row r="90" spans="1:12">
      <c r="A90" s="14"/>
      <c r="B90" s="15"/>
      <c r="C90" s="16"/>
      <c r="D90" s="17"/>
      <c r="E90" s="37"/>
      <c r="F90" s="38"/>
      <c r="G90" s="39"/>
      <c r="H90" s="39"/>
      <c r="I90" s="27"/>
      <c r="J90" s="25"/>
      <c r="K90" s="25"/>
      <c r="L90" s="14"/>
    </row>
    <row r="91" spans="6:11">
      <c r="F91" s="36">
        <f t="shared" ref="F91:K91" si="2">SUM(F89:F90)</f>
        <v>36453.69</v>
      </c>
      <c r="G91" s="2"/>
      <c r="H91" s="2"/>
      <c r="I91" s="2"/>
      <c r="J91" s="36">
        <f t="shared" si="2"/>
        <v>0</v>
      </c>
      <c r="K91" s="36">
        <f t="shared" si="2"/>
        <v>36453.69</v>
      </c>
    </row>
    <row r="93" spans="1:4">
      <c r="A93" s="2" t="s">
        <v>22</v>
      </c>
      <c r="D93" s="2" t="s">
        <v>23</v>
      </c>
    </row>
    <row r="94" spans="1:1">
      <c r="A94" s="2"/>
    </row>
    <row r="95" spans="1:1">
      <c r="A95" s="2"/>
    </row>
    <row r="96" spans="1:4">
      <c r="A96" s="2" t="s">
        <v>25</v>
      </c>
      <c r="D96" s="2" t="s">
        <v>26</v>
      </c>
    </row>
    <row r="97" spans="1:4">
      <c r="A97" s="1" t="s">
        <v>28</v>
      </c>
      <c r="D97" s="1" t="s">
        <v>29</v>
      </c>
    </row>
    <row r="109" s="1" customFormat="1" spans="1:1">
      <c r="A109" s="2" t="s">
        <v>0</v>
      </c>
    </row>
    <row r="110" s="1" customFormat="1" spans="1:1">
      <c r="A110" s="2" t="s">
        <v>1</v>
      </c>
    </row>
    <row r="112" s="1" customFormat="1" spans="1:12">
      <c r="A112" s="3" t="s">
        <v>2</v>
      </c>
      <c r="B112" s="3" t="s">
        <v>34</v>
      </c>
      <c r="C112" s="3" t="s">
        <v>4</v>
      </c>
      <c r="D112" s="3" t="s">
        <v>5</v>
      </c>
      <c r="E112" s="3" t="s">
        <v>6</v>
      </c>
      <c r="F112" s="3" t="s">
        <v>7</v>
      </c>
      <c r="G112" s="4" t="s">
        <v>8</v>
      </c>
      <c r="H112" s="5"/>
      <c r="I112" s="5"/>
      <c r="J112" s="23"/>
      <c r="K112" s="3" t="s">
        <v>9</v>
      </c>
      <c r="L112" s="3" t="s">
        <v>10</v>
      </c>
    </row>
    <row r="113" s="1" customFormat="1" spans="1:12">
      <c r="A113" s="6"/>
      <c r="B113" s="6"/>
      <c r="C113" s="6"/>
      <c r="D113" s="6"/>
      <c r="E113" s="6"/>
      <c r="F113" s="6"/>
      <c r="G113" s="3" t="s">
        <v>11</v>
      </c>
      <c r="H113" s="3" t="s">
        <v>12</v>
      </c>
      <c r="I113" s="3" t="s">
        <v>13</v>
      </c>
      <c r="J113" s="3" t="s">
        <v>14</v>
      </c>
      <c r="K113" s="6"/>
      <c r="L113" s="6"/>
    </row>
    <row r="114" s="1" customFormat="1" spans="1:1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="1" customFormat="1" spans="1:12">
      <c r="A115" s="14">
        <v>45688</v>
      </c>
      <c r="B115" s="15" t="s">
        <v>171</v>
      </c>
      <c r="C115" s="16" t="s">
        <v>40</v>
      </c>
      <c r="D115" s="17" t="s">
        <v>17</v>
      </c>
      <c r="E115" s="17" t="s">
        <v>172</v>
      </c>
      <c r="F115" s="35"/>
      <c r="G115" s="19" t="s">
        <v>72</v>
      </c>
      <c r="H115" s="19">
        <v>261959</v>
      </c>
      <c r="I115" s="14">
        <v>45688</v>
      </c>
      <c r="J115" s="35">
        <v>22532</v>
      </c>
      <c r="K115" s="25">
        <f t="shared" ref="K115:K120" si="3">J115+F115</f>
        <v>22532</v>
      </c>
      <c r="L115" s="14">
        <v>45691</v>
      </c>
    </row>
    <row r="116" s="1" customFormat="1" spans="1:12">
      <c r="A116" s="14">
        <v>45688</v>
      </c>
      <c r="B116" s="15" t="s">
        <v>171</v>
      </c>
      <c r="C116" s="16" t="s">
        <v>40</v>
      </c>
      <c r="D116" s="17" t="s">
        <v>17</v>
      </c>
      <c r="E116" s="17" t="s">
        <v>173</v>
      </c>
      <c r="F116" s="35"/>
      <c r="G116" s="19" t="s">
        <v>72</v>
      </c>
      <c r="H116" s="19">
        <v>261959</v>
      </c>
      <c r="I116" s="14">
        <v>45688</v>
      </c>
      <c r="J116" s="35">
        <v>14400</v>
      </c>
      <c r="K116" s="25">
        <f t="shared" si="3"/>
        <v>14400</v>
      </c>
      <c r="L116" s="14">
        <v>45691</v>
      </c>
    </row>
    <row r="117" s="1" customFormat="1" spans="1:12">
      <c r="A117" s="14">
        <v>45688</v>
      </c>
      <c r="B117" s="15" t="s">
        <v>171</v>
      </c>
      <c r="C117" s="16" t="s">
        <v>40</v>
      </c>
      <c r="D117" s="17" t="s">
        <v>17</v>
      </c>
      <c r="E117" s="17" t="s">
        <v>174</v>
      </c>
      <c r="F117" s="35"/>
      <c r="G117" s="19" t="s">
        <v>72</v>
      </c>
      <c r="H117" s="19">
        <v>261959</v>
      </c>
      <c r="I117" s="14">
        <v>45688</v>
      </c>
      <c r="J117" s="35">
        <v>14000</v>
      </c>
      <c r="K117" s="25">
        <f t="shared" si="3"/>
        <v>14000</v>
      </c>
      <c r="L117" s="14">
        <v>45691</v>
      </c>
    </row>
    <row r="118" s="1" customFormat="1" spans="1:12">
      <c r="A118" s="14">
        <v>45688</v>
      </c>
      <c r="B118" s="15" t="s">
        <v>171</v>
      </c>
      <c r="C118" s="16" t="s">
        <v>40</v>
      </c>
      <c r="D118" s="17" t="s">
        <v>17</v>
      </c>
      <c r="E118" s="17" t="s">
        <v>175</v>
      </c>
      <c r="F118" s="35"/>
      <c r="G118" s="19" t="s">
        <v>72</v>
      </c>
      <c r="H118" s="19">
        <v>261959</v>
      </c>
      <c r="I118" s="14">
        <v>45688</v>
      </c>
      <c r="J118" s="35">
        <v>19600</v>
      </c>
      <c r="K118" s="25">
        <f t="shared" si="3"/>
        <v>19600</v>
      </c>
      <c r="L118" s="14">
        <v>45691</v>
      </c>
    </row>
    <row r="119" s="1" customFormat="1" spans="1:12">
      <c r="A119" s="14">
        <v>45688</v>
      </c>
      <c r="B119" s="15" t="s">
        <v>171</v>
      </c>
      <c r="C119" s="16" t="s">
        <v>40</v>
      </c>
      <c r="D119" s="17" t="s">
        <v>17</v>
      </c>
      <c r="E119" s="17" t="s">
        <v>176</v>
      </c>
      <c r="F119" s="35"/>
      <c r="G119" s="19" t="s">
        <v>72</v>
      </c>
      <c r="H119" s="19">
        <v>261959</v>
      </c>
      <c r="I119" s="14">
        <v>45688</v>
      </c>
      <c r="J119" s="35">
        <v>25756</v>
      </c>
      <c r="K119" s="25">
        <f t="shared" si="3"/>
        <v>25756</v>
      </c>
      <c r="L119" s="14">
        <v>45691</v>
      </c>
    </row>
    <row r="120" s="1" customFormat="1" spans="1:12">
      <c r="A120" s="14">
        <v>45688</v>
      </c>
      <c r="B120" s="15" t="s">
        <v>171</v>
      </c>
      <c r="C120" s="16" t="s">
        <v>40</v>
      </c>
      <c r="D120" s="17" t="s">
        <v>17</v>
      </c>
      <c r="E120" s="17" t="s">
        <v>177</v>
      </c>
      <c r="F120" s="35"/>
      <c r="G120" s="19" t="s">
        <v>72</v>
      </c>
      <c r="H120" s="19">
        <v>261959</v>
      </c>
      <c r="I120" s="14">
        <v>45688</v>
      </c>
      <c r="J120" s="35">
        <v>56756</v>
      </c>
      <c r="K120" s="25">
        <f t="shared" si="3"/>
        <v>56756</v>
      </c>
      <c r="L120" s="14">
        <v>45691</v>
      </c>
    </row>
    <row r="121" s="1" customFormat="1" spans="6:11">
      <c r="F121" s="36">
        <f>SUM(F112:F120)</f>
        <v>0</v>
      </c>
      <c r="G121" s="2"/>
      <c r="H121" s="2"/>
      <c r="I121" s="2"/>
      <c r="J121" s="36">
        <f>SUM(J115:J120)</f>
        <v>153044</v>
      </c>
      <c r="K121" s="36">
        <f>SUM(K115:K120)</f>
        <v>153044</v>
      </c>
    </row>
    <row r="122" s="1" customFormat="1" spans="9:9">
      <c r="I122" s="1" t="s">
        <v>13</v>
      </c>
    </row>
    <row r="123" s="1" customFormat="1" spans="8:11">
      <c r="H123" s="2" t="s">
        <v>19</v>
      </c>
      <c r="J123" s="41" t="s">
        <v>20</v>
      </c>
      <c r="K123" s="41" t="s">
        <v>21</v>
      </c>
    </row>
    <row r="124" s="1" customFormat="1" spans="11:11">
      <c r="K124" s="2"/>
    </row>
    <row r="125" s="1" customFormat="1" spans="1:11">
      <c r="A125" s="2" t="s">
        <v>22</v>
      </c>
      <c r="D125" s="2" t="s">
        <v>23</v>
      </c>
      <c r="G125" s="2" t="s">
        <v>24</v>
      </c>
      <c r="I125" s="42">
        <v>1000</v>
      </c>
      <c r="J125" s="43"/>
      <c r="K125" s="44">
        <f t="shared" ref="K125:K135" si="4">J125*I125</f>
        <v>0</v>
      </c>
    </row>
    <row r="126" s="1" customFormat="1" spans="1:11">
      <c r="A126" s="2"/>
      <c r="G126" s="2"/>
      <c r="I126" s="42">
        <v>500</v>
      </c>
      <c r="J126" s="43"/>
      <c r="K126" s="44">
        <f t="shared" si="4"/>
        <v>0</v>
      </c>
    </row>
    <row r="127" s="1" customFormat="1" spans="1:11">
      <c r="A127" s="2"/>
      <c r="G127" s="2"/>
      <c r="I127" s="42">
        <v>200</v>
      </c>
      <c r="J127" s="43"/>
      <c r="K127" s="44">
        <f t="shared" si="4"/>
        <v>0</v>
      </c>
    </row>
    <row r="128" s="1" customFormat="1" spans="1:11">
      <c r="A128" s="2" t="s">
        <v>25</v>
      </c>
      <c r="D128" s="2" t="s">
        <v>26</v>
      </c>
      <c r="G128" s="2" t="s">
        <v>27</v>
      </c>
      <c r="I128" s="42">
        <v>100</v>
      </c>
      <c r="J128" s="43"/>
      <c r="K128" s="44">
        <f t="shared" si="4"/>
        <v>0</v>
      </c>
    </row>
    <row r="129" s="1" customFormat="1" spans="1:11">
      <c r="A129" s="1" t="s">
        <v>28</v>
      </c>
      <c r="D129" s="1" t="s">
        <v>29</v>
      </c>
      <c r="G129" s="1" t="s">
        <v>30</v>
      </c>
      <c r="I129" s="42">
        <v>50</v>
      </c>
      <c r="J129" s="43"/>
      <c r="K129" s="44">
        <f t="shared" si="4"/>
        <v>0</v>
      </c>
    </row>
    <row r="130" s="1" customFormat="1" spans="9:11">
      <c r="I130" s="42">
        <v>20</v>
      </c>
      <c r="J130" s="43"/>
      <c r="K130" s="44">
        <f t="shared" si="4"/>
        <v>0</v>
      </c>
    </row>
    <row r="131" s="1" customFormat="1" spans="9:11">
      <c r="I131" s="42">
        <v>10</v>
      </c>
      <c r="J131" s="43"/>
      <c r="K131" s="44">
        <f t="shared" si="4"/>
        <v>0</v>
      </c>
    </row>
    <row r="132" s="1" customFormat="1" spans="9:11">
      <c r="I132" s="42">
        <v>5</v>
      </c>
      <c r="J132" s="43"/>
      <c r="K132" s="44">
        <f t="shared" si="4"/>
        <v>0</v>
      </c>
    </row>
    <row r="133" s="1" customFormat="1" spans="9:11">
      <c r="I133" s="42">
        <v>1</v>
      </c>
      <c r="J133" s="43"/>
      <c r="K133" s="44">
        <f t="shared" si="4"/>
        <v>0</v>
      </c>
    </row>
    <row r="134" s="1" customFormat="1" spans="9:11">
      <c r="I134" s="42">
        <v>0.25</v>
      </c>
      <c r="J134" s="43"/>
      <c r="K134" s="44">
        <f t="shared" si="4"/>
        <v>0</v>
      </c>
    </row>
    <row r="135" s="1" customFormat="1" spans="9:11">
      <c r="I135" s="45">
        <v>0.05</v>
      </c>
      <c r="J135" s="43"/>
      <c r="K135" s="44">
        <f t="shared" si="4"/>
        <v>0</v>
      </c>
    </row>
    <row r="136" s="1" customFormat="1" spans="9:11">
      <c r="I136" s="2" t="s">
        <v>31</v>
      </c>
      <c r="K136" s="49">
        <f>SUM(K125:K135)</f>
        <v>0</v>
      </c>
    </row>
    <row r="137" s="1" customFormat="1" spans="9:11">
      <c r="I137" s="2" t="s">
        <v>32</v>
      </c>
      <c r="K137" s="47">
        <f>K121</f>
        <v>153044</v>
      </c>
    </row>
    <row r="138" s="1" customFormat="1" ht="9.75" spans="11:11">
      <c r="K138" s="48">
        <f>SUM(K136:K137)</f>
        <v>153044</v>
      </c>
    </row>
    <row r="139" s="1" customFormat="1" ht="9.75" spans="11:11">
      <c r="K139" s="42"/>
    </row>
    <row r="152" spans="1:1">
      <c r="A152" s="2" t="s">
        <v>0</v>
      </c>
    </row>
    <row r="153" spans="1:1">
      <c r="A153" s="2" t="s">
        <v>1</v>
      </c>
    </row>
    <row r="155" spans="1:12">
      <c r="A155" s="3" t="s">
        <v>2</v>
      </c>
      <c r="B155" s="3" t="s">
        <v>34</v>
      </c>
      <c r="C155" s="3" t="s">
        <v>4</v>
      </c>
      <c r="D155" s="3" t="s">
        <v>5</v>
      </c>
      <c r="E155" s="3" t="s">
        <v>6</v>
      </c>
      <c r="F155" s="3" t="s">
        <v>7</v>
      </c>
      <c r="G155" s="4" t="s">
        <v>8</v>
      </c>
      <c r="H155" s="5"/>
      <c r="I155" s="5"/>
      <c r="J155" s="23"/>
      <c r="K155" s="3" t="s">
        <v>9</v>
      </c>
      <c r="L155" s="3" t="s">
        <v>10</v>
      </c>
    </row>
    <row r="156" spans="1:12">
      <c r="A156" s="6"/>
      <c r="B156" s="6"/>
      <c r="C156" s="6"/>
      <c r="D156" s="6"/>
      <c r="E156" s="6"/>
      <c r="F156" s="6"/>
      <c r="G156" s="3" t="s">
        <v>11</v>
      </c>
      <c r="H156" s="3" t="s">
        <v>12</v>
      </c>
      <c r="I156" s="3" t="s">
        <v>13</v>
      </c>
      <c r="J156" s="3" t="s">
        <v>14</v>
      </c>
      <c r="K156" s="6"/>
      <c r="L156" s="6"/>
    </row>
    <row r="157" spans="1:1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3">
      <c r="A158" s="14">
        <v>45688</v>
      </c>
      <c r="B158" s="15">
        <v>20038</v>
      </c>
      <c r="C158" s="16" t="s">
        <v>178</v>
      </c>
      <c r="D158" s="17" t="s">
        <v>179</v>
      </c>
      <c r="E158" s="37"/>
      <c r="F158" s="38">
        <v>2202.42</v>
      </c>
      <c r="G158" s="39"/>
      <c r="H158" s="39"/>
      <c r="I158" s="27"/>
      <c r="J158" s="25">
        <v>0</v>
      </c>
      <c r="K158" s="25">
        <f>J158+F158</f>
        <v>2202.42</v>
      </c>
      <c r="L158" s="14">
        <v>45665</v>
      </c>
      <c r="M158" s="2"/>
    </row>
    <row r="159" spans="1:12">
      <c r="A159" s="14"/>
      <c r="B159" s="15"/>
      <c r="C159" s="16"/>
      <c r="D159" s="17"/>
      <c r="E159" s="37"/>
      <c r="F159" s="38"/>
      <c r="G159" s="39"/>
      <c r="H159" s="39"/>
      <c r="I159" s="27"/>
      <c r="J159" s="25"/>
      <c r="K159" s="25"/>
      <c r="L159" s="14"/>
    </row>
    <row r="160" spans="6:11">
      <c r="F160" s="36">
        <f t="shared" ref="F160:K160" si="5">SUM(F158:F159)</f>
        <v>2202.42</v>
      </c>
      <c r="G160" s="2"/>
      <c r="H160" s="2"/>
      <c r="I160" s="2"/>
      <c r="J160" s="36">
        <f t="shared" si="5"/>
        <v>0</v>
      </c>
      <c r="K160" s="36">
        <f t="shared" si="5"/>
        <v>2202.42</v>
      </c>
    </row>
    <row r="162" spans="1:4">
      <c r="A162" s="2" t="s">
        <v>22</v>
      </c>
      <c r="D162" s="2" t="s">
        <v>23</v>
      </c>
    </row>
    <row r="163" spans="1:1">
      <c r="A163" s="2"/>
    </row>
    <row r="164" spans="1:1">
      <c r="A164" s="2"/>
    </row>
    <row r="165" spans="1:4">
      <c r="A165" s="2" t="s">
        <v>25</v>
      </c>
      <c r="D165" s="2" t="s">
        <v>26</v>
      </c>
    </row>
    <row r="166" spans="1:4">
      <c r="A166" s="1" t="s">
        <v>28</v>
      </c>
      <c r="D166" s="1" t="s">
        <v>29</v>
      </c>
    </row>
  </sheetData>
  <mergeCells count="78">
    <mergeCell ref="G4:J4"/>
    <mergeCell ref="G41:J41"/>
    <mergeCell ref="G65:J65"/>
    <mergeCell ref="G86:J86"/>
    <mergeCell ref="G112:J112"/>
    <mergeCell ref="G155:J155"/>
    <mergeCell ref="A4:A6"/>
    <mergeCell ref="A41:A43"/>
    <mergeCell ref="A65:A67"/>
    <mergeCell ref="A86:A88"/>
    <mergeCell ref="A112:A114"/>
    <mergeCell ref="A155:A157"/>
    <mergeCell ref="B4:B6"/>
    <mergeCell ref="B41:B43"/>
    <mergeCell ref="B65:B67"/>
    <mergeCell ref="B86:B88"/>
    <mergeCell ref="B112:B114"/>
    <mergeCell ref="B155:B157"/>
    <mergeCell ref="C4:C6"/>
    <mergeCell ref="C41:C43"/>
    <mergeCell ref="C65:C67"/>
    <mergeCell ref="C86:C88"/>
    <mergeCell ref="C112:C114"/>
    <mergeCell ref="C155:C157"/>
    <mergeCell ref="D4:D6"/>
    <mergeCell ref="D41:D43"/>
    <mergeCell ref="D65:D67"/>
    <mergeCell ref="D86:D88"/>
    <mergeCell ref="D112:D114"/>
    <mergeCell ref="D155:D157"/>
    <mergeCell ref="E4:E6"/>
    <mergeCell ref="E41:E43"/>
    <mergeCell ref="E65:E67"/>
    <mergeCell ref="E86:E88"/>
    <mergeCell ref="E112:E114"/>
    <mergeCell ref="E155:E157"/>
    <mergeCell ref="F4:F6"/>
    <mergeCell ref="F41:F43"/>
    <mergeCell ref="F65:F67"/>
    <mergeCell ref="F86:F88"/>
    <mergeCell ref="F112:F114"/>
    <mergeCell ref="F155:F157"/>
    <mergeCell ref="G5:G6"/>
    <mergeCell ref="G42:G43"/>
    <mergeCell ref="G66:G67"/>
    <mergeCell ref="G87:G88"/>
    <mergeCell ref="G113:G114"/>
    <mergeCell ref="G156:G157"/>
    <mergeCell ref="H5:H6"/>
    <mergeCell ref="H42:H43"/>
    <mergeCell ref="H66:H67"/>
    <mergeCell ref="H87:H88"/>
    <mergeCell ref="H113:H114"/>
    <mergeCell ref="H156:H157"/>
    <mergeCell ref="I5:I6"/>
    <mergeCell ref="I42:I43"/>
    <mergeCell ref="I66:I67"/>
    <mergeCell ref="I87:I88"/>
    <mergeCell ref="I113:I114"/>
    <mergeCell ref="I156:I157"/>
    <mergeCell ref="J5:J6"/>
    <mergeCell ref="J42:J43"/>
    <mergeCell ref="J66:J67"/>
    <mergeCell ref="J87:J88"/>
    <mergeCell ref="J113:J114"/>
    <mergeCell ref="J156:J157"/>
    <mergeCell ref="K4:K6"/>
    <mergeCell ref="K41:K43"/>
    <mergeCell ref="K65:K67"/>
    <mergeCell ref="K86:K88"/>
    <mergeCell ref="K112:K114"/>
    <mergeCell ref="K155:K157"/>
    <mergeCell ref="L4:L6"/>
    <mergeCell ref="L41:L43"/>
    <mergeCell ref="L65:L67"/>
    <mergeCell ref="L86:L88"/>
    <mergeCell ref="L112:L114"/>
    <mergeCell ref="L155:L157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98"/>
  <sheetViews>
    <sheetView tabSelected="1" zoomScale="115" zoomScaleNormal="115" topLeftCell="A356" workbookViewId="0">
      <selection activeCell="H384" sqref="H384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180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45660</v>
      </c>
      <c r="B7" s="9">
        <v>19965</v>
      </c>
      <c r="C7" s="10" t="s">
        <v>181</v>
      </c>
      <c r="D7" s="11" t="s">
        <v>158</v>
      </c>
      <c r="E7" s="3">
        <v>235214</v>
      </c>
      <c r="F7" s="12"/>
      <c r="G7" s="13" t="s">
        <v>63</v>
      </c>
      <c r="H7" s="13"/>
      <c r="I7" s="24"/>
      <c r="J7" s="25">
        <v>400</v>
      </c>
      <c r="K7" s="26">
        <f t="shared" ref="K7:K11" si="0">J7</f>
        <v>400</v>
      </c>
      <c r="L7" s="8">
        <v>45659</v>
      </c>
    </row>
    <row r="8" spans="1:12">
      <c r="A8" s="14"/>
      <c r="B8" s="15"/>
      <c r="C8" s="16"/>
      <c r="D8" s="17" t="s">
        <v>182</v>
      </c>
      <c r="E8" s="7"/>
      <c r="F8" s="18"/>
      <c r="G8" s="19" t="s">
        <v>63</v>
      </c>
      <c r="H8" s="19"/>
      <c r="I8" s="27"/>
      <c r="J8" s="25">
        <v>-86.38</v>
      </c>
      <c r="K8" s="26">
        <f t="shared" si="0"/>
        <v>-86.38</v>
      </c>
      <c r="L8" s="14"/>
    </row>
    <row r="9" spans="1:12">
      <c r="A9" s="20" t="s">
        <v>183</v>
      </c>
      <c r="B9" s="21"/>
      <c r="C9" s="21"/>
      <c r="D9" s="21"/>
      <c r="E9" s="21"/>
      <c r="F9" s="21"/>
      <c r="G9" s="21"/>
      <c r="H9" s="21"/>
      <c r="I9" s="28"/>
      <c r="J9" s="29">
        <f>SUM(J7:J8)</f>
        <v>313.62</v>
      </c>
      <c r="K9" s="29">
        <f>SUM(K7:K8)</f>
        <v>313.62</v>
      </c>
      <c r="L9" s="14"/>
    </row>
    <row r="10" spans="1:12">
      <c r="A10" s="8">
        <v>45660</v>
      </c>
      <c r="B10" s="9">
        <v>19965</v>
      </c>
      <c r="C10" s="10" t="s">
        <v>184</v>
      </c>
      <c r="D10" s="11" t="s">
        <v>158</v>
      </c>
      <c r="E10" s="3">
        <v>235494</v>
      </c>
      <c r="F10" s="12"/>
      <c r="G10" s="13" t="s">
        <v>63</v>
      </c>
      <c r="H10" s="13"/>
      <c r="I10" s="24"/>
      <c r="J10" s="25">
        <v>400</v>
      </c>
      <c r="K10" s="26">
        <f t="shared" si="0"/>
        <v>400</v>
      </c>
      <c r="L10" s="8">
        <v>45659</v>
      </c>
    </row>
    <row r="11" spans="1:12">
      <c r="A11" s="14"/>
      <c r="B11" s="15"/>
      <c r="C11" s="16"/>
      <c r="D11" s="17" t="s">
        <v>182</v>
      </c>
      <c r="E11" s="7"/>
      <c r="F11" s="18"/>
      <c r="G11" s="19" t="s">
        <v>63</v>
      </c>
      <c r="H11" s="19"/>
      <c r="I11" s="27"/>
      <c r="J11" s="25">
        <v>-80.08</v>
      </c>
      <c r="K11" s="26">
        <f t="shared" si="0"/>
        <v>-80.08</v>
      </c>
      <c r="L11" s="14"/>
    </row>
    <row r="12" spans="1:12">
      <c r="A12" s="20" t="s">
        <v>183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319.92</v>
      </c>
      <c r="K12" s="29">
        <f>SUM(K10:K11)</f>
        <v>319.92</v>
      </c>
      <c r="L12" s="14"/>
    </row>
    <row r="13" spans="1:12">
      <c r="A13" s="8">
        <v>45660</v>
      </c>
      <c r="B13" s="9">
        <v>19965</v>
      </c>
      <c r="C13" s="10" t="s">
        <v>185</v>
      </c>
      <c r="D13" s="11" t="s">
        <v>158</v>
      </c>
      <c r="E13" s="3">
        <v>235664</v>
      </c>
      <c r="F13" s="12"/>
      <c r="G13" s="13" t="s">
        <v>63</v>
      </c>
      <c r="H13" s="13"/>
      <c r="I13" s="24"/>
      <c r="J13" s="25">
        <v>200</v>
      </c>
      <c r="K13" s="26">
        <f t="shared" ref="K13:K17" si="1">J13</f>
        <v>200</v>
      </c>
      <c r="L13" s="8">
        <v>45659</v>
      </c>
    </row>
    <row r="14" spans="1:12">
      <c r="A14" s="14"/>
      <c r="B14" s="15"/>
      <c r="C14" s="16"/>
      <c r="D14" s="17" t="s">
        <v>182</v>
      </c>
      <c r="E14" s="7"/>
      <c r="F14" s="18"/>
      <c r="G14" s="19" t="s">
        <v>63</v>
      </c>
      <c r="H14" s="19"/>
      <c r="I14" s="27"/>
      <c r="J14" s="25">
        <v>-40.84</v>
      </c>
      <c r="K14" s="26">
        <f t="shared" si="1"/>
        <v>-40.84</v>
      </c>
      <c r="L14" s="14"/>
    </row>
    <row r="15" spans="1:12">
      <c r="A15" s="20" t="s">
        <v>183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159.16</v>
      </c>
      <c r="K15" s="29">
        <f>SUM(K13:K14)</f>
        <v>159.16</v>
      </c>
      <c r="L15" s="14"/>
    </row>
    <row r="16" spans="1:12">
      <c r="A16" s="8">
        <v>45660</v>
      </c>
      <c r="B16" s="9">
        <v>19965</v>
      </c>
      <c r="C16" s="10" t="s">
        <v>186</v>
      </c>
      <c r="D16" s="11" t="s">
        <v>158</v>
      </c>
      <c r="E16" s="3">
        <v>235562</v>
      </c>
      <c r="F16" s="12"/>
      <c r="G16" s="13" t="s">
        <v>63</v>
      </c>
      <c r="H16" s="13"/>
      <c r="I16" s="24"/>
      <c r="J16" s="25">
        <v>200</v>
      </c>
      <c r="K16" s="26">
        <f t="shared" si="1"/>
        <v>200</v>
      </c>
      <c r="L16" s="8">
        <v>45659</v>
      </c>
    </row>
    <row r="17" spans="1:12">
      <c r="A17" s="14"/>
      <c r="B17" s="15"/>
      <c r="C17" s="16"/>
      <c r="D17" s="17" t="s">
        <v>182</v>
      </c>
      <c r="E17" s="7"/>
      <c r="F17" s="18"/>
      <c r="G17" s="19" t="s">
        <v>63</v>
      </c>
      <c r="H17" s="19"/>
      <c r="I17" s="27"/>
      <c r="J17" s="25">
        <v>-43.17</v>
      </c>
      <c r="K17" s="26">
        <f t="shared" si="1"/>
        <v>-43.17</v>
      </c>
      <c r="L17" s="14"/>
    </row>
    <row r="18" spans="1:12">
      <c r="A18" s="20" t="s">
        <v>183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156.83</v>
      </c>
      <c r="K18" s="29">
        <f>SUM(K16:K17)</f>
        <v>156.83</v>
      </c>
      <c r="L18" s="14"/>
    </row>
    <row r="19" spans="1:12">
      <c r="A19" s="8">
        <v>45660</v>
      </c>
      <c r="B19" s="9">
        <v>19965</v>
      </c>
      <c r="C19" s="10" t="s">
        <v>187</v>
      </c>
      <c r="D19" s="11" t="s">
        <v>158</v>
      </c>
      <c r="E19" s="3">
        <v>235657</v>
      </c>
      <c r="F19" s="12"/>
      <c r="G19" s="13" t="s">
        <v>63</v>
      </c>
      <c r="H19" s="13"/>
      <c r="I19" s="24"/>
      <c r="J19" s="25">
        <v>200</v>
      </c>
      <c r="K19" s="26">
        <f t="shared" ref="K19:K23" si="2">J19</f>
        <v>200</v>
      </c>
      <c r="L19" s="8">
        <v>45659</v>
      </c>
    </row>
    <row r="20" spans="1:12">
      <c r="A20" s="14"/>
      <c r="B20" s="15"/>
      <c r="C20" s="16"/>
      <c r="D20" s="17" t="s">
        <v>182</v>
      </c>
      <c r="E20" s="7"/>
      <c r="F20" s="18"/>
      <c r="G20" s="19" t="s">
        <v>63</v>
      </c>
      <c r="H20" s="19"/>
      <c r="I20" s="27"/>
      <c r="J20" s="25">
        <v>-39.99</v>
      </c>
      <c r="K20" s="26">
        <f t="shared" si="2"/>
        <v>-39.99</v>
      </c>
      <c r="L20" s="14"/>
    </row>
    <row r="21" spans="1:12">
      <c r="A21" s="20" t="s">
        <v>183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160.01</v>
      </c>
      <c r="K21" s="29">
        <f>SUM(K19:K20)</f>
        <v>160.01</v>
      </c>
      <c r="L21" s="14"/>
    </row>
    <row r="22" spans="1:12">
      <c r="A22" s="8">
        <v>45660</v>
      </c>
      <c r="B22" s="9">
        <v>19965</v>
      </c>
      <c r="C22" s="10" t="s">
        <v>188</v>
      </c>
      <c r="D22" s="11" t="s">
        <v>158</v>
      </c>
      <c r="E22" s="3">
        <v>235597</v>
      </c>
      <c r="F22" s="12"/>
      <c r="G22" s="13" t="s">
        <v>63</v>
      </c>
      <c r="H22" s="13"/>
      <c r="I22" s="24"/>
      <c r="J22" s="25">
        <v>1100</v>
      </c>
      <c r="K22" s="26">
        <f t="shared" si="2"/>
        <v>1100</v>
      </c>
      <c r="L22" s="8">
        <v>45659</v>
      </c>
    </row>
    <row r="23" spans="1:12">
      <c r="A23" s="14"/>
      <c r="B23" s="15"/>
      <c r="C23" s="16"/>
      <c r="D23" s="17" t="s">
        <v>182</v>
      </c>
      <c r="E23" s="7"/>
      <c r="F23" s="18"/>
      <c r="G23" s="19" t="s">
        <v>63</v>
      </c>
      <c r="H23" s="19"/>
      <c r="I23" s="27"/>
      <c r="J23" s="25">
        <v>-231.69</v>
      </c>
      <c r="K23" s="26">
        <f t="shared" si="2"/>
        <v>-231.69</v>
      </c>
      <c r="L23" s="14"/>
    </row>
    <row r="24" spans="1:12">
      <c r="A24" s="20" t="s">
        <v>183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868.31</v>
      </c>
      <c r="K24" s="29">
        <f>SUM(K22:K23)</f>
        <v>868.31</v>
      </c>
      <c r="L24" s="14"/>
    </row>
    <row r="25" spans="1:12">
      <c r="A25" s="8">
        <v>45660</v>
      </c>
      <c r="B25" s="9">
        <v>19965</v>
      </c>
      <c r="C25" s="22" t="s">
        <v>189</v>
      </c>
      <c r="D25" s="11" t="s">
        <v>158</v>
      </c>
      <c r="E25" s="3"/>
      <c r="F25" s="12"/>
      <c r="G25" s="13" t="s">
        <v>63</v>
      </c>
      <c r="H25" s="13"/>
      <c r="I25" s="24"/>
      <c r="J25" s="25">
        <v>-120.03</v>
      </c>
      <c r="K25" s="26">
        <f t="shared" ref="K25:K29" si="3">J25</f>
        <v>-120.03</v>
      </c>
      <c r="L25" s="8">
        <v>45659</v>
      </c>
    </row>
    <row r="26" spans="1:12">
      <c r="A26" s="14"/>
      <c r="B26" s="15"/>
      <c r="C26" s="16"/>
      <c r="D26" s="17" t="s">
        <v>182</v>
      </c>
      <c r="E26" s="7"/>
      <c r="F26" s="18"/>
      <c r="G26" s="19" t="s">
        <v>63</v>
      </c>
      <c r="H26" s="19"/>
      <c r="I26" s="27"/>
      <c r="J26" s="25"/>
      <c r="K26" s="26">
        <f t="shared" si="3"/>
        <v>0</v>
      </c>
      <c r="L26" s="14"/>
    </row>
    <row r="27" spans="1:12">
      <c r="A27" s="20" t="s">
        <v>183</v>
      </c>
      <c r="B27" s="21"/>
      <c r="C27" s="21"/>
      <c r="D27" s="21"/>
      <c r="E27" s="21"/>
      <c r="F27" s="21"/>
      <c r="G27" s="21"/>
      <c r="H27" s="21"/>
      <c r="I27" s="28"/>
      <c r="J27" s="30">
        <f>SUM(J25:J26)</f>
        <v>-120.03</v>
      </c>
      <c r="K27" s="30">
        <f>SUM(K25:K26)</f>
        <v>-120.03</v>
      </c>
      <c r="L27" s="14"/>
    </row>
    <row r="28" spans="1:12">
      <c r="A28" s="8">
        <v>45660</v>
      </c>
      <c r="B28" s="9">
        <v>19965</v>
      </c>
      <c r="C28" s="10" t="s">
        <v>190</v>
      </c>
      <c r="D28" s="11" t="s">
        <v>158</v>
      </c>
      <c r="E28" s="3">
        <v>235048</v>
      </c>
      <c r="F28" s="12"/>
      <c r="G28" s="13" t="s">
        <v>63</v>
      </c>
      <c r="H28" s="13"/>
      <c r="I28" s="24"/>
      <c r="J28" s="25">
        <v>1100</v>
      </c>
      <c r="K28" s="26">
        <f t="shared" si="3"/>
        <v>1100</v>
      </c>
      <c r="L28" s="8">
        <v>45659</v>
      </c>
    </row>
    <row r="29" spans="1:12">
      <c r="A29" s="14"/>
      <c r="B29" s="15"/>
      <c r="C29" s="16"/>
      <c r="D29" s="17" t="s">
        <v>182</v>
      </c>
      <c r="E29" s="7"/>
      <c r="F29" s="18"/>
      <c r="G29" s="19" t="s">
        <v>63</v>
      </c>
      <c r="H29" s="19"/>
      <c r="I29" s="27"/>
      <c r="J29" s="25">
        <v>-236.43</v>
      </c>
      <c r="K29" s="26">
        <f t="shared" si="3"/>
        <v>-236.43</v>
      </c>
      <c r="L29" s="14"/>
    </row>
    <row r="30" spans="1:12">
      <c r="A30" s="20" t="s">
        <v>183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863.57</v>
      </c>
      <c r="K30" s="29">
        <f>SUM(K28:K29)</f>
        <v>863.57</v>
      </c>
      <c r="L30" s="14"/>
    </row>
    <row r="31" spans="1:12">
      <c r="A31" s="8">
        <v>45660</v>
      </c>
      <c r="B31" s="9">
        <v>19965</v>
      </c>
      <c r="C31" s="10" t="s">
        <v>191</v>
      </c>
      <c r="D31" s="11" t="s">
        <v>158</v>
      </c>
      <c r="E31" s="3">
        <v>235658</v>
      </c>
      <c r="F31" s="12"/>
      <c r="G31" s="13" t="s">
        <v>63</v>
      </c>
      <c r="H31" s="13"/>
      <c r="I31" s="24"/>
      <c r="J31" s="25">
        <v>350</v>
      </c>
      <c r="K31" s="26">
        <f t="shared" ref="K31:K35" si="4">J31</f>
        <v>350</v>
      </c>
      <c r="L31" s="8">
        <v>45659</v>
      </c>
    </row>
    <row r="32" spans="1:12">
      <c r="A32" s="14"/>
      <c r="B32" s="15"/>
      <c r="C32" s="16"/>
      <c r="D32" s="17" t="s">
        <v>182</v>
      </c>
      <c r="E32" s="7"/>
      <c r="F32" s="18"/>
      <c r="G32" s="19" t="s">
        <v>63</v>
      </c>
      <c r="H32" s="19"/>
      <c r="I32" s="27"/>
      <c r="J32" s="25">
        <v>-74.84</v>
      </c>
      <c r="K32" s="26">
        <f t="shared" si="4"/>
        <v>-74.84</v>
      </c>
      <c r="L32" s="14"/>
    </row>
    <row r="33" spans="1:12">
      <c r="A33" s="20" t="s">
        <v>183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275.16</v>
      </c>
      <c r="K33" s="29">
        <f>SUM(K31:K32)</f>
        <v>275.16</v>
      </c>
      <c r="L33" s="14"/>
    </row>
    <row r="34" spans="1:12">
      <c r="A34" s="8">
        <v>45660</v>
      </c>
      <c r="B34" s="9">
        <v>19965</v>
      </c>
      <c r="C34" s="10" t="s">
        <v>192</v>
      </c>
      <c r="D34" s="11" t="s">
        <v>158</v>
      </c>
      <c r="E34" s="3">
        <v>235599</v>
      </c>
      <c r="F34" s="12"/>
      <c r="G34" s="13" t="s">
        <v>63</v>
      </c>
      <c r="H34" s="13"/>
      <c r="I34" s="24"/>
      <c r="J34" s="25">
        <v>200</v>
      </c>
      <c r="K34" s="26">
        <f t="shared" si="4"/>
        <v>200</v>
      </c>
      <c r="L34" s="8">
        <v>45659</v>
      </c>
    </row>
    <row r="35" spans="1:12">
      <c r="A35" s="14"/>
      <c r="B35" s="15"/>
      <c r="C35" s="16"/>
      <c r="D35" s="17" t="s">
        <v>182</v>
      </c>
      <c r="E35" s="7"/>
      <c r="F35" s="18"/>
      <c r="G35" s="19" t="s">
        <v>63</v>
      </c>
      <c r="H35" s="19"/>
      <c r="I35" s="27"/>
      <c r="J35" s="25">
        <v>-39.99</v>
      </c>
      <c r="K35" s="26">
        <f t="shared" si="4"/>
        <v>-39.99</v>
      </c>
      <c r="L35" s="14"/>
    </row>
    <row r="36" spans="1:12">
      <c r="A36" s="20" t="s">
        <v>183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160.01</v>
      </c>
      <c r="K36" s="29">
        <f>SUM(K34:K35)</f>
        <v>160.01</v>
      </c>
      <c r="L36" s="14"/>
    </row>
    <row r="37" spans="1:12">
      <c r="A37" s="8">
        <v>45660</v>
      </c>
      <c r="B37" s="9">
        <v>19965</v>
      </c>
      <c r="C37" s="10" t="s">
        <v>193</v>
      </c>
      <c r="D37" s="11" t="s">
        <v>158</v>
      </c>
      <c r="E37" s="3">
        <v>235495</v>
      </c>
      <c r="F37" s="12"/>
      <c r="G37" s="13" t="s">
        <v>63</v>
      </c>
      <c r="H37" s="13"/>
      <c r="I37" s="24"/>
      <c r="J37" s="25">
        <v>200</v>
      </c>
      <c r="K37" s="26">
        <f t="shared" ref="K37:K41" si="5">J37</f>
        <v>200</v>
      </c>
      <c r="L37" s="8">
        <v>45659</v>
      </c>
    </row>
    <row r="38" spans="1:12">
      <c r="A38" s="14"/>
      <c r="B38" s="15"/>
      <c r="C38" s="16"/>
      <c r="D38" s="17" t="s">
        <v>182</v>
      </c>
      <c r="E38" s="7"/>
      <c r="F38" s="18"/>
      <c r="G38" s="19" t="s">
        <v>63</v>
      </c>
      <c r="H38" s="19"/>
      <c r="I38" s="27"/>
      <c r="J38" s="25">
        <v>-39.99</v>
      </c>
      <c r="K38" s="26">
        <f t="shared" si="5"/>
        <v>-39.99</v>
      </c>
      <c r="L38" s="14"/>
    </row>
    <row r="39" spans="1:12">
      <c r="A39" s="20" t="s">
        <v>183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160.01</v>
      </c>
      <c r="K39" s="29">
        <f>SUM(K37:K38)</f>
        <v>160.01</v>
      </c>
      <c r="L39" s="14"/>
    </row>
    <row r="40" spans="1:12">
      <c r="A40" s="8">
        <v>45660</v>
      </c>
      <c r="B40" s="9">
        <v>19965</v>
      </c>
      <c r="C40" s="10" t="s">
        <v>194</v>
      </c>
      <c r="D40" s="11" t="s">
        <v>158</v>
      </c>
      <c r="E40" s="3">
        <v>235654</v>
      </c>
      <c r="F40" s="12"/>
      <c r="G40" s="13" t="s">
        <v>63</v>
      </c>
      <c r="H40" s="13"/>
      <c r="I40" s="24"/>
      <c r="J40" s="25">
        <v>200</v>
      </c>
      <c r="K40" s="26">
        <f t="shared" si="5"/>
        <v>200</v>
      </c>
      <c r="L40" s="8">
        <v>45659</v>
      </c>
    </row>
    <row r="41" spans="1:12">
      <c r="A41" s="14"/>
      <c r="B41" s="15"/>
      <c r="C41" s="16"/>
      <c r="D41" s="17" t="s">
        <v>182</v>
      </c>
      <c r="E41" s="7"/>
      <c r="F41" s="18"/>
      <c r="G41" s="19" t="s">
        <v>63</v>
      </c>
      <c r="H41" s="19"/>
      <c r="I41" s="27"/>
      <c r="J41" s="25">
        <v>-39.99</v>
      </c>
      <c r="K41" s="26">
        <f t="shared" si="5"/>
        <v>-39.99</v>
      </c>
      <c r="L41" s="14"/>
    </row>
    <row r="42" spans="1:12">
      <c r="A42" s="20" t="s">
        <v>183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160.01</v>
      </c>
      <c r="K42" s="29">
        <f>SUM(K40:K41)</f>
        <v>160.01</v>
      </c>
      <c r="L42" s="14"/>
    </row>
    <row r="43" spans="1:12">
      <c r="A43" s="8">
        <v>45660</v>
      </c>
      <c r="B43" s="9">
        <v>19965</v>
      </c>
      <c r="C43" s="10" t="s">
        <v>195</v>
      </c>
      <c r="D43" s="11" t="s">
        <v>158</v>
      </c>
      <c r="E43" s="3">
        <v>235212</v>
      </c>
      <c r="F43" s="12"/>
      <c r="G43" s="13" t="s">
        <v>63</v>
      </c>
      <c r="H43" s="13"/>
      <c r="I43" s="24"/>
      <c r="J43" s="25">
        <v>200</v>
      </c>
      <c r="K43" s="26">
        <f t="shared" ref="K43:K47" si="6">J43</f>
        <v>200</v>
      </c>
      <c r="L43" s="8">
        <v>45659</v>
      </c>
    </row>
    <row r="44" spans="1:12">
      <c r="A44" s="14"/>
      <c r="B44" s="15"/>
      <c r="C44" s="16"/>
      <c r="D44" s="17" t="s">
        <v>182</v>
      </c>
      <c r="E44" s="7"/>
      <c r="F44" s="18"/>
      <c r="G44" s="19" t="s">
        <v>63</v>
      </c>
      <c r="H44" s="19"/>
      <c r="I44" s="27"/>
      <c r="J44" s="25">
        <v>-48.4</v>
      </c>
      <c r="K44" s="26">
        <f t="shared" si="6"/>
        <v>-48.4</v>
      </c>
      <c r="L44" s="14"/>
    </row>
    <row r="45" spans="1:12">
      <c r="A45" s="20" t="s">
        <v>183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151.6</v>
      </c>
      <c r="K45" s="29">
        <f>SUM(K43:K44)</f>
        <v>151.6</v>
      </c>
      <c r="L45" s="14"/>
    </row>
    <row r="46" spans="1:12">
      <c r="A46" s="8">
        <v>45660</v>
      </c>
      <c r="B46" s="9">
        <v>19965</v>
      </c>
      <c r="C46" s="10" t="s">
        <v>196</v>
      </c>
      <c r="D46" s="11" t="s">
        <v>158</v>
      </c>
      <c r="E46" s="3">
        <v>235076</v>
      </c>
      <c r="F46" s="12"/>
      <c r="G46" s="13" t="s">
        <v>63</v>
      </c>
      <c r="H46" s="13"/>
      <c r="I46" s="24"/>
      <c r="J46" s="25">
        <v>1067</v>
      </c>
      <c r="K46" s="26">
        <f t="shared" si="6"/>
        <v>1067</v>
      </c>
      <c r="L46" s="8">
        <v>45659</v>
      </c>
    </row>
    <row r="47" spans="1:12">
      <c r="A47" s="14"/>
      <c r="B47" s="15"/>
      <c r="C47" s="16"/>
      <c r="D47" s="17" t="s">
        <v>182</v>
      </c>
      <c r="E47" s="7"/>
      <c r="F47" s="18"/>
      <c r="G47" s="19" t="s">
        <v>63</v>
      </c>
      <c r="H47" s="19"/>
      <c r="I47" s="27"/>
      <c r="J47" s="25">
        <v>-248.73</v>
      </c>
      <c r="K47" s="26">
        <f t="shared" si="6"/>
        <v>-248.73</v>
      </c>
      <c r="L47" s="14"/>
    </row>
    <row r="48" spans="1:12">
      <c r="A48" s="20" t="s">
        <v>183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818.27</v>
      </c>
      <c r="K48" s="29">
        <f>SUM(K46:K47)</f>
        <v>818.27</v>
      </c>
      <c r="L48" s="14"/>
    </row>
    <row r="49" ht="10.5" spans="1:10">
      <c r="A49" s="2"/>
      <c r="I49" s="31" t="s">
        <v>197</v>
      </c>
      <c r="J49" s="32">
        <f>SUM(J9,J12,J15,J18,J21,J24,J27,J30,J33,J36,J39,J42,J45,J48)</f>
        <v>4446.45</v>
      </c>
    </row>
    <row r="51" ht="10.5" spans="1:10">
      <c r="A51" s="2" t="s">
        <v>22</v>
      </c>
      <c r="D51" s="2" t="s">
        <v>23</v>
      </c>
      <c r="I51" s="33"/>
      <c r="J51" s="32"/>
    </row>
    <row r="52" spans="1:1">
      <c r="A52" s="2"/>
    </row>
    <row r="53" spans="1:1">
      <c r="A53" s="2"/>
    </row>
    <row r="54" spans="1:4">
      <c r="A54" s="2" t="s">
        <v>25</v>
      </c>
      <c r="D54" s="2" t="s">
        <v>26</v>
      </c>
    </row>
    <row r="55" spans="1:4">
      <c r="A55" s="1" t="s">
        <v>28</v>
      </c>
      <c r="D55" s="1" t="s">
        <v>29</v>
      </c>
    </row>
    <row r="60" spans="1:1">
      <c r="A60" s="2" t="s">
        <v>0</v>
      </c>
    </row>
    <row r="61" spans="1:1">
      <c r="A61" s="2" t="s">
        <v>1</v>
      </c>
    </row>
    <row r="63" spans="1:12">
      <c r="A63" s="3" t="s">
        <v>2</v>
      </c>
      <c r="B63" s="3" t="s">
        <v>34</v>
      </c>
      <c r="C63" s="3" t="s">
        <v>4</v>
      </c>
      <c r="D63" s="3" t="s">
        <v>5</v>
      </c>
      <c r="E63" s="3" t="s">
        <v>180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8">
        <v>45664</v>
      </c>
      <c r="B66" s="9">
        <v>19976</v>
      </c>
      <c r="C66" s="22" t="s">
        <v>198</v>
      </c>
      <c r="D66" s="11" t="s">
        <v>158</v>
      </c>
      <c r="E66" s="3"/>
      <c r="F66" s="12"/>
      <c r="G66" s="13" t="s">
        <v>63</v>
      </c>
      <c r="H66" s="13"/>
      <c r="I66" s="24"/>
      <c r="J66" s="25">
        <v>1122.5</v>
      </c>
      <c r="K66" s="26">
        <f t="shared" ref="K66:K77" si="7">J66+F66</f>
        <v>1122.5</v>
      </c>
      <c r="L66" s="8">
        <v>45663</v>
      </c>
    </row>
    <row r="67" spans="1:12">
      <c r="A67" s="14"/>
      <c r="B67" s="15"/>
      <c r="C67" s="16"/>
      <c r="D67" s="17" t="s">
        <v>182</v>
      </c>
      <c r="E67" s="7"/>
      <c r="F67" s="18"/>
      <c r="G67" s="19" t="s">
        <v>63</v>
      </c>
      <c r="H67" s="19"/>
      <c r="I67" s="27"/>
      <c r="J67" s="25"/>
      <c r="K67" s="26">
        <f t="shared" si="7"/>
        <v>0</v>
      </c>
      <c r="L67" s="14"/>
    </row>
    <row r="68" spans="1:12">
      <c r="A68" s="20" t="s">
        <v>183</v>
      </c>
      <c r="B68" s="21"/>
      <c r="C68" s="21"/>
      <c r="D68" s="21"/>
      <c r="E68" s="21"/>
      <c r="F68" s="21"/>
      <c r="G68" s="21"/>
      <c r="H68" s="21"/>
      <c r="I68" s="28"/>
      <c r="J68" s="29">
        <f>SUM(J66:J67)</f>
        <v>1122.5</v>
      </c>
      <c r="K68" s="34">
        <f t="shared" si="7"/>
        <v>1122.5</v>
      </c>
      <c r="L68" s="14"/>
    </row>
    <row r="69" spans="1:12">
      <c r="A69" s="8">
        <v>45664</v>
      </c>
      <c r="B69" s="9">
        <v>19976</v>
      </c>
      <c r="C69" s="22" t="s">
        <v>199</v>
      </c>
      <c r="D69" s="11" t="s">
        <v>158</v>
      </c>
      <c r="E69" s="3"/>
      <c r="F69" s="12"/>
      <c r="G69" s="13" t="s">
        <v>63</v>
      </c>
      <c r="H69" s="13"/>
      <c r="I69" s="24"/>
      <c r="J69" s="25">
        <v>-69.16</v>
      </c>
      <c r="K69" s="26">
        <f t="shared" si="7"/>
        <v>-69.16</v>
      </c>
      <c r="L69" s="8">
        <v>45663</v>
      </c>
    </row>
    <row r="70" spans="1:12">
      <c r="A70" s="14"/>
      <c r="B70" s="15"/>
      <c r="C70" s="16"/>
      <c r="D70" s="17" t="s">
        <v>182</v>
      </c>
      <c r="E70" s="7"/>
      <c r="F70" s="18"/>
      <c r="G70" s="19" t="s">
        <v>63</v>
      </c>
      <c r="H70" s="19"/>
      <c r="I70" s="27"/>
      <c r="J70" s="25"/>
      <c r="K70" s="26">
        <f t="shared" si="7"/>
        <v>0</v>
      </c>
      <c r="L70" s="14"/>
    </row>
    <row r="71" spans="1:12">
      <c r="A71" s="20" t="s">
        <v>183</v>
      </c>
      <c r="B71" s="21"/>
      <c r="C71" s="21"/>
      <c r="D71" s="21"/>
      <c r="E71" s="21"/>
      <c r="F71" s="21"/>
      <c r="G71" s="21"/>
      <c r="H71" s="21"/>
      <c r="I71" s="28"/>
      <c r="J71" s="30">
        <f>SUM(J69:J70)</f>
        <v>-69.16</v>
      </c>
      <c r="K71" s="34">
        <f t="shared" si="7"/>
        <v>-69.16</v>
      </c>
      <c r="L71" s="14"/>
    </row>
    <row r="72" spans="1:12">
      <c r="A72" s="8">
        <v>45664</v>
      </c>
      <c r="B72" s="9">
        <v>19976</v>
      </c>
      <c r="C72" s="10" t="s">
        <v>200</v>
      </c>
      <c r="D72" s="11" t="s">
        <v>158</v>
      </c>
      <c r="E72" s="3">
        <v>235661</v>
      </c>
      <c r="F72" s="12"/>
      <c r="G72" s="13" t="s">
        <v>63</v>
      </c>
      <c r="H72" s="13"/>
      <c r="I72" s="24"/>
      <c r="J72" s="25">
        <v>200</v>
      </c>
      <c r="K72" s="26">
        <f t="shared" si="7"/>
        <v>200</v>
      </c>
      <c r="L72" s="8">
        <v>45663</v>
      </c>
    </row>
    <row r="73" spans="1:12">
      <c r="A73" s="14"/>
      <c r="B73" s="15"/>
      <c r="C73" s="16"/>
      <c r="D73" s="17" t="s">
        <v>182</v>
      </c>
      <c r="E73" s="7"/>
      <c r="F73" s="18"/>
      <c r="G73" s="19" t="s">
        <v>63</v>
      </c>
      <c r="H73" s="19"/>
      <c r="I73" s="27"/>
      <c r="J73" s="25">
        <v>-40.19</v>
      </c>
      <c r="K73" s="26">
        <f t="shared" si="7"/>
        <v>-40.19</v>
      </c>
      <c r="L73" s="14"/>
    </row>
    <row r="74" spans="1:12">
      <c r="A74" s="20" t="s">
        <v>183</v>
      </c>
      <c r="B74" s="21"/>
      <c r="C74" s="21"/>
      <c r="D74" s="21"/>
      <c r="E74" s="21"/>
      <c r="F74" s="21"/>
      <c r="G74" s="21"/>
      <c r="H74" s="21"/>
      <c r="I74" s="28"/>
      <c r="J74" s="29">
        <f>SUM(J72:J73)</f>
        <v>159.81</v>
      </c>
      <c r="K74" s="34">
        <f t="shared" si="7"/>
        <v>159.81</v>
      </c>
      <c r="L74" s="14"/>
    </row>
    <row r="75" spans="1:12">
      <c r="A75" s="8">
        <v>45664</v>
      </c>
      <c r="B75" s="9">
        <v>19976</v>
      </c>
      <c r="C75" s="10" t="s">
        <v>201</v>
      </c>
      <c r="D75" s="11" t="s">
        <v>158</v>
      </c>
      <c r="E75" s="3">
        <v>232240</v>
      </c>
      <c r="F75" s="12"/>
      <c r="G75" s="13" t="s">
        <v>63</v>
      </c>
      <c r="H75" s="13"/>
      <c r="I75" s="24"/>
      <c r="J75" s="25">
        <v>333.2</v>
      </c>
      <c r="K75" s="26">
        <f t="shared" si="7"/>
        <v>333.2</v>
      </c>
      <c r="L75" s="8">
        <v>45663</v>
      </c>
    </row>
    <row r="76" spans="1:12">
      <c r="A76" s="14"/>
      <c r="B76" s="15"/>
      <c r="C76" s="16"/>
      <c r="D76" s="17" t="s">
        <v>182</v>
      </c>
      <c r="E76" s="7"/>
      <c r="F76" s="18"/>
      <c r="G76" s="19" t="s">
        <v>63</v>
      </c>
      <c r="H76" s="19"/>
      <c r="I76" s="27"/>
      <c r="J76" s="25">
        <v>-80.91</v>
      </c>
      <c r="K76" s="26">
        <f t="shared" si="7"/>
        <v>-80.91</v>
      </c>
      <c r="L76" s="14"/>
    </row>
    <row r="77" spans="1:12">
      <c r="A77" s="20" t="s">
        <v>183</v>
      </c>
      <c r="B77" s="21"/>
      <c r="C77" s="21"/>
      <c r="D77" s="21"/>
      <c r="E77" s="21"/>
      <c r="F77" s="21"/>
      <c r="G77" s="21"/>
      <c r="H77" s="21"/>
      <c r="I77" s="28"/>
      <c r="J77" s="29">
        <f>SUM(J75:J76)</f>
        <v>252.29</v>
      </c>
      <c r="K77" s="34">
        <f t="shared" si="7"/>
        <v>252.29</v>
      </c>
      <c r="L77" s="14"/>
    </row>
    <row r="78" ht="10.5" spans="1:10">
      <c r="A78" s="2"/>
      <c r="I78" s="31" t="s">
        <v>197</v>
      </c>
      <c r="J78" s="32">
        <f>SUM(J68,J71,J74,J77)</f>
        <v>1465.44</v>
      </c>
    </row>
    <row r="79" ht="10.5" spans="1:10">
      <c r="A79" s="2" t="s">
        <v>22</v>
      </c>
      <c r="D79" s="2" t="s">
        <v>23</v>
      </c>
      <c r="I79" s="33"/>
      <c r="J79" s="32"/>
    </row>
    <row r="80" spans="1:1">
      <c r="A80" s="2"/>
    </row>
    <row r="81" spans="1:1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  <row r="89" spans="1:1">
      <c r="A89" s="2" t="s">
        <v>0</v>
      </c>
    </row>
    <row r="90" spans="1:1">
      <c r="A90" s="2" t="s">
        <v>1</v>
      </c>
    </row>
    <row r="92" spans="1:12">
      <c r="A92" s="3" t="s">
        <v>2</v>
      </c>
      <c r="B92" s="3" t="s">
        <v>34</v>
      </c>
      <c r="C92" s="3" t="s">
        <v>4</v>
      </c>
      <c r="D92" s="3" t="s">
        <v>5</v>
      </c>
      <c r="E92" s="3" t="s">
        <v>180</v>
      </c>
      <c r="F92" s="3" t="s">
        <v>7</v>
      </c>
      <c r="G92" s="4" t="s">
        <v>8</v>
      </c>
      <c r="H92" s="5"/>
      <c r="I92" s="5"/>
      <c r="J92" s="23"/>
      <c r="K92" s="3" t="s">
        <v>9</v>
      </c>
      <c r="L92" s="3" t="s">
        <v>10</v>
      </c>
    </row>
    <row r="93" spans="1:12">
      <c r="A93" s="6"/>
      <c r="B93" s="6"/>
      <c r="C93" s="6"/>
      <c r="D93" s="6"/>
      <c r="E93" s="6"/>
      <c r="F93" s="6"/>
      <c r="G93" s="3" t="s">
        <v>11</v>
      </c>
      <c r="H93" s="3" t="s">
        <v>12</v>
      </c>
      <c r="I93" s="3" t="s">
        <v>13</v>
      </c>
      <c r="J93" s="3" t="s">
        <v>14</v>
      </c>
      <c r="K93" s="6"/>
      <c r="L93" s="6"/>
    </row>
    <row r="94" spans="1:1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>
      <c r="A95" s="8">
        <v>45672</v>
      </c>
      <c r="B95" s="9">
        <v>20532</v>
      </c>
      <c r="C95" s="10" t="s">
        <v>202</v>
      </c>
      <c r="D95" s="11" t="s">
        <v>158</v>
      </c>
      <c r="E95" s="3">
        <v>236641</v>
      </c>
      <c r="F95" s="12"/>
      <c r="G95" s="13" t="s">
        <v>63</v>
      </c>
      <c r="H95" s="13"/>
      <c r="I95" s="24"/>
      <c r="J95" s="25">
        <v>1100</v>
      </c>
      <c r="K95" s="26">
        <f t="shared" ref="K95:K101" si="8">J95+F95</f>
        <v>1100</v>
      </c>
      <c r="L95" s="8">
        <v>45670</v>
      </c>
    </row>
    <row r="96" spans="1:12">
      <c r="A96" s="14"/>
      <c r="B96" s="15"/>
      <c r="C96" s="16"/>
      <c r="D96" s="17" t="s">
        <v>182</v>
      </c>
      <c r="E96" s="7"/>
      <c r="F96" s="18"/>
      <c r="G96" s="19" t="s">
        <v>63</v>
      </c>
      <c r="H96" s="19"/>
      <c r="I96" s="27"/>
      <c r="J96" s="25">
        <v>-236.04</v>
      </c>
      <c r="K96" s="26">
        <f t="shared" si="8"/>
        <v>-236.04</v>
      </c>
      <c r="L96" s="14"/>
    </row>
    <row r="97" spans="1:12">
      <c r="A97" s="20" t="s">
        <v>183</v>
      </c>
      <c r="B97" s="21"/>
      <c r="C97" s="21"/>
      <c r="D97" s="21"/>
      <c r="E97" s="21"/>
      <c r="F97" s="21"/>
      <c r="G97" s="21"/>
      <c r="H97" s="21"/>
      <c r="I97" s="28"/>
      <c r="J97" s="29">
        <f>SUM(J95:J96)</f>
        <v>863.96</v>
      </c>
      <c r="K97" s="34">
        <f t="shared" si="8"/>
        <v>863.96</v>
      </c>
      <c r="L97" s="14"/>
    </row>
    <row r="98" spans="1:12">
      <c r="A98" s="8">
        <v>45672</v>
      </c>
      <c r="B98" s="9">
        <v>20532</v>
      </c>
      <c r="C98" s="10" t="s">
        <v>203</v>
      </c>
      <c r="D98" s="11" t="s">
        <v>158</v>
      </c>
      <c r="E98" s="3">
        <v>236378</v>
      </c>
      <c r="F98" s="12"/>
      <c r="G98" s="13" t="s">
        <v>63</v>
      </c>
      <c r="H98" s="13"/>
      <c r="I98" s="24"/>
      <c r="J98" s="25">
        <v>1100</v>
      </c>
      <c r="K98" s="26">
        <f t="shared" si="8"/>
        <v>1100</v>
      </c>
      <c r="L98" s="8">
        <v>45670</v>
      </c>
    </row>
    <row r="99" spans="1:12">
      <c r="A99" s="14"/>
      <c r="B99" s="15"/>
      <c r="C99" s="16"/>
      <c r="D99" s="17" t="s">
        <v>182</v>
      </c>
      <c r="E99" s="7"/>
      <c r="F99" s="18"/>
      <c r="G99" s="19" t="s">
        <v>63</v>
      </c>
      <c r="H99" s="19"/>
      <c r="I99" s="27"/>
      <c r="J99" s="25">
        <v>-236.04</v>
      </c>
      <c r="K99" s="26">
        <f t="shared" si="8"/>
        <v>-236.04</v>
      </c>
      <c r="L99" s="14"/>
    </row>
    <row r="100" spans="1:12">
      <c r="A100" s="20" t="s">
        <v>183</v>
      </c>
      <c r="B100" s="21"/>
      <c r="C100" s="21"/>
      <c r="D100" s="21"/>
      <c r="E100" s="21"/>
      <c r="F100" s="21"/>
      <c r="G100" s="21"/>
      <c r="H100" s="21"/>
      <c r="I100" s="28"/>
      <c r="J100" s="29">
        <f>SUM(J98:J99)</f>
        <v>863.96</v>
      </c>
      <c r="K100" s="34">
        <f t="shared" si="8"/>
        <v>863.96</v>
      </c>
      <c r="L100" s="14"/>
    </row>
    <row r="101" spans="1:12">
      <c r="A101" s="8">
        <v>45672</v>
      </c>
      <c r="B101" s="9">
        <v>20532</v>
      </c>
      <c r="C101" s="10" t="s">
        <v>204</v>
      </c>
      <c r="D101" s="11" t="s">
        <v>158</v>
      </c>
      <c r="E101" s="3">
        <v>236638</v>
      </c>
      <c r="F101" s="12"/>
      <c r="G101" s="13" t="s">
        <v>63</v>
      </c>
      <c r="H101" s="13"/>
      <c r="I101" s="24"/>
      <c r="J101" s="25">
        <v>1100</v>
      </c>
      <c r="K101" s="26">
        <f t="shared" si="8"/>
        <v>1100</v>
      </c>
      <c r="L101" s="8">
        <v>45670</v>
      </c>
    </row>
    <row r="102" spans="1:12">
      <c r="A102" s="14"/>
      <c r="B102" s="15"/>
      <c r="C102" s="16"/>
      <c r="D102" s="17" t="s">
        <v>182</v>
      </c>
      <c r="E102" s="7"/>
      <c r="F102" s="18"/>
      <c r="G102" s="19" t="s">
        <v>63</v>
      </c>
      <c r="H102" s="19"/>
      <c r="I102" s="27"/>
      <c r="J102" s="25">
        <v>-236.04</v>
      </c>
      <c r="K102" s="26">
        <f t="shared" ref="K102:K125" si="9">J102+F102</f>
        <v>-236.04</v>
      </c>
      <c r="L102" s="14"/>
    </row>
    <row r="103" spans="1:12">
      <c r="A103" s="20" t="s">
        <v>183</v>
      </c>
      <c r="B103" s="21"/>
      <c r="C103" s="21"/>
      <c r="D103" s="21"/>
      <c r="E103" s="21"/>
      <c r="F103" s="21"/>
      <c r="G103" s="21"/>
      <c r="H103" s="21"/>
      <c r="I103" s="28"/>
      <c r="J103" s="29">
        <f>SUM(J101:J102)</f>
        <v>863.96</v>
      </c>
      <c r="K103" s="34">
        <f t="shared" si="9"/>
        <v>863.96</v>
      </c>
      <c r="L103" s="14"/>
    </row>
    <row r="104" spans="1:12">
      <c r="A104" s="8">
        <v>45672</v>
      </c>
      <c r="B104" s="9">
        <v>20532</v>
      </c>
      <c r="C104" s="10" t="s">
        <v>205</v>
      </c>
      <c r="D104" s="11" t="s">
        <v>158</v>
      </c>
      <c r="E104" s="3">
        <v>236390</v>
      </c>
      <c r="F104" s="12"/>
      <c r="G104" s="13" t="s">
        <v>63</v>
      </c>
      <c r="H104" s="13"/>
      <c r="I104" s="24"/>
      <c r="J104" s="25">
        <v>1100</v>
      </c>
      <c r="K104" s="26">
        <f t="shared" si="9"/>
        <v>1100</v>
      </c>
      <c r="L104" s="8">
        <v>45670</v>
      </c>
    </row>
    <row r="105" spans="1:12">
      <c r="A105" s="14"/>
      <c r="B105" s="15"/>
      <c r="C105" s="16"/>
      <c r="D105" s="17" t="s">
        <v>182</v>
      </c>
      <c r="E105" s="7"/>
      <c r="F105" s="18"/>
      <c r="G105" s="19" t="s">
        <v>63</v>
      </c>
      <c r="H105" s="19"/>
      <c r="I105" s="27"/>
      <c r="J105" s="25">
        <v>-223.78</v>
      </c>
      <c r="K105" s="26">
        <f t="shared" si="9"/>
        <v>-223.78</v>
      </c>
      <c r="L105" s="14"/>
    </row>
    <row r="106" spans="1:12">
      <c r="A106" s="20" t="s">
        <v>183</v>
      </c>
      <c r="B106" s="21"/>
      <c r="C106" s="21"/>
      <c r="D106" s="21"/>
      <c r="E106" s="21"/>
      <c r="F106" s="21"/>
      <c r="G106" s="21"/>
      <c r="H106" s="21"/>
      <c r="I106" s="28"/>
      <c r="J106" s="29">
        <f>SUM(J104:J105)</f>
        <v>876.22</v>
      </c>
      <c r="K106" s="34">
        <f t="shared" si="9"/>
        <v>876.22</v>
      </c>
      <c r="L106" s="14"/>
    </row>
    <row r="107" spans="1:12">
      <c r="A107" s="8">
        <v>45672</v>
      </c>
      <c r="B107" s="9">
        <v>20532</v>
      </c>
      <c r="C107" s="10" t="s">
        <v>206</v>
      </c>
      <c r="D107" s="11" t="s">
        <v>158</v>
      </c>
      <c r="E107" s="3">
        <v>236807</v>
      </c>
      <c r="F107" s="12"/>
      <c r="G107" s="13" t="s">
        <v>63</v>
      </c>
      <c r="H107" s="13"/>
      <c r="I107" s="24"/>
      <c r="J107" s="25">
        <v>4485</v>
      </c>
      <c r="K107" s="26">
        <f t="shared" si="9"/>
        <v>4485</v>
      </c>
      <c r="L107" s="8">
        <v>45670</v>
      </c>
    </row>
    <row r="108" spans="1:12">
      <c r="A108" s="14"/>
      <c r="B108" s="15"/>
      <c r="C108" s="16"/>
      <c r="D108" s="17" t="s">
        <v>182</v>
      </c>
      <c r="E108" s="7"/>
      <c r="F108" s="18"/>
      <c r="G108" s="19" t="s">
        <v>63</v>
      </c>
      <c r="H108" s="19"/>
      <c r="I108" s="27"/>
      <c r="J108" s="25">
        <v>-872.94</v>
      </c>
      <c r="K108" s="26">
        <f t="shared" si="9"/>
        <v>-872.94</v>
      </c>
      <c r="L108" s="14"/>
    </row>
    <row r="109" spans="1:12">
      <c r="A109" s="20" t="s">
        <v>183</v>
      </c>
      <c r="B109" s="21"/>
      <c r="C109" s="21"/>
      <c r="D109" s="21"/>
      <c r="E109" s="21"/>
      <c r="F109" s="21"/>
      <c r="G109" s="21"/>
      <c r="H109" s="21"/>
      <c r="I109" s="28"/>
      <c r="J109" s="29">
        <f>SUM(J107:J108)</f>
        <v>3612.06</v>
      </c>
      <c r="K109" s="34">
        <f t="shared" si="9"/>
        <v>3612.06</v>
      </c>
      <c r="L109" s="14"/>
    </row>
    <row r="110" spans="1:12">
      <c r="A110" s="8">
        <v>45672</v>
      </c>
      <c r="B110" s="9">
        <v>20532</v>
      </c>
      <c r="C110" s="10" t="s">
        <v>207</v>
      </c>
      <c r="D110" s="11" t="s">
        <v>158</v>
      </c>
      <c r="E110" s="3">
        <v>236629</v>
      </c>
      <c r="F110" s="12"/>
      <c r="G110" s="13" t="s">
        <v>63</v>
      </c>
      <c r="H110" s="13"/>
      <c r="I110" s="24"/>
      <c r="J110" s="25">
        <v>350</v>
      </c>
      <c r="K110" s="26">
        <f t="shared" si="9"/>
        <v>350</v>
      </c>
      <c r="L110" s="8">
        <v>45670</v>
      </c>
    </row>
    <row r="111" spans="1:12">
      <c r="A111" s="14"/>
      <c r="B111" s="15"/>
      <c r="C111" s="16"/>
      <c r="D111" s="17" t="s">
        <v>182</v>
      </c>
      <c r="E111" s="7"/>
      <c r="F111" s="18"/>
      <c r="G111" s="19" t="s">
        <v>63</v>
      </c>
      <c r="H111" s="19"/>
      <c r="I111" s="27"/>
      <c r="J111" s="25">
        <v>-84.72</v>
      </c>
      <c r="K111" s="26">
        <f t="shared" si="9"/>
        <v>-84.72</v>
      </c>
      <c r="L111" s="14"/>
    </row>
    <row r="112" spans="1:12">
      <c r="A112" s="20" t="s">
        <v>183</v>
      </c>
      <c r="B112" s="21"/>
      <c r="C112" s="21"/>
      <c r="D112" s="21"/>
      <c r="E112" s="21"/>
      <c r="F112" s="21"/>
      <c r="G112" s="21"/>
      <c r="H112" s="21"/>
      <c r="I112" s="28"/>
      <c r="J112" s="29">
        <f>SUM(J110:J111)</f>
        <v>265.28</v>
      </c>
      <c r="K112" s="34">
        <f t="shared" si="9"/>
        <v>265.28</v>
      </c>
      <c r="L112" s="14"/>
    </row>
    <row r="113" spans="1:12">
      <c r="A113" s="8">
        <v>45672</v>
      </c>
      <c r="B113" s="9">
        <v>20532</v>
      </c>
      <c r="C113" s="10" t="s">
        <v>208</v>
      </c>
      <c r="D113" s="11" t="s">
        <v>158</v>
      </c>
      <c r="E113" s="3">
        <v>236628</v>
      </c>
      <c r="F113" s="12"/>
      <c r="G113" s="13" t="s">
        <v>63</v>
      </c>
      <c r="H113" s="13"/>
      <c r="I113" s="24"/>
      <c r="J113" s="25">
        <v>200</v>
      </c>
      <c r="K113" s="26">
        <f t="shared" si="9"/>
        <v>200</v>
      </c>
      <c r="L113" s="8">
        <v>45670</v>
      </c>
    </row>
    <row r="114" spans="1:12">
      <c r="A114" s="14"/>
      <c r="B114" s="15"/>
      <c r="C114" s="16"/>
      <c r="D114" s="17" t="s">
        <v>182</v>
      </c>
      <c r="E114" s="7"/>
      <c r="F114" s="18"/>
      <c r="G114" s="19" t="s">
        <v>63</v>
      </c>
      <c r="H114" s="19"/>
      <c r="I114" s="27"/>
      <c r="J114" s="25">
        <v>-40.84</v>
      </c>
      <c r="K114" s="26">
        <f t="shared" si="9"/>
        <v>-40.84</v>
      </c>
      <c r="L114" s="14"/>
    </row>
    <row r="115" spans="1:12">
      <c r="A115" s="20" t="s">
        <v>183</v>
      </c>
      <c r="B115" s="21"/>
      <c r="C115" s="21"/>
      <c r="D115" s="21"/>
      <c r="E115" s="21"/>
      <c r="F115" s="21"/>
      <c r="G115" s="21"/>
      <c r="H115" s="21"/>
      <c r="I115" s="28"/>
      <c r="J115" s="29">
        <f>SUM(J113:J114)</f>
        <v>159.16</v>
      </c>
      <c r="K115" s="34">
        <f t="shared" si="9"/>
        <v>159.16</v>
      </c>
      <c r="L115" s="14"/>
    </row>
    <row r="116" spans="1:12">
      <c r="A116" s="8">
        <v>45672</v>
      </c>
      <c r="B116" s="9">
        <v>20532</v>
      </c>
      <c r="C116" s="10" t="s">
        <v>209</v>
      </c>
      <c r="D116" s="11" t="s">
        <v>158</v>
      </c>
      <c r="E116" s="3">
        <v>236627</v>
      </c>
      <c r="F116" s="12"/>
      <c r="G116" s="13" t="s">
        <v>63</v>
      </c>
      <c r="H116" s="13"/>
      <c r="I116" s="24"/>
      <c r="J116" s="25">
        <v>400</v>
      </c>
      <c r="K116" s="26">
        <f t="shared" si="9"/>
        <v>400</v>
      </c>
      <c r="L116" s="8">
        <v>45670</v>
      </c>
    </row>
    <row r="117" spans="1:12">
      <c r="A117" s="14"/>
      <c r="B117" s="15"/>
      <c r="C117" s="16"/>
      <c r="D117" s="17" t="s">
        <v>182</v>
      </c>
      <c r="E117" s="7"/>
      <c r="F117" s="18"/>
      <c r="G117" s="19" t="s">
        <v>63</v>
      </c>
      <c r="H117" s="19"/>
      <c r="I117" s="27"/>
      <c r="J117" s="25">
        <v>-80.82</v>
      </c>
      <c r="K117" s="26">
        <f t="shared" si="9"/>
        <v>-80.82</v>
      </c>
      <c r="L117" s="14"/>
    </row>
    <row r="118" spans="1:12">
      <c r="A118" s="20" t="s">
        <v>183</v>
      </c>
      <c r="B118" s="21"/>
      <c r="C118" s="21"/>
      <c r="D118" s="21"/>
      <c r="E118" s="21"/>
      <c r="F118" s="21"/>
      <c r="G118" s="21"/>
      <c r="H118" s="21"/>
      <c r="I118" s="28"/>
      <c r="J118" s="29">
        <f>SUM(J116:J117)</f>
        <v>319.18</v>
      </c>
      <c r="K118" s="34">
        <f t="shared" si="9"/>
        <v>319.18</v>
      </c>
      <c r="L118" s="14"/>
    </row>
    <row r="119" spans="1:12">
      <c r="A119" s="8">
        <v>45672</v>
      </c>
      <c r="B119" s="9">
        <v>20532</v>
      </c>
      <c r="C119" s="10" t="s">
        <v>210</v>
      </c>
      <c r="D119" s="11" t="s">
        <v>158</v>
      </c>
      <c r="E119" s="3">
        <v>236636</v>
      </c>
      <c r="F119" s="12"/>
      <c r="G119" s="13" t="s">
        <v>63</v>
      </c>
      <c r="H119" s="13"/>
      <c r="I119" s="24"/>
      <c r="J119" s="25">
        <v>200</v>
      </c>
      <c r="K119" s="26">
        <f t="shared" si="9"/>
        <v>200</v>
      </c>
      <c r="L119" s="8">
        <v>45670</v>
      </c>
    </row>
    <row r="120" spans="1:12">
      <c r="A120" s="14"/>
      <c r="B120" s="15"/>
      <c r="C120" s="16"/>
      <c r="D120" s="17" t="s">
        <v>182</v>
      </c>
      <c r="E120" s="7"/>
      <c r="F120" s="18"/>
      <c r="G120" s="19" t="s">
        <v>63</v>
      </c>
      <c r="H120" s="19"/>
      <c r="I120" s="27"/>
      <c r="J120" s="25">
        <v>-40.84</v>
      </c>
      <c r="K120" s="26">
        <f t="shared" si="9"/>
        <v>-40.84</v>
      </c>
      <c r="L120" s="14"/>
    </row>
    <row r="121" spans="1:12">
      <c r="A121" s="20" t="s">
        <v>183</v>
      </c>
      <c r="B121" s="21"/>
      <c r="C121" s="21"/>
      <c r="D121" s="21"/>
      <c r="E121" s="21"/>
      <c r="F121" s="21"/>
      <c r="G121" s="21"/>
      <c r="H121" s="21"/>
      <c r="I121" s="28"/>
      <c r="J121" s="29">
        <f>SUM(J119:J120)</f>
        <v>159.16</v>
      </c>
      <c r="K121" s="34">
        <f t="shared" si="9"/>
        <v>159.16</v>
      </c>
      <c r="L121" s="14"/>
    </row>
    <row r="122" spans="1:12">
      <c r="A122" s="8">
        <v>45672</v>
      </c>
      <c r="B122" s="9">
        <v>20532</v>
      </c>
      <c r="C122" s="10" t="s">
        <v>211</v>
      </c>
      <c r="D122" s="11" t="s">
        <v>158</v>
      </c>
      <c r="E122" s="3">
        <v>236640</v>
      </c>
      <c r="F122" s="12"/>
      <c r="G122" s="13" t="s">
        <v>63</v>
      </c>
      <c r="H122" s="13"/>
      <c r="I122" s="24"/>
      <c r="J122" s="25">
        <v>2000</v>
      </c>
      <c r="K122" s="26">
        <f t="shared" si="9"/>
        <v>2000</v>
      </c>
      <c r="L122" s="8">
        <v>45670</v>
      </c>
    </row>
    <row r="123" spans="1:12">
      <c r="A123" s="14"/>
      <c r="B123" s="15"/>
      <c r="C123" s="16"/>
      <c r="D123" s="17" t="s">
        <v>182</v>
      </c>
      <c r="E123" s="7"/>
      <c r="F123" s="18"/>
      <c r="G123" s="19" t="s">
        <v>63</v>
      </c>
      <c r="H123" s="19"/>
      <c r="I123" s="27"/>
      <c r="J123" s="25">
        <v>-428.5</v>
      </c>
      <c r="K123" s="26">
        <f t="shared" si="9"/>
        <v>-428.5</v>
      </c>
      <c r="L123" s="14"/>
    </row>
    <row r="124" spans="1:12">
      <c r="A124" s="20" t="s">
        <v>183</v>
      </c>
      <c r="B124" s="21"/>
      <c r="C124" s="21"/>
      <c r="D124" s="21"/>
      <c r="E124" s="21"/>
      <c r="F124" s="21"/>
      <c r="G124" s="21"/>
      <c r="H124" s="21"/>
      <c r="I124" s="28"/>
      <c r="J124" s="29">
        <f>SUM(J122:J123)</f>
        <v>1571.5</v>
      </c>
      <c r="K124" s="34">
        <f t="shared" si="9"/>
        <v>1571.5</v>
      </c>
      <c r="L124" s="14"/>
    </row>
    <row r="125" spans="1:12">
      <c r="A125" s="8">
        <v>45672</v>
      </c>
      <c r="B125" s="9">
        <v>20532</v>
      </c>
      <c r="C125" s="10" t="s">
        <v>212</v>
      </c>
      <c r="D125" s="11" t="s">
        <v>158</v>
      </c>
      <c r="E125" s="3">
        <v>236634</v>
      </c>
      <c r="F125" s="12"/>
      <c r="G125" s="13" t="s">
        <v>63</v>
      </c>
      <c r="H125" s="13"/>
      <c r="I125" s="24"/>
      <c r="J125" s="25">
        <v>200</v>
      </c>
      <c r="K125" s="26">
        <f t="shared" si="9"/>
        <v>200</v>
      </c>
      <c r="L125" s="8">
        <v>45670</v>
      </c>
    </row>
    <row r="126" spans="1:12">
      <c r="A126" s="14"/>
      <c r="B126" s="15"/>
      <c r="C126" s="16"/>
      <c r="D126" s="17" t="s">
        <v>182</v>
      </c>
      <c r="E126" s="7"/>
      <c r="F126" s="18"/>
      <c r="G126" s="19" t="s">
        <v>63</v>
      </c>
      <c r="H126" s="19"/>
      <c r="I126" s="27"/>
      <c r="J126" s="25">
        <v>-40.84</v>
      </c>
      <c r="K126" s="26">
        <f t="shared" ref="K126:K139" si="10">J126+F126</f>
        <v>-40.84</v>
      </c>
      <c r="L126" s="14"/>
    </row>
    <row r="127" spans="1:12">
      <c r="A127" s="20" t="s">
        <v>183</v>
      </c>
      <c r="B127" s="21"/>
      <c r="C127" s="21"/>
      <c r="D127" s="21"/>
      <c r="E127" s="21"/>
      <c r="F127" s="21"/>
      <c r="G127" s="21"/>
      <c r="H127" s="21"/>
      <c r="I127" s="28"/>
      <c r="J127" s="29">
        <f>SUM(J125:J126)</f>
        <v>159.16</v>
      </c>
      <c r="K127" s="34">
        <f t="shared" si="10"/>
        <v>159.16</v>
      </c>
      <c r="L127" s="14"/>
    </row>
    <row r="128" spans="1:12">
      <c r="A128" s="8">
        <v>45672</v>
      </c>
      <c r="B128" s="9">
        <v>20532</v>
      </c>
      <c r="C128" s="10" t="s">
        <v>192</v>
      </c>
      <c r="D128" s="11" t="s">
        <v>158</v>
      </c>
      <c r="E128" s="3">
        <v>236380</v>
      </c>
      <c r="F128" s="12"/>
      <c r="G128" s="13" t="s">
        <v>63</v>
      </c>
      <c r="H128" s="13"/>
      <c r="I128" s="24"/>
      <c r="J128" s="25">
        <v>200</v>
      </c>
      <c r="K128" s="26">
        <f t="shared" si="10"/>
        <v>200</v>
      </c>
      <c r="L128" s="8">
        <v>45670</v>
      </c>
    </row>
    <row r="129" spans="1:12">
      <c r="A129" s="14"/>
      <c r="B129" s="15"/>
      <c r="C129" s="16"/>
      <c r="D129" s="17" t="s">
        <v>182</v>
      </c>
      <c r="E129" s="7"/>
      <c r="F129" s="18"/>
      <c r="G129" s="19" t="s">
        <v>63</v>
      </c>
      <c r="H129" s="19"/>
      <c r="I129" s="27"/>
      <c r="J129" s="25">
        <v>-39.99</v>
      </c>
      <c r="K129" s="26">
        <f t="shared" si="10"/>
        <v>-39.99</v>
      </c>
      <c r="L129" s="14"/>
    </row>
    <row r="130" spans="1:12">
      <c r="A130" s="20" t="s">
        <v>183</v>
      </c>
      <c r="B130" s="21"/>
      <c r="C130" s="21"/>
      <c r="D130" s="21"/>
      <c r="E130" s="21"/>
      <c r="F130" s="21"/>
      <c r="G130" s="21"/>
      <c r="H130" s="21"/>
      <c r="I130" s="28"/>
      <c r="J130" s="29">
        <f>SUM(J128:J129)</f>
        <v>160.01</v>
      </c>
      <c r="K130" s="34">
        <f t="shared" si="10"/>
        <v>160.01</v>
      </c>
      <c r="L130" s="14"/>
    </row>
    <row r="131" spans="1:12">
      <c r="A131" s="8">
        <v>45672</v>
      </c>
      <c r="B131" s="9">
        <v>20532</v>
      </c>
      <c r="C131" s="10" t="s">
        <v>213</v>
      </c>
      <c r="D131" s="11" t="s">
        <v>158</v>
      </c>
      <c r="E131" s="3">
        <v>236360</v>
      </c>
      <c r="F131" s="12"/>
      <c r="G131" s="13" t="s">
        <v>63</v>
      </c>
      <c r="H131" s="13"/>
      <c r="I131" s="24"/>
      <c r="J131" s="25">
        <v>1100</v>
      </c>
      <c r="K131" s="26">
        <f t="shared" si="10"/>
        <v>1100</v>
      </c>
      <c r="L131" s="8">
        <v>45670</v>
      </c>
    </row>
    <row r="132" spans="1:12">
      <c r="A132" s="14"/>
      <c r="B132" s="15"/>
      <c r="C132" s="16"/>
      <c r="D132" s="17" t="s">
        <v>182</v>
      </c>
      <c r="E132" s="7"/>
      <c r="F132" s="18"/>
      <c r="G132" s="19" t="s">
        <v>63</v>
      </c>
      <c r="H132" s="19"/>
      <c r="I132" s="27"/>
      <c r="J132" s="25">
        <v>-236.04</v>
      </c>
      <c r="K132" s="26">
        <f t="shared" si="10"/>
        <v>-236.04</v>
      </c>
      <c r="L132" s="14"/>
    </row>
    <row r="133" spans="1:12">
      <c r="A133" s="20" t="s">
        <v>183</v>
      </c>
      <c r="B133" s="21"/>
      <c r="C133" s="21"/>
      <c r="D133" s="21"/>
      <c r="E133" s="21"/>
      <c r="F133" s="21"/>
      <c r="G133" s="21"/>
      <c r="H133" s="21"/>
      <c r="I133" s="28"/>
      <c r="J133" s="29">
        <f>SUM(J131:J132)</f>
        <v>863.96</v>
      </c>
      <c r="K133" s="34">
        <f t="shared" si="10"/>
        <v>863.96</v>
      </c>
      <c r="L133" s="14"/>
    </row>
    <row r="134" spans="1:12">
      <c r="A134" s="8">
        <v>45672</v>
      </c>
      <c r="B134" s="9">
        <v>20532</v>
      </c>
      <c r="C134" s="10" t="s">
        <v>214</v>
      </c>
      <c r="D134" s="11" t="s">
        <v>158</v>
      </c>
      <c r="E134" s="3">
        <v>236387</v>
      </c>
      <c r="F134" s="12"/>
      <c r="G134" s="13" t="s">
        <v>63</v>
      </c>
      <c r="H134" s="13"/>
      <c r="I134" s="24"/>
      <c r="J134" s="25">
        <v>200</v>
      </c>
      <c r="K134" s="26">
        <f t="shared" si="10"/>
        <v>200</v>
      </c>
      <c r="L134" s="8">
        <v>45670</v>
      </c>
    </row>
    <row r="135" spans="1:12">
      <c r="A135" s="14"/>
      <c r="B135" s="15"/>
      <c r="C135" s="16"/>
      <c r="D135" s="17" t="s">
        <v>182</v>
      </c>
      <c r="E135" s="7"/>
      <c r="F135" s="18"/>
      <c r="G135" s="19" t="s">
        <v>63</v>
      </c>
      <c r="H135" s="19"/>
      <c r="I135" s="27"/>
      <c r="J135" s="25">
        <v>-48.4</v>
      </c>
      <c r="K135" s="26">
        <f t="shared" si="10"/>
        <v>-48.4</v>
      </c>
      <c r="L135" s="14"/>
    </row>
    <row r="136" spans="1:12">
      <c r="A136" s="20" t="s">
        <v>183</v>
      </c>
      <c r="B136" s="21"/>
      <c r="C136" s="21"/>
      <c r="D136" s="21"/>
      <c r="E136" s="21"/>
      <c r="F136" s="21"/>
      <c r="G136" s="21"/>
      <c r="H136" s="21"/>
      <c r="I136" s="28"/>
      <c r="J136" s="29">
        <f>SUM(J134:J135)</f>
        <v>151.6</v>
      </c>
      <c r="K136" s="34">
        <f t="shared" si="10"/>
        <v>151.6</v>
      </c>
      <c r="L136" s="14"/>
    </row>
    <row r="137" spans="1:12">
      <c r="A137" s="8">
        <v>45672</v>
      </c>
      <c r="B137" s="9">
        <v>20532</v>
      </c>
      <c r="C137" s="10" t="s">
        <v>215</v>
      </c>
      <c r="D137" s="11" t="s">
        <v>158</v>
      </c>
      <c r="E137" s="3">
        <v>236356</v>
      </c>
      <c r="F137" s="12"/>
      <c r="G137" s="13" t="s">
        <v>63</v>
      </c>
      <c r="H137" s="13"/>
      <c r="I137" s="24"/>
      <c r="J137" s="25">
        <v>1100</v>
      </c>
      <c r="K137" s="26">
        <f t="shared" si="10"/>
        <v>1100</v>
      </c>
      <c r="L137" s="8">
        <v>45670</v>
      </c>
    </row>
    <row r="138" spans="1:12">
      <c r="A138" s="14"/>
      <c r="B138" s="15"/>
      <c r="C138" s="16"/>
      <c r="D138" s="17" t="s">
        <v>182</v>
      </c>
      <c r="E138" s="7"/>
      <c r="F138" s="18"/>
      <c r="G138" s="19" t="s">
        <v>63</v>
      </c>
      <c r="H138" s="19"/>
      <c r="I138" s="27"/>
      <c r="J138" s="25">
        <v>-236.04</v>
      </c>
      <c r="K138" s="26">
        <f t="shared" si="10"/>
        <v>-236.04</v>
      </c>
      <c r="L138" s="14"/>
    </row>
    <row r="139" spans="1:12">
      <c r="A139" s="20" t="s">
        <v>183</v>
      </c>
      <c r="B139" s="21"/>
      <c r="C139" s="21"/>
      <c r="D139" s="21"/>
      <c r="E139" s="21"/>
      <c r="F139" s="21"/>
      <c r="G139" s="21"/>
      <c r="H139" s="21"/>
      <c r="I139" s="28"/>
      <c r="J139" s="29">
        <f>SUM(J137:J138)</f>
        <v>863.96</v>
      </c>
      <c r="K139" s="34">
        <f t="shared" si="10"/>
        <v>863.96</v>
      </c>
      <c r="L139" s="14"/>
    </row>
    <row r="140" spans="1:12">
      <c r="A140" s="8">
        <v>45672</v>
      </c>
      <c r="B140" s="9">
        <v>20532</v>
      </c>
      <c r="C140" s="10" t="s">
        <v>216</v>
      </c>
      <c r="D140" s="11" t="s">
        <v>158</v>
      </c>
      <c r="E140" s="3">
        <v>236379</v>
      </c>
      <c r="F140" s="12"/>
      <c r="G140" s="13" t="s">
        <v>63</v>
      </c>
      <c r="H140" s="13"/>
      <c r="I140" s="24"/>
      <c r="J140" s="25">
        <v>1100</v>
      </c>
      <c r="K140" s="26">
        <f t="shared" ref="K140:K179" si="11">J140+F140</f>
        <v>1100</v>
      </c>
      <c r="L140" s="8">
        <v>45670</v>
      </c>
    </row>
    <row r="141" spans="1:12">
      <c r="A141" s="14"/>
      <c r="B141" s="15"/>
      <c r="C141" s="16"/>
      <c r="D141" s="17" t="s">
        <v>182</v>
      </c>
      <c r="E141" s="7"/>
      <c r="F141" s="18"/>
      <c r="G141" s="19" t="s">
        <v>63</v>
      </c>
      <c r="H141" s="19"/>
      <c r="I141" s="27"/>
      <c r="J141" s="25">
        <v>-231.85</v>
      </c>
      <c r="K141" s="26">
        <f t="shared" si="11"/>
        <v>-231.85</v>
      </c>
      <c r="L141" s="14"/>
    </row>
    <row r="142" spans="1:12">
      <c r="A142" s="20" t="s">
        <v>183</v>
      </c>
      <c r="B142" s="21"/>
      <c r="C142" s="21"/>
      <c r="D142" s="21"/>
      <c r="E142" s="21"/>
      <c r="F142" s="21"/>
      <c r="G142" s="21"/>
      <c r="H142" s="21"/>
      <c r="I142" s="28"/>
      <c r="J142" s="29">
        <f>SUM(J140:J141)</f>
        <v>868.15</v>
      </c>
      <c r="K142" s="34">
        <f t="shared" si="11"/>
        <v>868.15</v>
      </c>
      <c r="L142" s="14"/>
    </row>
    <row r="143" spans="1:12">
      <c r="A143" s="8">
        <v>45672</v>
      </c>
      <c r="B143" s="9">
        <v>20532</v>
      </c>
      <c r="C143" s="10" t="s">
        <v>217</v>
      </c>
      <c r="D143" s="11" t="s">
        <v>158</v>
      </c>
      <c r="E143" s="3">
        <v>237049</v>
      </c>
      <c r="F143" s="12"/>
      <c r="G143" s="13" t="s">
        <v>63</v>
      </c>
      <c r="H143" s="13"/>
      <c r="I143" s="24"/>
      <c r="J143" s="25">
        <v>950</v>
      </c>
      <c r="K143" s="26">
        <f t="shared" si="11"/>
        <v>950</v>
      </c>
      <c r="L143" s="8">
        <v>45670</v>
      </c>
    </row>
    <row r="144" spans="1:12">
      <c r="A144" s="14"/>
      <c r="B144" s="15"/>
      <c r="C144" s="16"/>
      <c r="D144" s="17" t="s">
        <v>182</v>
      </c>
      <c r="E144" s="7"/>
      <c r="F144" s="18"/>
      <c r="G144" s="19" t="s">
        <v>63</v>
      </c>
      <c r="H144" s="19"/>
      <c r="I144" s="27"/>
      <c r="J144" s="25">
        <v>-189.95</v>
      </c>
      <c r="K144" s="26">
        <f t="shared" si="11"/>
        <v>-189.95</v>
      </c>
      <c r="L144" s="14"/>
    </row>
    <row r="145" spans="1:12">
      <c r="A145" s="20" t="s">
        <v>183</v>
      </c>
      <c r="B145" s="21"/>
      <c r="C145" s="21"/>
      <c r="D145" s="21"/>
      <c r="E145" s="21"/>
      <c r="F145" s="21"/>
      <c r="G145" s="21"/>
      <c r="H145" s="21"/>
      <c r="I145" s="28"/>
      <c r="J145" s="29">
        <f>SUM(J143:J144)</f>
        <v>760.05</v>
      </c>
      <c r="K145" s="34">
        <f t="shared" si="11"/>
        <v>760.05</v>
      </c>
      <c r="L145" s="14"/>
    </row>
    <row r="146" spans="1:12">
      <c r="A146" s="8">
        <v>45672</v>
      </c>
      <c r="B146" s="9">
        <v>20532</v>
      </c>
      <c r="C146" s="10" t="s">
        <v>218</v>
      </c>
      <c r="D146" s="11" t="s">
        <v>158</v>
      </c>
      <c r="E146" s="3">
        <v>236359</v>
      </c>
      <c r="F146" s="12"/>
      <c r="G146" s="13" t="s">
        <v>63</v>
      </c>
      <c r="H146" s="13"/>
      <c r="I146" s="24"/>
      <c r="J146" s="25">
        <v>200</v>
      </c>
      <c r="K146" s="26">
        <f t="shared" si="11"/>
        <v>200</v>
      </c>
      <c r="L146" s="8">
        <v>45670</v>
      </c>
    </row>
    <row r="147" spans="1:12">
      <c r="A147" s="14"/>
      <c r="B147" s="15"/>
      <c r="C147" s="16"/>
      <c r="D147" s="17" t="s">
        <v>182</v>
      </c>
      <c r="E147" s="7"/>
      <c r="F147" s="18"/>
      <c r="G147" s="19" t="s">
        <v>63</v>
      </c>
      <c r="H147" s="19"/>
      <c r="I147" s="27"/>
      <c r="J147" s="25">
        <v>-39.99</v>
      </c>
      <c r="K147" s="26">
        <f t="shared" si="11"/>
        <v>-39.99</v>
      </c>
      <c r="L147" s="14"/>
    </row>
    <row r="148" spans="1:12">
      <c r="A148" s="20" t="s">
        <v>183</v>
      </c>
      <c r="B148" s="21"/>
      <c r="C148" s="21"/>
      <c r="D148" s="21"/>
      <c r="E148" s="21"/>
      <c r="F148" s="21"/>
      <c r="G148" s="21"/>
      <c r="H148" s="21"/>
      <c r="I148" s="28"/>
      <c r="J148" s="29">
        <f>SUM(J146:J147)</f>
        <v>160.01</v>
      </c>
      <c r="K148" s="34">
        <f t="shared" si="11"/>
        <v>160.01</v>
      </c>
      <c r="L148" s="14"/>
    </row>
    <row r="149" spans="1:12">
      <c r="A149" s="8">
        <v>45672</v>
      </c>
      <c r="B149" s="9">
        <v>20532</v>
      </c>
      <c r="C149" s="10" t="s">
        <v>219</v>
      </c>
      <c r="D149" s="11" t="s">
        <v>158</v>
      </c>
      <c r="E149" s="3">
        <v>236388</v>
      </c>
      <c r="F149" s="12"/>
      <c r="G149" s="13" t="s">
        <v>63</v>
      </c>
      <c r="H149" s="13"/>
      <c r="I149" s="24"/>
      <c r="J149" s="25">
        <v>200</v>
      </c>
      <c r="K149" s="26">
        <f t="shared" si="11"/>
        <v>200</v>
      </c>
      <c r="L149" s="8">
        <v>45670</v>
      </c>
    </row>
    <row r="150" spans="1:12">
      <c r="A150" s="14"/>
      <c r="B150" s="15"/>
      <c r="C150" s="16"/>
      <c r="D150" s="17" t="s">
        <v>182</v>
      </c>
      <c r="E150" s="7"/>
      <c r="F150" s="18"/>
      <c r="G150" s="19" t="s">
        <v>63</v>
      </c>
      <c r="H150" s="19"/>
      <c r="I150" s="27"/>
      <c r="J150" s="25">
        <v>-51.19</v>
      </c>
      <c r="K150" s="26">
        <f t="shared" si="11"/>
        <v>-51.19</v>
      </c>
      <c r="L150" s="14"/>
    </row>
    <row r="151" spans="1:12">
      <c r="A151" s="20" t="s">
        <v>183</v>
      </c>
      <c r="B151" s="21"/>
      <c r="C151" s="21"/>
      <c r="D151" s="21"/>
      <c r="E151" s="21"/>
      <c r="F151" s="21"/>
      <c r="G151" s="21"/>
      <c r="H151" s="21"/>
      <c r="I151" s="28"/>
      <c r="J151" s="29">
        <f>SUM(J149:J150)</f>
        <v>148.81</v>
      </c>
      <c r="K151" s="34">
        <f t="shared" si="11"/>
        <v>148.81</v>
      </c>
      <c r="L151" s="14"/>
    </row>
    <row r="152" spans="1:12">
      <c r="A152" s="8">
        <v>45672</v>
      </c>
      <c r="B152" s="9">
        <v>20532</v>
      </c>
      <c r="C152" s="10" t="s">
        <v>220</v>
      </c>
      <c r="D152" s="11" t="s">
        <v>158</v>
      </c>
      <c r="E152" s="3">
        <v>236377</v>
      </c>
      <c r="F152" s="12"/>
      <c r="G152" s="13" t="s">
        <v>63</v>
      </c>
      <c r="H152" s="13"/>
      <c r="I152" s="24"/>
      <c r="J152" s="25">
        <v>1100</v>
      </c>
      <c r="K152" s="26">
        <f t="shared" si="11"/>
        <v>1100</v>
      </c>
      <c r="L152" s="8">
        <v>45670</v>
      </c>
    </row>
    <row r="153" spans="1:12">
      <c r="A153" s="14"/>
      <c r="B153" s="15"/>
      <c r="C153" s="16"/>
      <c r="D153" s="17" t="s">
        <v>182</v>
      </c>
      <c r="E153" s="7"/>
      <c r="F153" s="18"/>
      <c r="G153" s="19" t="s">
        <v>63</v>
      </c>
      <c r="H153" s="19"/>
      <c r="I153" s="27"/>
      <c r="J153" s="25">
        <v>-235.19</v>
      </c>
      <c r="K153" s="26">
        <f t="shared" si="11"/>
        <v>-235.19</v>
      </c>
      <c r="L153" s="14"/>
    </row>
    <row r="154" spans="1:12">
      <c r="A154" s="20" t="s">
        <v>183</v>
      </c>
      <c r="B154" s="21"/>
      <c r="C154" s="21"/>
      <c r="D154" s="21"/>
      <c r="E154" s="21"/>
      <c r="F154" s="21"/>
      <c r="G154" s="21"/>
      <c r="H154" s="21"/>
      <c r="I154" s="28"/>
      <c r="J154" s="29">
        <f>SUM(J152:J153)</f>
        <v>864.81</v>
      </c>
      <c r="K154" s="34">
        <f t="shared" si="11"/>
        <v>864.81</v>
      </c>
      <c r="L154" s="14"/>
    </row>
    <row r="155" spans="1:12">
      <c r="A155" s="8">
        <v>45672</v>
      </c>
      <c r="B155" s="9">
        <v>20532</v>
      </c>
      <c r="C155" s="10" t="s">
        <v>221</v>
      </c>
      <c r="D155" s="11" t="s">
        <v>158</v>
      </c>
      <c r="E155" s="3">
        <v>236803</v>
      </c>
      <c r="F155" s="12"/>
      <c r="G155" s="13" t="s">
        <v>63</v>
      </c>
      <c r="H155" s="13"/>
      <c r="I155" s="24"/>
      <c r="J155" s="25">
        <v>200</v>
      </c>
      <c r="K155" s="26">
        <f t="shared" si="11"/>
        <v>200</v>
      </c>
      <c r="L155" s="8">
        <v>45670</v>
      </c>
    </row>
    <row r="156" spans="1:12">
      <c r="A156" s="14"/>
      <c r="B156" s="15"/>
      <c r="C156" s="16"/>
      <c r="D156" s="17" t="s">
        <v>182</v>
      </c>
      <c r="E156" s="7"/>
      <c r="F156" s="18"/>
      <c r="G156" s="19" t="s">
        <v>63</v>
      </c>
      <c r="H156" s="19"/>
      <c r="I156" s="27"/>
      <c r="J156" s="25">
        <v>-39.99</v>
      </c>
      <c r="K156" s="26">
        <f t="shared" si="11"/>
        <v>-39.99</v>
      </c>
      <c r="L156" s="14"/>
    </row>
    <row r="157" spans="1:12">
      <c r="A157" s="20" t="s">
        <v>183</v>
      </c>
      <c r="B157" s="21"/>
      <c r="C157" s="21"/>
      <c r="D157" s="21"/>
      <c r="E157" s="21"/>
      <c r="F157" s="21"/>
      <c r="G157" s="21"/>
      <c r="H157" s="21"/>
      <c r="I157" s="28"/>
      <c r="J157" s="29">
        <f>SUM(J155:J156)</f>
        <v>160.01</v>
      </c>
      <c r="K157" s="34">
        <f t="shared" si="11"/>
        <v>160.01</v>
      </c>
      <c r="L157" s="14"/>
    </row>
    <row r="158" spans="1:12">
      <c r="A158" s="8">
        <v>45672</v>
      </c>
      <c r="B158" s="9">
        <v>20532</v>
      </c>
      <c r="C158" s="10" t="s">
        <v>222</v>
      </c>
      <c r="D158" s="11" t="s">
        <v>158</v>
      </c>
      <c r="E158" s="3">
        <v>236363</v>
      </c>
      <c r="F158" s="12"/>
      <c r="G158" s="13" t="s">
        <v>63</v>
      </c>
      <c r="H158" s="13"/>
      <c r="I158" s="24"/>
      <c r="J158" s="25">
        <v>1100</v>
      </c>
      <c r="K158" s="26">
        <f t="shared" si="11"/>
        <v>1100</v>
      </c>
      <c r="L158" s="8">
        <v>45670</v>
      </c>
    </row>
    <row r="159" spans="1:12">
      <c r="A159" s="14"/>
      <c r="B159" s="15"/>
      <c r="C159" s="16"/>
      <c r="D159" s="17" t="s">
        <v>182</v>
      </c>
      <c r="E159" s="7"/>
      <c r="F159" s="18"/>
      <c r="G159" s="19" t="s">
        <v>63</v>
      </c>
      <c r="H159" s="19"/>
      <c r="I159" s="27"/>
      <c r="J159" s="25">
        <v>-219.92</v>
      </c>
      <c r="K159" s="26">
        <f t="shared" si="11"/>
        <v>-219.92</v>
      </c>
      <c r="L159" s="14"/>
    </row>
    <row r="160" spans="1:12">
      <c r="A160" s="20" t="s">
        <v>183</v>
      </c>
      <c r="B160" s="21"/>
      <c r="C160" s="21"/>
      <c r="D160" s="21"/>
      <c r="E160" s="21"/>
      <c r="F160" s="21"/>
      <c r="G160" s="21"/>
      <c r="H160" s="21"/>
      <c r="I160" s="28"/>
      <c r="J160" s="29">
        <f>SUM(J158:J159)</f>
        <v>880.08</v>
      </c>
      <c r="K160" s="34">
        <f t="shared" si="11"/>
        <v>880.08</v>
      </c>
      <c r="L160" s="14"/>
    </row>
    <row r="161" spans="1:12">
      <c r="A161" s="8">
        <v>45672</v>
      </c>
      <c r="B161" s="9">
        <v>20532</v>
      </c>
      <c r="C161" s="10" t="s">
        <v>223</v>
      </c>
      <c r="D161" s="11" t="s">
        <v>158</v>
      </c>
      <c r="E161" s="3">
        <v>236352</v>
      </c>
      <c r="F161" s="12"/>
      <c r="G161" s="13" t="s">
        <v>63</v>
      </c>
      <c r="H161" s="13"/>
      <c r="I161" s="24"/>
      <c r="J161" s="25">
        <v>1100</v>
      </c>
      <c r="K161" s="26">
        <f t="shared" si="11"/>
        <v>1100</v>
      </c>
      <c r="L161" s="8">
        <v>45670</v>
      </c>
    </row>
    <row r="162" spans="1:12">
      <c r="A162" s="14"/>
      <c r="B162" s="15"/>
      <c r="C162" s="16"/>
      <c r="D162" s="17" t="s">
        <v>182</v>
      </c>
      <c r="E162" s="7"/>
      <c r="F162" s="18"/>
      <c r="G162" s="19" t="s">
        <v>63</v>
      </c>
      <c r="H162" s="19"/>
      <c r="I162" s="27"/>
      <c r="J162" s="25">
        <v>-285.84</v>
      </c>
      <c r="K162" s="26">
        <f t="shared" si="11"/>
        <v>-285.84</v>
      </c>
      <c r="L162" s="14"/>
    </row>
    <row r="163" spans="1:12">
      <c r="A163" s="20" t="s">
        <v>183</v>
      </c>
      <c r="B163" s="21"/>
      <c r="C163" s="21"/>
      <c r="D163" s="21"/>
      <c r="E163" s="21"/>
      <c r="F163" s="21"/>
      <c r="G163" s="21"/>
      <c r="H163" s="21"/>
      <c r="I163" s="28"/>
      <c r="J163" s="29">
        <f>SUM(J161:J162)</f>
        <v>814.16</v>
      </c>
      <c r="K163" s="34">
        <f t="shared" si="11"/>
        <v>814.16</v>
      </c>
      <c r="L163" s="14"/>
    </row>
    <row r="164" spans="1:12">
      <c r="A164" s="8">
        <v>45672</v>
      </c>
      <c r="B164" s="9">
        <v>20532</v>
      </c>
      <c r="C164" s="10" t="s">
        <v>224</v>
      </c>
      <c r="D164" s="11" t="s">
        <v>158</v>
      </c>
      <c r="E164" s="3">
        <v>236797</v>
      </c>
      <c r="F164" s="12"/>
      <c r="G164" s="13" t="s">
        <v>63</v>
      </c>
      <c r="H164" s="13"/>
      <c r="I164" s="24"/>
      <c r="J164" s="25">
        <v>800</v>
      </c>
      <c r="K164" s="26">
        <f t="shared" si="11"/>
        <v>800</v>
      </c>
      <c r="L164" s="8">
        <v>45670</v>
      </c>
    </row>
    <row r="165" spans="1:12">
      <c r="A165" s="14"/>
      <c r="B165" s="15"/>
      <c r="C165" s="16"/>
      <c r="D165" s="17" t="s">
        <v>182</v>
      </c>
      <c r="E165" s="7"/>
      <c r="F165" s="18"/>
      <c r="G165" s="19" t="s">
        <v>63</v>
      </c>
      <c r="H165" s="19"/>
      <c r="I165" s="27"/>
      <c r="J165" s="25">
        <v>-159.96</v>
      </c>
      <c r="K165" s="26">
        <f t="shared" si="11"/>
        <v>-159.96</v>
      </c>
      <c r="L165" s="14"/>
    </row>
    <row r="166" spans="1:12">
      <c r="A166" s="20" t="s">
        <v>183</v>
      </c>
      <c r="B166" s="21"/>
      <c r="C166" s="21"/>
      <c r="D166" s="21"/>
      <c r="E166" s="21"/>
      <c r="F166" s="21"/>
      <c r="G166" s="21"/>
      <c r="H166" s="21"/>
      <c r="I166" s="28"/>
      <c r="J166" s="29">
        <f>SUM(J164:J165)</f>
        <v>640.04</v>
      </c>
      <c r="K166" s="34">
        <f t="shared" si="11"/>
        <v>640.04</v>
      </c>
      <c r="L166" s="14"/>
    </row>
    <row r="167" spans="1:12">
      <c r="A167" s="8">
        <v>45672</v>
      </c>
      <c r="B167" s="9">
        <v>20532</v>
      </c>
      <c r="C167" s="10" t="s">
        <v>225</v>
      </c>
      <c r="D167" s="11" t="s">
        <v>158</v>
      </c>
      <c r="E167" s="3">
        <v>236375</v>
      </c>
      <c r="F167" s="12"/>
      <c r="G167" s="13" t="s">
        <v>63</v>
      </c>
      <c r="H167" s="13"/>
      <c r="I167" s="24"/>
      <c r="J167" s="25">
        <v>200</v>
      </c>
      <c r="K167" s="26">
        <f t="shared" si="11"/>
        <v>200</v>
      </c>
      <c r="L167" s="8">
        <v>45670</v>
      </c>
    </row>
    <row r="168" spans="1:12">
      <c r="A168" s="14"/>
      <c r="B168" s="15"/>
      <c r="C168" s="16"/>
      <c r="D168" s="17" t="s">
        <v>182</v>
      </c>
      <c r="E168" s="7"/>
      <c r="F168" s="18"/>
      <c r="G168" s="19" t="s">
        <v>63</v>
      </c>
      <c r="H168" s="19"/>
      <c r="I168" s="27"/>
      <c r="J168" s="25">
        <v>-39.99</v>
      </c>
      <c r="K168" s="26">
        <f t="shared" si="11"/>
        <v>-39.99</v>
      </c>
      <c r="L168" s="14"/>
    </row>
    <row r="169" spans="1:12">
      <c r="A169" s="20" t="s">
        <v>183</v>
      </c>
      <c r="B169" s="21"/>
      <c r="C169" s="21"/>
      <c r="D169" s="21"/>
      <c r="E169" s="21"/>
      <c r="F169" s="21"/>
      <c r="G169" s="21"/>
      <c r="H169" s="21"/>
      <c r="I169" s="28"/>
      <c r="J169" s="29">
        <f>SUM(J167:J168)</f>
        <v>160.01</v>
      </c>
      <c r="K169" s="34">
        <f t="shared" si="11"/>
        <v>160.01</v>
      </c>
      <c r="L169" s="14"/>
    </row>
    <row r="170" spans="1:12">
      <c r="A170" s="8">
        <v>45672</v>
      </c>
      <c r="B170" s="9">
        <v>20532</v>
      </c>
      <c r="C170" s="10" t="s">
        <v>226</v>
      </c>
      <c r="D170" s="11" t="s">
        <v>158</v>
      </c>
      <c r="E170" s="3">
        <v>236355</v>
      </c>
      <c r="F170" s="12"/>
      <c r="G170" s="13" t="s">
        <v>63</v>
      </c>
      <c r="H170" s="13"/>
      <c r="I170" s="24"/>
      <c r="J170" s="25">
        <v>1100</v>
      </c>
      <c r="K170" s="26">
        <f t="shared" si="11"/>
        <v>1100</v>
      </c>
      <c r="L170" s="8">
        <v>45670</v>
      </c>
    </row>
    <row r="171" spans="1:12">
      <c r="A171" s="14"/>
      <c r="B171" s="15"/>
      <c r="C171" s="16"/>
      <c r="D171" s="17" t="s">
        <v>182</v>
      </c>
      <c r="E171" s="7"/>
      <c r="F171" s="18"/>
      <c r="G171" s="19" t="s">
        <v>63</v>
      </c>
      <c r="H171" s="19"/>
      <c r="I171" s="27"/>
      <c r="J171" s="25">
        <v>-236.04</v>
      </c>
      <c r="K171" s="26">
        <f t="shared" si="11"/>
        <v>-236.04</v>
      </c>
      <c r="L171" s="14"/>
    </row>
    <row r="172" spans="1:12">
      <c r="A172" s="20" t="s">
        <v>183</v>
      </c>
      <c r="B172" s="21"/>
      <c r="C172" s="21"/>
      <c r="D172" s="21"/>
      <c r="E172" s="21"/>
      <c r="F172" s="21"/>
      <c r="G172" s="21"/>
      <c r="H172" s="21"/>
      <c r="I172" s="28"/>
      <c r="J172" s="29">
        <f>SUM(J170:J171)</f>
        <v>863.96</v>
      </c>
      <c r="K172" s="34">
        <f t="shared" si="11"/>
        <v>863.96</v>
      </c>
      <c r="L172" s="14"/>
    </row>
    <row r="173" spans="1:12">
      <c r="A173" s="8">
        <v>45672</v>
      </c>
      <c r="B173" s="9">
        <v>20532</v>
      </c>
      <c r="C173" s="10" t="s">
        <v>227</v>
      </c>
      <c r="D173" s="11" t="s">
        <v>158</v>
      </c>
      <c r="E173" s="3">
        <v>236369</v>
      </c>
      <c r="F173" s="12"/>
      <c r="G173" s="13" t="s">
        <v>63</v>
      </c>
      <c r="H173" s="13"/>
      <c r="I173" s="24"/>
      <c r="J173" s="25">
        <v>200</v>
      </c>
      <c r="K173" s="26">
        <f t="shared" si="11"/>
        <v>200</v>
      </c>
      <c r="L173" s="8">
        <v>45670</v>
      </c>
    </row>
    <row r="174" spans="1:12">
      <c r="A174" s="14"/>
      <c r="B174" s="15"/>
      <c r="C174" s="16"/>
      <c r="D174" s="17" t="s">
        <v>182</v>
      </c>
      <c r="E174" s="7"/>
      <c r="F174" s="18"/>
      <c r="G174" s="19" t="s">
        <v>63</v>
      </c>
      <c r="H174" s="19"/>
      <c r="I174" s="27"/>
      <c r="J174" s="25">
        <v>-39.99</v>
      </c>
      <c r="K174" s="26">
        <f t="shared" si="11"/>
        <v>-39.99</v>
      </c>
      <c r="L174" s="14"/>
    </row>
    <row r="175" spans="1:12">
      <c r="A175" s="20" t="s">
        <v>183</v>
      </c>
      <c r="B175" s="21"/>
      <c r="C175" s="21"/>
      <c r="D175" s="21"/>
      <c r="E175" s="21"/>
      <c r="F175" s="21"/>
      <c r="G175" s="21"/>
      <c r="H175" s="21"/>
      <c r="I175" s="28"/>
      <c r="J175" s="29">
        <f>SUM(J173:J174)</f>
        <v>160.01</v>
      </c>
      <c r="K175" s="34">
        <f t="shared" si="11"/>
        <v>160.01</v>
      </c>
      <c r="L175" s="14"/>
    </row>
    <row r="176" ht="10.5" spans="1:10">
      <c r="A176" s="2"/>
      <c r="I176" s="31" t="s">
        <v>197</v>
      </c>
      <c r="J176" s="32">
        <f>SUM(J97,J100,J103,J106,J109,J112,J115,J118,J121,J124,J127,J130,J133,J136,J139,J142,J145,J148,J151,J154,J157,J160,J163,J166,J169,J172,J175)</f>
        <v>18233.23</v>
      </c>
    </row>
    <row r="177" ht="10.5" spans="1:10">
      <c r="A177" s="2" t="s">
        <v>22</v>
      </c>
      <c r="D177" s="2" t="s">
        <v>23</v>
      </c>
      <c r="I177" s="33"/>
      <c r="J177" s="32"/>
    </row>
    <row r="178" spans="1:1">
      <c r="A178" s="2"/>
    </row>
    <row r="179" spans="1:1">
      <c r="A179" s="2"/>
    </row>
    <row r="180" spans="1:4">
      <c r="A180" s="2" t="s">
        <v>25</v>
      </c>
      <c r="D180" s="2" t="s">
        <v>26</v>
      </c>
    </row>
    <row r="181" spans="1:4">
      <c r="A181" s="1" t="s">
        <v>28</v>
      </c>
      <c r="D181" s="1" t="s">
        <v>29</v>
      </c>
    </row>
    <row r="188" spans="1:1">
      <c r="A188" s="2" t="s">
        <v>0</v>
      </c>
    </row>
    <row r="189" spans="1:1">
      <c r="A189" s="2" t="s">
        <v>1</v>
      </c>
    </row>
    <row r="191" spans="1:12">
      <c r="A191" s="3" t="s">
        <v>2</v>
      </c>
      <c r="B191" s="3" t="s">
        <v>34</v>
      </c>
      <c r="C191" s="3" t="s">
        <v>4</v>
      </c>
      <c r="D191" s="3" t="s">
        <v>5</v>
      </c>
      <c r="E191" s="3" t="s">
        <v>180</v>
      </c>
      <c r="F191" s="3" t="s">
        <v>7</v>
      </c>
      <c r="G191" s="4" t="s">
        <v>8</v>
      </c>
      <c r="H191" s="5"/>
      <c r="I191" s="5"/>
      <c r="J191" s="23"/>
      <c r="K191" s="3" t="s">
        <v>9</v>
      </c>
      <c r="L191" s="3" t="s">
        <v>10</v>
      </c>
    </row>
    <row r="192" spans="1:12">
      <c r="A192" s="6"/>
      <c r="B192" s="6"/>
      <c r="C192" s="6"/>
      <c r="D192" s="6"/>
      <c r="E192" s="6"/>
      <c r="F192" s="6"/>
      <c r="G192" s="3" t="s">
        <v>11</v>
      </c>
      <c r="H192" s="3" t="s">
        <v>12</v>
      </c>
      <c r="I192" s="3" t="s">
        <v>13</v>
      </c>
      <c r="J192" s="3" t="s">
        <v>14</v>
      </c>
      <c r="K192" s="6"/>
      <c r="L192" s="6"/>
    </row>
    <row r="193" spans="1:1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1:12">
      <c r="A194" s="8">
        <v>45678</v>
      </c>
      <c r="B194" s="9">
        <v>20002</v>
      </c>
      <c r="C194" s="10" t="s">
        <v>228</v>
      </c>
      <c r="D194" s="11" t="s">
        <v>158</v>
      </c>
      <c r="E194" s="3">
        <v>238385</v>
      </c>
      <c r="F194" s="12"/>
      <c r="G194" s="13" t="s">
        <v>63</v>
      </c>
      <c r="H194" s="13"/>
      <c r="I194" s="24"/>
      <c r="J194" s="25">
        <v>200</v>
      </c>
      <c r="K194" s="26">
        <f t="shared" ref="K194:K257" si="12">J194+F194</f>
        <v>200</v>
      </c>
      <c r="L194" s="8">
        <v>45677</v>
      </c>
    </row>
    <row r="195" spans="1:12">
      <c r="A195" s="14"/>
      <c r="B195" s="15"/>
      <c r="C195" s="16"/>
      <c r="D195" s="17" t="s">
        <v>182</v>
      </c>
      <c r="E195" s="7"/>
      <c r="F195" s="18"/>
      <c r="G195" s="19" t="s">
        <v>63</v>
      </c>
      <c r="H195" s="19"/>
      <c r="I195" s="27"/>
      <c r="J195" s="25">
        <v>-39.99</v>
      </c>
      <c r="K195" s="26">
        <f t="shared" si="12"/>
        <v>-39.99</v>
      </c>
      <c r="L195" s="14"/>
    </row>
    <row r="196" spans="1:12">
      <c r="A196" s="20" t="s">
        <v>183</v>
      </c>
      <c r="B196" s="21"/>
      <c r="C196" s="21"/>
      <c r="D196" s="21"/>
      <c r="E196" s="21"/>
      <c r="F196" s="21"/>
      <c r="G196" s="21"/>
      <c r="H196" s="21"/>
      <c r="I196" s="28"/>
      <c r="J196" s="29">
        <f>SUM(J194:J195)</f>
        <v>160.01</v>
      </c>
      <c r="K196" s="34">
        <f t="shared" si="12"/>
        <v>160.01</v>
      </c>
      <c r="L196" s="14"/>
    </row>
    <row r="197" spans="1:12">
      <c r="A197" s="8">
        <v>45678</v>
      </c>
      <c r="B197" s="9">
        <v>20002</v>
      </c>
      <c r="C197" s="10" t="s">
        <v>229</v>
      </c>
      <c r="D197" s="11" t="s">
        <v>158</v>
      </c>
      <c r="E197" s="3">
        <v>237734</v>
      </c>
      <c r="F197" s="12"/>
      <c r="G197" s="13" t="s">
        <v>63</v>
      </c>
      <c r="H197" s="13"/>
      <c r="I197" s="24"/>
      <c r="J197" s="25">
        <v>200</v>
      </c>
      <c r="K197" s="26">
        <f t="shared" si="12"/>
        <v>200</v>
      </c>
      <c r="L197" s="8">
        <v>45677</v>
      </c>
    </row>
    <row r="198" spans="1:12">
      <c r="A198" s="14"/>
      <c r="B198" s="15"/>
      <c r="C198" s="16"/>
      <c r="D198" s="17" t="s">
        <v>182</v>
      </c>
      <c r="E198" s="7"/>
      <c r="F198" s="18"/>
      <c r="G198" s="19" t="s">
        <v>63</v>
      </c>
      <c r="H198" s="19"/>
      <c r="I198" s="27"/>
      <c r="J198" s="25">
        <v>-41.3</v>
      </c>
      <c r="K198" s="26">
        <f t="shared" si="12"/>
        <v>-41.3</v>
      </c>
      <c r="L198" s="14"/>
    </row>
    <row r="199" spans="1:12">
      <c r="A199" s="20" t="s">
        <v>183</v>
      </c>
      <c r="B199" s="21"/>
      <c r="C199" s="21"/>
      <c r="D199" s="21"/>
      <c r="E199" s="21"/>
      <c r="F199" s="21"/>
      <c r="G199" s="21"/>
      <c r="H199" s="21"/>
      <c r="I199" s="28"/>
      <c r="J199" s="29">
        <f>SUM(J197:J198)</f>
        <v>158.7</v>
      </c>
      <c r="K199" s="34">
        <f t="shared" si="12"/>
        <v>158.7</v>
      </c>
      <c r="L199" s="14"/>
    </row>
    <row r="200" spans="1:12">
      <c r="A200" s="8">
        <v>45678</v>
      </c>
      <c r="B200" s="9">
        <v>20002</v>
      </c>
      <c r="C200" s="10" t="s">
        <v>230</v>
      </c>
      <c r="D200" s="11" t="s">
        <v>158</v>
      </c>
      <c r="E200" s="3">
        <v>237741</v>
      </c>
      <c r="F200" s="12"/>
      <c r="G200" s="13" t="s">
        <v>63</v>
      </c>
      <c r="H200" s="13"/>
      <c r="I200" s="24"/>
      <c r="J200" s="25">
        <v>1100</v>
      </c>
      <c r="K200" s="26">
        <f t="shared" si="12"/>
        <v>1100</v>
      </c>
      <c r="L200" s="8">
        <v>45677</v>
      </c>
    </row>
    <row r="201" spans="1:12">
      <c r="A201" s="14"/>
      <c r="B201" s="15"/>
      <c r="C201" s="16"/>
      <c r="D201" s="17" t="s">
        <v>182</v>
      </c>
      <c r="E201" s="7"/>
      <c r="F201" s="18"/>
      <c r="G201" s="19" t="s">
        <v>63</v>
      </c>
      <c r="H201" s="19"/>
      <c r="I201" s="27"/>
      <c r="J201" s="25">
        <v>-236.04</v>
      </c>
      <c r="K201" s="26">
        <f t="shared" si="12"/>
        <v>-236.04</v>
      </c>
      <c r="L201" s="14"/>
    </row>
    <row r="202" spans="1:12">
      <c r="A202" s="20" t="s">
        <v>183</v>
      </c>
      <c r="B202" s="21"/>
      <c r="C202" s="21"/>
      <c r="D202" s="21"/>
      <c r="E202" s="21"/>
      <c r="F202" s="21"/>
      <c r="G202" s="21"/>
      <c r="H202" s="21"/>
      <c r="I202" s="28"/>
      <c r="J202" s="29">
        <f>SUM(J200:J201)</f>
        <v>863.96</v>
      </c>
      <c r="K202" s="34">
        <f t="shared" si="12"/>
        <v>863.96</v>
      </c>
      <c r="L202" s="14"/>
    </row>
    <row r="203" spans="1:12">
      <c r="A203" s="8">
        <v>45678</v>
      </c>
      <c r="B203" s="9">
        <v>20002</v>
      </c>
      <c r="C203" s="10" t="s">
        <v>231</v>
      </c>
      <c r="D203" s="11" t="s">
        <v>158</v>
      </c>
      <c r="E203" s="3">
        <v>238315</v>
      </c>
      <c r="F203" s="12"/>
      <c r="G203" s="13" t="s">
        <v>63</v>
      </c>
      <c r="H203" s="13"/>
      <c r="I203" s="24"/>
      <c r="J203" s="25">
        <v>1100</v>
      </c>
      <c r="K203" s="26">
        <f t="shared" si="12"/>
        <v>1100</v>
      </c>
      <c r="L203" s="8">
        <v>45677</v>
      </c>
    </row>
    <row r="204" spans="1:12">
      <c r="A204" s="14"/>
      <c r="B204" s="15"/>
      <c r="C204" s="16"/>
      <c r="D204" s="17" t="s">
        <v>182</v>
      </c>
      <c r="E204" s="7"/>
      <c r="F204" s="18"/>
      <c r="G204" s="19" t="s">
        <v>63</v>
      </c>
      <c r="H204" s="19"/>
      <c r="I204" s="27"/>
      <c r="J204" s="25">
        <v>-219.92</v>
      </c>
      <c r="K204" s="26">
        <f t="shared" si="12"/>
        <v>-219.92</v>
      </c>
      <c r="L204" s="14"/>
    </row>
    <row r="205" spans="1:12">
      <c r="A205" s="20" t="s">
        <v>183</v>
      </c>
      <c r="B205" s="21"/>
      <c r="C205" s="21"/>
      <c r="D205" s="21"/>
      <c r="E205" s="21"/>
      <c r="F205" s="21"/>
      <c r="G205" s="21"/>
      <c r="H205" s="21"/>
      <c r="I205" s="28"/>
      <c r="J205" s="29">
        <f>SUM(J203:J204)</f>
        <v>880.08</v>
      </c>
      <c r="K205" s="34">
        <f t="shared" si="12"/>
        <v>880.08</v>
      </c>
      <c r="L205" s="14"/>
    </row>
    <row r="206" spans="1:12">
      <c r="A206" s="8">
        <v>45678</v>
      </c>
      <c r="B206" s="9">
        <v>20002</v>
      </c>
      <c r="C206" s="10" t="s">
        <v>232</v>
      </c>
      <c r="D206" s="11" t="s">
        <v>158</v>
      </c>
      <c r="E206" s="3">
        <v>237763</v>
      </c>
      <c r="F206" s="12"/>
      <c r="G206" s="13" t="s">
        <v>63</v>
      </c>
      <c r="H206" s="13"/>
      <c r="I206" s="24"/>
      <c r="J206" s="25">
        <v>200</v>
      </c>
      <c r="K206" s="26">
        <f t="shared" si="12"/>
        <v>200</v>
      </c>
      <c r="L206" s="8">
        <v>45677</v>
      </c>
    </row>
    <row r="207" spans="1:12">
      <c r="A207" s="14"/>
      <c r="B207" s="15"/>
      <c r="C207" s="16"/>
      <c r="D207" s="17" t="s">
        <v>182</v>
      </c>
      <c r="E207" s="7"/>
      <c r="F207" s="18"/>
      <c r="G207" s="19" t="s">
        <v>63</v>
      </c>
      <c r="H207" s="19"/>
      <c r="I207" s="27"/>
      <c r="J207" s="25">
        <v>-52.84</v>
      </c>
      <c r="K207" s="26">
        <f t="shared" si="12"/>
        <v>-52.84</v>
      </c>
      <c r="L207" s="14"/>
    </row>
    <row r="208" spans="1:12">
      <c r="A208" s="20" t="s">
        <v>183</v>
      </c>
      <c r="B208" s="21"/>
      <c r="C208" s="21"/>
      <c r="D208" s="21"/>
      <c r="E208" s="21"/>
      <c r="F208" s="21"/>
      <c r="G208" s="21"/>
      <c r="H208" s="21"/>
      <c r="I208" s="28"/>
      <c r="J208" s="29">
        <f>SUM(J206:J207)</f>
        <v>147.16</v>
      </c>
      <c r="K208" s="34">
        <f t="shared" si="12"/>
        <v>147.16</v>
      </c>
      <c r="L208" s="14"/>
    </row>
    <row r="209" spans="1:12">
      <c r="A209" s="8">
        <v>45678</v>
      </c>
      <c r="B209" s="9">
        <v>20002</v>
      </c>
      <c r="C209" s="10" t="s">
        <v>233</v>
      </c>
      <c r="D209" s="11" t="s">
        <v>158</v>
      </c>
      <c r="E209" s="3">
        <v>237757</v>
      </c>
      <c r="F209" s="12"/>
      <c r="G209" s="13" t="s">
        <v>63</v>
      </c>
      <c r="H209" s="13"/>
      <c r="I209" s="24"/>
      <c r="J209" s="25">
        <v>200</v>
      </c>
      <c r="K209" s="26">
        <f t="shared" si="12"/>
        <v>200</v>
      </c>
      <c r="L209" s="8">
        <v>45677</v>
      </c>
    </row>
    <row r="210" spans="1:12">
      <c r="A210" s="14"/>
      <c r="B210" s="15"/>
      <c r="C210" s="16"/>
      <c r="D210" s="17" t="s">
        <v>182</v>
      </c>
      <c r="E210" s="7"/>
      <c r="F210" s="18"/>
      <c r="G210" s="19" t="s">
        <v>63</v>
      </c>
      <c r="H210" s="19"/>
      <c r="I210" s="27"/>
      <c r="J210" s="25">
        <v>-39.99</v>
      </c>
      <c r="K210" s="26">
        <f t="shared" si="12"/>
        <v>-39.99</v>
      </c>
      <c r="L210" s="14"/>
    </row>
    <row r="211" spans="1:12">
      <c r="A211" s="20" t="s">
        <v>183</v>
      </c>
      <c r="B211" s="21"/>
      <c r="C211" s="21"/>
      <c r="D211" s="21"/>
      <c r="E211" s="21"/>
      <c r="F211" s="21"/>
      <c r="G211" s="21"/>
      <c r="H211" s="21"/>
      <c r="I211" s="28"/>
      <c r="J211" s="29">
        <f>SUM(J209:J210)</f>
        <v>160.01</v>
      </c>
      <c r="K211" s="34">
        <f t="shared" si="12"/>
        <v>160.01</v>
      </c>
      <c r="L211" s="14"/>
    </row>
    <row r="212" spans="1:12">
      <c r="A212" s="8">
        <v>45678</v>
      </c>
      <c r="B212" s="9">
        <v>20002</v>
      </c>
      <c r="C212" s="10" t="s">
        <v>234</v>
      </c>
      <c r="D212" s="11" t="s">
        <v>158</v>
      </c>
      <c r="E212" s="3">
        <v>238392</v>
      </c>
      <c r="F212" s="12"/>
      <c r="G212" s="13" t="s">
        <v>63</v>
      </c>
      <c r="H212" s="13"/>
      <c r="I212" s="24"/>
      <c r="J212" s="25">
        <v>200</v>
      </c>
      <c r="K212" s="26">
        <f t="shared" si="12"/>
        <v>200</v>
      </c>
      <c r="L212" s="8">
        <v>45677</v>
      </c>
    </row>
    <row r="213" spans="1:12">
      <c r="A213" s="14"/>
      <c r="B213" s="15"/>
      <c r="C213" s="16"/>
      <c r="D213" s="17" t="s">
        <v>182</v>
      </c>
      <c r="E213" s="7"/>
      <c r="F213" s="18"/>
      <c r="G213" s="19" t="s">
        <v>63</v>
      </c>
      <c r="H213" s="19"/>
      <c r="I213" s="27"/>
      <c r="J213" s="25">
        <v>-48.4</v>
      </c>
      <c r="K213" s="26">
        <f t="shared" si="12"/>
        <v>-48.4</v>
      </c>
      <c r="L213" s="14"/>
    </row>
    <row r="214" spans="1:12">
      <c r="A214" s="20" t="s">
        <v>183</v>
      </c>
      <c r="B214" s="21"/>
      <c r="C214" s="21"/>
      <c r="D214" s="21"/>
      <c r="E214" s="21"/>
      <c r="F214" s="21"/>
      <c r="G214" s="21"/>
      <c r="H214" s="21"/>
      <c r="I214" s="28"/>
      <c r="J214" s="29">
        <f>SUM(J212:J213)</f>
        <v>151.6</v>
      </c>
      <c r="K214" s="34">
        <f t="shared" si="12"/>
        <v>151.6</v>
      </c>
      <c r="L214" s="14"/>
    </row>
    <row r="215" spans="1:12">
      <c r="A215" s="8">
        <v>45678</v>
      </c>
      <c r="B215" s="9">
        <v>20002</v>
      </c>
      <c r="C215" s="10" t="s">
        <v>235</v>
      </c>
      <c r="D215" s="11" t="s">
        <v>158</v>
      </c>
      <c r="E215" s="3">
        <v>237754</v>
      </c>
      <c r="F215" s="12"/>
      <c r="G215" s="13" t="s">
        <v>63</v>
      </c>
      <c r="H215" s="13"/>
      <c r="I215" s="24"/>
      <c r="J215" s="25">
        <v>1100</v>
      </c>
      <c r="K215" s="26">
        <f t="shared" si="12"/>
        <v>1100</v>
      </c>
      <c r="L215" s="8">
        <v>45677</v>
      </c>
    </row>
    <row r="216" spans="1:12">
      <c r="A216" s="14"/>
      <c r="B216" s="15"/>
      <c r="C216" s="16"/>
      <c r="D216" s="17" t="s">
        <v>182</v>
      </c>
      <c r="E216" s="7"/>
      <c r="F216" s="18"/>
      <c r="G216" s="19" t="s">
        <v>63</v>
      </c>
      <c r="H216" s="19"/>
      <c r="I216" s="27"/>
      <c r="J216" s="25">
        <v>-236.04</v>
      </c>
      <c r="K216" s="26">
        <f t="shared" si="12"/>
        <v>-236.04</v>
      </c>
      <c r="L216" s="14"/>
    </row>
    <row r="217" spans="1:12">
      <c r="A217" s="20" t="s">
        <v>183</v>
      </c>
      <c r="B217" s="21"/>
      <c r="C217" s="21"/>
      <c r="D217" s="21"/>
      <c r="E217" s="21"/>
      <c r="F217" s="21"/>
      <c r="G217" s="21"/>
      <c r="H217" s="21"/>
      <c r="I217" s="28"/>
      <c r="J217" s="29">
        <f>SUM(J215:J216)</f>
        <v>863.96</v>
      </c>
      <c r="K217" s="34">
        <f t="shared" si="12"/>
        <v>863.96</v>
      </c>
      <c r="L217" s="14"/>
    </row>
    <row r="218" spans="1:12">
      <c r="A218" s="8">
        <v>45678</v>
      </c>
      <c r="B218" s="9">
        <v>20002</v>
      </c>
      <c r="C218" s="10" t="s">
        <v>236</v>
      </c>
      <c r="D218" s="11" t="s">
        <v>158</v>
      </c>
      <c r="E218" s="3">
        <v>237369</v>
      </c>
      <c r="F218" s="12"/>
      <c r="G218" s="13" t="s">
        <v>63</v>
      </c>
      <c r="H218" s="13"/>
      <c r="I218" s="24"/>
      <c r="J218" s="25">
        <v>200</v>
      </c>
      <c r="K218" s="26">
        <f t="shared" si="12"/>
        <v>200</v>
      </c>
      <c r="L218" s="8">
        <v>45677</v>
      </c>
    </row>
    <row r="219" spans="1:12">
      <c r="A219" s="14"/>
      <c r="B219" s="15"/>
      <c r="C219" s="16"/>
      <c r="D219" s="17" t="s">
        <v>182</v>
      </c>
      <c r="E219" s="7"/>
      <c r="F219" s="18"/>
      <c r="G219" s="19" t="s">
        <v>63</v>
      </c>
      <c r="H219" s="19"/>
      <c r="I219" s="27"/>
      <c r="J219" s="25">
        <v>-48.4</v>
      </c>
      <c r="K219" s="26">
        <f t="shared" si="12"/>
        <v>-48.4</v>
      </c>
      <c r="L219" s="14"/>
    </row>
    <row r="220" spans="1:12">
      <c r="A220" s="20" t="s">
        <v>183</v>
      </c>
      <c r="B220" s="21"/>
      <c r="C220" s="21"/>
      <c r="D220" s="21"/>
      <c r="E220" s="21"/>
      <c r="F220" s="21"/>
      <c r="G220" s="21"/>
      <c r="H220" s="21"/>
      <c r="I220" s="28"/>
      <c r="J220" s="29">
        <f>SUM(J218:J219)</f>
        <v>151.6</v>
      </c>
      <c r="K220" s="34">
        <f t="shared" si="12"/>
        <v>151.6</v>
      </c>
      <c r="L220" s="14"/>
    </row>
    <row r="221" spans="1:12">
      <c r="A221" s="8">
        <v>45678</v>
      </c>
      <c r="B221" s="9">
        <v>20002</v>
      </c>
      <c r="C221" s="10" t="s">
        <v>237</v>
      </c>
      <c r="D221" s="11" t="s">
        <v>158</v>
      </c>
      <c r="E221" s="3">
        <v>237900</v>
      </c>
      <c r="F221" s="12"/>
      <c r="G221" s="13" t="s">
        <v>63</v>
      </c>
      <c r="H221" s="13"/>
      <c r="I221" s="24"/>
      <c r="J221" s="25">
        <v>1100</v>
      </c>
      <c r="K221" s="26">
        <f t="shared" si="12"/>
        <v>1100</v>
      </c>
      <c r="L221" s="8">
        <v>45677</v>
      </c>
    </row>
    <row r="222" spans="1:12">
      <c r="A222" s="14"/>
      <c r="B222" s="15"/>
      <c r="C222" s="16"/>
      <c r="D222" s="17" t="s">
        <v>182</v>
      </c>
      <c r="E222" s="7"/>
      <c r="F222" s="18"/>
      <c r="G222" s="19" t="s">
        <v>63</v>
      </c>
      <c r="H222" s="19"/>
      <c r="I222" s="27"/>
      <c r="J222" s="25">
        <v>-235.19</v>
      </c>
      <c r="K222" s="26">
        <f t="shared" si="12"/>
        <v>-235.19</v>
      </c>
      <c r="L222" s="14"/>
    </row>
    <row r="223" spans="1:12">
      <c r="A223" s="20" t="s">
        <v>183</v>
      </c>
      <c r="B223" s="21"/>
      <c r="C223" s="21"/>
      <c r="D223" s="21"/>
      <c r="E223" s="21"/>
      <c r="F223" s="21"/>
      <c r="G223" s="21"/>
      <c r="H223" s="21"/>
      <c r="I223" s="28"/>
      <c r="J223" s="29">
        <f>SUM(J221:J222)</f>
        <v>864.81</v>
      </c>
      <c r="K223" s="34">
        <f t="shared" si="12"/>
        <v>864.81</v>
      </c>
      <c r="L223" s="14"/>
    </row>
    <row r="224" spans="1:12">
      <c r="A224" s="8">
        <v>45678</v>
      </c>
      <c r="B224" s="9">
        <v>20002</v>
      </c>
      <c r="C224" s="10" t="s">
        <v>238</v>
      </c>
      <c r="D224" s="11" t="s">
        <v>158</v>
      </c>
      <c r="E224" s="3">
        <v>237752</v>
      </c>
      <c r="F224" s="12"/>
      <c r="G224" s="13" t="s">
        <v>63</v>
      </c>
      <c r="H224" s="13"/>
      <c r="I224" s="24"/>
      <c r="J224" s="25">
        <v>200</v>
      </c>
      <c r="K224" s="26">
        <f t="shared" si="12"/>
        <v>200</v>
      </c>
      <c r="L224" s="8">
        <v>45677</v>
      </c>
    </row>
    <row r="225" spans="1:12">
      <c r="A225" s="14"/>
      <c r="B225" s="15"/>
      <c r="C225" s="16"/>
      <c r="D225" s="17" t="s">
        <v>182</v>
      </c>
      <c r="E225" s="7"/>
      <c r="F225" s="18"/>
      <c r="G225" s="19" t="s">
        <v>63</v>
      </c>
      <c r="H225" s="19"/>
      <c r="I225" s="27"/>
      <c r="J225" s="25">
        <v>-42.76</v>
      </c>
      <c r="K225" s="26">
        <f t="shared" si="12"/>
        <v>-42.76</v>
      </c>
      <c r="L225" s="14"/>
    </row>
    <row r="226" spans="1:12">
      <c r="A226" s="20" t="s">
        <v>183</v>
      </c>
      <c r="B226" s="21"/>
      <c r="C226" s="21"/>
      <c r="D226" s="21"/>
      <c r="E226" s="21"/>
      <c r="F226" s="21"/>
      <c r="G226" s="21"/>
      <c r="H226" s="21"/>
      <c r="I226" s="28"/>
      <c r="J226" s="29">
        <f>SUM(J224:J225)</f>
        <v>157.24</v>
      </c>
      <c r="K226" s="34">
        <f t="shared" si="12"/>
        <v>157.24</v>
      </c>
      <c r="L226" s="14"/>
    </row>
    <row r="227" spans="1:12">
      <c r="A227" s="8">
        <v>45678</v>
      </c>
      <c r="B227" s="9">
        <v>20002</v>
      </c>
      <c r="C227" s="10" t="s">
        <v>239</v>
      </c>
      <c r="D227" s="11" t="s">
        <v>158</v>
      </c>
      <c r="E227" s="3">
        <v>238382</v>
      </c>
      <c r="F227" s="12"/>
      <c r="G227" s="13" t="s">
        <v>63</v>
      </c>
      <c r="H227" s="13"/>
      <c r="I227" s="24"/>
      <c r="J227" s="25">
        <v>400</v>
      </c>
      <c r="K227" s="26">
        <f t="shared" si="12"/>
        <v>400</v>
      </c>
      <c r="L227" s="8">
        <v>45677</v>
      </c>
    </row>
    <row r="228" spans="1:12">
      <c r="A228" s="14"/>
      <c r="B228" s="15"/>
      <c r="C228" s="16"/>
      <c r="D228" s="17" t="s">
        <v>182</v>
      </c>
      <c r="E228" s="7"/>
      <c r="F228" s="18"/>
      <c r="G228" s="19" t="s">
        <v>63</v>
      </c>
      <c r="H228" s="19"/>
      <c r="I228" s="27"/>
      <c r="J228" s="25">
        <v>-85.52</v>
      </c>
      <c r="K228" s="26">
        <f t="shared" si="12"/>
        <v>-85.52</v>
      </c>
      <c r="L228" s="14"/>
    </row>
    <row r="229" spans="1:12">
      <c r="A229" s="20" t="s">
        <v>183</v>
      </c>
      <c r="B229" s="21"/>
      <c r="C229" s="21"/>
      <c r="D229" s="21"/>
      <c r="E229" s="21"/>
      <c r="F229" s="21"/>
      <c r="G229" s="21"/>
      <c r="H229" s="21"/>
      <c r="I229" s="28"/>
      <c r="J229" s="29">
        <f>SUM(J227:J228)</f>
        <v>314.48</v>
      </c>
      <c r="K229" s="34">
        <f t="shared" si="12"/>
        <v>314.48</v>
      </c>
      <c r="L229" s="14"/>
    </row>
    <row r="230" spans="1:12">
      <c r="A230" s="8">
        <v>45678</v>
      </c>
      <c r="B230" s="9">
        <v>20002</v>
      </c>
      <c r="C230" s="10" t="s">
        <v>240</v>
      </c>
      <c r="D230" s="11" t="s">
        <v>158</v>
      </c>
      <c r="E230" s="3">
        <v>237749</v>
      </c>
      <c r="F230" s="12"/>
      <c r="G230" s="13" t="s">
        <v>63</v>
      </c>
      <c r="H230" s="13"/>
      <c r="I230" s="24"/>
      <c r="J230" s="25">
        <v>1250</v>
      </c>
      <c r="K230" s="26">
        <f t="shared" si="12"/>
        <v>1250</v>
      </c>
      <c r="L230" s="8">
        <v>45677</v>
      </c>
    </row>
    <row r="231" spans="1:12">
      <c r="A231" s="14"/>
      <c r="B231" s="15"/>
      <c r="C231" s="16"/>
      <c r="D231" s="17" t="s">
        <v>182</v>
      </c>
      <c r="E231" s="7"/>
      <c r="F231" s="18"/>
      <c r="G231" s="19" t="s">
        <v>63</v>
      </c>
      <c r="H231" s="19"/>
      <c r="I231" s="27"/>
      <c r="J231" s="25">
        <v>-253.78</v>
      </c>
      <c r="K231" s="26">
        <f t="shared" si="12"/>
        <v>-253.78</v>
      </c>
      <c r="L231" s="14"/>
    </row>
    <row r="232" spans="1:12">
      <c r="A232" s="20" t="s">
        <v>183</v>
      </c>
      <c r="B232" s="21"/>
      <c r="C232" s="21"/>
      <c r="D232" s="21"/>
      <c r="E232" s="21"/>
      <c r="F232" s="21"/>
      <c r="G232" s="21"/>
      <c r="H232" s="21"/>
      <c r="I232" s="28"/>
      <c r="J232" s="29">
        <f>SUM(J230:J231)</f>
        <v>996.22</v>
      </c>
      <c r="K232" s="34">
        <f t="shared" si="12"/>
        <v>996.22</v>
      </c>
      <c r="L232" s="14"/>
    </row>
    <row r="233" spans="1:12">
      <c r="A233" s="8">
        <v>45678</v>
      </c>
      <c r="B233" s="9">
        <v>20002</v>
      </c>
      <c r="C233" s="10" t="s">
        <v>241</v>
      </c>
      <c r="D233" s="11" t="s">
        <v>158</v>
      </c>
      <c r="E233" s="3">
        <v>237759</v>
      </c>
      <c r="F233" s="12"/>
      <c r="G233" s="13" t="s">
        <v>63</v>
      </c>
      <c r="H233" s="13"/>
      <c r="I233" s="24"/>
      <c r="J233" s="25">
        <v>200</v>
      </c>
      <c r="K233" s="26">
        <f t="shared" si="12"/>
        <v>200</v>
      </c>
      <c r="L233" s="8">
        <v>45677</v>
      </c>
    </row>
    <row r="234" spans="1:12">
      <c r="A234" s="14"/>
      <c r="B234" s="15"/>
      <c r="C234" s="16"/>
      <c r="D234" s="17" t="s">
        <v>182</v>
      </c>
      <c r="E234" s="7"/>
      <c r="F234" s="18"/>
      <c r="G234" s="19" t="s">
        <v>63</v>
      </c>
      <c r="H234" s="19"/>
      <c r="I234" s="27"/>
      <c r="J234" s="25">
        <v>-40.84</v>
      </c>
      <c r="K234" s="26">
        <f t="shared" si="12"/>
        <v>-40.84</v>
      </c>
      <c r="L234" s="14"/>
    </row>
    <row r="235" spans="1:12">
      <c r="A235" s="20" t="s">
        <v>183</v>
      </c>
      <c r="B235" s="21"/>
      <c r="C235" s="21"/>
      <c r="D235" s="21"/>
      <c r="E235" s="21"/>
      <c r="F235" s="21"/>
      <c r="G235" s="21"/>
      <c r="H235" s="21"/>
      <c r="I235" s="28"/>
      <c r="J235" s="29">
        <f>SUM(J233:J234)</f>
        <v>159.16</v>
      </c>
      <c r="K235" s="34">
        <f t="shared" si="12"/>
        <v>159.16</v>
      </c>
      <c r="L235" s="14"/>
    </row>
    <row r="236" spans="1:12">
      <c r="A236" s="8">
        <v>45678</v>
      </c>
      <c r="B236" s="9">
        <v>20002</v>
      </c>
      <c r="C236" s="10" t="s">
        <v>242</v>
      </c>
      <c r="D236" s="11" t="s">
        <v>158</v>
      </c>
      <c r="E236" s="3">
        <v>237413</v>
      </c>
      <c r="F236" s="12"/>
      <c r="G236" s="13" t="s">
        <v>63</v>
      </c>
      <c r="H236" s="13"/>
      <c r="I236" s="24"/>
      <c r="J236" s="25">
        <v>1100</v>
      </c>
      <c r="K236" s="26">
        <f t="shared" si="12"/>
        <v>1100</v>
      </c>
      <c r="L236" s="8">
        <v>45677</v>
      </c>
    </row>
    <row r="237" spans="1:12">
      <c r="A237" s="14"/>
      <c r="B237" s="15"/>
      <c r="C237" s="16"/>
      <c r="D237" s="17" t="s">
        <v>182</v>
      </c>
      <c r="E237" s="7"/>
      <c r="F237" s="18"/>
      <c r="G237" s="19" t="s">
        <v>63</v>
      </c>
      <c r="H237" s="19"/>
      <c r="I237" s="27"/>
      <c r="J237" s="25">
        <v>-219.92</v>
      </c>
      <c r="K237" s="26">
        <f t="shared" si="12"/>
        <v>-219.92</v>
      </c>
      <c r="L237" s="14"/>
    </row>
    <row r="238" spans="1:12">
      <c r="A238" s="20" t="s">
        <v>183</v>
      </c>
      <c r="B238" s="21"/>
      <c r="C238" s="21"/>
      <c r="D238" s="21"/>
      <c r="E238" s="21"/>
      <c r="F238" s="21"/>
      <c r="G238" s="21"/>
      <c r="H238" s="21"/>
      <c r="I238" s="28"/>
      <c r="J238" s="29">
        <f>SUM(J236:J237)</f>
        <v>880.08</v>
      </c>
      <c r="K238" s="34">
        <f t="shared" si="12"/>
        <v>880.08</v>
      </c>
      <c r="L238" s="14"/>
    </row>
    <row r="239" spans="1:12">
      <c r="A239" s="8">
        <v>45678</v>
      </c>
      <c r="B239" s="9">
        <v>20002</v>
      </c>
      <c r="C239" s="10" t="s">
        <v>243</v>
      </c>
      <c r="D239" s="11" t="s">
        <v>158</v>
      </c>
      <c r="E239" s="3">
        <v>237902</v>
      </c>
      <c r="F239" s="12"/>
      <c r="G239" s="13" t="s">
        <v>63</v>
      </c>
      <c r="H239" s="13"/>
      <c r="I239" s="24"/>
      <c r="J239" s="25">
        <v>1000</v>
      </c>
      <c r="K239" s="26">
        <f t="shared" si="12"/>
        <v>1000</v>
      </c>
      <c r="L239" s="8">
        <v>45677</v>
      </c>
    </row>
    <row r="240" spans="1:12">
      <c r="A240" s="14"/>
      <c r="B240" s="15"/>
      <c r="C240" s="16"/>
      <c r="D240" s="17" t="s">
        <v>182</v>
      </c>
      <c r="E240" s="7"/>
      <c r="F240" s="18"/>
      <c r="G240" s="19" t="s">
        <v>63</v>
      </c>
      <c r="H240" s="19"/>
      <c r="I240" s="27"/>
      <c r="J240" s="25">
        <v>-207.35</v>
      </c>
      <c r="K240" s="26">
        <f t="shared" si="12"/>
        <v>-207.35</v>
      </c>
      <c r="L240" s="14"/>
    </row>
    <row r="241" spans="1:12">
      <c r="A241" s="20" t="s">
        <v>183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792.65</v>
      </c>
      <c r="K241" s="34">
        <f t="shared" si="12"/>
        <v>792.65</v>
      </c>
      <c r="L241" s="14"/>
    </row>
    <row r="242" spans="1:12">
      <c r="A242" s="8">
        <v>45678</v>
      </c>
      <c r="B242" s="9">
        <v>20002</v>
      </c>
      <c r="C242" s="10" t="s">
        <v>244</v>
      </c>
      <c r="D242" s="11" t="s">
        <v>158</v>
      </c>
      <c r="E242" s="3">
        <v>237372</v>
      </c>
      <c r="F242" s="12"/>
      <c r="G242" s="13" t="s">
        <v>63</v>
      </c>
      <c r="H242" s="13"/>
      <c r="I242" s="24"/>
      <c r="J242" s="25">
        <v>200</v>
      </c>
      <c r="K242" s="26">
        <f t="shared" si="12"/>
        <v>200</v>
      </c>
      <c r="L242" s="8">
        <v>45677</v>
      </c>
    </row>
    <row r="243" spans="1:12">
      <c r="A243" s="14"/>
      <c r="B243" s="15"/>
      <c r="C243" s="16"/>
      <c r="D243" s="17" t="s">
        <v>182</v>
      </c>
      <c r="E243" s="7"/>
      <c r="F243" s="18"/>
      <c r="G243" s="19" t="s">
        <v>63</v>
      </c>
      <c r="H243" s="19"/>
      <c r="I243" s="27"/>
      <c r="J243" s="25">
        <v>-39.99</v>
      </c>
      <c r="K243" s="26">
        <f t="shared" si="12"/>
        <v>-39.99</v>
      </c>
      <c r="L243" s="14"/>
    </row>
    <row r="244" spans="1:12">
      <c r="A244" s="20" t="s">
        <v>183</v>
      </c>
      <c r="B244" s="21"/>
      <c r="C244" s="21"/>
      <c r="D244" s="21"/>
      <c r="E244" s="21"/>
      <c r="F244" s="21"/>
      <c r="G244" s="21"/>
      <c r="H244" s="21"/>
      <c r="I244" s="28"/>
      <c r="J244" s="29">
        <f>SUM(J242:J243)</f>
        <v>160.01</v>
      </c>
      <c r="K244" s="34">
        <f t="shared" si="12"/>
        <v>160.01</v>
      </c>
      <c r="L244" s="14"/>
    </row>
    <row r="245" spans="1:12">
      <c r="A245" s="8">
        <v>45678</v>
      </c>
      <c r="B245" s="9">
        <v>20002</v>
      </c>
      <c r="C245" s="10" t="s">
        <v>245</v>
      </c>
      <c r="D245" s="11" t="s">
        <v>158</v>
      </c>
      <c r="E245" s="3">
        <v>237738</v>
      </c>
      <c r="F245" s="12"/>
      <c r="G245" s="13" t="s">
        <v>63</v>
      </c>
      <c r="H245" s="13"/>
      <c r="I245" s="24"/>
      <c r="J245" s="25">
        <v>200</v>
      </c>
      <c r="K245" s="26">
        <f t="shared" si="12"/>
        <v>200</v>
      </c>
      <c r="L245" s="8">
        <v>45677</v>
      </c>
    </row>
    <row r="246" spans="1:12">
      <c r="A246" s="14"/>
      <c r="B246" s="15"/>
      <c r="C246" s="16"/>
      <c r="D246" s="17" t="s">
        <v>182</v>
      </c>
      <c r="E246" s="7"/>
      <c r="F246" s="18"/>
      <c r="G246" s="19" t="s">
        <v>63</v>
      </c>
      <c r="H246" s="19"/>
      <c r="I246" s="27"/>
      <c r="J246" s="25">
        <v>-41.3</v>
      </c>
      <c r="K246" s="26">
        <f t="shared" si="12"/>
        <v>-41.3</v>
      </c>
      <c r="L246" s="14"/>
    </row>
    <row r="247" spans="1:12">
      <c r="A247" s="20" t="s">
        <v>183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158.7</v>
      </c>
      <c r="K247" s="34">
        <f t="shared" si="12"/>
        <v>158.7</v>
      </c>
      <c r="L247" s="14"/>
    </row>
    <row r="248" spans="1:12">
      <c r="A248" s="8">
        <v>45678</v>
      </c>
      <c r="B248" s="9">
        <v>20002</v>
      </c>
      <c r="C248" s="22" t="s">
        <v>198</v>
      </c>
      <c r="D248" s="11" t="s">
        <v>158</v>
      </c>
      <c r="E248" s="3"/>
      <c r="F248" s="12"/>
      <c r="G248" s="13" t="s">
        <v>63</v>
      </c>
      <c r="H248" s="13"/>
      <c r="I248" s="24"/>
      <c r="J248" s="25">
        <v>953.09</v>
      </c>
      <c r="K248" s="26">
        <f t="shared" si="12"/>
        <v>953.09</v>
      </c>
      <c r="L248" s="8">
        <v>45677</v>
      </c>
    </row>
    <row r="249" spans="1:12">
      <c r="A249" s="14"/>
      <c r="B249" s="15"/>
      <c r="C249" s="16"/>
      <c r="D249" s="17" t="s">
        <v>182</v>
      </c>
      <c r="E249" s="7"/>
      <c r="F249" s="18"/>
      <c r="G249" s="19" t="s">
        <v>63</v>
      </c>
      <c r="H249" s="19"/>
      <c r="I249" s="27"/>
      <c r="J249" s="25"/>
      <c r="K249" s="26">
        <f t="shared" si="12"/>
        <v>0</v>
      </c>
      <c r="L249" s="14"/>
    </row>
    <row r="250" spans="1:12">
      <c r="A250" s="20" t="s">
        <v>183</v>
      </c>
      <c r="B250" s="21"/>
      <c r="C250" s="21"/>
      <c r="D250" s="21"/>
      <c r="E250" s="21"/>
      <c r="F250" s="21"/>
      <c r="G250" s="21"/>
      <c r="H250" s="21"/>
      <c r="I250" s="28"/>
      <c r="J250" s="30">
        <f>SUM(J248:J249)</f>
        <v>953.09</v>
      </c>
      <c r="K250" s="34">
        <f t="shared" si="12"/>
        <v>953.09</v>
      </c>
      <c r="L250" s="14"/>
    </row>
    <row r="251" spans="1:12">
      <c r="A251" s="8">
        <v>45678</v>
      </c>
      <c r="B251" s="9">
        <v>20002</v>
      </c>
      <c r="C251" s="10" t="s">
        <v>246</v>
      </c>
      <c r="D251" s="11" t="s">
        <v>158</v>
      </c>
      <c r="E251" s="3">
        <v>237061</v>
      </c>
      <c r="F251" s="12"/>
      <c r="G251" s="13" t="s">
        <v>63</v>
      </c>
      <c r="H251" s="13"/>
      <c r="I251" s="24"/>
      <c r="J251" s="25">
        <v>200</v>
      </c>
      <c r="K251" s="26">
        <f t="shared" si="12"/>
        <v>200</v>
      </c>
      <c r="L251" s="8">
        <v>45677</v>
      </c>
    </row>
    <row r="252" spans="1:12">
      <c r="A252" s="14"/>
      <c r="B252" s="15"/>
      <c r="C252" s="16"/>
      <c r="D252" s="17" t="s">
        <v>182</v>
      </c>
      <c r="E252" s="7"/>
      <c r="F252" s="18"/>
      <c r="G252" s="19" t="s">
        <v>63</v>
      </c>
      <c r="H252" s="19"/>
      <c r="I252" s="27"/>
      <c r="J252" s="25">
        <v>-39.99</v>
      </c>
      <c r="K252" s="26">
        <f t="shared" si="12"/>
        <v>-39.99</v>
      </c>
      <c r="L252" s="14"/>
    </row>
    <row r="253" spans="1:12">
      <c r="A253" s="20" t="s">
        <v>183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160.01</v>
      </c>
      <c r="K253" s="34">
        <f t="shared" si="12"/>
        <v>160.01</v>
      </c>
      <c r="L253" s="14"/>
    </row>
    <row r="254" spans="1:12">
      <c r="A254" s="8">
        <v>45678</v>
      </c>
      <c r="B254" s="9">
        <v>20002</v>
      </c>
      <c r="C254" s="10" t="s">
        <v>247</v>
      </c>
      <c r="D254" s="11" t="s">
        <v>158</v>
      </c>
      <c r="E254" s="3">
        <v>237745</v>
      </c>
      <c r="F254" s="12"/>
      <c r="G254" s="13" t="s">
        <v>63</v>
      </c>
      <c r="H254" s="13"/>
      <c r="I254" s="24"/>
      <c r="J254" s="25">
        <v>200</v>
      </c>
      <c r="K254" s="26">
        <f t="shared" si="12"/>
        <v>200</v>
      </c>
      <c r="L254" s="8">
        <v>45677</v>
      </c>
    </row>
    <row r="255" spans="1:12">
      <c r="A255" s="14"/>
      <c r="B255" s="15"/>
      <c r="C255" s="16"/>
      <c r="D255" s="17" t="s">
        <v>182</v>
      </c>
      <c r="E255" s="7"/>
      <c r="F255" s="18"/>
      <c r="G255" s="19" t="s">
        <v>63</v>
      </c>
      <c r="H255" s="19"/>
      <c r="I255" s="27"/>
      <c r="J255" s="25">
        <v>-48.4</v>
      </c>
      <c r="K255" s="26">
        <f t="shared" si="12"/>
        <v>-48.4</v>
      </c>
      <c r="L255" s="14"/>
    </row>
    <row r="256" spans="1:12">
      <c r="A256" s="20" t="s">
        <v>183</v>
      </c>
      <c r="B256" s="21"/>
      <c r="C256" s="21"/>
      <c r="D256" s="21"/>
      <c r="E256" s="21"/>
      <c r="F256" s="21"/>
      <c r="G256" s="21"/>
      <c r="H256" s="21"/>
      <c r="I256" s="28"/>
      <c r="J256" s="29">
        <f>SUM(J254:J255)</f>
        <v>151.6</v>
      </c>
      <c r="K256" s="34">
        <f t="shared" si="12"/>
        <v>151.6</v>
      </c>
      <c r="L256" s="14"/>
    </row>
    <row r="257" spans="1:12">
      <c r="A257" s="8">
        <v>45678</v>
      </c>
      <c r="B257" s="9">
        <v>20002</v>
      </c>
      <c r="C257" s="10" t="s">
        <v>248</v>
      </c>
      <c r="D257" s="11" t="s">
        <v>158</v>
      </c>
      <c r="E257" s="3">
        <v>237428</v>
      </c>
      <c r="F257" s="12"/>
      <c r="G257" s="13" t="s">
        <v>63</v>
      </c>
      <c r="H257" s="13"/>
      <c r="I257" s="24"/>
      <c r="J257" s="25">
        <v>600</v>
      </c>
      <c r="K257" s="26">
        <f t="shared" si="12"/>
        <v>600</v>
      </c>
      <c r="L257" s="8">
        <v>45677</v>
      </c>
    </row>
    <row r="258" spans="1:12">
      <c r="A258" s="14"/>
      <c r="B258" s="15"/>
      <c r="C258" s="16"/>
      <c r="D258" s="17" t="s">
        <v>182</v>
      </c>
      <c r="E258" s="7"/>
      <c r="F258" s="18"/>
      <c r="G258" s="19" t="s">
        <v>63</v>
      </c>
      <c r="H258" s="19"/>
      <c r="I258" s="27"/>
      <c r="J258" s="25">
        <v>-122.49</v>
      </c>
      <c r="K258" s="26">
        <f t="shared" ref="K258:K298" si="13">J258+F258</f>
        <v>-122.49</v>
      </c>
      <c r="L258" s="14"/>
    </row>
    <row r="259" spans="1:12">
      <c r="A259" s="20" t="s">
        <v>183</v>
      </c>
      <c r="B259" s="21"/>
      <c r="C259" s="21"/>
      <c r="D259" s="21"/>
      <c r="E259" s="21"/>
      <c r="F259" s="21"/>
      <c r="G259" s="21"/>
      <c r="H259" s="21"/>
      <c r="I259" s="28"/>
      <c r="J259" s="29">
        <f>SUM(J257:J258)</f>
        <v>477.51</v>
      </c>
      <c r="K259" s="34">
        <f t="shared" si="13"/>
        <v>477.51</v>
      </c>
      <c r="L259" s="14"/>
    </row>
    <row r="260" spans="1:12">
      <c r="A260" s="8">
        <v>45678</v>
      </c>
      <c r="B260" s="9">
        <v>20002</v>
      </c>
      <c r="C260" s="10" t="s">
        <v>249</v>
      </c>
      <c r="D260" s="11" t="s">
        <v>158</v>
      </c>
      <c r="E260" s="3">
        <v>237065</v>
      </c>
      <c r="F260" s="12"/>
      <c r="G260" s="13" t="s">
        <v>63</v>
      </c>
      <c r="H260" s="13"/>
      <c r="I260" s="24"/>
      <c r="J260" s="25">
        <v>1100</v>
      </c>
      <c r="K260" s="26">
        <f t="shared" si="13"/>
        <v>1100</v>
      </c>
      <c r="L260" s="8">
        <v>45677</v>
      </c>
    </row>
    <row r="261" spans="1:12">
      <c r="A261" s="14"/>
      <c r="B261" s="15"/>
      <c r="C261" s="16"/>
      <c r="D261" s="17" t="s">
        <v>182</v>
      </c>
      <c r="E261" s="7"/>
      <c r="F261" s="18"/>
      <c r="G261" s="19" t="s">
        <v>63</v>
      </c>
      <c r="H261" s="19"/>
      <c r="I261" s="27"/>
      <c r="J261" s="25">
        <v>-237.07</v>
      </c>
      <c r="K261" s="26">
        <f t="shared" si="13"/>
        <v>-237.07</v>
      </c>
      <c r="L261" s="14"/>
    </row>
    <row r="262" spans="1:12">
      <c r="A262" s="20" t="s">
        <v>183</v>
      </c>
      <c r="B262" s="21"/>
      <c r="C262" s="21"/>
      <c r="D262" s="21"/>
      <c r="E262" s="21"/>
      <c r="F262" s="21"/>
      <c r="G262" s="21"/>
      <c r="H262" s="21"/>
      <c r="I262" s="28"/>
      <c r="J262" s="29">
        <f>SUM(J260:J261)</f>
        <v>862.93</v>
      </c>
      <c r="K262" s="34">
        <f t="shared" si="13"/>
        <v>862.93</v>
      </c>
      <c r="L262" s="14"/>
    </row>
    <row r="263" spans="1:12">
      <c r="A263" s="8">
        <v>45678</v>
      </c>
      <c r="B263" s="9">
        <v>20002</v>
      </c>
      <c r="C263" s="10" t="s">
        <v>250</v>
      </c>
      <c r="D263" s="11" t="s">
        <v>158</v>
      </c>
      <c r="E263" s="3">
        <v>237779</v>
      </c>
      <c r="F263" s="12"/>
      <c r="G263" s="13" t="s">
        <v>63</v>
      </c>
      <c r="H263" s="13"/>
      <c r="I263" s="24"/>
      <c r="J263" s="25">
        <v>200</v>
      </c>
      <c r="K263" s="26">
        <f t="shared" si="13"/>
        <v>200</v>
      </c>
      <c r="L263" s="8">
        <v>45677</v>
      </c>
    </row>
    <row r="264" spans="1:12">
      <c r="A264" s="14"/>
      <c r="B264" s="15"/>
      <c r="C264" s="16"/>
      <c r="D264" s="17" t="s">
        <v>182</v>
      </c>
      <c r="E264" s="7"/>
      <c r="F264" s="18"/>
      <c r="G264" s="19" t="s">
        <v>63</v>
      </c>
      <c r="H264" s="19"/>
      <c r="I264" s="27"/>
      <c r="J264" s="25">
        <v>-39.99</v>
      </c>
      <c r="K264" s="26">
        <f t="shared" si="13"/>
        <v>-39.99</v>
      </c>
      <c r="L264" s="14"/>
    </row>
    <row r="265" spans="1:12">
      <c r="A265" s="20" t="s">
        <v>183</v>
      </c>
      <c r="B265" s="21"/>
      <c r="C265" s="21"/>
      <c r="D265" s="21"/>
      <c r="E265" s="21"/>
      <c r="F265" s="21"/>
      <c r="G265" s="21"/>
      <c r="H265" s="21"/>
      <c r="I265" s="28"/>
      <c r="J265" s="29">
        <f>SUM(J263:J264)</f>
        <v>160.01</v>
      </c>
      <c r="K265" s="34">
        <f t="shared" si="13"/>
        <v>160.01</v>
      </c>
      <c r="L265" s="14"/>
    </row>
    <row r="266" spans="1:12">
      <c r="A266" s="8">
        <v>45678</v>
      </c>
      <c r="B266" s="9">
        <v>20002</v>
      </c>
      <c r="C266" s="10" t="s">
        <v>251</v>
      </c>
      <c r="D266" s="11" t="s">
        <v>158</v>
      </c>
      <c r="E266" s="3">
        <v>237377</v>
      </c>
      <c r="F266" s="12"/>
      <c r="G266" s="13" t="s">
        <v>63</v>
      </c>
      <c r="H266" s="13"/>
      <c r="I266" s="24"/>
      <c r="J266" s="25">
        <v>200</v>
      </c>
      <c r="K266" s="26">
        <f t="shared" si="13"/>
        <v>200</v>
      </c>
      <c r="L266" s="8">
        <v>45677</v>
      </c>
    </row>
    <row r="267" spans="1:12">
      <c r="A267" s="14"/>
      <c r="B267" s="15"/>
      <c r="C267" s="16"/>
      <c r="D267" s="17" t="s">
        <v>182</v>
      </c>
      <c r="E267" s="7"/>
      <c r="F267" s="18"/>
      <c r="G267" s="19" t="s">
        <v>63</v>
      </c>
      <c r="H267" s="19"/>
      <c r="I267" s="27"/>
      <c r="J267" s="25">
        <v>-39.99</v>
      </c>
      <c r="K267" s="26">
        <f t="shared" si="13"/>
        <v>-39.99</v>
      </c>
      <c r="L267" s="14"/>
    </row>
    <row r="268" spans="1:12">
      <c r="A268" s="20" t="s">
        <v>183</v>
      </c>
      <c r="B268" s="21"/>
      <c r="C268" s="21"/>
      <c r="D268" s="21"/>
      <c r="E268" s="21"/>
      <c r="F268" s="21"/>
      <c r="G268" s="21"/>
      <c r="H268" s="21"/>
      <c r="I268" s="28"/>
      <c r="J268" s="29">
        <f>SUM(J266:J267)</f>
        <v>160.01</v>
      </c>
      <c r="K268" s="34">
        <f t="shared" si="13"/>
        <v>160.01</v>
      </c>
      <c r="L268" s="14"/>
    </row>
    <row r="269" spans="1:12">
      <c r="A269" s="8">
        <v>45678</v>
      </c>
      <c r="B269" s="9">
        <v>20002</v>
      </c>
      <c r="C269" s="10" t="s">
        <v>252</v>
      </c>
      <c r="D269" s="11" t="s">
        <v>158</v>
      </c>
      <c r="E269" s="3">
        <v>237975</v>
      </c>
      <c r="F269" s="12"/>
      <c r="G269" s="13" t="s">
        <v>63</v>
      </c>
      <c r="H269" s="13"/>
      <c r="I269" s="24"/>
      <c r="J269" s="25">
        <v>200</v>
      </c>
      <c r="K269" s="26">
        <f t="shared" si="13"/>
        <v>200</v>
      </c>
      <c r="L269" s="8">
        <v>45677</v>
      </c>
    </row>
    <row r="270" spans="1:12">
      <c r="A270" s="14"/>
      <c r="B270" s="15"/>
      <c r="C270" s="16"/>
      <c r="D270" s="17" t="s">
        <v>182</v>
      </c>
      <c r="E270" s="7"/>
      <c r="F270" s="18"/>
      <c r="G270" s="19" t="s">
        <v>63</v>
      </c>
      <c r="H270" s="19"/>
      <c r="I270" s="27"/>
      <c r="J270" s="25">
        <v>-48.4</v>
      </c>
      <c r="K270" s="26">
        <f t="shared" si="13"/>
        <v>-48.4</v>
      </c>
      <c r="L270" s="14"/>
    </row>
    <row r="271" spans="1:12">
      <c r="A271" s="20" t="s">
        <v>183</v>
      </c>
      <c r="B271" s="21"/>
      <c r="C271" s="21"/>
      <c r="D271" s="21"/>
      <c r="E271" s="21"/>
      <c r="F271" s="21"/>
      <c r="G271" s="21"/>
      <c r="H271" s="21"/>
      <c r="I271" s="28"/>
      <c r="J271" s="29">
        <f>SUM(J269:J270)</f>
        <v>151.6</v>
      </c>
      <c r="K271" s="34">
        <f t="shared" si="13"/>
        <v>151.6</v>
      </c>
      <c r="L271" s="14"/>
    </row>
    <row r="272" spans="1:12">
      <c r="A272" s="8">
        <v>45678</v>
      </c>
      <c r="B272" s="9">
        <v>20002</v>
      </c>
      <c r="C272" s="10" t="s">
        <v>253</v>
      </c>
      <c r="D272" s="11" t="s">
        <v>158</v>
      </c>
      <c r="E272" s="3">
        <v>237764</v>
      </c>
      <c r="F272" s="12"/>
      <c r="G272" s="13" t="s">
        <v>63</v>
      </c>
      <c r="H272" s="13"/>
      <c r="I272" s="24"/>
      <c r="J272" s="25">
        <v>1100</v>
      </c>
      <c r="K272" s="26">
        <f t="shared" si="13"/>
        <v>1100</v>
      </c>
      <c r="L272" s="8">
        <v>45677</v>
      </c>
    </row>
    <row r="273" spans="1:12">
      <c r="A273" s="14"/>
      <c r="B273" s="15"/>
      <c r="C273" s="16"/>
      <c r="D273" s="17" t="s">
        <v>182</v>
      </c>
      <c r="E273" s="7"/>
      <c r="F273" s="18"/>
      <c r="G273" s="19" t="s">
        <v>63</v>
      </c>
      <c r="H273" s="19"/>
      <c r="I273" s="27"/>
      <c r="J273" s="25">
        <v>-236.04</v>
      </c>
      <c r="K273" s="26">
        <f t="shared" si="13"/>
        <v>-236.04</v>
      </c>
      <c r="L273" s="14"/>
    </row>
    <row r="274" spans="1:12">
      <c r="A274" s="20" t="s">
        <v>183</v>
      </c>
      <c r="B274" s="21"/>
      <c r="C274" s="21"/>
      <c r="D274" s="21"/>
      <c r="E274" s="21"/>
      <c r="F274" s="21"/>
      <c r="G274" s="21"/>
      <c r="H274" s="21"/>
      <c r="I274" s="28"/>
      <c r="J274" s="29">
        <f>SUM(J272:J273)</f>
        <v>863.96</v>
      </c>
      <c r="K274" s="34">
        <f t="shared" si="13"/>
        <v>863.96</v>
      </c>
      <c r="L274" s="14"/>
    </row>
    <row r="275" spans="1:12">
      <c r="A275" s="8">
        <v>45678</v>
      </c>
      <c r="B275" s="9">
        <v>20002</v>
      </c>
      <c r="C275" s="10" t="s">
        <v>254</v>
      </c>
      <c r="D275" s="11" t="s">
        <v>158</v>
      </c>
      <c r="E275" s="3">
        <v>236795</v>
      </c>
      <c r="F275" s="12"/>
      <c r="G275" s="13" t="s">
        <v>63</v>
      </c>
      <c r="H275" s="13"/>
      <c r="I275" s="24"/>
      <c r="J275" s="25">
        <v>1100</v>
      </c>
      <c r="K275" s="26">
        <f t="shared" si="13"/>
        <v>1100</v>
      </c>
      <c r="L275" s="8">
        <v>45677</v>
      </c>
    </row>
    <row r="276" spans="1:12">
      <c r="A276" s="14"/>
      <c r="B276" s="15"/>
      <c r="C276" s="16"/>
      <c r="D276" s="17" t="s">
        <v>182</v>
      </c>
      <c r="E276" s="7"/>
      <c r="F276" s="18"/>
      <c r="G276" s="19" t="s">
        <v>63</v>
      </c>
      <c r="H276" s="19"/>
      <c r="I276" s="27"/>
      <c r="J276" s="25">
        <v>-235.19</v>
      </c>
      <c r="K276" s="26">
        <f t="shared" si="13"/>
        <v>-235.19</v>
      </c>
      <c r="L276" s="14"/>
    </row>
    <row r="277" spans="1:12">
      <c r="A277" s="20" t="s">
        <v>183</v>
      </c>
      <c r="B277" s="21"/>
      <c r="C277" s="21"/>
      <c r="D277" s="21"/>
      <c r="E277" s="21"/>
      <c r="F277" s="21"/>
      <c r="G277" s="21"/>
      <c r="H277" s="21"/>
      <c r="I277" s="28"/>
      <c r="J277" s="29">
        <f>SUM(J275:J276)</f>
        <v>864.81</v>
      </c>
      <c r="K277" s="34">
        <f t="shared" si="13"/>
        <v>864.81</v>
      </c>
      <c r="L277" s="14"/>
    </row>
    <row r="278" spans="1:12">
      <c r="A278" s="8">
        <v>45678</v>
      </c>
      <c r="B278" s="9">
        <v>20002</v>
      </c>
      <c r="C278" s="10" t="s">
        <v>255</v>
      </c>
      <c r="D278" s="11" t="s">
        <v>158</v>
      </c>
      <c r="E278" s="3">
        <v>237289</v>
      </c>
      <c r="F278" s="12"/>
      <c r="G278" s="13" t="s">
        <v>63</v>
      </c>
      <c r="H278" s="13"/>
      <c r="I278" s="24"/>
      <c r="J278" s="25">
        <v>200</v>
      </c>
      <c r="K278" s="26">
        <f t="shared" si="13"/>
        <v>200</v>
      </c>
      <c r="L278" s="8">
        <v>45677</v>
      </c>
    </row>
    <row r="279" spans="1:12">
      <c r="A279" s="14"/>
      <c r="B279" s="15"/>
      <c r="C279" s="16"/>
      <c r="D279" s="17" t="s">
        <v>182</v>
      </c>
      <c r="E279" s="7"/>
      <c r="F279" s="18"/>
      <c r="G279" s="19" t="s">
        <v>63</v>
      </c>
      <c r="H279" s="19"/>
      <c r="I279" s="27"/>
      <c r="J279" s="25">
        <v>-39.99</v>
      </c>
      <c r="K279" s="26">
        <f t="shared" si="13"/>
        <v>-39.99</v>
      </c>
      <c r="L279" s="14"/>
    </row>
    <row r="280" spans="1:12">
      <c r="A280" s="20" t="s">
        <v>183</v>
      </c>
      <c r="B280" s="21"/>
      <c r="C280" s="21"/>
      <c r="D280" s="21"/>
      <c r="E280" s="21"/>
      <c r="F280" s="21"/>
      <c r="G280" s="21"/>
      <c r="H280" s="21"/>
      <c r="I280" s="28"/>
      <c r="J280" s="29">
        <f>SUM(J278:J279)</f>
        <v>160.01</v>
      </c>
      <c r="K280" s="34">
        <f t="shared" si="13"/>
        <v>160.01</v>
      </c>
      <c r="L280" s="14"/>
    </row>
    <row r="281" spans="1:12">
      <c r="A281" s="8">
        <v>45678</v>
      </c>
      <c r="B281" s="9">
        <v>20002</v>
      </c>
      <c r="C281" s="10" t="s">
        <v>256</v>
      </c>
      <c r="D281" s="11" t="s">
        <v>158</v>
      </c>
      <c r="E281" s="3">
        <v>237229</v>
      </c>
      <c r="F281" s="12"/>
      <c r="G281" s="13" t="s">
        <v>63</v>
      </c>
      <c r="H281" s="13"/>
      <c r="I281" s="24"/>
      <c r="J281" s="25">
        <v>200</v>
      </c>
      <c r="K281" s="26">
        <f t="shared" si="13"/>
        <v>200</v>
      </c>
      <c r="L281" s="8">
        <v>45677</v>
      </c>
    </row>
    <row r="282" spans="1:12">
      <c r="A282" s="14"/>
      <c r="B282" s="15"/>
      <c r="C282" s="16"/>
      <c r="D282" s="17" t="s">
        <v>182</v>
      </c>
      <c r="E282" s="7"/>
      <c r="F282" s="18"/>
      <c r="G282" s="19" t="s">
        <v>63</v>
      </c>
      <c r="H282" s="19"/>
      <c r="I282" s="27"/>
      <c r="J282" s="25">
        <v>-39.99</v>
      </c>
      <c r="K282" s="26">
        <f t="shared" si="13"/>
        <v>-39.99</v>
      </c>
      <c r="L282" s="14"/>
    </row>
    <row r="283" spans="1:12">
      <c r="A283" s="20" t="s">
        <v>183</v>
      </c>
      <c r="B283" s="21"/>
      <c r="C283" s="21"/>
      <c r="D283" s="21"/>
      <c r="E283" s="21"/>
      <c r="F283" s="21"/>
      <c r="G283" s="21"/>
      <c r="H283" s="21"/>
      <c r="I283" s="28"/>
      <c r="J283" s="29">
        <f>SUM(J281:J282)</f>
        <v>160.01</v>
      </c>
      <c r="K283" s="34">
        <f t="shared" si="13"/>
        <v>160.01</v>
      </c>
      <c r="L283" s="14"/>
    </row>
    <row r="284" spans="1:12">
      <c r="A284" s="8">
        <v>45678</v>
      </c>
      <c r="B284" s="9">
        <v>20002</v>
      </c>
      <c r="C284" s="10" t="s">
        <v>257</v>
      </c>
      <c r="D284" s="11" t="s">
        <v>158</v>
      </c>
      <c r="E284" s="3">
        <v>237056</v>
      </c>
      <c r="F284" s="12"/>
      <c r="G284" s="13" t="s">
        <v>63</v>
      </c>
      <c r="H284" s="13"/>
      <c r="I284" s="24"/>
      <c r="J284" s="25">
        <v>200</v>
      </c>
      <c r="K284" s="26">
        <f t="shared" si="13"/>
        <v>200</v>
      </c>
      <c r="L284" s="8">
        <v>45677</v>
      </c>
    </row>
    <row r="285" spans="1:12">
      <c r="A285" s="14"/>
      <c r="B285" s="15"/>
      <c r="C285" s="16"/>
      <c r="D285" s="17" t="s">
        <v>182</v>
      </c>
      <c r="E285" s="7"/>
      <c r="F285" s="18"/>
      <c r="G285" s="19" t="s">
        <v>63</v>
      </c>
      <c r="H285" s="19"/>
      <c r="I285" s="27"/>
      <c r="J285" s="25">
        <v>-39.99</v>
      </c>
      <c r="K285" s="26">
        <f t="shared" si="13"/>
        <v>-39.99</v>
      </c>
      <c r="L285" s="14"/>
    </row>
    <row r="286" spans="1:12">
      <c r="A286" s="20" t="s">
        <v>183</v>
      </c>
      <c r="B286" s="21"/>
      <c r="C286" s="21"/>
      <c r="D286" s="21"/>
      <c r="E286" s="21"/>
      <c r="F286" s="21"/>
      <c r="G286" s="21"/>
      <c r="H286" s="21"/>
      <c r="I286" s="28"/>
      <c r="J286" s="29">
        <f>SUM(J284:J285)</f>
        <v>160.01</v>
      </c>
      <c r="K286" s="34">
        <f t="shared" si="13"/>
        <v>160.01</v>
      </c>
      <c r="L286" s="14"/>
    </row>
    <row r="287" spans="1:12">
      <c r="A287" s="8">
        <v>45678</v>
      </c>
      <c r="B287" s="9">
        <v>20002</v>
      </c>
      <c r="C287" s="10" t="s">
        <v>258</v>
      </c>
      <c r="D287" s="11" t="s">
        <v>158</v>
      </c>
      <c r="E287" s="3">
        <v>236806</v>
      </c>
      <c r="F287" s="12"/>
      <c r="G287" s="13" t="s">
        <v>63</v>
      </c>
      <c r="H287" s="13"/>
      <c r="I287" s="24"/>
      <c r="J287" s="25">
        <v>1100</v>
      </c>
      <c r="K287" s="26">
        <f t="shared" si="13"/>
        <v>1100</v>
      </c>
      <c r="L287" s="8">
        <v>45677</v>
      </c>
    </row>
    <row r="288" spans="1:12">
      <c r="A288" s="14"/>
      <c r="B288" s="15"/>
      <c r="C288" s="16"/>
      <c r="D288" s="17" t="s">
        <v>182</v>
      </c>
      <c r="E288" s="7"/>
      <c r="F288" s="18"/>
      <c r="G288" s="19" t="s">
        <v>63</v>
      </c>
      <c r="H288" s="19"/>
      <c r="I288" s="27"/>
      <c r="J288" s="25">
        <v>-224.74</v>
      </c>
      <c r="K288" s="26">
        <f t="shared" si="13"/>
        <v>-224.74</v>
      </c>
      <c r="L288" s="14"/>
    </row>
    <row r="289" spans="1:12">
      <c r="A289" s="20" t="s">
        <v>183</v>
      </c>
      <c r="B289" s="21"/>
      <c r="C289" s="21"/>
      <c r="D289" s="21"/>
      <c r="E289" s="21"/>
      <c r="F289" s="21"/>
      <c r="G289" s="21"/>
      <c r="H289" s="21"/>
      <c r="I289" s="28"/>
      <c r="J289" s="29">
        <f>SUM(J287:J288)</f>
        <v>875.26</v>
      </c>
      <c r="K289" s="34">
        <f t="shared" si="13"/>
        <v>875.26</v>
      </c>
      <c r="L289" s="14"/>
    </row>
    <row r="290" spans="1:12">
      <c r="A290" s="8">
        <v>45678</v>
      </c>
      <c r="B290" s="9">
        <v>20002</v>
      </c>
      <c r="C290" s="10" t="s">
        <v>259</v>
      </c>
      <c r="D290" s="11" t="s">
        <v>158</v>
      </c>
      <c r="E290" s="3">
        <v>236915</v>
      </c>
      <c r="F290" s="12"/>
      <c r="G290" s="13" t="s">
        <v>63</v>
      </c>
      <c r="H290" s="13"/>
      <c r="I290" s="24"/>
      <c r="J290" s="25">
        <v>200</v>
      </c>
      <c r="K290" s="26">
        <f t="shared" si="13"/>
        <v>200</v>
      </c>
      <c r="L290" s="8">
        <v>45677</v>
      </c>
    </row>
    <row r="291" spans="1:12">
      <c r="A291" s="14"/>
      <c r="B291" s="15"/>
      <c r="C291" s="16"/>
      <c r="D291" s="17" t="s">
        <v>182</v>
      </c>
      <c r="E291" s="7"/>
      <c r="F291" s="18"/>
      <c r="G291" s="19" t="s">
        <v>63</v>
      </c>
      <c r="H291" s="19"/>
      <c r="I291" s="27"/>
      <c r="J291" s="25">
        <v>-39.99</v>
      </c>
      <c r="K291" s="26">
        <f t="shared" si="13"/>
        <v>-39.99</v>
      </c>
      <c r="L291" s="14"/>
    </row>
    <row r="292" spans="1:12">
      <c r="A292" s="20" t="s">
        <v>183</v>
      </c>
      <c r="B292" s="21"/>
      <c r="C292" s="21"/>
      <c r="D292" s="21"/>
      <c r="E292" s="21"/>
      <c r="F292" s="21"/>
      <c r="G292" s="21"/>
      <c r="H292" s="21"/>
      <c r="I292" s="28"/>
      <c r="J292" s="29">
        <f>SUM(J290:J291)</f>
        <v>160.01</v>
      </c>
      <c r="K292" s="34">
        <f t="shared" si="13"/>
        <v>160.01</v>
      </c>
      <c r="L292" s="14"/>
    </row>
    <row r="293" spans="1:12">
      <c r="A293" s="8">
        <v>45678</v>
      </c>
      <c r="B293" s="9">
        <v>20002</v>
      </c>
      <c r="C293" s="10" t="s">
        <v>260</v>
      </c>
      <c r="D293" s="11" t="s">
        <v>158</v>
      </c>
      <c r="E293" s="3">
        <v>236917</v>
      </c>
      <c r="F293" s="12"/>
      <c r="G293" s="13" t="s">
        <v>63</v>
      </c>
      <c r="H293" s="13"/>
      <c r="I293" s="24"/>
      <c r="J293" s="25">
        <v>400</v>
      </c>
      <c r="K293" s="26">
        <f t="shared" si="13"/>
        <v>400</v>
      </c>
      <c r="L293" s="8">
        <v>45677</v>
      </c>
    </row>
    <row r="294" spans="1:12">
      <c r="A294" s="14"/>
      <c r="B294" s="15"/>
      <c r="C294" s="16"/>
      <c r="D294" s="17" t="s">
        <v>182</v>
      </c>
      <c r="E294" s="7"/>
      <c r="F294" s="18"/>
      <c r="G294" s="19" t="s">
        <v>63</v>
      </c>
      <c r="H294" s="19"/>
      <c r="I294" s="27"/>
      <c r="J294" s="25">
        <v>-79.98</v>
      </c>
      <c r="K294" s="26">
        <f t="shared" si="13"/>
        <v>-79.98</v>
      </c>
      <c r="L294" s="14"/>
    </row>
    <row r="295" spans="1:12">
      <c r="A295" s="20" t="s">
        <v>183</v>
      </c>
      <c r="B295" s="21"/>
      <c r="C295" s="21"/>
      <c r="D295" s="21"/>
      <c r="E295" s="21"/>
      <c r="F295" s="21"/>
      <c r="G295" s="21"/>
      <c r="H295" s="21"/>
      <c r="I295" s="28"/>
      <c r="J295" s="29">
        <f>SUM(J293:J294)</f>
        <v>320.02</v>
      </c>
      <c r="K295" s="34">
        <f t="shared" si="13"/>
        <v>320.02</v>
      </c>
      <c r="L295" s="14"/>
    </row>
    <row r="296" spans="1:12">
      <c r="A296" s="8">
        <v>45678</v>
      </c>
      <c r="B296" s="9">
        <v>20002</v>
      </c>
      <c r="C296" s="10" t="s">
        <v>261</v>
      </c>
      <c r="D296" s="11" t="s">
        <v>158</v>
      </c>
      <c r="E296" s="3">
        <v>236799</v>
      </c>
      <c r="F296" s="12"/>
      <c r="G296" s="13" t="s">
        <v>63</v>
      </c>
      <c r="H296" s="13"/>
      <c r="I296" s="24"/>
      <c r="J296" s="25">
        <v>200</v>
      </c>
      <c r="K296" s="26">
        <f t="shared" si="13"/>
        <v>200</v>
      </c>
      <c r="L296" s="8">
        <v>45677</v>
      </c>
    </row>
    <row r="297" spans="1:12">
      <c r="A297" s="14"/>
      <c r="B297" s="15"/>
      <c r="C297" s="16"/>
      <c r="D297" s="17" t="s">
        <v>182</v>
      </c>
      <c r="E297" s="7"/>
      <c r="F297" s="18"/>
      <c r="G297" s="19" t="s">
        <v>63</v>
      </c>
      <c r="H297" s="19"/>
      <c r="I297" s="27"/>
      <c r="J297" s="25">
        <v>-48.4</v>
      </c>
      <c r="K297" s="26">
        <f t="shared" si="13"/>
        <v>-48.4</v>
      </c>
      <c r="L297" s="14"/>
    </row>
    <row r="298" spans="1:12">
      <c r="A298" s="20" t="s">
        <v>183</v>
      </c>
      <c r="B298" s="21"/>
      <c r="C298" s="21"/>
      <c r="D298" s="21"/>
      <c r="E298" s="21"/>
      <c r="F298" s="21"/>
      <c r="G298" s="21"/>
      <c r="H298" s="21"/>
      <c r="I298" s="28"/>
      <c r="J298" s="29">
        <f>SUM(J296:J297)</f>
        <v>151.6</v>
      </c>
      <c r="K298" s="34">
        <f t="shared" si="13"/>
        <v>151.6</v>
      </c>
      <c r="L298" s="14"/>
    </row>
    <row r="299" ht="10.5" spans="1:10">
      <c r="A299" s="2"/>
      <c r="I299" s="31" t="s">
        <v>197</v>
      </c>
      <c r="J299" s="32">
        <f>SUM(J196,J199,J202,J205,J208,J211,J214,J217,J220,J223,J226,J229,J232,J235,J238,J241,J244,J247,J250,J253,J256,J259,J262,J265,J268,J271,J274,J277,J280,J283,J286,J289,J292,J295,J298)</f>
        <v>14812.88</v>
      </c>
    </row>
    <row r="300" ht="10.5" spans="1:10">
      <c r="A300" s="2" t="s">
        <v>22</v>
      </c>
      <c r="D300" s="2" t="s">
        <v>23</v>
      </c>
      <c r="I300" s="33"/>
      <c r="J300" s="32"/>
    </row>
    <row r="301" spans="1:1">
      <c r="A301" s="2"/>
    </row>
    <row r="302" spans="1:1">
      <c r="A302" s="2"/>
    </row>
    <row r="303" spans="1:4">
      <c r="A303" s="2" t="s">
        <v>25</v>
      </c>
      <c r="D303" s="2" t="s">
        <v>26</v>
      </c>
    </row>
    <row r="304" spans="1:4">
      <c r="A304" s="1" t="s">
        <v>28</v>
      </c>
      <c r="D304" s="1" t="s">
        <v>29</v>
      </c>
    </row>
    <row r="314" spans="1:1">
      <c r="A314" s="2" t="s">
        <v>0</v>
      </c>
    </row>
    <row r="315" spans="1:1">
      <c r="A315" s="2" t="s">
        <v>1</v>
      </c>
    </row>
    <row r="317" spans="1:12">
      <c r="A317" s="3" t="s">
        <v>2</v>
      </c>
      <c r="B317" s="3" t="s">
        <v>34</v>
      </c>
      <c r="C317" s="3" t="s">
        <v>4</v>
      </c>
      <c r="D317" s="3" t="s">
        <v>5</v>
      </c>
      <c r="E317" s="3" t="s">
        <v>180</v>
      </c>
      <c r="F317" s="3" t="s">
        <v>7</v>
      </c>
      <c r="G317" s="4" t="s">
        <v>8</v>
      </c>
      <c r="H317" s="5"/>
      <c r="I317" s="5"/>
      <c r="J317" s="23"/>
      <c r="K317" s="3" t="s">
        <v>9</v>
      </c>
      <c r="L317" s="3" t="s">
        <v>10</v>
      </c>
    </row>
    <row r="318" spans="1:12">
      <c r="A318" s="6"/>
      <c r="B318" s="6"/>
      <c r="C318" s="6"/>
      <c r="D318" s="6"/>
      <c r="E318" s="6"/>
      <c r="F318" s="6"/>
      <c r="G318" s="3" t="s">
        <v>11</v>
      </c>
      <c r="H318" s="3" t="s">
        <v>12</v>
      </c>
      <c r="I318" s="3" t="s">
        <v>13</v>
      </c>
      <c r="J318" s="3" t="s">
        <v>14</v>
      </c>
      <c r="K318" s="6"/>
      <c r="L318" s="6"/>
    </row>
    <row r="319" spans="1:1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</row>
    <row r="320" spans="1:12">
      <c r="A320" s="8">
        <v>45685</v>
      </c>
      <c r="B320" s="9">
        <v>20015</v>
      </c>
      <c r="C320" s="10" t="s">
        <v>262</v>
      </c>
      <c r="D320" s="11" t="s">
        <v>158</v>
      </c>
      <c r="E320" s="3">
        <v>239459</v>
      </c>
      <c r="F320" s="12"/>
      <c r="G320" s="13" t="s">
        <v>63</v>
      </c>
      <c r="H320" s="13"/>
      <c r="I320" s="24"/>
      <c r="J320" s="25">
        <v>1100</v>
      </c>
      <c r="K320" s="26">
        <f t="shared" ref="K320:K324" si="14">J320</f>
        <v>1100</v>
      </c>
      <c r="L320" s="8">
        <v>45684</v>
      </c>
    </row>
    <row r="321" spans="1:12">
      <c r="A321" s="14"/>
      <c r="B321" s="15"/>
      <c r="C321" s="16"/>
      <c r="D321" s="17" t="s">
        <v>182</v>
      </c>
      <c r="E321" s="7"/>
      <c r="F321" s="18"/>
      <c r="G321" s="19" t="s">
        <v>63</v>
      </c>
      <c r="H321" s="19"/>
      <c r="I321" s="27"/>
      <c r="J321" s="25">
        <v>-232.16</v>
      </c>
      <c r="K321" s="26">
        <f t="shared" si="14"/>
        <v>-232.16</v>
      </c>
      <c r="L321" s="14"/>
    </row>
    <row r="322" spans="1:12">
      <c r="A322" s="20" t="s">
        <v>183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867.84</v>
      </c>
      <c r="K322" s="29">
        <f>SUM(K320:K321)</f>
        <v>867.84</v>
      </c>
      <c r="L322" s="14"/>
    </row>
    <row r="323" spans="1:12">
      <c r="A323" s="8">
        <v>45685</v>
      </c>
      <c r="B323" s="9">
        <v>20015</v>
      </c>
      <c r="C323" s="10" t="s">
        <v>263</v>
      </c>
      <c r="D323" s="11" t="s">
        <v>158</v>
      </c>
      <c r="E323" s="3">
        <v>238881</v>
      </c>
      <c r="F323" s="12"/>
      <c r="G323" s="13" t="s">
        <v>63</v>
      </c>
      <c r="H323" s="13"/>
      <c r="I323" s="24"/>
      <c r="J323" s="25">
        <v>1100</v>
      </c>
      <c r="K323" s="26">
        <f t="shared" ref="K323:K327" si="15">J323</f>
        <v>1100</v>
      </c>
      <c r="L323" s="8">
        <v>45684</v>
      </c>
    </row>
    <row r="324" spans="1:12">
      <c r="A324" s="14"/>
      <c r="B324" s="15"/>
      <c r="C324" s="16"/>
      <c r="D324" s="17" t="s">
        <v>182</v>
      </c>
      <c r="E324" s="7"/>
      <c r="F324" s="18"/>
      <c r="G324" s="19" t="s">
        <v>63</v>
      </c>
      <c r="H324" s="19"/>
      <c r="I324" s="27"/>
      <c r="J324" s="25">
        <v>-231.05</v>
      </c>
      <c r="K324" s="26">
        <f t="shared" si="15"/>
        <v>-231.05</v>
      </c>
      <c r="L324" s="14"/>
    </row>
    <row r="325" spans="1:12">
      <c r="A325" s="20" t="s">
        <v>183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868.95</v>
      </c>
      <c r="K325" s="29">
        <f>SUM(K323:K324)</f>
        <v>868.95</v>
      </c>
      <c r="L325" s="14"/>
    </row>
    <row r="326" spans="1:12">
      <c r="A326" s="8">
        <v>45685</v>
      </c>
      <c r="B326" s="9">
        <v>20015</v>
      </c>
      <c r="C326" s="10" t="s">
        <v>264</v>
      </c>
      <c r="D326" s="11" t="s">
        <v>158</v>
      </c>
      <c r="E326" s="3">
        <v>238939</v>
      </c>
      <c r="F326" s="12"/>
      <c r="G326" s="13" t="s">
        <v>63</v>
      </c>
      <c r="H326" s="13"/>
      <c r="I326" s="24"/>
      <c r="J326" s="25">
        <v>2200</v>
      </c>
      <c r="K326" s="26">
        <f t="shared" si="15"/>
        <v>2200</v>
      </c>
      <c r="L326" s="8">
        <v>45684</v>
      </c>
    </row>
    <row r="327" spans="1:12">
      <c r="A327" s="14"/>
      <c r="B327" s="15"/>
      <c r="C327" s="16"/>
      <c r="D327" s="17" t="s">
        <v>182</v>
      </c>
      <c r="E327" s="7"/>
      <c r="F327" s="18"/>
      <c r="G327" s="19" t="s">
        <v>63</v>
      </c>
      <c r="H327" s="19"/>
      <c r="I327" s="27"/>
      <c r="J327" s="25">
        <v>-471.24</v>
      </c>
      <c r="K327" s="26">
        <f t="shared" si="15"/>
        <v>-471.24</v>
      </c>
      <c r="L327" s="14"/>
    </row>
    <row r="328" spans="1:12">
      <c r="A328" s="20" t="s">
        <v>183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1728.76</v>
      </c>
      <c r="K328" s="29">
        <f>SUM(K326:K327)</f>
        <v>1728.76</v>
      </c>
      <c r="L328" s="14"/>
    </row>
    <row r="329" spans="1:12">
      <c r="A329" s="8">
        <v>45685</v>
      </c>
      <c r="B329" s="9">
        <v>20015</v>
      </c>
      <c r="C329" s="10" t="s">
        <v>265</v>
      </c>
      <c r="D329" s="11" t="s">
        <v>158</v>
      </c>
      <c r="E329" s="3">
        <v>239295</v>
      </c>
      <c r="F329" s="12"/>
      <c r="G329" s="13" t="s">
        <v>63</v>
      </c>
      <c r="H329" s="13"/>
      <c r="I329" s="24"/>
      <c r="J329" s="25">
        <v>1100</v>
      </c>
      <c r="K329" s="26">
        <f t="shared" ref="K329:K333" si="16">J329</f>
        <v>1100</v>
      </c>
      <c r="L329" s="8">
        <v>45684</v>
      </c>
    </row>
    <row r="330" spans="1:12">
      <c r="A330" s="14"/>
      <c r="B330" s="15"/>
      <c r="C330" s="16"/>
      <c r="D330" s="17" t="s">
        <v>182</v>
      </c>
      <c r="E330" s="7"/>
      <c r="F330" s="18"/>
      <c r="G330" s="19" t="s">
        <v>63</v>
      </c>
      <c r="H330" s="19"/>
      <c r="I330" s="27"/>
      <c r="J330" s="25">
        <v>-236.04</v>
      </c>
      <c r="K330" s="26">
        <f t="shared" si="16"/>
        <v>-236.04</v>
      </c>
      <c r="L330" s="14"/>
    </row>
    <row r="331" spans="1:12">
      <c r="A331" s="20" t="s">
        <v>183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863.96</v>
      </c>
      <c r="K331" s="29">
        <f>SUM(K329:K330)</f>
        <v>863.96</v>
      </c>
      <c r="L331" s="14"/>
    </row>
    <row r="332" spans="1:12">
      <c r="A332" s="8">
        <v>45685</v>
      </c>
      <c r="B332" s="9">
        <v>20015</v>
      </c>
      <c r="C332" s="10" t="s">
        <v>266</v>
      </c>
      <c r="D332" s="11" t="s">
        <v>158</v>
      </c>
      <c r="E332" s="3">
        <v>238788</v>
      </c>
      <c r="F332" s="12"/>
      <c r="G332" s="13" t="s">
        <v>63</v>
      </c>
      <c r="H332" s="13"/>
      <c r="I332" s="24"/>
      <c r="J332" s="25">
        <v>200</v>
      </c>
      <c r="K332" s="26">
        <f t="shared" si="16"/>
        <v>200</v>
      </c>
      <c r="L332" s="8">
        <v>45684</v>
      </c>
    </row>
    <row r="333" spans="1:12">
      <c r="A333" s="14"/>
      <c r="B333" s="15"/>
      <c r="C333" s="16"/>
      <c r="D333" s="17" t="s">
        <v>182</v>
      </c>
      <c r="E333" s="7"/>
      <c r="F333" s="18"/>
      <c r="G333" s="19" t="s">
        <v>63</v>
      </c>
      <c r="H333" s="19"/>
      <c r="I333" s="27"/>
      <c r="J333" s="25">
        <v>-39.99</v>
      </c>
      <c r="K333" s="26">
        <f t="shared" si="16"/>
        <v>-39.99</v>
      </c>
      <c r="L333" s="14"/>
    </row>
    <row r="334" spans="1:12">
      <c r="A334" s="20" t="s">
        <v>183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160.01</v>
      </c>
      <c r="K334" s="29">
        <f>SUM(K332:K333)</f>
        <v>160.01</v>
      </c>
      <c r="L334" s="14"/>
    </row>
    <row r="335" spans="1:12">
      <c r="A335" s="8">
        <v>45685</v>
      </c>
      <c r="B335" s="9">
        <v>20015</v>
      </c>
      <c r="C335" s="10" t="s">
        <v>267</v>
      </c>
      <c r="D335" s="11" t="s">
        <v>158</v>
      </c>
      <c r="E335" s="3">
        <v>239148</v>
      </c>
      <c r="F335" s="12"/>
      <c r="G335" s="13" t="s">
        <v>63</v>
      </c>
      <c r="H335" s="13"/>
      <c r="I335" s="24"/>
      <c r="J335" s="25">
        <v>1100</v>
      </c>
      <c r="K335" s="26">
        <f t="shared" ref="K335:K339" si="17">J335</f>
        <v>1100</v>
      </c>
      <c r="L335" s="8">
        <v>45684</v>
      </c>
    </row>
    <row r="336" spans="1:12">
      <c r="A336" s="14"/>
      <c r="B336" s="15"/>
      <c r="C336" s="16"/>
      <c r="D336" s="17" t="s">
        <v>182</v>
      </c>
      <c r="E336" s="7"/>
      <c r="F336" s="18"/>
      <c r="G336" s="19" t="s">
        <v>63</v>
      </c>
      <c r="H336" s="19"/>
      <c r="I336" s="27"/>
      <c r="J336" s="25">
        <v>-235.19</v>
      </c>
      <c r="K336" s="26">
        <f t="shared" si="17"/>
        <v>-235.19</v>
      </c>
      <c r="L336" s="14"/>
    </row>
    <row r="337" spans="1:12">
      <c r="A337" s="20" t="s">
        <v>183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864.81</v>
      </c>
      <c r="K337" s="29">
        <f>SUM(K335:K336)</f>
        <v>864.81</v>
      </c>
      <c r="L337" s="14"/>
    </row>
    <row r="338" spans="1:12">
      <c r="A338" s="8">
        <v>45685</v>
      </c>
      <c r="B338" s="9">
        <v>20015</v>
      </c>
      <c r="C338" s="10" t="s">
        <v>268</v>
      </c>
      <c r="D338" s="11" t="s">
        <v>158</v>
      </c>
      <c r="E338" s="3">
        <v>238794</v>
      </c>
      <c r="F338" s="12"/>
      <c r="G338" s="13" t="s">
        <v>63</v>
      </c>
      <c r="H338" s="13"/>
      <c r="I338" s="24"/>
      <c r="J338" s="25">
        <v>200</v>
      </c>
      <c r="K338" s="26">
        <f t="shared" si="17"/>
        <v>200</v>
      </c>
      <c r="L338" s="8">
        <v>45684</v>
      </c>
    </row>
    <row r="339" spans="1:12">
      <c r="A339" s="14"/>
      <c r="B339" s="15"/>
      <c r="C339" s="16"/>
      <c r="D339" s="17" t="s">
        <v>182</v>
      </c>
      <c r="E339" s="7"/>
      <c r="F339" s="18"/>
      <c r="G339" s="19" t="s">
        <v>63</v>
      </c>
      <c r="H339" s="19"/>
      <c r="I339" s="27"/>
      <c r="J339" s="25">
        <v>-43.61</v>
      </c>
      <c r="K339" s="26">
        <f t="shared" si="17"/>
        <v>-43.61</v>
      </c>
      <c r="L339" s="14"/>
    </row>
    <row r="340" spans="1:12">
      <c r="A340" s="20" t="s">
        <v>183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156.39</v>
      </c>
      <c r="K340" s="29">
        <f>SUM(K338:K339)</f>
        <v>156.39</v>
      </c>
      <c r="L340" s="14"/>
    </row>
    <row r="341" spans="1:12">
      <c r="A341" s="8">
        <v>45685</v>
      </c>
      <c r="B341" s="9">
        <v>20015</v>
      </c>
      <c r="C341" s="10" t="s">
        <v>269</v>
      </c>
      <c r="D341" s="11" t="s">
        <v>158</v>
      </c>
      <c r="E341" s="3">
        <v>238570</v>
      </c>
      <c r="F341" s="12"/>
      <c r="G341" s="13" t="s">
        <v>63</v>
      </c>
      <c r="H341" s="13"/>
      <c r="I341" s="24"/>
      <c r="J341" s="25">
        <v>200</v>
      </c>
      <c r="K341" s="26">
        <f t="shared" ref="K341:K345" si="18">J341</f>
        <v>200</v>
      </c>
      <c r="L341" s="8">
        <v>45684</v>
      </c>
    </row>
    <row r="342" spans="1:12">
      <c r="A342" s="14"/>
      <c r="B342" s="15"/>
      <c r="C342" s="16"/>
      <c r="D342" s="17" t="s">
        <v>182</v>
      </c>
      <c r="E342" s="7"/>
      <c r="F342" s="18"/>
      <c r="G342" s="19" t="s">
        <v>63</v>
      </c>
      <c r="H342" s="19"/>
      <c r="I342" s="27"/>
      <c r="J342" s="25">
        <v>-39.99</v>
      </c>
      <c r="K342" s="26">
        <f t="shared" si="18"/>
        <v>-39.99</v>
      </c>
      <c r="L342" s="14"/>
    </row>
    <row r="343" spans="1:12">
      <c r="A343" s="20" t="s">
        <v>183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160.01</v>
      </c>
      <c r="K343" s="29">
        <f>SUM(K341:K342)</f>
        <v>160.01</v>
      </c>
      <c r="L343" s="14"/>
    </row>
    <row r="344" spans="1:12">
      <c r="A344" s="8">
        <v>45685</v>
      </c>
      <c r="B344" s="9">
        <v>20015</v>
      </c>
      <c r="C344" s="10" t="s">
        <v>270</v>
      </c>
      <c r="D344" s="11" t="s">
        <v>158</v>
      </c>
      <c r="E344" s="3">
        <v>238937</v>
      </c>
      <c r="F344" s="12"/>
      <c r="G344" s="13" t="s">
        <v>63</v>
      </c>
      <c r="H344" s="13"/>
      <c r="I344" s="24"/>
      <c r="J344" s="25">
        <v>200</v>
      </c>
      <c r="K344" s="26">
        <f t="shared" si="18"/>
        <v>200</v>
      </c>
      <c r="L344" s="8">
        <v>45684</v>
      </c>
    </row>
    <row r="345" spans="1:12">
      <c r="A345" s="14"/>
      <c r="B345" s="15"/>
      <c r="C345" s="16"/>
      <c r="D345" s="17" t="s">
        <v>182</v>
      </c>
      <c r="E345" s="7"/>
      <c r="F345" s="18"/>
      <c r="G345" s="19" t="s">
        <v>63</v>
      </c>
      <c r="H345" s="19"/>
      <c r="I345" s="27"/>
      <c r="J345" s="25">
        <v>-39.99</v>
      </c>
      <c r="K345" s="26">
        <f t="shared" si="18"/>
        <v>-39.99</v>
      </c>
      <c r="L345" s="14"/>
    </row>
    <row r="346" spans="1:12">
      <c r="A346" s="20" t="s">
        <v>183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160.01</v>
      </c>
      <c r="K346" s="29">
        <f>SUM(K344:K345)</f>
        <v>160.01</v>
      </c>
      <c r="L346" s="14"/>
    </row>
    <row r="347" spans="1:12">
      <c r="A347" s="8">
        <v>45685</v>
      </c>
      <c r="B347" s="9">
        <v>20015</v>
      </c>
      <c r="C347" s="10" t="s">
        <v>271</v>
      </c>
      <c r="D347" s="11" t="s">
        <v>158</v>
      </c>
      <c r="E347" s="3">
        <v>238568</v>
      </c>
      <c r="F347" s="12"/>
      <c r="G347" s="13" t="s">
        <v>63</v>
      </c>
      <c r="H347" s="13"/>
      <c r="I347" s="24"/>
      <c r="J347" s="25">
        <v>200</v>
      </c>
      <c r="K347" s="26">
        <f t="shared" ref="K347:K351" si="19">J347</f>
        <v>200</v>
      </c>
      <c r="L347" s="8">
        <v>45684</v>
      </c>
    </row>
    <row r="348" spans="1:12">
      <c r="A348" s="14"/>
      <c r="B348" s="15"/>
      <c r="C348" s="16"/>
      <c r="D348" s="17" t="s">
        <v>182</v>
      </c>
      <c r="E348" s="7"/>
      <c r="F348" s="18"/>
      <c r="G348" s="19" t="s">
        <v>63</v>
      </c>
      <c r="H348" s="19"/>
      <c r="I348" s="27"/>
      <c r="J348" s="25">
        <v>-39.99</v>
      </c>
      <c r="K348" s="26">
        <f t="shared" si="19"/>
        <v>-39.99</v>
      </c>
      <c r="L348" s="14"/>
    </row>
    <row r="349" spans="1:12">
      <c r="A349" s="20" t="s">
        <v>183</v>
      </c>
      <c r="B349" s="21"/>
      <c r="C349" s="21"/>
      <c r="D349" s="21"/>
      <c r="E349" s="21"/>
      <c r="F349" s="21"/>
      <c r="G349" s="21"/>
      <c r="H349" s="21"/>
      <c r="I349" s="28"/>
      <c r="J349" s="29">
        <f>SUM(J347:J348)</f>
        <v>160.01</v>
      </c>
      <c r="K349" s="29">
        <f>SUM(K347:K348)</f>
        <v>160.01</v>
      </c>
      <c r="L349" s="14"/>
    </row>
    <row r="350" spans="1:12">
      <c r="A350" s="8">
        <v>45685</v>
      </c>
      <c r="B350" s="9">
        <v>20015</v>
      </c>
      <c r="C350" s="10" t="s">
        <v>272</v>
      </c>
      <c r="D350" s="11" t="s">
        <v>158</v>
      </c>
      <c r="E350" s="3">
        <v>238571</v>
      </c>
      <c r="F350" s="12"/>
      <c r="G350" s="13" t="s">
        <v>63</v>
      </c>
      <c r="H350" s="13"/>
      <c r="I350" s="24"/>
      <c r="J350" s="25">
        <v>200</v>
      </c>
      <c r="K350" s="26">
        <f t="shared" si="19"/>
        <v>200</v>
      </c>
      <c r="L350" s="8">
        <v>45684</v>
      </c>
    </row>
    <row r="351" spans="1:12">
      <c r="A351" s="14"/>
      <c r="B351" s="15"/>
      <c r="C351" s="16"/>
      <c r="D351" s="17" t="s">
        <v>182</v>
      </c>
      <c r="E351" s="7"/>
      <c r="F351" s="18"/>
      <c r="G351" s="19" t="s">
        <v>63</v>
      </c>
      <c r="H351" s="19"/>
      <c r="I351" s="27"/>
      <c r="J351" s="25">
        <v>-43.61</v>
      </c>
      <c r="K351" s="26">
        <f t="shared" si="19"/>
        <v>-43.61</v>
      </c>
      <c r="L351" s="14"/>
    </row>
    <row r="352" spans="1:12">
      <c r="A352" s="20" t="s">
        <v>183</v>
      </c>
      <c r="B352" s="21"/>
      <c r="C352" s="21"/>
      <c r="D352" s="21"/>
      <c r="E352" s="21"/>
      <c r="F352" s="21"/>
      <c r="G352" s="21"/>
      <c r="H352" s="21"/>
      <c r="I352" s="28"/>
      <c r="J352" s="29">
        <f>SUM(J350:J351)</f>
        <v>156.39</v>
      </c>
      <c r="K352" s="29">
        <f>SUM(K350:K351)</f>
        <v>156.39</v>
      </c>
      <c r="L352" s="14"/>
    </row>
    <row r="353" spans="1:12">
      <c r="A353" s="8">
        <v>45685</v>
      </c>
      <c r="B353" s="9">
        <v>20015</v>
      </c>
      <c r="C353" s="10" t="s">
        <v>273</v>
      </c>
      <c r="D353" s="11" t="s">
        <v>158</v>
      </c>
      <c r="E353" s="3">
        <v>238626</v>
      </c>
      <c r="F353" s="12"/>
      <c r="G353" s="13" t="s">
        <v>63</v>
      </c>
      <c r="H353" s="13"/>
      <c r="I353" s="24"/>
      <c r="J353" s="25">
        <v>1100</v>
      </c>
      <c r="K353" s="26">
        <f t="shared" ref="K353:K357" si="20">J353</f>
        <v>1100</v>
      </c>
      <c r="L353" s="8">
        <v>45684</v>
      </c>
    </row>
    <row r="354" spans="1:12">
      <c r="A354" s="14"/>
      <c r="B354" s="15"/>
      <c r="C354" s="16"/>
      <c r="D354" s="17" t="s">
        <v>182</v>
      </c>
      <c r="E354" s="7"/>
      <c r="F354" s="18"/>
      <c r="G354" s="19" t="s">
        <v>63</v>
      </c>
      <c r="H354" s="19"/>
      <c r="I354" s="27"/>
      <c r="J354" s="25">
        <v>-230.82</v>
      </c>
      <c r="K354" s="26">
        <f t="shared" si="20"/>
        <v>-230.82</v>
      </c>
      <c r="L354" s="14"/>
    </row>
    <row r="355" spans="1:12">
      <c r="A355" s="20" t="s">
        <v>183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869.18</v>
      </c>
      <c r="K355" s="29">
        <f>SUM(K353:K354)</f>
        <v>869.18</v>
      </c>
      <c r="L355" s="14"/>
    </row>
    <row r="356" spans="1:12">
      <c r="A356" s="8">
        <v>45685</v>
      </c>
      <c r="B356" s="9">
        <v>20015</v>
      </c>
      <c r="C356" s="10" t="s">
        <v>274</v>
      </c>
      <c r="D356" s="11" t="s">
        <v>158</v>
      </c>
      <c r="E356" s="3">
        <v>238872</v>
      </c>
      <c r="F356" s="12"/>
      <c r="G356" s="13" t="s">
        <v>63</v>
      </c>
      <c r="H356" s="13"/>
      <c r="I356" s="24"/>
      <c r="J356" s="25">
        <v>1100</v>
      </c>
      <c r="K356" s="26">
        <f t="shared" si="20"/>
        <v>1100</v>
      </c>
      <c r="L356" s="8">
        <v>45684</v>
      </c>
    </row>
    <row r="357" spans="1:12">
      <c r="A357" s="14"/>
      <c r="B357" s="15"/>
      <c r="C357" s="16"/>
      <c r="D357" s="17" t="s">
        <v>182</v>
      </c>
      <c r="E357" s="7"/>
      <c r="F357" s="18"/>
      <c r="G357" s="19" t="s">
        <v>63</v>
      </c>
      <c r="H357" s="19"/>
      <c r="I357" s="27"/>
      <c r="J357" s="25">
        <v>-219.92</v>
      </c>
      <c r="K357" s="26">
        <f t="shared" si="20"/>
        <v>-219.92</v>
      </c>
      <c r="L357" s="14"/>
    </row>
    <row r="358" spans="1:12">
      <c r="A358" s="20" t="s">
        <v>183</v>
      </c>
      <c r="B358" s="21"/>
      <c r="C358" s="21"/>
      <c r="D358" s="21"/>
      <c r="E358" s="21"/>
      <c r="F358" s="21"/>
      <c r="G358" s="21"/>
      <c r="H358" s="21"/>
      <c r="I358" s="28"/>
      <c r="J358" s="29">
        <f>SUM(J356:J357)</f>
        <v>880.08</v>
      </c>
      <c r="K358" s="29">
        <f>SUM(K356:K357)</f>
        <v>880.08</v>
      </c>
      <c r="L358" s="14"/>
    </row>
    <row r="359" spans="1:12">
      <c r="A359" s="8">
        <v>45685</v>
      </c>
      <c r="B359" s="9">
        <v>20015</v>
      </c>
      <c r="C359" s="10" t="s">
        <v>275</v>
      </c>
      <c r="D359" s="11" t="s">
        <v>158</v>
      </c>
      <c r="E359" s="3">
        <v>238190</v>
      </c>
      <c r="F359" s="12"/>
      <c r="G359" s="13" t="s">
        <v>63</v>
      </c>
      <c r="H359" s="13"/>
      <c r="I359" s="24"/>
      <c r="J359" s="25">
        <v>400</v>
      </c>
      <c r="K359" s="26">
        <f t="shared" ref="K359:K363" si="21">J359</f>
        <v>400</v>
      </c>
      <c r="L359" s="8">
        <v>45684</v>
      </c>
    </row>
    <row r="360" spans="1:12">
      <c r="A360" s="14"/>
      <c r="B360" s="15"/>
      <c r="C360" s="16"/>
      <c r="D360" s="17" t="s">
        <v>182</v>
      </c>
      <c r="E360" s="7"/>
      <c r="F360" s="18"/>
      <c r="G360" s="19" t="s">
        <v>63</v>
      </c>
      <c r="H360" s="19"/>
      <c r="I360" s="27"/>
      <c r="J360" s="25">
        <v>-96.92</v>
      </c>
      <c r="K360" s="26">
        <f t="shared" si="21"/>
        <v>-96.92</v>
      </c>
      <c r="L360" s="14"/>
    </row>
    <row r="361" spans="1:12">
      <c r="A361" s="20" t="s">
        <v>183</v>
      </c>
      <c r="B361" s="21"/>
      <c r="C361" s="21"/>
      <c r="D361" s="21"/>
      <c r="E361" s="21"/>
      <c r="F361" s="21"/>
      <c r="G361" s="21"/>
      <c r="H361" s="21"/>
      <c r="I361" s="28"/>
      <c r="J361" s="29">
        <f>SUM(J359:J360)</f>
        <v>303.08</v>
      </c>
      <c r="K361" s="29">
        <f>SUM(K359:K360)</f>
        <v>303.08</v>
      </c>
      <c r="L361" s="14"/>
    </row>
    <row r="362" spans="1:12">
      <c r="A362" s="8">
        <v>45685</v>
      </c>
      <c r="B362" s="9">
        <v>20015</v>
      </c>
      <c r="C362" s="10" t="s">
        <v>276</v>
      </c>
      <c r="D362" s="11" t="s">
        <v>158</v>
      </c>
      <c r="E362" s="3">
        <v>238387</v>
      </c>
      <c r="F362" s="12"/>
      <c r="G362" s="13" t="s">
        <v>63</v>
      </c>
      <c r="H362" s="13"/>
      <c r="I362" s="24"/>
      <c r="J362" s="25">
        <v>1300</v>
      </c>
      <c r="K362" s="26">
        <f t="shared" si="21"/>
        <v>1300</v>
      </c>
      <c r="L362" s="8">
        <v>45684</v>
      </c>
    </row>
    <row r="363" spans="1:12">
      <c r="A363" s="14"/>
      <c r="B363" s="15"/>
      <c r="C363" s="16"/>
      <c r="D363" s="17" t="s">
        <v>182</v>
      </c>
      <c r="E363" s="7"/>
      <c r="F363" s="18"/>
      <c r="G363" s="19" t="s">
        <v>63</v>
      </c>
      <c r="H363" s="19"/>
      <c r="I363" s="27"/>
      <c r="J363" s="25">
        <v>-279.26</v>
      </c>
      <c r="K363" s="26">
        <f t="shared" si="21"/>
        <v>-279.26</v>
      </c>
      <c r="L363" s="14"/>
    </row>
    <row r="364" spans="1:12">
      <c r="A364" s="20" t="s">
        <v>183</v>
      </c>
      <c r="B364" s="21"/>
      <c r="C364" s="21"/>
      <c r="D364" s="21"/>
      <c r="E364" s="21"/>
      <c r="F364" s="21"/>
      <c r="G364" s="21"/>
      <c r="H364" s="21"/>
      <c r="I364" s="28"/>
      <c r="J364" s="29">
        <f>SUM(J362:J363)</f>
        <v>1020.74</v>
      </c>
      <c r="K364" s="29">
        <f>SUM(K362:K363)</f>
        <v>1020.74</v>
      </c>
      <c r="L364" s="14"/>
    </row>
    <row r="365" spans="1:12">
      <c r="A365" s="8">
        <v>45685</v>
      </c>
      <c r="B365" s="9">
        <v>20015</v>
      </c>
      <c r="C365" s="10" t="s">
        <v>277</v>
      </c>
      <c r="D365" s="11" t="s">
        <v>158</v>
      </c>
      <c r="E365" s="3">
        <v>238792</v>
      </c>
      <c r="F365" s="12"/>
      <c r="G365" s="13" t="s">
        <v>63</v>
      </c>
      <c r="H365" s="13"/>
      <c r="I365" s="24"/>
      <c r="J365" s="25">
        <v>200</v>
      </c>
      <c r="K365" s="26">
        <f t="shared" ref="K365:K369" si="22">J365</f>
        <v>200</v>
      </c>
      <c r="L365" s="8">
        <v>45684</v>
      </c>
    </row>
    <row r="366" spans="1:12">
      <c r="A366" s="14"/>
      <c r="B366" s="15"/>
      <c r="C366" s="16"/>
      <c r="D366" s="17" t="s">
        <v>182</v>
      </c>
      <c r="E366" s="7"/>
      <c r="F366" s="18"/>
      <c r="G366" s="19" t="s">
        <v>63</v>
      </c>
      <c r="H366" s="19"/>
      <c r="I366" s="27"/>
      <c r="J366" s="25">
        <v>-48.4</v>
      </c>
      <c r="K366" s="26">
        <f t="shared" si="22"/>
        <v>-48.4</v>
      </c>
      <c r="L366" s="14"/>
    </row>
    <row r="367" spans="1:12">
      <c r="A367" s="20" t="s">
        <v>183</v>
      </c>
      <c r="B367" s="21"/>
      <c r="C367" s="21"/>
      <c r="D367" s="21"/>
      <c r="E367" s="21"/>
      <c r="F367" s="21"/>
      <c r="G367" s="21"/>
      <c r="H367" s="21"/>
      <c r="I367" s="28"/>
      <c r="J367" s="29">
        <f>SUM(J365:J366)</f>
        <v>151.6</v>
      </c>
      <c r="K367" s="29">
        <f>SUM(K365:K366)</f>
        <v>151.6</v>
      </c>
      <c r="L367" s="14"/>
    </row>
    <row r="368" spans="1:12">
      <c r="A368" s="8">
        <v>45685</v>
      </c>
      <c r="B368" s="9">
        <v>20015</v>
      </c>
      <c r="C368" s="10" t="s">
        <v>278</v>
      </c>
      <c r="D368" s="11" t="s">
        <v>158</v>
      </c>
      <c r="E368" s="3">
        <v>238797</v>
      </c>
      <c r="F368" s="12"/>
      <c r="G368" s="13" t="s">
        <v>63</v>
      </c>
      <c r="H368" s="13"/>
      <c r="I368" s="24"/>
      <c r="J368" s="25">
        <v>1100</v>
      </c>
      <c r="K368" s="26">
        <f t="shared" si="22"/>
        <v>1100</v>
      </c>
      <c r="L368" s="8">
        <v>45684</v>
      </c>
    </row>
    <row r="369" spans="1:12">
      <c r="A369" s="14"/>
      <c r="B369" s="15"/>
      <c r="C369" s="16"/>
      <c r="D369" s="17" t="s">
        <v>182</v>
      </c>
      <c r="E369" s="7"/>
      <c r="F369" s="18"/>
      <c r="G369" s="19" t="s">
        <v>63</v>
      </c>
      <c r="H369" s="19"/>
      <c r="I369" s="27"/>
      <c r="J369" s="25">
        <v>-266.23</v>
      </c>
      <c r="K369" s="26">
        <f t="shared" si="22"/>
        <v>-266.23</v>
      </c>
      <c r="L369" s="14"/>
    </row>
    <row r="370" spans="1:12">
      <c r="A370" s="20" t="s">
        <v>183</v>
      </c>
      <c r="B370" s="21"/>
      <c r="C370" s="21"/>
      <c r="D370" s="21"/>
      <c r="E370" s="21"/>
      <c r="F370" s="21"/>
      <c r="G370" s="21"/>
      <c r="H370" s="21"/>
      <c r="I370" s="28"/>
      <c r="J370" s="29">
        <f>SUM(J368:J369)</f>
        <v>833.77</v>
      </c>
      <c r="K370" s="29">
        <f>SUM(K368:K369)</f>
        <v>833.77</v>
      </c>
      <c r="L370" s="14"/>
    </row>
    <row r="371" spans="1:12">
      <c r="A371" s="8">
        <v>45685</v>
      </c>
      <c r="B371" s="9">
        <v>20015</v>
      </c>
      <c r="C371" s="10" t="s">
        <v>279</v>
      </c>
      <c r="D371" s="11" t="s">
        <v>158</v>
      </c>
      <c r="E371" s="3">
        <v>237737</v>
      </c>
      <c r="F371" s="12"/>
      <c r="G371" s="13" t="s">
        <v>63</v>
      </c>
      <c r="H371" s="13"/>
      <c r="I371" s="24"/>
      <c r="J371" s="25">
        <v>1100</v>
      </c>
      <c r="K371" s="26">
        <f t="shared" ref="K371:K375" si="23">J371</f>
        <v>1100</v>
      </c>
      <c r="L371" s="8">
        <v>45684</v>
      </c>
    </row>
    <row r="372" spans="1:12">
      <c r="A372" s="14"/>
      <c r="B372" s="15"/>
      <c r="C372" s="16"/>
      <c r="D372" s="17" t="s">
        <v>182</v>
      </c>
      <c r="E372" s="7"/>
      <c r="F372" s="18"/>
      <c r="G372" s="19" t="s">
        <v>63</v>
      </c>
      <c r="H372" s="19"/>
      <c r="I372" s="27"/>
      <c r="J372" s="25">
        <v>-238.42</v>
      </c>
      <c r="K372" s="26">
        <f t="shared" si="23"/>
        <v>-238.42</v>
      </c>
      <c r="L372" s="14"/>
    </row>
    <row r="373" spans="1:12">
      <c r="A373" s="20" t="s">
        <v>183</v>
      </c>
      <c r="B373" s="21"/>
      <c r="C373" s="21"/>
      <c r="D373" s="21"/>
      <c r="E373" s="21"/>
      <c r="F373" s="21"/>
      <c r="G373" s="21"/>
      <c r="H373" s="21"/>
      <c r="I373" s="28"/>
      <c r="J373" s="29">
        <f>SUM(J371:J372)</f>
        <v>861.58</v>
      </c>
      <c r="K373" s="29">
        <f>SUM(K371:K372)</f>
        <v>861.58</v>
      </c>
      <c r="L373" s="14"/>
    </row>
    <row r="374" spans="1:12">
      <c r="A374" s="8">
        <v>45685</v>
      </c>
      <c r="B374" s="9">
        <v>20015</v>
      </c>
      <c r="C374" s="10" t="s">
        <v>280</v>
      </c>
      <c r="D374" s="11" t="s">
        <v>158</v>
      </c>
      <c r="E374" s="3">
        <v>238430</v>
      </c>
      <c r="F374" s="12"/>
      <c r="G374" s="13" t="s">
        <v>63</v>
      </c>
      <c r="H374" s="13"/>
      <c r="I374" s="24"/>
      <c r="J374" s="25">
        <v>200</v>
      </c>
      <c r="K374" s="26">
        <f t="shared" si="23"/>
        <v>200</v>
      </c>
      <c r="L374" s="8">
        <v>45684</v>
      </c>
    </row>
    <row r="375" spans="1:12">
      <c r="A375" s="14"/>
      <c r="B375" s="15"/>
      <c r="C375" s="16"/>
      <c r="D375" s="17" t="s">
        <v>182</v>
      </c>
      <c r="E375" s="7"/>
      <c r="F375" s="18"/>
      <c r="G375" s="19" t="s">
        <v>63</v>
      </c>
      <c r="H375" s="19"/>
      <c r="I375" s="27"/>
      <c r="J375" s="25">
        <v>-40.84</v>
      </c>
      <c r="K375" s="26">
        <f t="shared" si="23"/>
        <v>-40.84</v>
      </c>
      <c r="L375" s="14"/>
    </row>
    <row r="376" spans="1:12">
      <c r="A376" s="20" t="s">
        <v>183</v>
      </c>
      <c r="B376" s="21"/>
      <c r="C376" s="21"/>
      <c r="D376" s="21"/>
      <c r="E376" s="21"/>
      <c r="F376" s="21"/>
      <c r="G376" s="21"/>
      <c r="H376" s="21"/>
      <c r="I376" s="28"/>
      <c r="J376" s="29">
        <f>SUM(J374:J375)</f>
        <v>159.16</v>
      </c>
      <c r="K376" s="29">
        <f>SUM(K374:K375)</f>
        <v>159.16</v>
      </c>
      <c r="L376" s="14"/>
    </row>
    <row r="377" spans="1:12">
      <c r="A377" s="8">
        <v>45685</v>
      </c>
      <c r="B377" s="9">
        <v>20015</v>
      </c>
      <c r="C377" s="10" t="s">
        <v>281</v>
      </c>
      <c r="D377" s="11" t="s">
        <v>158</v>
      </c>
      <c r="E377" s="3">
        <v>237053</v>
      </c>
      <c r="F377" s="12"/>
      <c r="G377" s="13" t="s">
        <v>63</v>
      </c>
      <c r="H377" s="13"/>
      <c r="I377" s="24"/>
      <c r="J377" s="25">
        <v>200</v>
      </c>
      <c r="K377" s="26">
        <f>J377</f>
        <v>200</v>
      </c>
      <c r="L377" s="8">
        <v>45684</v>
      </c>
    </row>
    <row r="378" spans="1:12">
      <c r="A378" s="14"/>
      <c r="B378" s="15"/>
      <c r="C378" s="16"/>
      <c r="D378" s="17" t="s">
        <v>182</v>
      </c>
      <c r="E378" s="7"/>
      <c r="F378" s="18"/>
      <c r="G378" s="19" t="s">
        <v>63</v>
      </c>
      <c r="H378" s="19"/>
      <c r="I378" s="27"/>
      <c r="J378" s="25">
        <v>-31.56</v>
      </c>
      <c r="K378" s="26">
        <f>J378</f>
        <v>-31.56</v>
      </c>
      <c r="L378" s="14"/>
    </row>
    <row r="379" spans="1:12">
      <c r="A379" s="20" t="s">
        <v>183</v>
      </c>
      <c r="B379" s="21"/>
      <c r="C379" s="21"/>
      <c r="D379" s="21"/>
      <c r="E379" s="21"/>
      <c r="F379" s="21"/>
      <c r="G379" s="21"/>
      <c r="H379" s="21"/>
      <c r="I379" s="28"/>
      <c r="J379" s="29">
        <f>SUM(J377:J378)</f>
        <v>168.44</v>
      </c>
      <c r="K379" s="29">
        <f>SUM(K377:K378)</f>
        <v>168.44</v>
      </c>
      <c r="L379" s="14"/>
    </row>
    <row r="380" spans="1:12">
      <c r="A380" s="8">
        <v>45685</v>
      </c>
      <c r="B380" s="9">
        <v>20015</v>
      </c>
      <c r="C380" s="10" t="s">
        <v>282</v>
      </c>
      <c r="D380" s="11" t="s">
        <v>158</v>
      </c>
      <c r="E380" s="3">
        <v>238393</v>
      </c>
      <c r="F380" s="12"/>
      <c r="G380" s="13" t="s">
        <v>63</v>
      </c>
      <c r="H380" s="13"/>
      <c r="I380" s="24"/>
      <c r="J380" s="25">
        <v>200</v>
      </c>
      <c r="K380" s="26">
        <f>J380</f>
        <v>200</v>
      </c>
      <c r="L380" s="8">
        <v>45684</v>
      </c>
    </row>
    <row r="381" spans="1:12">
      <c r="A381" s="14"/>
      <c r="B381" s="15"/>
      <c r="C381" s="16"/>
      <c r="D381" s="17" t="s">
        <v>182</v>
      </c>
      <c r="E381" s="7"/>
      <c r="F381" s="18"/>
      <c r="G381" s="19" t="s">
        <v>63</v>
      </c>
      <c r="H381" s="19"/>
      <c r="I381" s="27"/>
      <c r="J381" s="25">
        <v>-42.76</v>
      </c>
      <c r="K381" s="26">
        <f t="shared" ref="K381:K387" si="24">J381</f>
        <v>-42.76</v>
      </c>
      <c r="L381" s="14"/>
    </row>
    <row r="382" spans="1:12">
      <c r="A382" s="20" t="s">
        <v>183</v>
      </c>
      <c r="B382" s="21"/>
      <c r="C382" s="21"/>
      <c r="D382" s="21"/>
      <c r="E382" s="21"/>
      <c r="F382" s="21"/>
      <c r="G382" s="21"/>
      <c r="H382" s="21"/>
      <c r="I382" s="28"/>
      <c r="J382" s="29">
        <f>SUM(J380:J381)</f>
        <v>157.24</v>
      </c>
      <c r="K382" s="29">
        <f>SUM(K380:K381)</f>
        <v>157.24</v>
      </c>
      <c r="L382" s="14"/>
    </row>
    <row r="383" spans="1:12">
      <c r="A383" s="8">
        <v>45685</v>
      </c>
      <c r="B383" s="9">
        <v>20015</v>
      </c>
      <c r="C383" s="10" t="s">
        <v>283</v>
      </c>
      <c r="D383" s="11" t="s">
        <v>158</v>
      </c>
      <c r="E383" s="3">
        <v>238462</v>
      </c>
      <c r="F383" s="12"/>
      <c r="G383" s="13" t="s">
        <v>63</v>
      </c>
      <c r="H383" s="13"/>
      <c r="I383" s="24"/>
      <c r="J383" s="25">
        <v>1100</v>
      </c>
      <c r="K383" s="26">
        <f t="shared" si="24"/>
        <v>1100</v>
      </c>
      <c r="L383" s="8">
        <v>45684</v>
      </c>
    </row>
    <row r="384" spans="1:12">
      <c r="A384" s="14"/>
      <c r="B384" s="15"/>
      <c r="C384" s="16"/>
      <c r="D384" s="17" t="s">
        <v>182</v>
      </c>
      <c r="E384" s="7"/>
      <c r="F384" s="18"/>
      <c r="G384" s="19" t="s">
        <v>63</v>
      </c>
      <c r="H384" s="19"/>
      <c r="I384" s="27"/>
      <c r="J384" s="25">
        <v>-221.23</v>
      </c>
      <c r="K384" s="26">
        <f t="shared" si="24"/>
        <v>-221.23</v>
      </c>
      <c r="L384" s="14"/>
    </row>
    <row r="385" spans="1:12">
      <c r="A385" s="20" t="s">
        <v>183</v>
      </c>
      <c r="B385" s="21"/>
      <c r="C385" s="21"/>
      <c r="D385" s="21"/>
      <c r="E385" s="21"/>
      <c r="F385" s="21"/>
      <c r="G385" s="21"/>
      <c r="H385" s="21"/>
      <c r="I385" s="28"/>
      <c r="J385" s="29">
        <f>SUM(J383:J384)</f>
        <v>878.77</v>
      </c>
      <c r="K385" s="29">
        <f>SUM(K383:K384)</f>
        <v>878.77</v>
      </c>
      <c r="L385" s="14"/>
    </row>
    <row r="386" spans="1:12">
      <c r="A386" s="8">
        <v>45685</v>
      </c>
      <c r="B386" s="9">
        <v>20015</v>
      </c>
      <c r="C386" s="10" t="s">
        <v>284</v>
      </c>
      <c r="D386" s="11" t="s">
        <v>158</v>
      </c>
      <c r="E386" s="3">
        <v>238232</v>
      </c>
      <c r="F386" s="12"/>
      <c r="G386" s="13" t="s">
        <v>63</v>
      </c>
      <c r="H386" s="13"/>
      <c r="I386" s="24"/>
      <c r="J386" s="25">
        <v>1100</v>
      </c>
      <c r="K386" s="26">
        <f t="shared" si="24"/>
        <v>1100</v>
      </c>
      <c r="L386" s="8">
        <v>45684</v>
      </c>
    </row>
    <row r="387" spans="1:12">
      <c r="A387" s="14"/>
      <c r="B387" s="15"/>
      <c r="C387" s="16"/>
      <c r="D387" s="17" t="s">
        <v>182</v>
      </c>
      <c r="E387" s="7"/>
      <c r="F387" s="18"/>
      <c r="G387" s="19" t="s">
        <v>63</v>
      </c>
      <c r="H387" s="19"/>
      <c r="I387" s="27"/>
      <c r="J387" s="25">
        <v>-234.97</v>
      </c>
      <c r="K387" s="26">
        <f t="shared" si="24"/>
        <v>-234.97</v>
      </c>
      <c r="L387" s="14"/>
    </row>
    <row r="388" spans="1:12">
      <c r="A388" s="20" t="s">
        <v>183</v>
      </c>
      <c r="B388" s="21"/>
      <c r="C388" s="21"/>
      <c r="D388" s="21"/>
      <c r="E388" s="21"/>
      <c r="F388" s="21"/>
      <c r="G388" s="21"/>
      <c r="H388" s="21"/>
      <c r="I388" s="28"/>
      <c r="J388" s="29">
        <f>SUM(J386:J387)</f>
        <v>865.03</v>
      </c>
      <c r="K388" s="29">
        <f>SUM(K386:K387)</f>
        <v>865.03</v>
      </c>
      <c r="L388" s="14"/>
    </row>
    <row r="389" spans="1:12">
      <c r="A389" s="8">
        <v>45685</v>
      </c>
      <c r="B389" s="9">
        <v>20015</v>
      </c>
      <c r="C389" s="10" t="s">
        <v>285</v>
      </c>
      <c r="D389" s="11" t="s">
        <v>158</v>
      </c>
      <c r="E389" s="3">
        <v>237973</v>
      </c>
      <c r="F389" s="12"/>
      <c r="G389" s="13" t="s">
        <v>63</v>
      </c>
      <c r="H389" s="13"/>
      <c r="I389" s="24"/>
      <c r="J389" s="25">
        <v>200</v>
      </c>
      <c r="K389" s="26">
        <f>J389</f>
        <v>200</v>
      </c>
      <c r="L389" s="8">
        <v>45684</v>
      </c>
    </row>
    <row r="390" spans="1:12">
      <c r="A390" s="14"/>
      <c r="B390" s="15"/>
      <c r="C390" s="16"/>
      <c r="D390" s="17" t="s">
        <v>182</v>
      </c>
      <c r="E390" s="7"/>
      <c r="F390" s="18"/>
      <c r="G390" s="19" t="s">
        <v>63</v>
      </c>
      <c r="H390" s="19"/>
      <c r="I390" s="27"/>
      <c r="J390" s="25">
        <v>-40.84</v>
      </c>
      <c r="K390" s="26">
        <f>J390</f>
        <v>-40.84</v>
      </c>
      <c r="L390" s="14"/>
    </row>
    <row r="391" spans="1:12">
      <c r="A391" s="20" t="s">
        <v>183</v>
      </c>
      <c r="B391" s="21"/>
      <c r="C391" s="21"/>
      <c r="D391" s="21"/>
      <c r="E391" s="21"/>
      <c r="F391" s="21"/>
      <c r="G391" s="21"/>
      <c r="H391" s="21"/>
      <c r="I391" s="28"/>
      <c r="J391" s="29">
        <f>SUM(J389:J390)</f>
        <v>159.16</v>
      </c>
      <c r="K391" s="29">
        <f>SUM(K389:K390)</f>
        <v>159.16</v>
      </c>
      <c r="L391" s="14"/>
    </row>
    <row r="392" ht="10.5" spans="1:10">
      <c r="A392" s="2"/>
      <c r="I392" s="31" t="s">
        <v>197</v>
      </c>
      <c r="J392" s="32">
        <f>SUM(J322,J325,J328,J331,J334,J337,J340,J343,J346,J349,J352,J355,J358,J361,J364,J367,J370,J373,J376,J379,J382,J385,J388,J391)</f>
        <v>13454.97</v>
      </c>
    </row>
    <row r="394" ht="10.5" spans="1:10">
      <c r="A394" s="2" t="s">
        <v>22</v>
      </c>
      <c r="D394" s="2" t="s">
        <v>23</v>
      </c>
      <c r="I394" s="33"/>
      <c r="J394" s="32"/>
    </row>
    <row r="395" spans="1:1">
      <c r="A395" s="2"/>
    </row>
    <row r="396" spans="1:1">
      <c r="A396" s="2"/>
    </row>
    <row r="397" spans="1:4">
      <c r="A397" s="2" t="s">
        <v>25</v>
      </c>
      <c r="D397" s="2" t="s">
        <v>26</v>
      </c>
    </row>
    <row r="398" spans="1:4">
      <c r="A398" s="1" t="s">
        <v>28</v>
      </c>
      <c r="D398" s="1" t="s">
        <v>29</v>
      </c>
    </row>
  </sheetData>
  <mergeCells count="273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G63:J63"/>
    <mergeCell ref="A68:I68"/>
    <mergeCell ref="A71:I71"/>
    <mergeCell ref="A74:I74"/>
    <mergeCell ref="A77:I77"/>
    <mergeCell ref="G92:J92"/>
    <mergeCell ref="A97:I97"/>
    <mergeCell ref="A100:I100"/>
    <mergeCell ref="A103:I103"/>
    <mergeCell ref="A106:I106"/>
    <mergeCell ref="A109:I109"/>
    <mergeCell ref="A112:I112"/>
    <mergeCell ref="A115:I115"/>
    <mergeCell ref="A118:I118"/>
    <mergeCell ref="A121:I121"/>
    <mergeCell ref="A124:I124"/>
    <mergeCell ref="A127:I127"/>
    <mergeCell ref="A130:I130"/>
    <mergeCell ref="A133:I133"/>
    <mergeCell ref="A136:I136"/>
    <mergeCell ref="A139:I139"/>
    <mergeCell ref="A142:I142"/>
    <mergeCell ref="A145:I145"/>
    <mergeCell ref="A148:I148"/>
    <mergeCell ref="A151:I151"/>
    <mergeCell ref="A154:I154"/>
    <mergeCell ref="A157:I157"/>
    <mergeCell ref="A160:I160"/>
    <mergeCell ref="A163:I163"/>
    <mergeCell ref="A166:I166"/>
    <mergeCell ref="A169:I169"/>
    <mergeCell ref="A172:I172"/>
    <mergeCell ref="A175:I175"/>
    <mergeCell ref="G191:J191"/>
    <mergeCell ref="A196:I196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A238:I238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A289:I289"/>
    <mergeCell ref="A292:I292"/>
    <mergeCell ref="A295:I295"/>
    <mergeCell ref="A298:I298"/>
    <mergeCell ref="G317:J317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4:A6"/>
    <mergeCell ref="A63:A65"/>
    <mergeCell ref="A92:A94"/>
    <mergeCell ref="A191:A193"/>
    <mergeCell ref="A317:A319"/>
    <mergeCell ref="B4:B6"/>
    <mergeCell ref="B63:B65"/>
    <mergeCell ref="B92:B94"/>
    <mergeCell ref="B191:B193"/>
    <mergeCell ref="B317:B319"/>
    <mergeCell ref="C4:C6"/>
    <mergeCell ref="C63:C65"/>
    <mergeCell ref="C92:C94"/>
    <mergeCell ref="C191:C193"/>
    <mergeCell ref="C317:C319"/>
    <mergeCell ref="D4:D6"/>
    <mergeCell ref="D63:D65"/>
    <mergeCell ref="D92:D94"/>
    <mergeCell ref="D191:D193"/>
    <mergeCell ref="D317:D31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63:E65"/>
    <mergeCell ref="E66:E67"/>
    <mergeCell ref="E69:E70"/>
    <mergeCell ref="E72:E73"/>
    <mergeCell ref="E75:E76"/>
    <mergeCell ref="E92:E94"/>
    <mergeCell ref="E95:E96"/>
    <mergeCell ref="E98:E99"/>
    <mergeCell ref="E101:E102"/>
    <mergeCell ref="E104:E105"/>
    <mergeCell ref="E107:E108"/>
    <mergeCell ref="E110:E111"/>
    <mergeCell ref="E113:E114"/>
    <mergeCell ref="E116:E117"/>
    <mergeCell ref="E119:E120"/>
    <mergeCell ref="E122:E123"/>
    <mergeCell ref="E125:E126"/>
    <mergeCell ref="E128:E129"/>
    <mergeCell ref="E131:E132"/>
    <mergeCell ref="E134:E135"/>
    <mergeCell ref="E137:E138"/>
    <mergeCell ref="E140:E141"/>
    <mergeCell ref="E143:E144"/>
    <mergeCell ref="E146:E147"/>
    <mergeCell ref="E149:E150"/>
    <mergeCell ref="E152:E153"/>
    <mergeCell ref="E155:E156"/>
    <mergeCell ref="E158:E159"/>
    <mergeCell ref="E161:E162"/>
    <mergeCell ref="E164:E165"/>
    <mergeCell ref="E167:E168"/>
    <mergeCell ref="E170:E171"/>
    <mergeCell ref="E173:E174"/>
    <mergeCell ref="E191:E193"/>
    <mergeCell ref="E194:E195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36:E237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287:E288"/>
    <mergeCell ref="E290:E291"/>
    <mergeCell ref="E293:E294"/>
    <mergeCell ref="E296:E297"/>
    <mergeCell ref="E317:E319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F4:F6"/>
    <mergeCell ref="F63:F65"/>
    <mergeCell ref="F92:F94"/>
    <mergeCell ref="F191:F193"/>
    <mergeCell ref="F317:F319"/>
    <mergeCell ref="G5:G6"/>
    <mergeCell ref="G64:G65"/>
    <mergeCell ref="G93:G94"/>
    <mergeCell ref="G192:G193"/>
    <mergeCell ref="G318:G319"/>
    <mergeCell ref="H5:H6"/>
    <mergeCell ref="H64:H65"/>
    <mergeCell ref="H93:H94"/>
    <mergeCell ref="H192:H193"/>
    <mergeCell ref="H318:H319"/>
    <mergeCell ref="I5:I6"/>
    <mergeCell ref="I64:I65"/>
    <mergeCell ref="I93:I94"/>
    <mergeCell ref="I192:I193"/>
    <mergeCell ref="I318:I319"/>
    <mergeCell ref="J5:J6"/>
    <mergeCell ref="J64:J65"/>
    <mergeCell ref="J93:J94"/>
    <mergeCell ref="J192:J193"/>
    <mergeCell ref="J318:J319"/>
    <mergeCell ref="K4:K6"/>
    <mergeCell ref="K63:K65"/>
    <mergeCell ref="K92:K94"/>
    <mergeCell ref="K191:K193"/>
    <mergeCell ref="K317:K319"/>
    <mergeCell ref="L4:L6"/>
    <mergeCell ref="L63:L65"/>
    <mergeCell ref="L92:L94"/>
    <mergeCell ref="L191:L193"/>
    <mergeCell ref="L317:L319"/>
  </mergeCells>
  <pageMargins left="0.354166666666667" right="0.25" top="0.747916666666667" bottom="0.0388888888888889" header="0.236111111111111" footer="0.0784722222222222"/>
  <pageSetup paperSize="9" scale="87" orientation="landscape" verticalDpi="72"/>
  <headerFooter alignWithMargins="0"/>
  <rowBreaks count="1" manualBreakCount="1">
    <brk id="5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1"/>
  <sheetViews>
    <sheetView zoomScale="130" zoomScaleNormal="130" topLeftCell="A67" workbookViewId="0">
      <selection activeCell="F79" sqref="F7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45660</v>
      </c>
      <c r="B7" s="15">
        <v>19777</v>
      </c>
      <c r="C7" s="16" t="s">
        <v>35</v>
      </c>
      <c r="D7" s="17" t="s">
        <v>17</v>
      </c>
      <c r="E7" s="15">
        <v>58883</v>
      </c>
      <c r="F7" s="35"/>
      <c r="G7" s="19" t="s">
        <v>36</v>
      </c>
      <c r="H7" s="19">
        <v>88970</v>
      </c>
      <c r="I7" s="14">
        <v>45638</v>
      </c>
      <c r="J7" s="35">
        <v>10848.52</v>
      </c>
      <c r="K7" s="25">
        <f>F7+J7</f>
        <v>10848.52</v>
      </c>
      <c r="L7" s="14">
        <v>45665</v>
      </c>
      <c r="M7" s="2" t="s">
        <v>37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10848.52</v>
      </c>
      <c r="K9" s="36">
        <f t="shared" si="0"/>
        <v>10848.52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10848.52</v>
      </c>
    </row>
    <row r="28" ht="9.75" spans="11:11">
      <c r="K28" s="48">
        <f>SUM(K26:K27)</f>
        <v>10848.52</v>
      </c>
    </row>
    <row r="29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45664</v>
      </c>
      <c r="B40" s="15">
        <v>19966</v>
      </c>
      <c r="C40" s="16" t="s">
        <v>38</v>
      </c>
      <c r="D40" s="17" t="s">
        <v>17</v>
      </c>
      <c r="E40" s="15">
        <v>59706</v>
      </c>
      <c r="F40" s="35">
        <v>3512.1</v>
      </c>
      <c r="G40" s="19"/>
      <c r="H40" s="19"/>
      <c r="I40" s="14"/>
      <c r="J40" s="35"/>
      <c r="K40" s="25">
        <f>F40+J40</f>
        <v>3512.1</v>
      </c>
      <c r="L40" s="14">
        <v>45665</v>
      </c>
      <c r="M40" s="2"/>
    </row>
    <row r="41" spans="1:13">
      <c r="A41" s="14"/>
      <c r="B41" s="15"/>
      <c r="C41" s="16"/>
      <c r="D41" s="17"/>
      <c r="E41" s="15"/>
      <c r="F41" s="35"/>
      <c r="G41" s="19"/>
      <c r="H41" s="19"/>
      <c r="I41" s="14"/>
      <c r="J41" s="35"/>
      <c r="K41" s="25"/>
      <c r="L41" s="14"/>
      <c r="M41" s="2"/>
    </row>
    <row r="42" spans="6:11">
      <c r="F42" s="36">
        <f t="shared" ref="F42:K42" si="2">SUM(F40:F41)</f>
        <v>3512.1</v>
      </c>
      <c r="G42" s="2"/>
      <c r="H42" s="2"/>
      <c r="I42" s="2"/>
      <c r="J42" s="40">
        <f t="shared" si="2"/>
        <v>0</v>
      </c>
      <c r="K42" s="36">
        <f t="shared" si="2"/>
        <v>3512.1</v>
      </c>
    </row>
    <row r="43" spans="6:11">
      <c r="F43" s="36"/>
      <c r="G43" s="2"/>
      <c r="H43" s="2"/>
      <c r="I43" s="2"/>
      <c r="J43" s="36"/>
      <c r="K43" s="36"/>
    </row>
    <row r="44" spans="6:11">
      <c r="F44" s="36"/>
      <c r="I44" s="1" t="s">
        <v>13</v>
      </c>
      <c r="K44" s="36"/>
    </row>
    <row r="45" spans="8:10">
      <c r="H45" s="2" t="s">
        <v>19</v>
      </c>
      <c r="J45" s="41" t="s">
        <v>20</v>
      </c>
    </row>
    <row r="46" spans="11:11">
      <c r="K46" s="41" t="s">
        <v>21</v>
      </c>
    </row>
    <row r="47" spans="7:11">
      <c r="G47" s="2" t="s">
        <v>24</v>
      </c>
      <c r="I47" s="42">
        <v>1000</v>
      </c>
      <c r="J47" s="43">
        <v>3</v>
      </c>
      <c r="K47" s="44">
        <f t="shared" ref="K47:K58" si="3">J46*I46</f>
        <v>0</v>
      </c>
    </row>
    <row r="48" spans="1:11">
      <c r="A48" s="2" t="s">
        <v>22</v>
      </c>
      <c r="D48" s="2" t="s">
        <v>23</v>
      </c>
      <c r="G48" s="2"/>
      <c r="I48" s="42">
        <v>500</v>
      </c>
      <c r="J48" s="43">
        <v>1</v>
      </c>
      <c r="K48" s="44">
        <f t="shared" si="3"/>
        <v>3000</v>
      </c>
    </row>
    <row r="49" spans="1:11">
      <c r="A49" s="2"/>
      <c r="G49" s="2"/>
      <c r="I49" s="42">
        <v>200</v>
      </c>
      <c r="J49" s="43"/>
      <c r="K49" s="44">
        <f t="shared" si="3"/>
        <v>500</v>
      </c>
    </row>
    <row r="50" spans="1:11">
      <c r="A50" s="2"/>
      <c r="G50" s="2" t="s">
        <v>27</v>
      </c>
      <c r="I50" s="42">
        <v>100</v>
      </c>
      <c r="J50" s="43"/>
      <c r="K50" s="44">
        <f t="shared" si="3"/>
        <v>0</v>
      </c>
    </row>
    <row r="51" spans="1:11">
      <c r="A51" s="2" t="s">
        <v>25</v>
      </c>
      <c r="D51" s="2" t="s">
        <v>26</v>
      </c>
      <c r="G51" s="1" t="s">
        <v>30</v>
      </c>
      <c r="I51" s="42">
        <v>50</v>
      </c>
      <c r="J51" s="43"/>
      <c r="K51" s="44">
        <f t="shared" si="3"/>
        <v>0</v>
      </c>
    </row>
    <row r="52" spans="1:11">
      <c r="A52" s="1" t="s">
        <v>28</v>
      </c>
      <c r="D52" s="1" t="s">
        <v>29</v>
      </c>
      <c r="I52" s="42">
        <v>20</v>
      </c>
      <c r="J52" s="43"/>
      <c r="K52" s="44">
        <f t="shared" si="3"/>
        <v>0</v>
      </c>
    </row>
    <row r="53" spans="9:11">
      <c r="I53" s="42">
        <v>10</v>
      </c>
      <c r="J53" s="43"/>
      <c r="K53" s="44">
        <f t="shared" si="3"/>
        <v>0</v>
      </c>
    </row>
    <row r="54" spans="9:11">
      <c r="I54" s="42">
        <v>5</v>
      </c>
      <c r="J54" s="43">
        <v>1</v>
      </c>
      <c r="K54" s="44">
        <f t="shared" si="3"/>
        <v>0</v>
      </c>
    </row>
    <row r="55" spans="9:11">
      <c r="I55" s="42">
        <v>1</v>
      </c>
      <c r="J55" s="43">
        <v>7</v>
      </c>
      <c r="K55" s="44">
        <f t="shared" si="3"/>
        <v>5</v>
      </c>
    </row>
    <row r="56" spans="9:11">
      <c r="I56" s="42">
        <v>0.25</v>
      </c>
      <c r="J56" s="43"/>
      <c r="K56" s="44">
        <f t="shared" si="3"/>
        <v>7</v>
      </c>
    </row>
    <row r="57" spans="9:11">
      <c r="I57" s="45">
        <v>0.05</v>
      </c>
      <c r="J57" s="43">
        <v>2</v>
      </c>
      <c r="K57" s="44">
        <f t="shared" si="3"/>
        <v>0</v>
      </c>
    </row>
    <row r="58" spans="9:11">
      <c r="I58" s="2" t="s">
        <v>31</v>
      </c>
      <c r="K58" s="44">
        <f t="shared" si="3"/>
        <v>0.1</v>
      </c>
    </row>
    <row r="59" spans="9:11">
      <c r="I59" s="2" t="s">
        <v>32</v>
      </c>
      <c r="K59" s="46">
        <f>SUM(K47:K58)</f>
        <v>3512.1</v>
      </c>
    </row>
    <row r="60" spans="11:11">
      <c r="K60" s="47">
        <f>J42</f>
        <v>0</v>
      </c>
    </row>
    <row r="61" ht="9.75" spans="11:11">
      <c r="K61" s="48">
        <f>SUM(K59:K60)</f>
        <v>3512.1</v>
      </c>
    </row>
    <row r="62" ht="9.75"/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" t="s">
        <v>34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45664</v>
      </c>
      <c r="B74" s="15">
        <v>19967</v>
      </c>
      <c r="C74" s="16" t="s">
        <v>39</v>
      </c>
      <c r="D74" s="17" t="s">
        <v>17</v>
      </c>
      <c r="E74" s="37">
        <v>59692</v>
      </c>
      <c r="F74" s="38">
        <v>16000</v>
      </c>
      <c r="G74" s="39"/>
      <c r="H74" s="39"/>
      <c r="I74" s="27"/>
      <c r="J74" s="25">
        <v>0</v>
      </c>
      <c r="K74" s="25">
        <f t="shared" ref="K74:K84" si="4">J74+F74</f>
        <v>16000</v>
      </c>
      <c r="L74" s="14">
        <v>45659</v>
      </c>
      <c r="M74" s="2"/>
    </row>
    <row r="75" spans="1:13">
      <c r="A75" s="14">
        <v>45664</v>
      </c>
      <c r="B75" s="15">
        <v>19968</v>
      </c>
      <c r="C75" s="16" t="s">
        <v>40</v>
      </c>
      <c r="D75" s="17" t="s">
        <v>17</v>
      </c>
      <c r="E75" s="37">
        <v>59705</v>
      </c>
      <c r="F75" s="38">
        <v>7795</v>
      </c>
      <c r="G75" s="39"/>
      <c r="H75" s="39"/>
      <c r="I75" s="27"/>
      <c r="J75" s="25">
        <v>0</v>
      </c>
      <c r="K75" s="25">
        <f t="shared" si="4"/>
        <v>7795</v>
      </c>
      <c r="L75" s="14">
        <v>45660</v>
      </c>
      <c r="M75" s="2"/>
    </row>
    <row r="76" spans="1:13">
      <c r="A76" s="14">
        <v>45664</v>
      </c>
      <c r="B76" s="15">
        <v>19969</v>
      </c>
      <c r="C76" s="16" t="s">
        <v>40</v>
      </c>
      <c r="D76" s="17" t="s">
        <v>17</v>
      </c>
      <c r="E76" s="37">
        <v>59707</v>
      </c>
      <c r="F76" s="38">
        <v>112000</v>
      </c>
      <c r="G76" s="39"/>
      <c r="H76" s="39"/>
      <c r="I76" s="27"/>
      <c r="J76" s="25">
        <v>0</v>
      </c>
      <c r="K76" s="25">
        <f t="shared" si="4"/>
        <v>112000</v>
      </c>
      <c r="L76" s="14">
        <v>45663</v>
      </c>
      <c r="M76" s="2"/>
    </row>
    <row r="77" spans="1:13">
      <c r="A77" s="14">
        <v>45664</v>
      </c>
      <c r="B77" s="15">
        <v>19970</v>
      </c>
      <c r="C77" s="16" t="s">
        <v>41</v>
      </c>
      <c r="D77" s="17" t="s">
        <v>17</v>
      </c>
      <c r="E77" s="37">
        <v>59710</v>
      </c>
      <c r="F77" s="38">
        <v>14500</v>
      </c>
      <c r="G77" s="39"/>
      <c r="H77" s="39"/>
      <c r="I77" s="27"/>
      <c r="J77" s="25">
        <v>0</v>
      </c>
      <c r="K77" s="25">
        <f t="shared" si="4"/>
        <v>14500</v>
      </c>
      <c r="L77" s="14">
        <v>45663</v>
      </c>
      <c r="M77" s="2"/>
    </row>
    <row r="78" spans="1:13">
      <c r="A78" s="14">
        <v>45664</v>
      </c>
      <c r="B78" s="15">
        <v>19971</v>
      </c>
      <c r="C78" s="16" t="s">
        <v>42</v>
      </c>
      <c r="D78" s="17" t="s">
        <v>43</v>
      </c>
      <c r="E78" s="37">
        <v>59711</v>
      </c>
      <c r="F78" s="38">
        <v>40084.1</v>
      </c>
      <c r="G78" s="39"/>
      <c r="H78" s="39"/>
      <c r="I78" s="27"/>
      <c r="J78" s="25">
        <v>0</v>
      </c>
      <c r="K78" s="25">
        <f t="shared" si="4"/>
        <v>40084.1</v>
      </c>
      <c r="L78" s="14">
        <v>45660</v>
      </c>
      <c r="M78" s="2"/>
    </row>
    <row r="79" spans="1:13">
      <c r="A79" s="14">
        <v>45664</v>
      </c>
      <c r="B79" s="15">
        <v>19972</v>
      </c>
      <c r="C79" s="16" t="s">
        <v>44</v>
      </c>
      <c r="D79" s="17" t="s">
        <v>17</v>
      </c>
      <c r="E79" s="37">
        <v>59712</v>
      </c>
      <c r="F79" s="38">
        <v>19400</v>
      </c>
      <c r="G79" s="39"/>
      <c r="H79" s="39"/>
      <c r="I79" s="27"/>
      <c r="J79" s="25">
        <v>0</v>
      </c>
      <c r="K79" s="25">
        <f t="shared" si="4"/>
        <v>19400</v>
      </c>
      <c r="L79" s="14">
        <v>45664</v>
      </c>
      <c r="M79" s="2"/>
    </row>
    <row r="80" spans="1:13">
      <c r="A80" s="14">
        <v>45664</v>
      </c>
      <c r="B80" s="15">
        <v>19973</v>
      </c>
      <c r="C80" s="16" t="s">
        <v>45</v>
      </c>
      <c r="D80" s="17" t="s">
        <v>17</v>
      </c>
      <c r="E80" s="37">
        <v>59715</v>
      </c>
      <c r="F80" s="38">
        <v>48816.1</v>
      </c>
      <c r="G80" s="39"/>
      <c r="H80" s="39"/>
      <c r="I80" s="27"/>
      <c r="J80" s="25">
        <v>0</v>
      </c>
      <c r="K80" s="25">
        <f t="shared" si="4"/>
        <v>48816.1</v>
      </c>
      <c r="L80" s="14">
        <v>45664</v>
      </c>
      <c r="M80" s="2"/>
    </row>
    <row r="81" spans="1:13">
      <c r="A81" s="14">
        <v>45664</v>
      </c>
      <c r="B81" s="15">
        <v>19973</v>
      </c>
      <c r="C81" s="16" t="s">
        <v>45</v>
      </c>
      <c r="D81" s="17" t="s">
        <v>46</v>
      </c>
      <c r="E81" s="37">
        <v>59715</v>
      </c>
      <c r="F81" s="38">
        <v>11183.9</v>
      </c>
      <c r="G81" s="39"/>
      <c r="H81" s="39"/>
      <c r="I81" s="27"/>
      <c r="J81" s="25">
        <v>0</v>
      </c>
      <c r="K81" s="25">
        <f t="shared" si="4"/>
        <v>11183.9</v>
      </c>
      <c r="L81" s="14">
        <v>45664</v>
      </c>
      <c r="M81" s="2"/>
    </row>
    <row r="82" spans="1:13">
      <c r="A82" s="14">
        <v>45664</v>
      </c>
      <c r="B82" s="15">
        <v>19974</v>
      </c>
      <c r="C82" s="16" t="s">
        <v>47</v>
      </c>
      <c r="D82" s="17" t="s">
        <v>17</v>
      </c>
      <c r="E82" s="37">
        <v>59716</v>
      </c>
      <c r="F82" s="38">
        <v>13236</v>
      </c>
      <c r="G82" s="39"/>
      <c r="H82" s="39"/>
      <c r="I82" s="27"/>
      <c r="J82" s="25">
        <v>0</v>
      </c>
      <c r="K82" s="25">
        <f t="shared" si="4"/>
        <v>13236</v>
      </c>
      <c r="L82" s="14">
        <v>45664</v>
      </c>
      <c r="M82" s="2"/>
    </row>
    <row r="83" spans="1:13">
      <c r="A83" s="14">
        <v>45664</v>
      </c>
      <c r="B83" s="15">
        <v>19975</v>
      </c>
      <c r="C83" s="16" t="s">
        <v>48</v>
      </c>
      <c r="D83" s="17" t="s">
        <v>17</v>
      </c>
      <c r="E83" s="37">
        <v>59717</v>
      </c>
      <c r="F83" s="38">
        <v>11370</v>
      </c>
      <c r="G83" s="39"/>
      <c r="H83" s="39"/>
      <c r="I83" s="27"/>
      <c r="J83" s="25">
        <v>0</v>
      </c>
      <c r="K83" s="25">
        <f t="shared" si="4"/>
        <v>11370</v>
      </c>
      <c r="L83" s="14">
        <v>45664</v>
      </c>
      <c r="M83" s="51"/>
    </row>
    <row r="84" spans="1:13">
      <c r="A84" s="14">
        <v>45664</v>
      </c>
      <c r="B84" s="15">
        <v>19975</v>
      </c>
      <c r="C84" s="16" t="s">
        <v>48</v>
      </c>
      <c r="D84" s="17" t="s">
        <v>46</v>
      </c>
      <c r="E84" s="37">
        <v>59717</v>
      </c>
      <c r="F84" s="38">
        <v>2730</v>
      </c>
      <c r="G84" s="39"/>
      <c r="H84" s="39"/>
      <c r="I84" s="27"/>
      <c r="J84" s="25">
        <v>0</v>
      </c>
      <c r="K84" s="25">
        <f t="shared" si="4"/>
        <v>2730</v>
      </c>
      <c r="L84" s="14">
        <v>45664</v>
      </c>
      <c r="M84" s="51"/>
    </row>
    <row r="85" spans="6:11">
      <c r="F85" s="36">
        <f>SUM(F74:F84)</f>
        <v>297115.1</v>
      </c>
      <c r="G85" s="2"/>
      <c r="H85" s="2"/>
      <c r="I85" s="2"/>
      <c r="J85" s="36">
        <f>SUM(J74:J84)</f>
        <v>0</v>
      </c>
      <c r="K85" s="36">
        <f>SUM(K74:K84)</f>
        <v>297115.1</v>
      </c>
    </row>
    <row r="87" spans="1:4">
      <c r="A87" s="2" t="s">
        <v>22</v>
      </c>
      <c r="D87" s="2" t="s">
        <v>23</v>
      </c>
    </row>
    <row r="88" spans="1:1">
      <c r="A88" s="2"/>
    </row>
    <row r="89" spans="1:1">
      <c r="A89" s="2"/>
    </row>
    <row r="90" spans="1:4">
      <c r="A90" s="2" t="s">
        <v>25</v>
      </c>
      <c r="D90" s="2" t="s">
        <v>26</v>
      </c>
    </row>
    <row r="91" spans="1:4">
      <c r="A91" s="1" t="s">
        <v>28</v>
      </c>
      <c r="D91" s="1" t="s">
        <v>29</v>
      </c>
    </row>
  </sheetData>
  <mergeCells count="39">
    <mergeCell ref="G4:J4"/>
    <mergeCell ref="G37:J37"/>
    <mergeCell ref="G71:J71"/>
    <mergeCell ref="A4:A6"/>
    <mergeCell ref="A37:A39"/>
    <mergeCell ref="A71:A73"/>
    <mergeCell ref="B4:B6"/>
    <mergeCell ref="B37:B39"/>
    <mergeCell ref="B71:B73"/>
    <mergeCell ref="C4:C6"/>
    <mergeCell ref="C37:C39"/>
    <mergeCell ref="C71:C73"/>
    <mergeCell ref="D4:D6"/>
    <mergeCell ref="D37:D39"/>
    <mergeCell ref="D71:D73"/>
    <mergeCell ref="E4:E6"/>
    <mergeCell ref="E37:E39"/>
    <mergeCell ref="E71:E73"/>
    <mergeCell ref="F4:F6"/>
    <mergeCell ref="F37:F39"/>
    <mergeCell ref="F71:F73"/>
    <mergeCell ref="G5:G6"/>
    <mergeCell ref="G38:G39"/>
    <mergeCell ref="G72:G73"/>
    <mergeCell ref="H5:H6"/>
    <mergeCell ref="H38:H39"/>
    <mergeCell ref="H72:H73"/>
    <mergeCell ref="I5:I6"/>
    <mergeCell ref="I38:I39"/>
    <mergeCell ref="I72:I73"/>
    <mergeCell ref="J5:J6"/>
    <mergeCell ref="J38:J39"/>
    <mergeCell ref="J72:J73"/>
    <mergeCell ref="K4:K6"/>
    <mergeCell ref="K37:K39"/>
    <mergeCell ref="K71:K73"/>
    <mergeCell ref="L4:L6"/>
    <mergeCell ref="L37:L39"/>
    <mergeCell ref="L71:L7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zoomScale="130" zoomScaleNormal="130" topLeftCell="A47" workbookViewId="0">
      <selection activeCell="C37" sqref="C37:E3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45665</v>
      </c>
      <c r="B7" s="15">
        <v>19977</v>
      </c>
      <c r="C7" s="16" t="s">
        <v>49</v>
      </c>
      <c r="D7" s="17" t="s">
        <v>50</v>
      </c>
      <c r="E7" s="37"/>
      <c r="F7" s="38"/>
      <c r="G7" s="39"/>
      <c r="H7" s="39"/>
      <c r="I7" s="27"/>
      <c r="J7" s="25">
        <v>5376</v>
      </c>
      <c r="K7" s="25">
        <f t="shared" ref="K7:K11" si="0">J7+F7</f>
        <v>5376</v>
      </c>
      <c r="L7" s="14">
        <v>45646</v>
      </c>
      <c r="M7" s="2"/>
    </row>
    <row r="8" spans="1:13">
      <c r="A8" s="14">
        <v>45665</v>
      </c>
      <c r="B8" s="15">
        <v>19978</v>
      </c>
      <c r="C8" s="16" t="s">
        <v>48</v>
      </c>
      <c r="D8" s="17" t="s">
        <v>17</v>
      </c>
      <c r="E8" s="37">
        <v>59720</v>
      </c>
      <c r="F8" s="38">
        <v>1060</v>
      </c>
      <c r="G8" s="39"/>
      <c r="H8" s="39"/>
      <c r="I8" s="27"/>
      <c r="J8" s="25">
        <v>0</v>
      </c>
      <c r="K8" s="25">
        <f t="shared" si="0"/>
        <v>1060</v>
      </c>
      <c r="L8" s="14">
        <v>45665</v>
      </c>
      <c r="M8" s="2"/>
    </row>
    <row r="9" spans="1:13">
      <c r="A9" s="14">
        <v>45665</v>
      </c>
      <c r="B9" s="15">
        <v>19979</v>
      </c>
      <c r="C9" s="16" t="s">
        <v>51</v>
      </c>
      <c r="D9" s="17" t="s">
        <v>17</v>
      </c>
      <c r="E9" s="37">
        <v>59708</v>
      </c>
      <c r="F9" s="38">
        <v>46800</v>
      </c>
      <c r="G9" s="39"/>
      <c r="H9" s="39"/>
      <c r="I9" s="27"/>
      <c r="J9" s="25">
        <v>0</v>
      </c>
      <c r="K9" s="25">
        <f t="shared" si="0"/>
        <v>46800</v>
      </c>
      <c r="L9" s="14">
        <v>45665</v>
      </c>
      <c r="M9" s="2"/>
    </row>
    <row r="10" spans="1:13">
      <c r="A10" s="14">
        <v>45665</v>
      </c>
      <c r="B10" s="15">
        <v>19980</v>
      </c>
      <c r="C10" s="16" t="s">
        <v>52</v>
      </c>
      <c r="D10" s="17" t="s">
        <v>17</v>
      </c>
      <c r="E10" s="37">
        <v>59704</v>
      </c>
      <c r="F10" s="38">
        <v>109460</v>
      </c>
      <c r="G10" s="39"/>
      <c r="H10" s="39"/>
      <c r="I10" s="27"/>
      <c r="J10" s="25">
        <v>0</v>
      </c>
      <c r="K10" s="25">
        <f t="shared" si="0"/>
        <v>109460</v>
      </c>
      <c r="L10" s="14">
        <v>45665</v>
      </c>
      <c r="M10" s="2"/>
    </row>
    <row r="11" spans="1:13">
      <c r="A11" s="14">
        <v>45665</v>
      </c>
      <c r="B11" s="15">
        <v>19981</v>
      </c>
      <c r="C11" s="16" t="s">
        <v>53</v>
      </c>
      <c r="D11" s="17" t="s">
        <v>17</v>
      </c>
      <c r="E11" s="37">
        <v>59718</v>
      </c>
      <c r="F11" s="38">
        <v>14986.1</v>
      </c>
      <c r="G11" s="39"/>
      <c r="H11" s="39"/>
      <c r="I11" s="27"/>
      <c r="J11" s="25">
        <v>0</v>
      </c>
      <c r="K11" s="25">
        <f t="shared" si="0"/>
        <v>14986.1</v>
      </c>
      <c r="L11" s="14">
        <v>45665</v>
      </c>
      <c r="M11" s="51"/>
    </row>
    <row r="12" spans="6:11">
      <c r="F12" s="36">
        <f t="shared" ref="F12:K12" si="1">SUM(F7:F11)</f>
        <v>172306.1</v>
      </c>
      <c r="G12" s="2"/>
      <c r="H12" s="2"/>
      <c r="I12" s="2"/>
      <c r="J12" s="36">
        <f t="shared" si="1"/>
        <v>5376</v>
      </c>
      <c r="K12" s="36">
        <f t="shared" si="1"/>
        <v>177682.1</v>
      </c>
    </row>
    <row r="14" spans="1:4">
      <c r="A14" s="2" t="s">
        <v>22</v>
      </c>
      <c r="D14" s="2" t="s">
        <v>23</v>
      </c>
    </row>
    <row r="15" spans="1:1">
      <c r="A15" s="2"/>
    </row>
    <row r="16" spans="1:1">
      <c r="A16" s="2"/>
    </row>
    <row r="17" spans="1:4">
      <c r="A17" s="2" t="s">
        <v>25</v>
      </c>
      <c r="D17" s="2" t="s">
        <v>26</v>
      </c>
    </row>
    <row r="18" spans="1:4">
      <c r="A18" s="1" t="s">
        <v>28</v>
      </c>
      <c r="D18" s="1" t="s">
        <v>29</v>
      </c>
    </row>
    <row r="28" spans="1:1">
      <c r="A28" s="2" t="s">
        <v>0</v>
      </c>
    </row>
    <row r="29" spans="1:1">
      <c r="A29" s="2" t="s">
        <v>1</v>
      </c>
    </row>
    <row r="31" spans="1:12">
      <c r="A31" s="3" t="s">
        <v>2</v>
      </c>
      <c r="B31" s="3" t="s">
        <v>34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3"/>
      <c r="K31" s="3" t="s">
        <v>9</v>
      </c>
      <c r="L31" s="3" t="s">
        <v>10</v>
      </c>
    </row>
    <row r="32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>
      <c r="A34" s="14">
        <v>45665</v>
      </c>
      <c r="B34" s="15">
        <v>19982</v>
      </c>
      <c r="C34" s="16" t="s">
        <v>54</v>
      </c>
      <c r="D34" s="17" t="s">
        <v>17</v>
      </c>
      <c r="E34" s="37">
        <v>59690</v>
      </c>
      <c r="F34" s="38">
        <v>21736.1</v>
      </c>
      <c r="G34" s="39"/>
      <c r="H34" s="39"/>
      <c r="I34" s="27"/>
      <c r="J34" s="25">
        <v>0</v>
      </c>
      <c r="K34" s="25">
        <f t="shared" ref="K34:K39" si="2">J34+F34</f>
        <v>21736.1</v>
      </c>
      <c r="L34" s="14">
        <v>45660</v>
      </c>
      <c r="M34" s="2"/>
    </row>
    <row r="35" spans="1:13">
      <c r="A35" s="14">
        <v>45665</v>
      </c>
      <c r="B35" s="15">
        <v>19982</v>
      </c>
      <c r="C35" s="16" t="s">
        <v>54</v>
      </c>
      <c r="D35" s="17" t="s">
        <v>46</v>
      </c>
      <c r="E35" s="37">
        <v>59690</v>
      </c>
      <c r="F35" s="38">
        <v>13.9</v>
      </c>
      <c r="G35" s="39"/>
      <c r="H35" s="39"/>
      <c r="I35" s="27"/>
      <c r="J35" s="25">
        <v>0</v>
      </c>
      <c r="K35" s="25">
        <f t="shared" si="2"/>
        <v>13.9</v>
      </c>
      <c r="L35" s="14">
        <v>45660</v>
      </c>
      <c r="M35" s="2"/>
    </row>
    <row r="36" spans="1:13">
      <c r="A36" s="14">
        <v>45665</v>
      </c>
      <c r="B36" s="15">
        <v>19983</v>
      </c>
      <c r="C36" s="16" t="s">
        <v>55</v>
      </c>
      <c r="D36" s="17" t="s">
        <v>17</v>
      </c>
      <c r="E36" s="37">
        <v>59699</v>
      </c>
      <c r="F36" s="38">
        <v>7611.2</v>
      </c>
      <c r="G36" s="39"/>
      <c r="H36" s="39"/>
      <c r="I36" s="27"/>
      <c r="J36" s="25">
        <v>0</v>
      </c>
      <c r="K36" s="25">
        <f t="shared" si="2"/>
        <v>7611.2</v>
      </c>
      <c r="L36" s="14">
        <v>45660</v>
      </c>
      <c r="M36" s="2" t="s">
        <v>56</v>
      </c>
    </row>
    <row r="37" spans="1:13">
      <c r="A37" s="14">
        <v>45665</v>
      </c>
      <c r="B37" s="15">
        <v>19984</v>
      </c>
      <c r="C37" s="16" t="s">
        <v>55</v>
      </c>
      <c r="D37" s="17" t="s">
        <v>57</v>
      </c>
      <c r="E37" s="37">
        <v>59684</v>
      </c>
      <c r="F37" s="38"/>
      <c r="G37" s="39"/>
      <c r="H37" s="39"/>
      <c r="I37" s="27"/>
      <c r="J37" s="25">
        <v>38156.25</v>
      </c>
      <c r="K37" s="25">
        <f t="shared" si="2"/>
        <v>38156.25</v>
      </c>
      <c r="L37" s="14">
        <v>45646</v>
      </c>
      <c r="M37" s="2" t="s">
        <v>58</v>
      </c>
    </row>
    <row r="38" spans="1:13">
      <c r="A38" s="14">
        <v>45665</v>
      </c>
      <c r="B38" s="15">
        <v>19985</v>
      </c>
      <c r="C38" s="16" t="s">
        <v>59</v>
      </c>
      <c r="D38" s="17" t="s">
        <v>17</v>
      </c>
      <c r="E38" s="37">
        <v>58850</v>
      </c>
      <c r="F38" s="38"/>
      <c r="G38" s="39"/>
      <c r="H38" s="39"/>
      <c r="I38" s="27"/>
      <c r="J38" s="25">
        <v>35859.05</v>
      </c>
      <c r="K38" s="25">
        <f t="shared" si="2"/>
        <v>35859.05</v>
      </c>
      <c r="L38" s="14">
        <v>45665</v>
      </c>
      <c r="M38" s="2" t="s">
        <v>60</v>
      </c>
    </row>
    <row r="39" spans="1:13">
      <c r="A39" s="14">
        <v>45665</v>
      </c>
      <c r="B39" s="15">
        <v>19986</v>
      </c>
      <c r="C39" s="16" t="s">
        <v>61</v>
      </c>
      <c r="D39" s="17" t="s">
        <v>17</v>
      </c>
      <c r="E39" s="37">
        <v>59722</v>
      </c>
      <c r="F39" s="38">
        <v>38688.75</v>
      </c>
      <c r="G39" s="39"/>
      <c r="H39" s="39"/>
      <c r="I39" s="27"/>
      <c r="J39" s="25">
        <v>0</v>
      </c>
      <c r="K39" s="25">
        <f t="shared" si="2"/>
        <v>38688.75</v>
      </c>
      <c r="L39" s="14">
        <v>45665</v>
      </c>
      <c r="M39" s="51"/>
    </row>
    <row r="40" spans="6:11">
      <c r="F40" s="36">
        <f>SUM(F34:F39)</f>
        <v>68049.95</v>
      </c>
      <c r="G40" s="2"/>
      <c r="H40" s="2"/>
      <c r="I40" s="2"/>
      <c r="J40" s="36">
        <f>SUM(J34:J39)</f>
        <v>74015.3</v>
      </c>
      <c r="K40" s="36">
        <f>SUM(K34:K39)</f>
        <v>142065.25</v>
      </c>
    </row>
    <row r="42" spans="1:4">
      <c r="A42" s="2" t="s">
        <v>22</v>
      </c>
      <c r="D42" s="2" t="s">
        <v>23</v>
      </c>
    </row>
    <row r="43" spans="1:1">
      <c r="A43" s="2"/>
    </row>
    <row r="44" spans="1:1">
      <c r="A44" s="2"/>
    </row>
    <row r="45" spans="1:4">
      <c r="A45" s="2" t="s">
        <v>25</v>
      </c>
      <c r="D45" s="2" t="s">
        <v>26</v>
      </c>
    </row>
    <row r="46" spans="1:4">
      <c r="A46" s="1" t="s">
        <v>28</v>
      </c>
      <c r="D46" s="1" t="s">
        <v>29</v>
      </c>
    </row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31" workbookViewId="0">
      <selection activeCell="D26" sqref="D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45665</v>
      </c>
      <c r="B7" s="15">
        <v>19778</v>
      </c>
      <c r="C7" s="16" t="s">
        <v>62</v>
      </c>
      <c r="D7" s="17" t="s">
        <v>17</v>
      </c>
      <c r="E7" s="15">
        <v>58747</v>
      </c>
      <c r="F7" s="35"/>
      <c r="G7" s="19" t="s">
        <v>63</v>
      </c>
      <c r="H7" s="19">
        <v>1000048449</v>
      </c>
      <c r="I7" s="14">
        <v>45629</v>
      </c>
      <c r="J7" s="35">
        <v>165659.76</v>
      </c>
      <c r="K7" s="25">
        <f>F7+J7</f>
        <v>165659.76</v>
      </c>
      <c r="L7" s="14">
        <v>45666</v>
      </c>
      <c r="M7" s="2" t="s">
        <v>64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165659.76</v>
      </c>
      <c r="K9" s="36">
        <f t="shared" si="0"/>
        <v>165659.76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165659.76</v>
      </c>
    </row>
    <row r="28" ht="9.75" spans="11:11">
      <c r="K28" s="48">
        <f>SUM(K26:K27)</f>
        <v>165659.76</v>
      </c>
    </row>
    <row r="29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45666</v>
      </c>
      <c r="B44" s="15">
        <v>19987</v>
      </c>
      <c r="C44" s="16" t="s">
        <v>65</v>
      </c>
      <c r="D44" s="17" t="s">
        <v>17</v>
      </c>
      <c r="E44" s="37">
        <v>59724</v>
      </c>
      <c r="F44" s="38"/>
      <c r="G44" s="39"/>
      <c r="H44" s="39"/>
      <c r="I44" s="27"/>
      <c r="J44" s="25">
        <v>162584.2</v>
      </c>
      <c r="K44" s="25">
        <f>J44+F44</f>
        <v>162584.2</v>
      </c>
      <c r="L44" s="14">
        <v>45666</v>
      </c>
      <c r="M44" s="2"/>
    </row>
    <row r="45" spans="1:13">
      <c r="A45" s="14">
        <v>45666</v>
      </c>
      <c r="B45" s="15">
        <v>19988</v>
      </c>
      <c r="C45" s="16" t="s">
        <v>66</v>
      </c>
      <c r="D45" s="17" t="s">
        <v>17</v>
      </c>
      <c r="E45" s="37">
        <v>59725</v>
      </c>
      <c r="F45" s="38">
        <v>21736.1</v>
      </c>
      <c r="G45" s="39"/>
      <c r="H45" s="39"/>
      <c r="I45" s="27"/>
      <c r="J45" s="25">
        <v>0</v>
      </c>
      <c r="K45" s="25">
        <f>J45+F45</f>
        <v>21736.1</v>
      </c>
      <c r="L45" s="14">
        <v>45666</v>
      </c>
      <c r="M45" s="2"/>
    </row>
    <row r="46" spans="1:13">
      <c r="A46" s="14">
        <v>45666</v>
      </c>
      <c r="B46" s="15">
        <v>19989</v>
      </c>
      <c r="C46" s="16" t="s">
        <v>67</v>
      </c>
      <c r="D46" s="17" t="s">
        <v>17</v>
      </c>
      <c r="E46" s="37">
        <v>59726</v>
      </c>
      <c r="F46" s="38"/>
      <c r="G46" s="39"/>
      <c r="H46" s="39"/>
      <c r="I46" s="27"/>
      <c r="J46" s="25">
        <v>23960.24</v>
      </c>
      <c r="K46" s="25">
        <f>J46+F46</f>
        <v>23960.24</v>
      </c>
      <c r="L46" s="14">
        <v>45666</v>
      </c>
      <c r="M46" s="2" t="s">
        <v>68</v>
      </c>
    </row>
    <row r="47" spans="1:13">
      <c r="A47" s="14">
        <v>45666</v>
      </c>
      <c r="B47" s="15">
        <v>19990</v>
      </c>
      <c r="C47" s="16" t="s">
        <v>69</v>
      </c>
      <c r="D47" s="17" t="s">
        <v>17</v>
      </c>
      <c r="E47" s="37">
        <v>59727</v>
      </c>
      <c r="F47" s="38"/>
      <c r="G47" s="39"/>
      <c r="H47" s="39"/>
      <c r="I47" s="27"/>
      <c r="J47" s="25">
        <v>137367.36</v>
      </c>
      <c r="K47" s="25">
        <f>J47+F47</f>
        <v>137367.36</v>
      </c>
      <c r="L47" s="14">
        <v>45665</v>
      </c>
      <c r="M47" s="51" t="s">
        <v>70</v>
      </c>
    </row>
    <row r="48" spans="6:11">
      <c r="F48" s="36">
        <f>SUM(F44:F47)</f>
        <v>21736.1</v>
      </c>
      <c r="G48" s="2"/>
      <c r="H48" s="2"/>
      <c r="I48" s="2"/>
      <c r="J48" s="36">
        <f>SUM(J44:J47)</f>
        <v>323911.8</v>
      </c>
      <c r="K48" s="36">
        <f>SUM(K44:K47)</f>
        <v>345647.9</v>
      </c>
    </row>
    <row r="50" spans="1:4">
      <c r="A50" s="2" t="s">
        <v>22</v>
      </c>
      <c r="D50" s="2" t="s">
        <v>23</v>
      </c>
    </row>
    <row r="51" spans="1:1">
      <c r="A51" s="2"/>
    </row>
    <row r="52" spans="1:1">
      <c r="A52" s="2"/>
    </row>
    <row r="53" spans="1:4">
      <c r="A53" s="2" t="s">
        <v>25</v>
      </c>
      <c r="D53" s="2" t="s">
        <v>26</v>
      </c>
    </row>
    <row r="54" spans="1:4">
      <c r="A54" s="1" t="s">
        <v>28</v>
      </c>
      <c r="D54" s="1" t="s">
        <v>29</v>
      </c>
    </row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3"/>
  <sheetViews>
    <sheetView zoomScale="130" zoomScaleNormal="130" topLeftCell="A64" workbookViewId="0">
      <selection activeCell="C28" sqref="C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45666</v>
      </c>
      <c r="B7" s="15">
        <v>19779</v>
      </c>
      <c r="C7" s="16" t="s">
        <v>71</v>
      </c>
      <c r="D7" s="17" t="s">
        <v>17</v>
      </c>
      <c r="E7" s="15">
        <v>58863</v>
      </c>
      <c r="F7" s="35"/>
      <c r="G7" s="19" t="s">
        <v>72</v>
      </c>
      <c r="H7" s="19">
        <v>2283306</v>
      </c>
      <c r="I7" s="14">
        <v>45632</v>
      </c>
      <c r="J7" s="35">
        <v>14852.3</v>
      </c>
      <c r="K7" s="25">
        <f>F7+J7</f>
        <v>14852.3</v>
      </c>
      <c r="L7" s="14">
        <v>45667</v>
      </c>
      <c r="M7" s="2" t="s">
        <v>73</v>
      </c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0</v>
      </c>
      <c r="G9" s="2"/>
      <c r="H9" s="2"/>
      <c r="I9" s="2"/>
      <c r="J9" s="40">
        <f t="shared" si="0"/>
        <v>14852.3</v>
      </c>
      <c r="K9" s="36">
        <f t="shared" si="0"/>
        <v>14852.3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1"/>
        <v>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1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14852.3</v>
      </c>
    </row>
    <row r="28" ht="9.75" spans="11:11">
      <c r="K28" s="48">
        <f>SUM(K26:K27)</f>
        <v>14852.3</v>
      </c>
    </row>
    <row r="29" ht="9.75"/>
    <row r="32" spans="8:8">
      <c r="H32" s="55"/>
    </row>
    <row r="33" spans="1:1">
      <c r="A33" s="2" t="s">
        <v>0</v>
      </c>
    </row>
    <row r="34" spans="1:1">
      <c r="A34" s="2" t="s">
        <v>74</v>
      </c>
    </row>
    <row r="36" spans="1:12">
      <c r="A36" s="3" t="s">
        <v>2</v>
      </c>
      <c r="B36" s="3" t="s">
        <v>34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45666</v>
      </c>
      <c r="B39" s="15">
        <v>18880</v>
      </c>
      <c r="C39" s="16" t="s">
        <v>75</v>
      </c>
      <c r="D39" s="17" t="s">
        <v>17</v>
      </c>
      <c r="E39" s="15">
        <v>59663</v>
      </c>
      <c r="F39" s="35"/>
      <c r="G39" s="19" t="s">
        <v>63</v>
      </c>
      <c r="H39" s="19">
        <v>6000308163</v>
      </c>
      <c r="I39" s="14">
        <v>45645</v>
      </c>
      <c r="J39" s="35">
        <v>22770.96</v>
      </c>
      <c r="K39" s="25">
        <f t="shared" ref="K39:K41" si="2">F39+J39</f>
        <v>22770.96</v>
      </c>
      <c r="L39" s="14">
        <v>45667</v>
      </c>
      <c r="M39" s="2" t="s">
        <v>76</v>
      </c>
    </row>
    <row r="40" spans="1:13">
      <c r="A40" s="14">
        <v>45666</v>
      </c>
      <c r="B40" s="15">
        <v>18881</v>
      </c>
      <c r="C40" s="16" t="s">
        <v>77</v>
      </c>
      <c r="D40" s="17" t="s">
        <v>17</v>
      </c>
      <c r="E40" s="15">
        <v>59687</v>
      </c>
      <c r="F40" s="35"/>
      <c r="G40" s="19" t="s">
        <v>78</v>
      </c>
      <c r="H40" s="56" t="s">
        <v>79</v>
      </c>
      <c r="I40" s="14">
        <v>45663</v>
      </c>
      <c r="J40" s="35">
        <v>5155</v>
      </c>
      <c r="K40" s="25">
        <f t="shared" si="2"/>
        <v>5155</v>
      </c>
      <c r="L40" s="14">
        <v>45667</v>
      </c>
      <c r="M40" s="2"/>
    </row>
    <row r="41" spans="1:13">
      <c r="A41" s="14">
        <v>45666</v>
      </c>
      <c r="B41" s="15">
        <v>18881</v>
      </c>
      <c r="C41" s="16" t="s">
        <v>77</v>
      </c>
      <c r="D41" s="17" t="s">
        <v>17</v>
      </c>
      <c r="E41" s="15">
        <v>59702</v>
      </c>
      <c r="F41" s="35"/>
      <c r="G41" s="19" t="s">
        <v>78</v>
      </c>
      <c r="H41" s="56" t="s">
        <v>79</v>
      </c>
      <c r="I41" s="14">
        <v>45663</v>
      </c>
      <c r="J41" s="35">
        <v>5155</v>
      </c>
      <c r="K41" s="25">
        <f t="shared" si="2"/>
        <v>5155</v>
      </c>
      <c r="L41" s="14">
        <v>45667</v>
      </c>
      <c r="M41" s="2"/>
    </row>
    <row r="42" spans="6:11">
      <c r="F42" s="36">
        <f>SUM(F39:F41)</f>
        <v>0</v>
      </c>
      <c r="G42" s="2"/>
      <c r="H42" s="2"/>
      <c r="I42" s="2"/>
      <c r="J42" s="40">
        <f>SUM(J39:J41)</f>
        <v>33080.96</v>
      </c>
      <c r="K42" s="36">
        <f>SUM(K39:K41)</f>
        <v>33080.96</v>
      </c>
    </row>
    <row r="43" spans="6:11">
      <c r="F43" s="36"/>
      <c r="G43" s="2"/>
      <c r="H43" s="2"/>
      <c r="I43" s="2"/>
      <c r="J43" s="36"/>
      <c r="K43" s="36"/>
    </row>
    <row r="44" spans="6:11">
      <c r="F44" s="36"/>
      <c r="I44" s="1" t="s">
        <v>13</v>
      </c>
      <c r="K44" s="36"/>
    </row>
    <row r="45" spans="8:10">
      <c r="H45" s="2" t="s">
        <v>19</v>
      </c>
      <c r="J45" s="41" t="s">
        <v>20</v>
      </c>
    </row>
    <row r="46" spans="11:11">
      <c r="K46" s="41" t="s">
        <v>21</v>
      </c>
    </row>
    <row r="47" spans="7:11">
      <c r="G47" s="2" t="s">
        <v>24</v>
      </c>
      <c r="I47" s="42">
        <v>1000</v>
      </c>
      <c r="J47" s="43"/>
      <c r="K47" s="44">
        <f t="shared" ref="K47:K58" si="3">J46*I46</f>
        <v>0</v>
      </c>
    </row>
    <row r="48" spans="1:11">
      <c r="A48" s="2" t="s">
        <v>22</v>
      </c>
      <c r="D48" s="2" t="s">
        <v>23</v>
      </c>
      <c r="G48" s="2"/>
      <c r="I48" s="42">
        <v>500</v>
      </c>
      <c r="J48" s="43"/>
      <c r="K48" s="44">
        <f t="shared" si="3"/>
        <v>0</v>
      </c>
    </row>
    <row r="49" spans="1:11">
      <c r="A49" s="2"/>
      <c r="G49" s="2"/>
      <c r="I49" s="42">
        <v>200</v>
      </c>
      <c r="J49" s="43"/>
      <c r="K49" s="44">
        <f t="shared" si="3"/>
        <v>0</v>
      </c>
    </row>
    <row r="50" spans="1:11">
      <c r="A50" s="2"/>
      <c r="G50" s="2" t="s">
        <v>27</v>
      </c>
      <c r="I50" s="42">
        <v>100</v>
      </c>
      <c r="J50" s="43"/>
      <c r="K50" s="44">
        <f t="shared" si="3"/>
        <v>0</v>
      </c>
    </row>
    <row r="51" spans="1:11">
      <c r="A51" s="2" t="s">
        <v>25</v>
      </c>
      <c r="D51" s="2" t="s">
        <v>26</v>
      </c>
      <c r="G51" s="1" t="s">
        <v>30</v>
      </c>
      <c r="I51" s="42">
        <v>50</v>
      </c>
      <c r="J51" s="43"/>
      <c r="K51" s="44">
        <f t="shared" si="3"/>
        <v>0</v>
      </c>
    </row>
    <row r="52" spans="1:11">
      <c r="A52" s="1" t="s">
        <v>28</v>
      </c>
      <c r="D52" s="1" t="s">
        <v>29</v>
      </c>
      <c r="I52" s="42">
        <v>20</v>
      </c>
      <c r="J52" s="43"/>
      <c r="K52" s="44">
        <f t="shared" si="3"/>
        <v>0</v>
      </c>
    </row>
    <row r="53" spans="9:11">
      <c r="I53" s="42">
        <v>10</v>
      </c>
      <c r="J53" s="43"/>
      <c r="K53" s="44">
        <f t="shared" si="3"/>
        <v>0</v>
      </c>
    </row>
    <row r="54" spans="9:11">
      <c r="I54" s="42">
        <v>5</v>
      </c>
      <c r="J54" s="43"/>
      <c r="K54" s="44">
        <f t="shared" si="3"/>
        <v>0</v>
      </c>
    </row>
    <row r="55" spans="9:11">
      <c r="I55" s="42">
        <v>1</v>
      </c>
      <c r="J55" s="43"/>
      <c r="K55" s="44">
        <f t="shared" si="3"/>
        <v>0</v>
      </c>
    </row>
    <row r="56" spans="9:11">
      <c r="I56" s="42">
        <v>0.25</v>
      </c>
      <c r="J56" s="43"/>
      <c r="K56" s="44">
        <f t="shared" si="3"/>
        <v>0</v>
      </c>
    </row>
    <row r="57" spans="9:11">
      <c r="I57" s="45">
        <v>0.05</v>
      </c>
      <c r="J57" s="43"/>
      <c r="K57" s="44">
        <f t="shared" si="3"/>
        <v>0</v>
      </c>
    </row>
    <row r="58" spans="9:11">
      <c r="I58" s="2" t="s">
        <v>31</v>
      </c>
      <c r="K58" s="44">
        <f t="shared" si="3"/>
        <v>0</v>
      </c>
    </row>
    <row r="59" spans="9:11">
      <c r="I59" s="2" t="s">
        <v>32</v>
      </c>
      <c r="K59" s="46">
        <f>SUM(K47:K58)</f>
        <v>0</v>
      </c>
    </row>
    <row r="60" spans="11:11">
      <c r="K60" s="47">
        <f>J42</f>
        <v>33080.96</v>
      </c>
    </row>
    <row r="61" ht="9.75" spans="11:11">
      <c r="K61" s="48">
        <f>SUM(K59:K60)</f>
        <v>33080.96</v>
      </c>
    </row>
    <row r="62" ht="9.75"/>
    <row r="73" spans="1:1">
      <c r="A73" s="2" t="s">
        <v>0</v>
      </c>
    </row>
    <row r="74" spans="1:1">
      <c r="A74" s="2" t="s">
        <v>1</v>
      </c>
    </row>
    <row r="76" spans="1:12">
      <c r="A76" s="3" t="s">
        <v>2</v>
      </c>
      <c r="B76" s="3" t="s">
        <v>34</v>
      </c>
      <c r="C76" s="3" t="s">
        <v>4</v>
      </c>
      <c r="D76" s="3" t="s">
        <v>5</v>
      </c>
      <c r="E76" s="3" t="s">
        <v>6</v>
      </c>
      <c r="F76" s="3" t="s">
        <v>7</v>
      </c>
      <c r="G76" s="4" t="s">
        <v>8</v>
      </c>
      <c r="H76" s="5"/>
      <c r="I76" s="5"/>
      <c r="J76" s="23"/>
      <c r="K76" s="3" t="s">
        <v>9</v>
      </c>
      <c r="L76" s="3" t="s">
        <v>10</v>
      </c>
    </row>
    <row r="77" spans="1:12">
      <c r="A77" s="6"/>
      <c r="B77" s="6"/>
      <c r="C77" s="6"/>
      <c r="D77" s="6"/>
      <c r="E77" s="6"/>
      <c r="F77" s="6"/>
      <c r="G77" s="3" t="s">
        <v>11</v>
      </c>
      <c r="H77" s="3" t="s">
        <v>12</v>
      </c>
      <c r="I77" s="3" t="s">
        <v>13</v>
      </c>
      <c r="J77" s="3" t="s">
        <v>14</v>
      </c>
      <c r="K77" s="6"/>
      <c r="L77" s="6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>
      <c r="A79" s="14">
        <v>45667</v>
      </c>
      <c r="B79" s="15">
        <v>19991</v>
      </c>
      <c r="C79" s="16" t="s">
        <v>80</v>
      </c>
      <c r="D79" s="17" t="s">
        <v>17</v>
      </c>
      <c r="E79" s="37">
        <v>59730</v>
      </c>
      <c r="F79" s="38">
        <v>28756.1</v>
      </c>
      <c r="G79" s="39"/>
      <c r="H79" s="39"/>
      <c r="I79" s="27"/>
      <c r="J79" s="25">
        <v>0</v>
      </c>
      <c r="K79" s="25">
        <f t="shared" ref="K79:K86" si="4">J79+F79</f>
        <v>28756.1</v>
      </c>
      <c r="L79" s="14">
        <v>45666</v>
      </c>
      <c r="M79" s="2"/>
    </row>
    <row r="80" spans="1:13">
      <c r="A80" s="14">
        <v>45667</v>
      </c>
      <c r="B80" s="15">
        <v>19991</v>
      </c>
      <c r="C80" s="16" t="s">
        <v>80</v>
      </c>
      <c r="D80" s="17" t="s">
        <v>81</v>
      </c>
      <c r="E80" s="37"/>
      <c r="F80" s="38">
        <v>1843.9</v>
      </c>
      <c r="G80" s="39"/>
      <c r="H80" s="39"/>
      <c r="I80" s="27"/>
      <c r="J80" s="25">
        <v>0</v>
      </c>
      <c r="K80" s="25">
        <f t="shared" si="4"/>
        <v>1843.9</v>
      </c>
      <c r="L80" s="14">
        <v>45666</v>
      </c>
      <c r="M80" s="2"/>
    </row>
    <row r="81" spans="1:13">
      <c r="A81" s="14">
        <v>45667</v>
      </c>
      <c r="B81" s="15">
        <v>19992</v>
      </c>
      <c r="C81" s="16" t="s">
        <v>82</v>
      </c>
      <c r="D81" s="17" t="s">
        <v>83</v>
      </c>
      <c r="E81" s="37">
        <v>59723</v>
      </c>
      <c r="F81" s="38">
        <v>8000</v>
      </c>
      <c r="G81" s="39"/>
      <c r="H81" s="39"/>
      <c r="I81" s="27"/>
      <c r="J81" s="25">
        <v>0</v>
      </c>
      <c r="K81" s="25">
        <f t="shared" si="4"/>
        <v>8000</v>
      </c>
      <c r="L81" s="14">
        <v>45666</v>
      </c>
      <c r="M81" s="2"/>
    </row>
    <row r="82" spans="1:13">
      <c r="A82" s="14">
        <v>45667</v>
      </c>
      <c r="B82" s="15">
        <v>19993</v>
      </c>
      <c r="C82" s="16" t="s">
        <v>82</v>
      </c>
      <c r="D82" s="17" t="s">
        <v>84</v>
      </c>
      <c r="E82" s="37">
        <v>59723</v>
      </c>
      <c r="F82" s="38">
        <v>8600</v>
      </c>
      <c r="G82" s="39"/>
      <c r="H82" s="39"/>
      <c r="I82" s="27"/>
      <c r="J82" s="25">
        <v>0</v>
      </c>
      <c r="K82" s="25">
        <f t="shared" si="4"/>
        <v>8600</v>
      </c>
      <c r="L82" s="14">
        <v>45667</v>
      </c>
      <c r="M82" s="2"/>
    </row>
    <row r="83" spans="1:13">
      <c r="A83" s="14">
        <v>45667</v>
      </c>
      <c r="B83" s="15">
        <v>19994</v>
      </c>
      <c r="C83" s="16" t="s">
        <v>85</v>
      </c>
      <c r="D83" s="17" t="s">
        <v>17</v>
      </c>
      <c r="E83" s="37">
        <v>59721</v>
      </c>
      <c r="F83" s="38">
        <v>16000</v>
      </c>
      <c r="G83" s="39"/>
      <c r="H83" s="39"/>
      <c r="I83" s="27"/>
      <c r="J83" s="25">
        <v>0</v>
      </c>
      <c r="K83" s="25">
        <f t="shared" si="4"/>
        <v>16000</v>
      </c>
      <c r="L83" s="14">
        <v>45667</v>
      </c>
      <c r="M83" s="2"/>
    </row>
    <row r="84" spans="1:13">
      <c r="A84" s="14">
        <v>45667</v>
      </c>
      <c r="B84" s="15">
        <v>19995</v>
      </c>
      <c r="C84" s="16" t="s">
        <v>86</v>
      </c>
      <c r="D84" s="17" t="s">
        <v>43</v>
      </c>
      <c r="E84" s="37">
        <v>59734</v>
      </c>
      <c r="F84" s="38"/>
      <c r="G84" s="39"/>
      <c r="H84" s="39"/>
      <c r="I84" s="27"/>
      <c r="J84" s="25">
        <v>69428.2</v>
      </c>
      <c r="K84" s="25">
        <f t="shared" si="4"/>
        <v>69428.2</v>
      </c>
      <c r="L84" s="14">
        <v>45667</v>
      </c>
      <c r="M84" s="2"/>
    </row>
    <row r="85" spans="1:13">
      <c r="A85" s="14">
        <v>45667</v>
      </c>
      <c r="B85" s="15">
        <v>19996</v>
      </c>
      <c r="C85" s="16" t="s">
        <v>87</v>
      </c>
      <c r="D85" s="17" t="s">
        <v>17</v>
      </c>
      <c r="E85" s="37">
        <v>59733</v>
      </c>
      <c r="F85" s="38">
        <v>71876.2</v>
      </c>
      <c r="G85" s="39"/>
      <c r="H85" s="39"/>
      <c r="I85" s="27"/>
      <c r="J85" s="25">
        <v>0</v>
      </c>
      <c r="K85" s="25">
        <f t="shared" si="4"/>
        <v>71876.2</v>
      </c>
      <c r="L85" s="14">
        <v>45667</v>
      </c>
      <c r="M85" s="2"/>
    </row>
    <row r="86" spans="1:13">
      <c r="A86" s="14">
        <v>45667</v>
      </c>
      <c r="B86" s="15">
        <v>19996</v>
      </c>
      <c r="C86" s="16" t="s">
        <v>87</v>
      </c>
      <c r="D86" s="17" t="s">
        <v>46</v>
      </c>
      <c r="E86" s="37">
        <v>59733</v>
      </c>
      <c r="F86" s="38">
        <v>0.8</v>
      </c>
      <c r="G86" s="39"/>
      <c r="H86" s="39"/>
      <c r="I86" s="27"/>
      <c r="J86" s="25">
        <v>0</v>
      </c>
      <c r="K86" s="25">
        <f t="shared" si="4"/>
        <v>0.8</v>
      </c>
      <c r="L86" s="14">
        <v>45667</v>
      </c>
      <c r="M86" s="51"/>
    </row>
    <row r="87" spans="6:11">
      <c r="F87" s="36">
        <f>SUM(F79:F86)</f>
        <v>135077</v>
      </c>
      <c r="G87" s="2"/>
      <c r="H87" s="2"/>
      <c r="I87" s="2"/>
      <c r="J87" s="36">
        <f>SUM(J79:J86)</f>
        <v>69428.2</v>
      </c>
      <c r="K87" s="36">
        <f>SUM(K79:K86)</f>
        <v>204505.2</v>
      </c>
    </row>
    <row r="89" spans="1:4">
      <c r="A89" s="2" t="s">
        <v>22</v>
      </c>
      <c r="D89" s="2" t="s">
        <v>23</v>
      </c>
    </row>
    <row r="90" spans="1:1">
      <c r="A90" s="2"/>
    </row>
    <row r="91" spans="1:1">
      <c r="A91" s="2"/>
    </row>
    <row r="92" spans="1:4">
      <c r="A92" s="2" t="s">
        <v>25</v>
      </c>
      <c r="D92" s="2" t="s">
        <v>26</v>
      </c>
    </row>
    <row r="93" spans="1:4">
      <c r="A93" s="1" t="s">
        <v>28</v>
      </c>
      <c r="D93" s="1" t="s">
        <v>29</v>
      </c>
    </row>
  </sheetData>
  <mergeCells count="39">
    <mergeCell ref="G4:J4"/>
    <mergeCell ref="G36:J36"/>
    <mergeCell ref="G76:J76"/>
    <mergeCell ref="A4:A6"/>
    <mergeCell ref="A36:A38"/>
    <mergeCell ref="A76:A78"/>
    <mergeCell ref="B4:B6"/>
    <mergeCell ref="B36:B38"/>
    <mergeCell ref="B76:B78"/>
    <mergeCell ref="C4:C6"/>
    <mergeCell ref="C36:C38"/>
    <mergeCell ref="C76:C78"/>
    <mergeCell ref="D4:D6"/>
    <mergeCell ref="D36:D38"/>
    <mergeCell ref="D76:D78"/>
    <mergeCell ref="E4:E6"/>
    <mergeCell ref="E36:E38"/>
    <mergeCell ref="E76:E78"/>
    <mergeCell ref="F4:F6"/>
    <mergeCell ref="F36:F38"/>
    <mergeCell ref="F76:F78"/>
    <mergeCell ref="G5:G6"/>
    <mergeCell ref="G37:G38"/>
    <mergeCell ref="G77:G78"/>
    <mergeCell ref="H5:H6"/>
    <mergeCell ref="H37:H38"/>
    <mergeCell ref="H77:H78"/>
    <mergeCell ref="I5:I6"/>
    <mergeCell ref="I37:I38"/>
    <mergeCell ref="I77:I78"/>
    <mergeCell ref="J5:J6"/>
    <mergeCell ref="J37:J38"/>
    <mergeCell ref="J77:J78"/>
    <mergeCell ref="K4:K6"/>
    <mergeCell ref="K36:K38"/>
    <mergeCell ref="K76:K78"/>
    <mergeCell ref="L4:L6"/>
    <mergeCell ref="L36:L38"/>
    <mergeCell ref="L76:L78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zoomScale="130" zoomScaleNormal="130" topLeftCell="A49" workbookViewId="0">
      <selection activeCell="D26" sqref="D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45667</v>
      </c>
      <c r="B7" s="15">
        <v>19780</v>
      </c>
      <c r="C7" s="16" t="s">
        <v>88</v>
      </c>
      <c r="D7" s="17" t="s">
        <v>17</v>
      </c>
      <c r="E7" s="15">
        <v>59665</v>
      </c>
      <c r="F7" s="35"/>
      <c r="G7" s="19" t="s">
        <v>36</v>
      </c>
      <c r="H7" s="19">
        <v>15452</v>
      </c>
      <c r="I7" s="14">
        <v>45666</v>
      </c>
      <c r="J7" s="35">
        <v>11462.1</v>
      </c>
      <c r="K7" s="25">
        <f>F7+J7</f>
        <v>11462.1</v>
      </c>
      <c r="L7" s="14">
        <v>45670</v>
      </c>
      <c r="M7" s="2"/>
    </row>
    <row r="8" spans="1:13">
      <c r="A8" s="14">
        <v>45667</v>
      </c>
      <c r="B8" s="15">
        <v>19781</v>
      </c>
      <c r="C8" s="16" t="s">
        <v>88</v>
      </c>
      <c r="D8" s="17" t="s">
        <v>17</v>
      </c>
      <c r="E8" s="15">
        <v>58767</v>
      </c>
      <c r="F8" s="35"/>
      <c r="G8" s="19" t="s">
        <v>36</v>
      </c>
      <c r="H8" s="19">
        <v>15427</v>
      </c>
      <c r="I8" s="14">
        <v>45618</v>
      </c>
      <c r="J8" s="35">
        <v>25736.1</v>
      </c>
      <c r="K8" s="25">
        <f>F8+J8</f>
        <v>25736.1</v>
      </c>
      <c r="L8" s="14">
        <v>45670</v>
      </c>
      <c r="M8" s="2"/>
    </row>
    <row r="9" spans="6:11">
      <c r="F9" s="36">
        <f>SUM(F7:F8)</f>
        <v>0</v>
      </c>
      <c r="G9" s="2"/>
      <c r="H9" s="2"/>
      <c r="I9" s="2"/>
      <c r="J9" s="40">
        <f>SUM(J7:J8)</f>
        <v>37198.2</v>
      </c>
      <c r="K9" s="36">
        <f>SUM(K7:K8)</f>
        <v>37198.2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/>
      <c r="K14" s="44">
        <f t="shared" ref="K14:K25" si="0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0"/>
        <v>0</v>
      </c>
    </row>
    <row r="16" spans="1:11">
      <c r="A16" s="2"/>
      <c r="G16" s="2"/>
      <c r="I16" s="42">
        <v>200</v>
      </c>
      <c r="J16" s="43"/>
      <c r="K16" s="44">
        <f t="shared" si="0"/>
        <v>0</v>
      </c>
    </row>
    <row r="17" spans="1:11">
      <c r="A17" s="2"/>
      <c r="G17" s="2" t="s">
        <v>27</v>
      </c>
      <c r="I17" s="42">
        <v>100</v>
      </c>
      <c r="J17" s="43"/>
      <c r="K17" s="44">
        <f t="shared" si="0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/>
      <c r="K18" s="44">
        <f t="shared" si="0"/>
        <v>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0"/>
        <v>0</v>
      </c>
    </row>
    <row r="20" spans="9:11">
      <c r="I20" s="42">
        <v>10</v>
      </c>
      <c r="J20" s="43"/>
      <c r="K20" s="44">
        <f t="shared" si="0"/>
        <v>0</v>
      </c>
    </row>
    <row r="21" spans="9:11">
      <c r="I21" s="42">
        <v>5</v>
      </c>
      <c r="J21" s="43"/>
      <c r="K21" s="44">
        <f t="shared" si="0"/>
        <v>0</v>
      </c>
    </row>
    <row r="22" spans="9:11">
      <c r="I22" s="42">
        <v>1</v>
      </c>
      <c r="J22" s="43"/>
      <c r="K22" s="44">
        <f t="shared" si="0"/>
        <v>0</v>
      </c>
    </row>
    <row r="23" spans="9:11">
      <c r="I23" s="42">
        <v>0.25</v>
      </c>
      <c r="J23" s="43"/>
      <c r="K23" s="44">
        <f t="shared" si="0"/>
        <v>0</v>
      </c>
    </row>
    <row r="24" spans="9:11">
      <c r="I24" s="45">
        <v>0.05</v>
      </c>
      <c r="J24" s="43"/>
      <c r="K24" s="44">
        <f t="shared" si="0"/>
        <v>0</v>
      </c>
    </row>
    <row r="25" spans="9:11">
      <c r="I25" s="2" t="s">
        <v>31</v>
      </c>
      <c r="K25" s="44">
        <f t="shared" si="0"/>
        <v>0</v>
      </c>
    </row>
    <row r="26" spans="9:11">
      <c r="I26" s="2" t="s">
        <v>32</v>
      </c>
      <c r="K26" s="46">
        <f>SUM(K14:K25)</f>
        <v>0</v>
      </c>
    </row>
    <row r="27" spans="11:11">
      <c r="K27" s="47">
        <f>J9</f>
        <v>37198.2</v>
      </c>
    </row>
    <row r="28" ht="9.75" spans="11:11">
      <c r="K28" s="48">
        <f>SUM(K26:K27)</f>
        <v>37198.2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45667</v>
      </c>
      <c r="B42" s="15">
        <v>19997</v>
      </c>
      <c r="C42" s="16" t="s">
        <v>89</v>
      </c>
      <c r="D42" s="17" t="s">
        <v>57</v>
      </c>
      <c r="E42" s="37">
        <v>58842</v>
      </c>
      <c r="F42" s="38"/>
      <c r="G42" s="39"/>
      <c r="H42" s="39"/>
      <c r="I42" s="27"/>
      <c r="J42" s="25">
        <v>183023.34</v>
      </c>
      <c r="K42" s="25">
        <f t="shared" ref="K42:K48" si="1">J42+F42</f>
        <v>183023.34</v>
      </c>
      <c r="L42" s="14">
        <v>45646</v>
      </c>
      <c r="M42" s="2" t="s">
        <v>90</v>
      </c>
    </row>
    <row r="43" spans="1:13">
      <c r="A43" s="14">
        <v>45670</v>
      </c>
      <c r="B43" s="15">
        <v>19998</v>
      </c>
      <c r="C43" s="16" t="s">
        <v>91</v>
      </c>
      <c r="D43" s="17" t="s">
        <v>17</v>
      </c>
      <c r="E43" s="37" t="s">
        <v>50</v>
      </c>
      <c r="F43" s="38">
        <v>135019.4</v>
      </c>
      <c r="G43" s="39"/>
      <c r="H43" s="39"/>
      <c r="I43" s="27"/>
      <c r="J43" s="25">
        <v>0</v>
      </c>
      <c r="K43" s="25">
        <f t="shared" si="1"/>
        <v>135019.4</v>
      </c>
      <c r="L43" s="14">
        <v>45670</v>
      </c>
      <c r="M43" s="2"/>
    </row>
    <row r="44" spans="1:13">
      <c r="A44" s="14">
        <v>45670</v>
      </c>
      <c r="B44" s="15">
        <v>19999</v>
      </c>
      <c r="C44" s="16" t="s">
        <v>92</v>
      </c>
      <c r="D44" s="17" t="s">
        <v>17</v>
      </c>
      <c r="E44" s="37">
        <v>58879</v>
      </c>
      <c r="F44" s="38">
        <v>28756.1</v>
      </c>
      <c r="G44" s="39"/>
      <c r="H44" s="39"/>
      <c r="I44" s="27"/>
      <c r="J44" s="25">
        <v>0</v>
      </c>
      <c r="K44" s="25">
        <f t="shared" si="1"/>
        <v>28756.1</v>
      </c>
      <c r="L44" s="14">
        <v>45628</v>
      </c>
      <c r="M44" s="2"/>
    </row>
    <row r="45" spans="1:13">
      <c r="A45" s="14">
        <v>45670</v>
      </c>
      <c r="B45" s="15">
        <v>19999</v>
      </c>
      <c r="C45" s="16" t="s">
        <v>92</v>
      </c>
      <c r="D45" s="17" t="s">
        <v>81</v>
      </c>
      <c r="E45" s="37">
        <v>58879</v>
      </c>
      <c r="F45" s="38">
        <v>7500</v>
      </c>
      <c r="G45" s="39"/>
      <c r="H45" s="39"/>
      <c r="I45" s="27"/>
      <c r="J45" s="25">
        <v>0</v>
      </c>
      <c r="K45" s="25">
        <f t="shared" si="1"/>
        <v>7500</v>
      </c>
      <c r="L45" s="14">
        <v>45628</v>
      </c>
      <c r="M45" s="2"/>
    </row>
    <row r="46" spans="1:13">
      <c r="A46" s="14">
        <v>45670</v>
      </c>
      <c r="B46" s="15">
        <v>20000</v>
      </c>
      <c r="C46" s="16" t="s">
        <v>93</v>
      </c>
      <c r="D46" s="17" t="s">
        <v>17</v>
      </c>
      <c r="E46" s="37">
        <v>59695</v>
      </c>
      <c r="F46" s="38">
        <v>1895</v>
      </c>
      <c r="G46" s="39"/>
      <c r="H46" s="39"/>
      <c r="I46" s="27"/>
      <c r="J46" s="25">
        <v>0</v>
      </c>
      <c r="K46" s="25">
        <f t="shared" si="1"/>
        <v>1895</v>
      </c>
      <c r="L46" s="14">
        <v>45670</v>
      </c>
      <c r="M46" s="51"/>
    </row>
    <row r="47" spans="1:13">
      <c r="A47" s="14">
        <v>45670</v>
      </c>
      <c r="B47" s="15">
        <v>20525</v>
      </c>
      <c r="C47" s="16" t="s">
        <v>94</v>
      </c>
      <c r="D47" s="17" t="s">
        <v>95</v>
      </c>
      <c r="E47" s="37" t="s">
        <v>96</v>
      </c>
      <c r="F47" s="38">
        <v>2900</v>
      </c>
      <c r="G47" s="39"/>
      <c r="H47" s="39"/>
      <c r="I47" s="27"/>
      <c r="J47" s="25">
        <v>0</v>
      </c>
      <c r="K47" s="25">
        <f t="shared" si="1"/>
        <v>2900</v>
      </c>
      <c r="L47" s="14">
        <v>45666</v>
      </c>
      <c r="M47" s="2"/>
    </row>
    <row r="48" spans="1:13">
      <c r="A48" s="14">
        <v>45670</v>
      </c>
      <c r="B48" s="15">
        <v>20526</v>
      </c>
      <c r="C48" s="16" t="s">
        <v>97</v>
      </c>
      <c r="D48" s="17" t="s">
        <v>43</v>
      </c>
      <c r="E48" s="37">
        <v>59737</v>
      </c>
      <c r="F48" s="38"/>
      <c r="G48" s="39"/>
      <c r="H48" s="39"/>
      <c r="I48" s="27"/>
      <c r="J48" s="25">
        <v>75080.2</v>
      </c>
      <c r="K48" s="25">
        <f t="shared" si="1"/>
        <v>75080.2</v>
      </c>
      <c r="L48" s="14">
        <v>45670</v>
      </c>
      <c r="M48" s="51"/>
    </row>
    <row r="49" spans="6:11">
      <c r="F49" s="36">
        <f>SUM(F42:F48)</f>
        <v>176070.5</v>
      </c>
      <c r="G49" s="2"/>
      <c r="H49" s="2"/>
      <c r="I49" s="2"/>
      <c r="J49" s="36">
        <f>SUM(J42:J48)</f>
        <v>258103.54</v>
      </c>
      <c r="K49" s="36">
        <f>SUM(K42:K48)</f>
        <v>434174.04</v>
      </c>
    </row>
    <row r="51" spans="1:4">
      <c r="A51" s="2" t="s">
        <v>22</v>
      </c>
      <c r="D51" s="2" t="s">
        <v>23</v>
      </c>
    </row>
    <row r="52" spans="1:1">
      <c r="A52" s="2"/>
    </row>
    <row r="53" spans="1:1">
      <c r="A53" s="2"/>
    </row>
    <row r="54" spans="1:4">
      <c r="A54" s="2" t="s">
        <v>25</v>
      </c>
      <c r="D54" s="2" t="s">
        <v>26</v>
      </c>
    </row>
    <row r="55" spans="1:4">
      <c r="A55" s="1" t="s">
        <v>28</v>
      </c>
      <c r="D55" s="1" t="s">
        <v>29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29" workbookViewId="0">
      <selection activeCell="D25" sqref="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45672</v>
      </c>
      <c r="B7" s="15">
        <v>20533</v>
      </c>
      <c r="C7" s="16" t="s">
        <v>98</v>
      </c>
      <c r="D7" s="17" t="s">
        <v>17</v>
      </c>
      <c r="E7" s="15">
        <v>59691</v>
      </c>
      <c r="F7" s="35">
        <v>36182.1</v>
      </c>
      <c r="G7" s="19"/>
      <c r="H7" s="19"/>
      <c r="I7" s="14"/>
      <c r="J7" s="35"/>
      <c r="K7" s="25">
        <f>F7+J7</f>
        <v>36182.1</v>
      </c>
      <c r="L7" s="14">
        <v>45673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36182.1</v>
      </c>
      <c r="G9" s="2"/>
      <c r="H9" s="2"/>
      <c r="I9" s="2"/>
      <c r="J9" s="40">
        <f t="shared" si="0"/>
        <v>0</v>
      </c>
      <c r="K9" s="36">
        <f t="shared" si="0"/>
        <v>36182.1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36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/>
      <c r="K15" s="44">
        <f t="shared" si="1"/>
        <v>36000</v>
      </c>
    </row>
    <row r="16" spans="1:11">
      <c r="A16" s="2"/>
      <c r="G16" s="2"/>
      <c r="I16" s="42">
        <v>200</v>
      </c>
      <c r="J16" s="43"/>
      <c r="K16" s="44">
        <f t="shared" si="1"/>
        <v>0</v>
      </c>
    </row>
    <row r="17" spans="1:11">
      <c r="A17" s="2"/>
      <c r="G17" s="2" t="s">
        <v>27</v>
      </c>
      <c r="I17" s="42">
        <v>100</v>
      </c>
      <c r="J17" s="43">
        <v>1</v>
      </c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>
        <v>1</v>
      </c>
      <c r="K18" s="44">
        <f t="shared" si="1"/>
        <v>100</v>
      </c>
    </row>
    <row r="19" spans="1:11">
      <c r="A19" s="1" t="s">
        <v>28</v>
      </c>
      <c r="D19" s="1" t="s">
        <v>29</v>
      </c>
      <c r="I19" s="42">
        <v>20</v>
      </c>
      <c r="J19" s="43">
        <v>1</v>
      </c>
      <c r="K19" s="44">
        <f t="shared" si="1"/>
        <v>50</v>
      </c>
    </row>
    <row r="20" spans="9:11">
      <c r="I20" s="42">
        <v>10</v>
      </c>
      <c r="J20" s="43"/>
      <c r="K20" s="44">
        <f t="shared" si="1"/>
        <v>20</v>
      </c>
    </row>
    <row r="21" spans="9:11">
      <c r="I21" s="42">
        <v>5</v>
      </c>
      <c r="J21" s="43">
        <v>2</v>
      </c>
      <c r="K21" s="44">
        <f t="shared" si="1"/>
        <v>0</v>
      </c>
    </row>
    <row r="22" spans="9:11">
      <c r="I22" s="42">
        <v>1</v>
      </c>
      <c r="J22" s="43">
        <v>2</v>
      </c>
      <c r="K22" s="44">
        <f t="shared" si="1"/>
        <v>10</v>
      </c>
    </row>
    <row r="23" spans="9:11">
      <c r="I23" s="42">
        <v>0.25</v>
      </c>
      <c r="J23" s="43"/>
      <c r="K23" s="44">
        <f t="shared" si="1"/>
        <v>2</v>
      </c>
    </row>
    <row r="24" spans="9:11">
      <c r="I24" s="45">
        <v>0.05</v>
      </c>
      <c r="J24" s="43">
        <v>2</v>
      </c>
      <c r="K24" s="44">
        <f t="shared" si="1"/>
        <v>0</v>
      </c>
    </row>
    <row r="25" spans="9:11">
      <c r="I25" s="2" t="s">
        <v>31</v>
      </c>
      <c r="K25" s="44">
        <f t="shared" si="1"/>
        <v>0.1</v>
      </c>
    </row>
    <row r="26" spans="9:11">
      <c r="I26" s="2" t="s">
        <v>32</v>
      </c>
      <c r="K26" s="46">
        <f>SUM(K14:K25)</f>
        <v>36182.1</v>
      </c>
    </row>
    <row r="27" spans="11:11">
      <c r="K27" s="47">
        <f>J9</f>
        <v>0</v>
      </c>
    </row>
    <row r="28" ht="9.75" spans="11:11">
      <c r="K28" s="48">
        <f>SUM(K26:K27)</f>
        <v>36182.1</v>
      </c>
    </row>
    <row r="29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34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45670</v>
      </c>
      <c r="B42" s="15">
        <v>20528</v>
      </c>
      <c r="C42" s="16" t="s">
        <v>99</v>
      </c>
      <c r="D42" s="17" t="s">
        <v>57</v>
      </c>
      <c r="E42" s="37">
        <v>58629</v>
      </c>
      <c r="F42" s="38"/>
      <c r="G42" s="39"/>
      <c r="H42" s="39"/>
      <c r="I42" s="27"/>
      <c r="J42" s="25">
        <v>440006.8</v>
      </c>
      <c r="K42" s="25">
        <f t="shared" ref="K42:K49" si="2">J42+F42</f>
        <v>440006.8</v>
      </c>
      <c r="L42" s="14">
        <v>45646</v>
      </c>
      <c r="M42" s="2"/>
    </row>
    <row r="43" spans="1:13">
      <c r="A43" s="14">
        <v>45671</v>
      </c>
      <c r="B43" s="15">
        <v>20529</v>
      </c>
      <c r="C43" s="16" t="s">
        <v>40</v>
      </c>
      <c r="D43" s="17" t="s">
        <v>17</v>
      </c>
      <c r="E43" s="37">
        <v>59738</v>
      </c>
      <c r="F43" s="38">
        <v>32000</v>
      </c>
      <c r="G43" s="39"/>
      <c r="H43" s="39"/>
      <c r="I43" s="27"/>
      <c r="J43" s="25">
        <v>0</v>
      </c>
      <c r="K43" s="25">
        <f t="shared" si="2"/>
        <v>32000</v>
      </c>
      <c r="L43" s="14">
        <v>45670</v>
      </c>
      <c r="M43" s="2"/>
    </row>
    <row r="44" spans="1:13">
      <c r="A44" s="14">
        <v>45671</v>
      </c>
      <c r="B44" s="15">
        <v>20530</v>
      </c>
      <c r="C44" s="16" t="s">
        <v>54</v>
      </c>
      <c r="D44" s="17" t="s">
        <v>17</v>
      </c>
      <c r="E44" s="37">
        <v>59732</v>
      </c>
      <c r="F44" s="38">
        <v>38792.2</v>
      </c>
      <c r="G44" s="39"/>
      <c r="H44" s="39"/>
      <c r="I44" s="27"/>
      <c r="J44" s="25">
        <v>0</v>
      </c>
      <c r="K44" s="25">
        <f t="shared" si="2"/>
        <v>38792.2</v>
      </c>
      <c r="L44" s="14">
        <v>45671</v>
      </c>
      <c r="M44" s="2"/>
    </row>
    <row r="45" spans="1:13">
      <c r="A45" s="14">
        <v>45671</v>
      </c>
      <c r="B45" s="15">
        <v>20530</v>
      </c>
      <c r="C45" s="16" t="s">
        <v>54</v>
      </c>
      <c r="D45" s="17" t="s">
        <v>17</v>
      </c>
      <c r="E45" s="37">
        <v>59736</v>
      </c>
      <c r="F45" s="38">
        <v>28756.1</v>
      </c>
      <c r="G45" s="39"/>
      <c r="H45" s="39"/>
      <c r="I45" s="27"/>
      <c r="J45" s="25">
        <v>0</v>
      </c>
      <c r="K45" s="25">
        <f t="shared" si="2"/>
        <v>28756.1</v>
      </c>
      <c r="L45" s="14">
        <v>45671</v>
      </c>
      <c r="M45" s="2"/>
    </row>
    <row r="46" spans="1:13">
      <c r="A46" s="14">
        <v>45671</v>
      </c>
      <c r="B46" s="15">
        <v>20530</v>
      </c>
      <c r="C46" s="16" t="s">
        <v>54</v>
      </c>
      <c r="D46" s="17" t="s">
        <v>46</v>
      </c>
      <c r="E46" s="37"/>
      <c r="F46" s="38">
        <v>1.7</v>
      </c>
      <c r="G46" s="39"/>
      <c r="H46" s="39"/>
      <c r="I46" s="27"/>
      <c r="J46" s="25">
        <v>0</v>
      </c>
      <c r="K46" s="25">
        <f t="shared" si="2"/>
        <v>1.7</v>
      </c>
      <c r="L46" s="14">
        <v>45671</v>
      </c>
      <c r="M46" s="51"/>
    </row>
    <row r="47" spans="1:13">
      <c r="A47" s="14">
        <v>45672</v>
      </c>
      <c r="B47" s="15">
        <v>20531</v>
      </c>
      <c r="C47" s="16" t="s">
        <v>100</v>
      </c>
      <c r="D47" s="17" t="s">
        <v>17</v>
      </c>
      <c r="E47" s="37">
        <v>59713</v>
      </c>
      <c r="F47" s="38">
        <v>13100</v>
      </c>
      <c r="G47" s="39"/>
      <c r="H47" s="39"/>
      <c r="I47" s="27"/>
      <c r="J47" s="25">
        <v>0</v>
      </c>
      <c r="K47" s="25">
        <f t="shared" si="2"/>
        <v>13100</v>
      </c>
      <c r="L47" s="14">
        <v>45672</v>
      </c>
      <c r="M47" s="2"/>
    </row>
    <row r="48" spans="1:13">
      <c r="A48" s="14">
        <v>45672</v>
      </c>
      <c r="B48" s="15">
        <v>20531</v>
      </c>
      <c r="C48" s="16" t="s">
        <v>100</v>
      </c>
      <c r="D48" s="17" t="s">
        <v>17</v>
      </c>
      <c r="E48" s="37">
        <v>59714</v>
      </c>
      <c r="F48" s="38">
        <v>1895</v>
      </c>
      <c r="G48" s="39"/>
      <c r="H48" s="39"/>
      <c r="I48" s="27"/>
      <c r="J48" s="25">
        <v>0</v>
      </c>
      <c r="K48" s="25">
        <f t="shared" si="2"/>
        <v>1895</v>
      </c>
      <c r="L48" s="14">
        <v>45672</v>
      </c>
      <c r="M48" s="51"/>
    </row>
    <row r="49" spans="1:13">
      <c r="A49" s="14">
        <v>45672</v>
      </c>
      <c r="B49" s="15">
        <v>20534</v>
      </c>
      <c r="C49" s="16" t="s">
        <v>101</v>
      </c>
      <c r="D49" s="17" t="s">
        <v>17</v>
      </c>
      <c r="E49" s="37">
        <v>59744</v>
      </c>
      <c r="F49" s="38">
        <v>16000</v>
      </c>
      <c r="G49" s="39"/>
      <c r="H49" s="39"/>
      <c r="I49" s="27"/>
      <c r="J49" s="25">
        <v>0</v>
      </c>
      <c r="K49" s="25">
        <f t="shared" si="2"/>
        <v>16000</v>
      </c>
      <c r="L49" s="14">
        <v>45672</v>
      </c>
      <c r="M49" s="51"/>
    </row>
    <row r="50" spans="6:11">
      <c r="F50" s="36">
        <f>SUM(F42:F49)</f>
        <v>130545</v>
      </c>
      <c r="G50" s="2"/>
      <c r="H50" s="2"/>
      <c r="I50" s="2"/>
      <c r="J50" s="36">
        <f>SUM(J42:J49)</f>
        <v>440006.8</v>
      </c>
      <c r="K50" s="36">
        <f>SUM(K42:K49)</f>
        <v>570551.8</v>
      </c>
    </row>
    <row r="52" spans="1:4">
      <c r="A52" s="2" t="s">
        <v>22</v>
      </c>
      <c r="D52" s="2" t="s">
        <v>23</v>
      </c>
    </row>
    <row r="53" spans="1:1">
      <c r="A53" s="2"/>
    </row>
    <row r="54" spans="1:1">
      <c r="A54" s="2"/>
    </row>
    <row r="55" spans="1:4">
      <c r="A55" s="2" t="s">
        <v>25</v>
      </c>
      <c r="D55" s="2" t="s">
        <v>26</v>
      </c>
    </row>
    <row r="56" spans="1:4">
      <c r="A56" s="1" t="s">
        <v>28</v>
      </c>
      <c r="D56" s="1" t="s">
        <v>29</v>
      </c>
    </row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zoomScale="130" zoomScaleNormal="130" topLeftCell="A35" workbookViewId="0">
      <selection activeCell="J11" sqref="J1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45672</v>
      </c>
      <c r="B7" s="15">
        <v>19782</v>
      </c>
      <c r="C7" s="16" t="s">
        <v>102</v>
      </c>
      <c r="D7" s="17" t="s">
        <v>103</v>
      </c>
      <c r="E7" s="15">
        <v>229320</v>
      </c>
      <c r="F7" s="35"/>
      <c r="G7" s="19" t="s">
        <v>36</v>
      </c>
      <c r="H7" s="19">
        <v>598935</v>
      </c>
      <c r="I7" s="14">
        <v>45611</v>
      </c>
      <c r="J7" s="35">
        <v>1870</v>
      </c>
      <c r="K7" s="25">
        <f t="shared" ref="K7:K9" si="0">F7+J7</f>
        <v>1870</v>
      </c>
      <c r="L7" s="14">
        <v>45673</v>
      </c>
      <c r="M7" s="2"/>
    </row>
    <row r="8" spans="1:13">
      <c r="A8" s="14">
        <v>45672</v>
      </c>
      <c r="B8" s="15">
        <v>19782</v>
      </c>
      <c r="C8" s="16" t="s">
        <v>102</v>
      </c>
      <c r="D8" s="17" t="s">
        <v>103</v>
      </c>
      <c r="E8" s="15">
        <v>229321</v>
      </c>
      <c r="F8" s="35"/>
      <c r="G8" s="19" t="s">
        <v>36</v>
      </c>
      <c r="H8" s="19">
        <v>598935</v>
      </c>
      <c r="I8" s="14">
        <v>45611</v>
      </c>
      <c r="J8" s="35">
        <v>1500</v>
      </c>
      <c r="K8" s="25">
        <f t="shared" si="0"/>
        <v>1500</v>
      </c>
      <c r="L8" s="14">
        <v>45673</v>
      </c>
      <c r="M8" s="2"/>
    </row>
    <row r="9" spans="1:13">
      <c r="A9" s="14">
        <v>45672</v>
      </c>
      <c r="B9" s="15">
        <v>19783</v>
      </c>
      <c r="C9" s="16" t="s">
        <v>102</v>
      </c>
      <c r="D9" s="17" t="s">
        <v>103</v>
      </c>
      <c r="E9" s="15">
        <v>235700</v>
      </c>
      <c r="F9" s="35"/>
      <c r="G9" s="19" t="s">
        <v>36</v>
      </c>
      <c r="H9" s="19">
        <v>627180</v>
      </c>
      <c r="I9" s="14">
        <v>45672</v>
      </c>
      <c r="J9" s="35">
        <v>4084.1</v>
      </c>
      <c r="K9" s="25">
        <f t="shared" si="0"/>
        <v>4084.1</v>
      </c>
      <c r="L9" s="14">
        <v>45673</v>
      </c>
      <c r="M9" s="2"/>
    </row>
    <row r="10" spans="6:11">
      <c r="F10" s="36">
        <f>SUM(F7:F9)</f>
        <v>0</v>
      </c>
      <c r="G10" s="2"/>
      <c r="H10" s="2"/>
      <c r="I10" s="2"/>
      <c r="J10" s="40">
        <f>SUM(J7:J9)</f>
        <v>7454.1</v>
      </c>
      <c r="K10" s="36">
        <f>SUM(K7:K9)</f>
        <v>7454.1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19</v>
      </c>
      <c r="J13" s="41" t="s">
        <v>20</v>
      </c>
    </row>
    <row r="14" spans="11:11">
      <c r="K14" s="41" t="s">
        <v>21</v>
      </c>
    </row>
    <row r="15" spans="7:11">
      <c r="G15" s="2" t="s">
        <v>24</v>
      </c>
      <c r="I15" s="42">
        <v>1000</v>
      </c>
      <c r="J15" s="43"/>
      <c r="K15" s="44">
        <f t="shared" ref="K15:K26" si="1">J14*I14</f>
        <v>0</v>
      </c>
    </row>
    <row r="16" spans="1:11">
      <c r="A16" s="2" t="s">
        <v>22</v>
      </c>
      <c r="D16" s="2" t="s">
        <v>23</v>
      </c>
      <c r="G16" s="2"/>
      <c r="I16" s="42">
        <v>500</v>
      </c>
      <c r="J16" s="43"/>
      <c r="K16" s="44">
        <f t="shared" si="1"/>
        <v>0</v>
      </c>
    </row>
    <row r="17" spans="1:11">
      <c r="A17" s="2"/>
      <c r="G17" s="2"/>
      <c r="I17" s="42">
        <v>200</v>
      </c>
      <c r="J17" s="43"/>
      <c r="K17" s="44">
        <f t="shared" si="1"/>
        <v>0</v>
      </c>
    </row>
    <row r="18" spans="1:11">
      <c r="A18" s="2"/>
      <c r="G18" s="2" t="s">
        <v>27</v>
      </c>
      <c r="I18" s="42">
        <v>100</v>
      </c>
      <c r="J18" s="43"/>
      <c r="K18" s="44">
        <f t="shared" si="1"/>
        <v>0</v>
      </c>
    </row>
    <row r="19" spans="1:11">
      <c r="A19" s="2" t="s">
        <v>25</v>
      </c>
      <c r="D19" s="2" t="s">
        <v>26</v>
      </c>
      <c r="G19" s="1" t="s">
        <v>30</v>
      </c>
      <c r="I19" s="42">
        <v>50</v>
      </c>
      <c r="J19" s="43"/>
      <c r="K19" s="44">
        <f t="shared" si="1"/>
        <v>0</v>
      </c>
    </row>
    <row r="20" spans="1:11">
      <c r="A20" s="1" t="s">
        <v>28</v>
      </c>
      <c r="D20" s="1" t="s">
        <v>29</v>
      </c>
      <c r="I20" s="42">
        <v>20</v>
      </c>
      <c r="J20" s="43"/>
      <c r="K20" s="44">
        <f t="shared" si="1"/>
        <v>0</v>
      </c>
    </row>
    <row r="21" spans="9:11">
      <c r="I21" s="42">
        <v>10</v>
      </c>
      <c r="J21" s="43"/>
      <c r="K21" s="44">
        <f t="shared" si="1"/>
        <v>0</v>
      </c>
    </row>
    <row r="22" spans="9:11">
      <c r="I22" s="42">
        <v>5</v>
      </c>
      <c r="J22" s="43"/>
      <c r="K22" s="44">
        <f t="shared" si="1"/>
        <v>0</v>
      </c>
    </row>
    <row r="23" spans="9:11">
      <c r="I23" s="42">
        <v>1</v>
      </c>
      <c r="J23" s="43"/>
      <c r="K23" s="44">
        <f t="shared" si="1"/>
        <v>0</v>
      </c>
    </row>
    <row r="24" spans="9:11">
      <c r="I24" s="42">
        <v>0.25</v>
      </c>
      <c r="J24" s="43"/>
      <c r="K24" s="44">
        <f t="shared" si="1"/>
        <v>0</v>
      </c>
    </row>
    <row r="25" spans="9:11">
      <c r="I25" s="45">
        <v>0.05</v>
      </c>
      <c r="J25" s="43"/>
      <c r="K25" s="44">
        <f t="shared" si="1"/>
        <v>0</v>
      </c>
    </row>
    <row r="26" spans="9:11">
      <c r="I26" s="2" t="s">
        <v>31</v>
      </c>
      <c r="K26" s="44">
        <f t="shared" si="1"/>
        <v>0</v>
      </c>
    </row>
    <row r="27" spans="9:11">
      <c r="I27" s="2" t="s">
        <v>32</v>
      </c>
      <c r="K27" s="46">
        <f>SUM(K15:K26)</f>
        <v>0</v>
      </c>
    </row>
    <row r="28" spans="11:11">
      <c r="K28" s="47">
        <f>J10</f>
        <v>7454.1</v>
      </c>
    </row>
    <row r="29" ht="9.75" spans="11:11">
      <c r="K29" s="48">
        <f>SUM(K27:K28)</f>
        <v>7454.1</v>
      </c>
    </row>
    <row r="30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34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45673</v>
      </c>
      <c r="B41" s="15">
        <v>20535</v>
      </c>
      <c r="C41" s="16" t="s">
        <v>104</v>
      </c>
      <c r="D41" s="17" t="s">
        <v>17</v>
      </c>
      <c r="E41" s="37">
        <v>59745</v>
      </c>
      <c r="F41" s="38">
        <v>70000</v>
      </c>
      <c r="G41" s="39"/>
      <c r="H41" s="39"/>
      <c r="I41" s="27"/>
      <c r="J41" s="25">
        <v>0</v>
      </c>
      <c r="K41" s="25">
        <f>J41+F41</f>
        <v>70000</v>
      </c>
      <c r="L41" s="14">
        <v>45673</v>
      </c>
      <c r="M41" s="2"/>
    </row>
    <row r="42" spans="1:13">
      <c r="A42" s="14">
        <v>45673</v>
      </c>
      <c r="B42" s="15">
        <v>20536</v>
      </c>
      <c r="C42" s="16" t="s">
        <v>105</v>
      </c>
      <c r="D42" s="17" t="s">
        <v>17</v>
      </c>
      <c r="E42" s="37">
        <v>59746</v>
      </c>
      <c r="F42" s="38">
        <v>58188.3</v>
      </c>
      <c r="G42" s="39"/>
      <c r="H42" s="39"/>
      <c r="I42" s="27"/>
      <c r="J42" s="25">
        <v>0</v>
      </c>
      <c r="K42" s="25">
        <f>J42+F42</f>
        <v>58188.3</v>
      </c>
      <c r="L42" s="14">
        <v>45673</v>
      </c>
      <c r="M42" s="2"/>
    </row>
    <row r="43" spans="1:13">
      <c r="A43" s="14">
        <v>45673</v>
      </c>
      <c r="B43" s="15">
        <v>20537</v>
      </c>
      <c r="C43" s="16" t="s">
        <v>106</v>
      </c>
      <c r="D43" s="17" t="s">
        <v>17</v>
      </c>
      <c r="E43" s="37">
        <v>59748</v>
      </c>
      <c r="F43" s="38">
        <v>161160.6</v>
      </c>
      <c r="G43" s="39"/>
      <c r="H43" s="39"/>
      <c r="I43" s="27"/>
      <c r="J43" s="25">
        <v>0</v>
      </c>
      <c r="K43" s="25">
        <f>J43+F43</f>
        <v>161160.6</v>
      </c>
      <c r="L43" s="14">
        <v>45671</v>
      </c>
      <c r="M43" s="51"/>
    </row>
    <row r="44" spans="1:13">
      <c r="A44" s="14">
        <v>45673</v>
      </c>
      <c r="B44" s="15">
        <v>20538</v>
      </c>
      <c r="C44" s="16" t="s">
        <v>107</v>
      </c>
      <c r="D44" s="17" t="s">
        <v>17</v>
      </c>
      <c r="E44" s="37">
        <v>59749</v>
      </c>
      <c r="F44" s="38"/>
      <c r="G44" s="39"/>
      <c r="H44" s="39"/>
      <c r="I44" s="27"/>
      <c r="J44" s="25">
        <v>52975.26</v>
      </c>
      <c r="K44" s="25">
        <f>J44+F44</f>
        <v>52975.26</v>
      </c>
      <c r="L44" s="14">
        <v>45673</v>
      </c>
      <c r="M44" s="51"/>
    </row>
    <row r="45" spans="6:11">
      <c r="F45" s="36">
        <f>SUM(F41:F44)</f>
        <v>289348.9</v>
      </c>
      <c r="G45" s="2"/>
      <c r="H45" s="2"/>
      <c r="I45" s="2"/>
      <c r="J45" s="36">
        <f>SUM(J41:J44)</f>
        <v>52975.26</v>
      </c>
      <c r="K45" s="36">
        <f>SUM(K41:K44)</f>
        <v>342324.16</v>
      </c>
    </row>
    <row r="47" spans="1:4">
      <c r="A47" s="2" t="s">
        <v>22</v>
      </c>
      <c r="D47" s="2" t="s">
        <v>23</v>
      </c>
    </row>
    <row r="48" spans="1:1">
      <c r="A48" s="2"/>
    </row>
    <row r="49" spans="1:1">
      <c r="A49" s="2"/>
    </row>
    <row r="50" spans="1:4">
      <c r="A50" s="2" t="s">
        <v>25</v>
      </c>
      <c r="D50" s="2" t="s">
        <v>26</v>
      </c>
    </row>
    <row r="51" spans="1:4">
      <c r="A51" s="1" t="s">
        <v>28</v>
      </c>
      <c r="D51" s="1" t="s">
        <v>29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7"/>
  <sheetViews>
    <sheetView zoomScale="130" zoomScaleNormal="130" topLeftCell="A95" workbookViewId="0">
      <selection activeCell="D19" sqref="D1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45673</v>
      </c>
      <c r="B7" s="15">
        <v>19784</v>
      </c>
      <c r="C7" s="16" t="s">
        <v>108</v>
      </c>
      <c r="D7" s="17" t="s">
        <v>17</v>
      </c>
      <c r="E7" s="15">
        <v>59742</v>
      </c>
      <c r="F7" s="35">
        <v>5350</v>
      </c>
      <c r="G7" s="19"/>
      <c r="H7" s="19"/>
      <c r="I7" s="14"/>
      <c r="J7" s="35"/>
      <c r="K7" s="25">
        <f>F7+J7</f>
        <v>5350</v>
      </c>
      <c r="L7" s="14">
        <v>45674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5"/>
      <c r="L8" s="14"/>
      <c r="M8" s="2"/>
    </row>
    <row r="9" spans="6:11">
      <c r="F9" s="36">
        <f t="shared" ref="F9:K9" si="0">SUM(F7:F8)</f>
        <v>5350</v>
      </c>
      <c r="G9" s="2"/>
      <c r="H9" s="2"/>
      <c r="I9" s="2"/>
      <c r="J9" s="40">
        <f t="shared" si="0"/>
        <v>0</v>
      </c>
      <c r="K9" s="36">
        <f t="shared" si="0"/>
        <v>5350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19</v>
      </c>
      <c r="J12" s="41" t="s">
        <v>20</v>
      </c>
    </row>
    <row r="13" spans="11:11">
      <c r="K13" s="41" t="s">
        <v>21</v>
      </c>
    </row>
    <row r="14" spans="7:11">
      <c r="G14" s="2" t="s">
        <v>24</v>
      </c>
      <c r="I14" s="42">
        <v>1000</v>
      </c>
      <c r="J14" s="43">
        <v>4</v>
      </c>
      <c r="K14" s="44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2">
        <v>500</v>
      </c>
      <c r="J15" s="43">
        <v>2</v>
      </c>
      <c r="K15" s="44">
        <f t="shared" si="1"/>
        <v>4000</v>
      </c>
    </row>
    <row r="16" spans="1:11">
      <c r="A16" s="2"/>
      <c r="G16" s="2"/>
      <c r="I16" s="42">
        <v>200</v>
      </c>
      <c r="J16" s="43"/>
      <c r="K16" s="44">
        <f t="shared" si="1"/>
        <v>1000</v>
      </c>
    </row>
    <row r="17" spans="1:11">
      <c r="A17" s="2"/>
      <c r="G17" s="2" t="s">
        <v>27</v>
      </c>
      <c r="I17" s="42">
        <v>100</v>
      </c>
      <c r="J17" s="43">
        <v>2</v>
      </c>
      <c r="K17" s="44">
        <f t="shared" si="1"/>
        <v>0</v>
      </c>
    </row>
    <row r="18" spans="1:11">
      <c r="A18" s="2" t="s">
        <v>25</v>
      </c>
      <c r="D18" s="2" t="s">
        <v>26</v>
      </c>
      <c r="G18" s="1" t="s">
        <v>30</v>
      </c>
      <c r="I18" s="42">
        <v>50</v>
      </c>
      <c r="J18" s="43">
        <v>3</v>
      </c>
      <c r="K18" s="44">
        <f t="shared" si="1"/>
        <v>200</v>
      </c>
    </row>
    <row r="19" spans="1:11">
      <c r="A19" s="1" t="s">
        <v>28</v>
      </c>
      <c r="D19" s="1" t="s">
        <v>29</v>
      </c>
      <c r="I19" s="42">
        <v>20</v>
      </c>
      <c r="J19" s="43"/>
      <c r="K19" s="44">
        <f t="shared" si="1"/>
        <v>150</v>
      </c>
    </row>
    <row r="20" spans="9:11">
      <c r="I20" s="42">
        <v>10</v>
      </c>
      <c r="J20" s="43"/>
      <c r="K20" s="44">
        <f t="shared" si="1"/>
        <v>0</v>
      </c>
    </row>
    <row r="21" spans="9:11">
      <c r="I21" s="42">
        <v>5</v>
      </c>
      <c r="J21" s="43"/>
      <c r="K21" s="44">
        <f t="shared" si="1"/>
        <v>0</v>
      </c>
    </row>
    <row r="22" spans="9:11">
      <c r="I22" s="42">
        <v>1</v>
      </c>
      <c r="J22" s="43"/>
      <c r="K22" s="44">
        <f t="shared" si="1"/>
        <v>0</v>
      </c>
    </row>
    <row r="23" spans="9:11">
      <c r="I23" s="42">
        <v>0.25</v>
      </c>
      <c r="J23" s="43"/>
      <c r="K23" s="44">
        <f t="shared" si="1"/>
        <v>0</v>
      </c>
    </row>
    <row r="24" spans="9:11">
      <c r="I24" s="45">
        <v>0.05</v>
      </c>
      <c r="J24" s="43"/>
      <c r="K24" s="44">
        <f t="shared" si="1"/>
        <v>0</v>
      </c>
    </row>
    <row r="25" spans="9:11">
      <c r="I25" s="2" t="s">
        <v>31</v>
      </c>
      <c r="K25" s="44">
        <f t="shared" si="1"/>
        <v>0</v>
      </c>
    </row>
    <row r="26" spans="9:11">
      <c r="I26" s="2" t="s">
        <v>32</v>
      </c>
      <c r="K26" s="46">
        <f>SUM(K14:K25)</f>
        <v>5350</v>
      </c>
    </row>
    <row r="27" spans="11:11">
      <c r="K27" s="47">
        <f>J9</f>
        <v>0</v>
      </c>
    </row>
    <row r="28" ht="9.75" spans="11:11">
      <c r="K28" s="48">
        <f>SUM(K26:K27)</f>
        <v>5350</v>
      </c>
    </row>
    <row r="29" ht="9.75"/>
    <row r="35" spans="1:1">
      <c r="A35" s="2" t="s">
        <v>0</v>
      </c>
    </row>
    <row r="36" spans="1:1">
      <c r="A36" s="2" t="s">
        <v>74</v>
      </c>
    </row>
    <row r="38" spans="1:12">
      <c r="A38" s="3" t="s">
        <v>2</v>
      </c>
      <c r="B38" s="3" t="s">
        <v>34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45673</v>
      </c>
      <c r="B41" s="15">
        <v>18882</v>
      </c>
      <c r="C41" s="16" t="s">
        <v>109</v>
      </c>
      <c r="D41" s="17" t="s">
        <v>17</v>
      </c>
      <c r="E41" s="15">
        <v>59719</v>
      </c>
      <c r="F41" s="35"/>
      <c r="G41" s="19" t="s">
        <v>36</v>
      </c>
      <c r="H41" s="19">
        <v>1161311</v>
      </c>
      <c r="I41" s="14">
        <v>45673</v>
      </c>
      <c r="J41" s="35">
        <v>29088.63</v>
      </c>
      <c r="K41" s="25">
        <f>F41+J41</f>
        <v>29088.63</v>
      </c>
      <c r="L41" s="14">
        <v>45674</v>
      </c>
      <c r="M41" s="2" t="s">
        <v>110</v>
      </c>
    </row>
    <row r="42" spans="1:12">
      <c r="A42" s="14">
        <v>45673</v>
      </c>
      <c r="B42" s="15">
        <v>18883</v>
      </c>
      <c r="C42" s="16" t="s">
        <v>111</v>
      </c>
      <c r="D42" s="17" t="s">
        <v>17</v>
      </c>
      <c r="E42" s="15">
        <v>59678</v>
      </c>
      <c r="F42" s="35"/>
      <c r="G42" s="19" t="s">
        <v>36</v>
      </c>
      <c r="H42" s="19">
        <v>1332564</v>
      </c>
      <c r="I42" s="14">
        <v>45673</v>
      </c>
      <c r="J42" s="35">
        <v>7492.2</v>
      </c>
      <c r="K42" s="25">
        <f>F42+J42</f>
        <v>7492.2</v>
      </c>
      <c r="L42" s="14">
        <v>45674</v>
      </c>
    </row>
    <row r="43" spans="6:11">
      <c r="F43" s="36">
        <f>SUM(F41:F42)</f>
        <v>0</v>
      </c>
      <c r="G43" s="2"/>
      <c r="H43" s="2"/>
      <c r="I43" s="2"/>
      <c r="J43" s="40">
        <f>SUM(J41:J42)</f>
        <v>36580.83</v>
      </c>
      <c r="K43" s="36">
        <f>SUM(K41:K42)</f>
        <v>36580.83</v>
      </c>
    </row>
    <row r="44" spans="6:11">
      <c r="F44" s="36"/>
      <c r="G44" s="2"/>
      <c r="H44" s="2"/>
      <c r="I44" s="2"/>
      <c r="J44" s="36"/>
      <c r="K44" s="36"/>
    </row>
    <row r="45" spans="6:11">
      <c r="F45" s="36"/>
      <c r="I45" s="1" t="s">
        <v>13</v>
      </c>
      <c r="K45" s="36"/>
    </row>
    <row r="46" spans="8:10">
      <c r="H46" s="2" t="s">
        <v>19</v>
      </c>
      <c r="J46" s="41" t="s">
        <v>20</v>
      </c>
    </row>
    <row r="47" spans="11:11">
      <c r="K47" s="41" t="s">
        <v>21</v>
      </c>
    </row>
    <row r="48" spans="7:11">
      <c r="G48" s="2" t="s">
        <v>24</v>
      </c>
      <c r="I48" s="42">
        <v>1000</v>
      </c>
      <c r="J48" s="43"/>
      <c r="K48" s="44">
        <f t="shared" ref="K48:K59" si="2">J47*I47</f>
        <v>0</v>
      </c>
    </row>
    <row r="49" spans="1:11">
      <c r="A49" s="2" t="s">
        <v>22</v>
      </c>
      <c r="D49" s="2" t="s">
        <v>23</v>
      </c>
      <c r="G49" s="2"/>
      <c r="I49" s="42">
        <v>500</v>
      </c>
      <c r="J49" s="43"/>
      <c r="K49" s="44">
        <f t="shared" si="2"/>
        <v>0</v>
      </c>
    </row>
    <row r="50" spans="1:11">
      <c r="A50" s="2"/>
      <c r="G50" s="2"/>
      <c r="I50" s="42">
        <v>200</v>
      </c>
      <c r="J50" s="43"/>
      <c r="K50" s="44">
        <f t="shared" si="2"/>
        <v>0</v>
      </c>
    </row>
    <row r="51" spans="1:11">
      <c r="A51" s="2"/>
      <c r="G51" s="2" t="s">
        <v>27</v>
      </c>
      <c r="I51" s="42">
        <v>100</v>
      </c>
      <c r="J51" s="43"/>
      <c r="K51" s="44">
        <f t="shared" si="2"/>
        <v>0</v>
      </c>
    </row>
    <row r="52" spans="1:11">
      <c r="A52" s="2" t="s">
        <v>25</v>
      </c>
      <c r="D52" s="2" t="s">
        <v>26</v>
      </c>
      <c r="G52" s="1" t="s">
        <v>30</v>
      </c>
      <c r="I52" s="42">
        <v>50</v>
      </c>
      <c r="J52" s="43"/>
      <c r="K52" s="44">
        <f t="shared" si="2"/>
        <v>0</v>
      </c>
    </row>
    <row r="53" spans="1:11">
      <c r="A53" s="1" t="s">
        <v>28</v>
      </c>
      <c r="D53" s="1" t="s">
        <v>29</v>
      </c>
      <c r="I53" s="42">
        <v>20</v>
      </c>
      <c r="J53" s="43"/>
      <c r="K53" s="44">
        <f t="shared" si="2"/>
        <v>0</v>
      </c>
    </row>
    <row r="54" spans="9:11">
      <c r="I54" s="42">
        <v>10</v>
      </c>
      <c r="J54" s="43"/>
      <c r="K54" s="44">
        <f t="shared" si="2"/>
        <v>0</v>
      </c>
    </row>
    <row r="55" spans="9:11">
      <c r="I55" s="42">
        <v>5</v>
      </c>
      <c r="J55" s="43"/>
      <c r="K55" s="44">
        <f t="shared" si="2"/>
        <v>0</v>
      </c>
    </row>
    <row r="56" spans="9:11">
      <c r="I56" s="42">
        <v>1</v>
      </c>
      <c r="J56" s="43"/>
      <c r="K56" s="44">
        <f t="shared" si="2"/>
        <v>0</v>
      </c>
    </row>
    <row r="57" spans="9:11">
      <c r="I57" s="42">
        <v>0.25</v>
      </c>
      <c r="J57" s="43"/>
      <c r="K57" s="44">
        <f t="shared" si="2"/>
        <v>0</v>
      </c>
    </row>
    <row r="58" spans="9:11">
      <c r="I58" s="45">
        <v>0.05</v>
      </c>
      <c r="J58" s="43"/>
      <c r="K58" s="44">
        <f t="shared" si="2"/>
        <v>0</v>
      </c>
    </row>
    <row r="59" spans="9:11">
      <c r="I59" s="2" t="s">
        <v>31</v>
      </c>
      <c r="K59" s="44">
        <f t="shared" si="2"/>
        <v>0</v>
      </c>
    </row>
    <row r="60" spans="9:11">
      <c r="I60" s="2" t="s">
        <v>32</v>
      </c>
      <c r="K60" s="46">
        <f>SUM(K48:K59)</f>
        <v>0</v>
      </c>
    </row>
    <row r="61" spans="11:11">
      <c r="K61" s="47">
        <f>J43</f>
        <v>36580.83</v>
      </c>
    </row>
    <row r="62" ht="9.75" spans="11:11">
      <c r="K62" s="48">
        <f>SUM(K60:K61)</f>
        <v>36580.83</v>
      </c>
    </row>
    <row r="63" ht="9.75"/>
    <row r="65" spans="1:1">
      <c r="A65" s="2" t="s">
        <v>0</v>
      </c>
    </row>
    <row r="66" spans="1:1">
      <c r="A66" s="2" t="s">
        <v>1</v>
      </c>
    </row>
    <row r="68" spans="1:12">
      <c r="A68" s="3" t="s">
        <v>2</v>
      </c>
      <c r="B68" s="3" t="s">
        <v>34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3"/>
      <c r="K68" s="3" t="s">
        <v>9</v>
      </c>
      <c r="L68" s="3" t="s">
        <v>10</v>
      </c>
    </row>
    <row r="69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14">
        <v>45674</v>
      </c>
      <c r="B71" s="15">
        <v>20540</v>
      </c>
      <c r="C71" s="16" t="s">
        <v>112</v>
      </c>
      <c r="D71" s="17" t="s">
        <v>17</v>
      </c>
      <c r="E71" s="15">
        <v>59739</v>
      </c>
      <c r="F71" s="35">
        <v>4527</v>
      </c>
      <c r="G71" s="19"/>
      <c r="H71" s="19"/>
      <c r="I71" s="14"/>
      <c r="J71" s="35"/>
      <c r="K71" s="25">
        <f>F71+J71</f>
        <v>4527</v>
      </c>
      <c r="L71" s="14">
        <v>45674</v>
      </c>
    </row>
    <row r="72" spans="1:12">
      <c r="A72" s="14"/>
      <c r="B72" s="15"/>
      <c r="C72" s="16"/>
      <c r="D72" s="17"/>
      <c r="E72" s="15"/>
      <c r="F72" s="35"/>
      <c r="G72" s="19"/>
      <c r="H72" s="19"/>
      <c r="I72" s="14"/>
      <c r="J72" s="35"/>
      <c r="K72" s="25"/>
      <c r="L72" s="14"/>
    </row>
    <row r="73" spans="6:11">
      <c r="F73" s="36">
        <f t="shared" ref="F73:K73" si="3">SUM(F71:F72)</f>
        <v>4527</v>
      </c>
      <c r="G73" s="2"/>
      <c r="H73" s="2"/>
      <c r="I73" s="2"/>
      <c r="J73" s="40">
        <f t="shared" si="3"/>
        <v>0</v>
      </c>
      <c r="K73" s="36">
        <f t="shared" si="3"/>
        <v>4527</v>
      </c>
    </row>
    <row r="74" spans="6:11">
      <c r="F74" s="36"/>
      <c r="G74" s="2"/>
      <c r="H74" s="2"/>
      <c r="I74" s="2"/>
      <c r="J74" s="36"/>
      <c r="K74" s="36"/>
    </row>
    <row r="75" spans="6:11">
      <c r="F75" s="36"/>
      <c r="I75" s="1" t="s">
        <v>13</v>
      </c>
      <c r="K75" s="36"/>
    </row>
    <row r="76" spans="8:10">
      <c r="H76" s="2" t="s">
        <v>19</v>
      </c>
      <c r="J76" s="41" t="s">
        <v>20</v>
      </c>
    </row>
    <row r="77" spans="11:11">
      <c r="K77" s="41" t="s">
        <v>21</v>
      </c>
    </row>
    <row r="78" spans="7:11">
      <c r="G78" s="2" t="s">
        <v>24</v>
      </c>
      <c r="I78" s="42">
        <v>1000</v>
      </c>
      <c r="J78" s="43">
        <v>4</v>
      </c>
      <c r="K78" s="44">
        <f t="shared" ref="K78:K89" si="4">J77*I77</f>
        <v>0</v>
      </c>
    </row>
    <row r="79" spans="1:11">
      <c r="A79" s="2" t="s">
        <v>22</v>
      </c>
      <c r="D79" s="2" t="s">
        <v>23</v>
      </c>
      <c r="G79" s="2"/>
      <c r="I79" s="42">
        <v>500</v>
      </c>
      <c r="J79" s="43">
        <v>1</v>
      </c>
      <c r="K79" s="44">
        <f t="shared" si="4"/>
        <v>4000</v>
      </c>
    </row>
    <row r="80" spans="1:11">
      <c r="A80" s="2"/>
      <c r="G80" s="2"/>
      <c r="I80" s="42">
        <v>200</v>
      </c>
      <c r="J80" s="43"/>
      <c r="K80" s="44">
        <f t="shared" si="4"/>
        <v>500</v>
      </c>
    </row>
    <row r="81" spans="1:11">
      <c r="A81" s="2"/>
      <c r="G81" s="2" t="s">
        <v>27</v>
      </c>
      <c r="I81" s="42">
        <v>100</v>
      </c>
      <c r="J81" s="43"/>
      <c r="K81" s="44">
        <f t="shared" si="4"/>
        <v>0</v>
      </c>
    </row>
    <row r="82" spans="1:11">
      <c r="A82" s="2" t="s">
        <v>25</v>
      </c>
      <c r="D82" s="2" t="s">
        <v>26</v>
      </c>
      <c r="G82" s="1" t="s">
        <v>30</v>
      </c>
      <c r="I82" s="42">
        <v>50</v>
      </c>
      <c r="J82" s="43"/>
      <c r="K82" s="44">
        <f t="shared" si="4"/>
        <v>0</v>
      </c>
    </row>
    <row r="83" spans="1:11">
      <c r="A83" s="1" t="s">
        <v>28</v>
      </c>
      <c r="D83" s="1" t="s">
        <v>29</v>
      </c>
      <c r="I83" s="42">
        <v>20</v>
      </c>
      <c r="J83" s="43">
        <v>1</v>
      </c>
      <c r="K83" s="44">
        <f t="shared" si="4"/>
        <v>0</v>
      </c>
    </row>
    <row r="84" spans="9:11">
      <c r="I84" s="42">
        <v>10</v>
      </c>
      <c r="J84" s="43"/>
      <c r="K84" s="44">
        <f t="shared" si="4"/>
        <v>20</v>
      </c>
    </row>
    <row r="85" spans="9:11">
      <c r="I85" s="42">
        <v>5</v>
      </c>
      <c r="J85" s="43">
        <v>1</v>
      </c>
      <c r="K85" s="44">
        <f t="shared" si="4"/>
        <v>0</v>
      </c>
    </row>
    <row r="86" spans="9:11">
      <c r="I86" s="42">
        <v>1</v>
      </c>
      <c r="J86" s="43">
        <v>2</v>
      </c>
      <c r="K86" s="44">
        <f t="shared" si="4"/>
        <v>5</v>
      </c>
    </row>
    <row r="87" spans="9:11">
      <c r="I87" s="42">
        <v>0.25</v>
      </c>
      <c r="J87" s="43"/>
      <c r="K87" s="44">
        <f t="shared" si="4"/>
        <v>2</v>
      </c>
    </row>
    <row r="88" spans="9:11">
      <c r="I88" s="45">
        <v>0.05</v>
      </c>
      <c r="J88" s="43"/>
      <c r="K88" s="44">
        <f t="shared" si="4"/>
        <v>0</v>
      </c>
    </row>
    <row r="89" spans="9:11">
      <c r="I89" s="2" t="s">
        <v>31</v>
      </c>
      <c r="K89" s="44">
        <f t="shared" si="4"/>
        <v>0</v>
      </c>
    </row>
    <row r="90" spans="9:11">
      <c r="I90" s="2" t="s">
        <v>32</v>
      </c>
      <c r="K90" s="46">
        <f>SUM(K78:K89)</f>
        <v>4527</v>
      </c>
    </row>
    <row r="91" spans="11:11">
      <c r="K91" s="47">
        <f>J73</f>
        <v>0</v>
      </c>
    </row>
    <row r="92" ht="9.75" spans="11:11">
      <c r="K92" s="48">
        <f>SUM(K90:K91)</f>
        <v>4527</v>
      </c>
    </row>
    <row r="93" ht="9.75"/>
    <row r="100" spans="1:1">
      <c r="A100" s="2" t="s">
        <v>0</v>
      </c>
    </row>
    <row r="101" spans="1:1">
      <c r="A101" s="2" t="s">
        <v>1</v>
      </c>
    </row>
    <row r="103" spans="1:12">
      <c r="A103" s="3" t="s">
        <v>2</v>
      </c>
      <c r="B103" s="3" t="s">
        <v>34</v>
      </c>
      <c r="C103" s="3" t="s">
        <v>4</v>
      </c>
      <c r="D103" s="3" t="s">
        <v>5</v>
      </c>
      <c r="E103" s="3" t="s">
        <v>6</v>
      </c>
      <c r="F103" s="3" t="s">
        <v>7</v>
      </c>
      <c r="G103" s="4" t="s">
        <v>8</v>
      </c>
      <c r="H103" s="5"/>
      <c r="I103" s="5"/>
      <c r="J103" s="23"/>
      <c r="K103" s="3" t="s">
        <v>9</v>
      </c>
      <c r="L103" s="3" t="s">
        <v>10</v>
      </c>
    </row>
    <row r="104" spans="1:12">
      <c r="A104" s="6"/>
      <c r="B104" s="6"/>
      <c r="C104" s="6"/>
      <c r="D104" s="6"/>
      <c r="E104" s="6"/>
      <c r="F104" s="6"/>
      <c r="G104" s="3" t="s">
        <v>11</v>
      </c>
      <c r="H104" s="3" t="s">
        <v>12</v>
      </c>
      <c r="I104" s="3" t="s">
        <v>13</v>
      </c>
      <c r="J104" s="3" t="s">
        <v>14</v>
      </c>
      <c r="K104" s="6"/>
      <c r="L104" s="6"/>
    </row>
    <row r="105" spans="1: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3">
      <c r="A106" s="14">
        <v>45674</v>
      </c>
      <c r="B106" s="15">
        <v>19850</v>
      </c>
      <c r="C106" s="16" t="s">
        <v>113</v>
      </c>
      <c r="D106" s="17" t="s">
        <v>17</v>
      </c>
      <c r="E106" s="37">
        <v>58522</v>
      </c>
      <c r="F106" s="38"/>
      <c r="G106" s="39"/>
      <c r="H106" s="39"/>
      <c r="I106" s="27"/>
      <c r="J106" s="25">
        <v>19796.11</v>
      </c>
      <c r="K106" s="25">
        <f t="shared" ref="K106:K110" si="5">J106+F106</f>
        <v>19796.11</v>
      </c>
      <c r="L106" s="14">
        <v>45674</v>
      </c>
      <c r="M106" s="2" t="s">
        <v>114</v>
      </c>
    </row>
    <row r="107" spans="1:13">
      <c r="A107" s="14">
        <v>45674</v>
      </c>
      <c r="B107" s="15">
        <v>20539</v>
      </c>
      <c r="C107" s="16" t="s">
        <v>115</v>
      </c>
      <c r="D107" s="17" t="s">
        <v>17</v>
      </c>
      <c r="E107" s="37">
        <v>59750</v>
      </c>
      <c r="F107" s="38">
        <v>22664.38</v>
      </c>
      <c r="G107" s="39"/>
      <c r="H107" s="39"/>
      <c r="I107" s="27"/>
      <c r="J107" s="25">
        <v>0</v>
      </c>
      <c r="K107" s="25">
        <f t="shared" si="5"/>
        <v>22664.38</v>
      </c>
      <c r="L107" s="14">
        <v>45674</v>
      </c>
      <c r="M107" s="2"/>
    </row>
    <row r="108" spans="1:13">
      <c r="A108" s="14">
        <v>45674</v>
      </c>
      <c r="B108" s="15">
        <v>20541</v>
      </c>
      <c r="C108" s="16" t="s">
        <v>116</v>
      </c>
      <c r="D108" s="17" t="s">
        <v>43</v>
      </c>
      <c r="E108" s="37">
        <v>59753</v>
      </c>
      <c r="F108" s="38">
        <v>29944.1</v>
      </c>
      <c r="G108" s="39"/>
      <c r="H108" s="39"/>
      <c r="I108" s="27"/>
      <c r="J108" s="25">
        <v>0</v>
      </c>
      <c r="K108" s="25">
        <f t="shared" si="5"/>
        <v>29944.1</v>
      </c>
      <c r="L108" s="14">
        <v>45674</v>
      </c>
      <c r="M108" s="2"/>
    </row>
    <row r="109" spans="1:13">
      <c r="A109" s="14">
        <v>45674</v>
      </c>
      <c r="B109" s="15">
        <v>20542</v>
      </c>
      <c r="C109" s="16" t="s">
        <v>117</v>
      </c>
      <c r="D109" s="17" t="s">
        <v>118</v>
      </c>
      <c r="E109" s="37">
        <v>59752</v>
      </c>
      <c r="F109" s="38">
        <v>1100</v>
      </c>
      <c r="G109" s="39"/>
      <c r="H109" s="39"/>
      <c r="I109" s="27"/>
      <c r="J109" s="25">
        <v>0</v>
      </c>
      <c r="K109" s="25">
        <f t="shared" si="5"/>
        <v>1100</v>
      </c>
      <c r="L109" s="14">
        <v>45674</v>
      </c>
      <c r="M109" s="51"/>
    </row>
    <row r="110" spans="1:13">
      <c r="A110" s="14">
        <v>45674</v>
      </c>
      <c r="B110" s="15">
        <v>20543</v>
      </c>
      <c r="C110" s="16" t="s">
        <v>113</v>
      </c>
      <c r="D110" s="17" t="s">
        <v>17</v>
      </c>
      <c r="E110" s="37">
        <v>59740</v>
      </c>
      <c r="F110" s="38"/>
      <c r="G110" s="39"/>
      <c r="H110" s="39"/>
      <c r="I110" s="27"/>
      <c r="J110" s="25">
        <v>19802.14</v>
      </c>
      <c r="K110" s="25">
        <f t="shared" si="5"/>
        <v>19802.14</v>
      </c>
      <c r="L110" s="14">
        <v>45674</v>
      </c>
      <c r="M110" s="51" t="s">
        <v>119</v>
      </c>
    </row>
    <row r="111" spans="6:11">
      <c r="F111" s="36">
        <f>SUM(F106:F110)</f>
        <v>53708.48</v>
      </c>
      <c r="G111" s="2"/>
      <c r="H111" s="2"/>
      <c r="I111" s="2"/>
      <c r="J111" s="36">
        <f>SUM(J106:J110)</f>
        <v>39598.25</v>
      </c>
      <c r="K111" s="36">
        <f>SUM(K106:K110)</f>
        <v>93306.73</v>
      </c>
    </row>
    <row r="113" spans="1:4">
      <c r="A113" s="2" t="s">
        <v>22</v>
      </c>
      <c r="D113" s="2" t="s">
        <v>23</v>
      </c>
    </row>
    <row r="114" spans="1:1">
      <c r="A114" s="2"/>
    </row>
    <row r="115" spans="1:1">
      <c r="A115" s="2"/>
    </row>
    <row r="116" spans="1:4">
      <c r="A116" s="2" t="s">
        <v>25</v>
      </c>
      <c r="D116" s="2" t="s">
        <v>26</v>
      </c>
    </row>
    <row r="117" spans="1:4">
      <c r="A117" s="1" t="s">
        <v>28</v>
      </c>
      <c r="D117" s="1" t="s">
        <v>29</v>
      </c>
    </row>
  </sheetData>
  <mergeCells count="52">
    <mergeCell ref="G4:J4"/>
    <mergeCell ref="G38:J38"/>
    <mergeCell ref="G68:J68"/>
    <mergeCell ref="G103:J103"/>
    <mergeCell ref="A4:A6"/>
    <mergeCell ref="A38:A40"/>
    <mergeCell ref="A68:A70"/>
    <mergeCell ref="A103:A105"/>
    <mergeCell ref="B4:B6"/>
    <mergeCell ref="B38:B40"/>
    <mergeCell ref="B68:B70"/>
    <mergeCell ref="B103:B105"/>
    <mergeCell ref="C4:C6"/>
    <mergeCell ref="C38:C40"/>
    <mergeCell ref="C68:C70"/>
    <mergeCell ref="C103:C105"/>
    <mergeCell ref="D4:D6"/>
    <mergeCell ref="D38:D40"/>
    <mergeCell ref="D68:D70"/>
    <mergeCell ref="D103:D105"/>
    <mergeCell ref="E4:E6"/>
    <mergeCell ref="E38:E40"/>
    <mergeCell ref="E68:E70"/>
    <mergeCell ref="E103:E105"/>
    <mergeCell ref="F4:F6"/>
    <mergeCell ref="F38:F40"/>
    <mergeCell ref="F68:F70"/>
    <mergeCell ref="F103:F105"/>
    <mergeCell ref="G5:G6"/>
    <mergeCell ref="G39:G40"/>
    <mergeCell ref="G69:G70"/>
    <mergeCell ref="G104:G105"/>
    <mergeCell ref="H5:H6"/>
    <mergeCell ref="H39:H40"/>
    <mergeCell ref="H69:H70"/>
    <mergeCell ref="H104:H105"/>
    <mergeCell ref="I5:I6"/>
    <mergeCell ref="I39:I40"/>
    <mergeCell ref="I69:I70"/>
    <mergeCell ref="I104:I105"/>
    <mergeCell ref="J5:J6"/>
    <mergeCell ref="J39:J40"/>
    <mergeCell ref="J69:J70"/>
    <mergeCell ref="J104:J105"/>
    <mergeCell ref="K4:K6"/>
    <mergeCell ref="K38:K40"/>
    <mergeCell ref="K68:K70"/>
    <mergeCell ref="K103:K105"/>
    <mergeCell ref="L4:L6"/>
    <mergeCell ref="L38:L40"/>
    <mergeCell ref="L68:L70"/>
    <mergeCell ref="L103:L105"/>
  </mergeCells>
  <pageMargins left="0.25" right="0.25" top="0.75" bottom="0.75" header="0.3" footer="0.3"/>
  <pageSetup paperSize="1" scale="83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JAN 6</vt:lpstr>
      <vt:lpstr>JAN 7</vt:lpstr>
      <vt:lpstr>JAN 8</vt:lpstr>
      <vt:lpstr>JAN 9</vt:lpstr>
      <vt:lpstr>JAN 10</vt:lpstr>
      <vt:lpstr>JAN 13</vt:lpstr>
      <vt:lpstr>JAN 15</vt:lpstr>
      <vt:lpstr>JAN 16</vt:lpstr>
      <vt:lpstr>JAN 17</vt:lpstr>
      <vt:lpstr>JAN 20</vt:lpstr>
      <vt:lpstr>JAN 21</vt:lpstr>
      <vt:lpstr>JAN 22</vt:lpstr>
      <vt:lpstr>JAN 23</vt:lpstr>
      <vt:lpstr>JAN 24</vt:lpstr>
      <vt:lpstr>JAN 27</vt:lpstr>
      <vt:lpstr>JAN 28</vt:lpstr>
      <vt:lpstr>JAN 30</vt:lpstr>
      <vt:lpstr>JAN 31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2025-01-02T00:21:00Z</dcterms:created>
  <dcterms:modified xsi:type="dcterms:W3CDTF">2025-02-06T03:01:02Z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D512B23F737741CB91593F6F51FF9181</vt:lpwstr>
  </property>
  <property fmtid="{D5CDD505-2E9C-101B-9397-08002B2CF9AE}" pid="3" name="KSOProductBuildVer">
    <vt:lpwstr>1033-11.2.0.11537</vt:lpwstr>
  </property>
</Properties>
</file>