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805" firstSheet="4" activeTab="18"/>
  </bookViews>
  <sheets>
    <sheet name="OCT 1" sheetId="3" r:id="rId1"/>
    <sheet name="OCT 3" sheetId="4" r:id="rId2"/>
    <sheet name="OCT 6" sheetId="5" r:id="rId3"/>
    <sheet name="OCT 8" sheetId="6" r:id="rId4"/>
    <sheet name="OCT 9" sheetId="7" r:id="rId5"/>
    <sheet name="OCT 10" sheetId="8" r:id="rId6"/>
    <sheet name="OCT 13" sheetId="10" r:id="rId7"/>
    <sheet name="OCT 14" sheetId="11" r:id="rId8"/>
    <sheet name="OCT 15" sheetId="12" r:id="rId9"/>
    <sheet name="OCT 16" sheetId="14" r:id="rId10"/>
    <sheet name="OCT 20" sheetId="15" r:id="rId11"/>
    <sheet name="OCT 21" sheetId="16" r:id="rId12"/>
    <sheet name="OCT 22" sheetId="17" r:id="rId13"/>
    <sheet name="OCT 23" sheetId="19" r:id="rId14"/>
    <sheet name="OCT 24" sheetId="18" r:id="rId15"/>
    <sheet name="OCT 27" sheetId="21" r:id="rId16"/>
    <sheet name="OCT 28" sheetId="22" r:id="rId17"/>
    <sheet name="OCT 29" sheetId="24" r:id="rId18"/>
    <sheet name="OCT 30" sheetId="23" r:id="rId19"/>
    <sheet name="LAZADA" sheetId="1" r:id="rId20"/>
  </sheets>
  <definedNames>
    <definedName name="_1_JAN_2024" localSheetId="19">#REF!</definedName>
    <definedName name="_1_JAN_2024" localSheetId="0">#REF!</definedName>
    <definedName name="_1_JAN_2024" localSheetId="5">#REF!</definedName>
    <definedName name="_1_JAN_2024" localSheetId="6">#REF!</definedName>
    <definedName name="_1_JAN_2024" localSheetId="7">#REF!</definedName>
    <definedName name="_1_JAN_2024" localSheetId="8">#REF!</definedName>
    <definedName name="_1_JAN_2024" localSheetId="9">#REF!</definedName>
    <definedName name="_1_JAN_2024" localSheetId="10">#REF!</definedName>
    <definedName name="_1_JAN_2024" localSheetId="11">#REF!</definedName>
    <definedName name="_1_JAN_2024" localSheetId="1">#REF!</definedName>
    <definedName name="_1_JAN_2024" localSheetId="2">#REF!</definedName>
    <definedName name="_1_JAN_2024" localSheetId="3">#REF!</definedName>
    <definedName name="_1_JAN_2024" localSheetId="4">#REF!</definedName>
    <definedName name="_2_JAN_2024" localSheetId="19">#REF!</definedName>
    <definedName name="_2_JAN_2024" localSheetId="0">#REF!</definedName>
    <definedName name="_2_JAN_2024" localSheetId="5">#REF!</definedName>
    <definedName name="_2_JAN_2024" localSheetId="6">#REF!</definedName>
    <definedName name="_2_JAN_2024" localSheetId="7">#REF!</definedName>
    <definedName name="_2_JAN_2024" localSheetId="8">#REF!</definedName>
    <definedName name="_2_JAN_2024" localSheetId="9">#REF!</definedName>
    <definedName name="_2_JAN_2024" localSheetId="10">#REF!</definedName>
    <definedName name="_2_JAN_2024" localSheetId="11">#REF!</definedName>
    <definedName name="_2_JAN_2024" localSheetId="1">#REF!</definedName>
    <definedName name="_2_JAN_2024" localSheetId="2">#REF!</definedName>
    <definedName name="_2_JAN_2024" localSheetId="3">#REF!</definedName>
    <definedName name="_2_JAN_2024" localSheetId="4">#REF!</definedName>
    <definedName name="_6_Jan_2020" localSheetId="19">#REF!</definedName>
    <definedName name="_6_Jan_2020" localSheetId="0">#REF!</definedName>
    <definedName name="_6_Jan_2020" localSheetId="5">#REF!</definedName>
    <definedName name="_6_Jan_2020" localSheetId="6">#REF!</definedName>
    <definedName name="_6_Jan_2020" localSheetId="7">#REF!</definedName>
    <definedName name="_6_Jan_2020" localSheetId="8">#REF!</definedName>
    <definedName name="_6_Jan_2020" localSheetId="9">#REF!</definedName>
    <definedName name="_6_Jan_2020" localSheetId="10">#REF!</definedName>
    <definedName name="_6_Jan_2020" localSheetId="11">#REF!</definedName>
    <definedName name="_6_Jan_2020" localSheetId="1">#REF!</definedName>
    <definedName name="_6_Jan_2020" localSheetId="2">#REF!</definedName>
    <definedName name="_6_Jan_2020" localSheetId="3">#REF!</definedName>
    <definedName name="_6_Jan_2020" localSheetId="4">#REF!</definedName>
    <definedName name="_xlnm.Print_Area" localSheetId="0">'OCT 1'!$A$102:$L$128</definedName>
    <definedName name="_xlnm.Print_Area" localSheetId="5">'OCT 10'!$A$30:$M$61</definedName>
    <definedName name="_xlnm.Print_Area" localSheetId="6">'OCT 13'!$A$1:$L$30</definedName>
    <definedName name="_xlnm.Print_Area" localSheetId="7">'OCT 14'!$A$31:$L$57</definedName>
    <definedName name="_xlnm.Print_Area" localSheetId="8">'OCT 15'!$A$32:$M$63</definedName>
    <definedName name="_xlnm.Print_Area" localSheetId="9">'OCT 16'!$A$64:$M$90</definedName>
    <definedName name="_xlnm.Print_Area" localSheetId="10">'OCT 20'!$A$1:$M$19</definedName>
    <definedName name="_xlnm.Print_Area" localSheetId="11">'OCT 21'!$A$96:$L$121</definedName>
    <definedName name="_xlnm.Print_Area" localSheetId="1">'OCT 3'!$A$1:$M$31</definedName>
    <definedName name="_xlnm.Print_Area" localSheetId="2">'OCT 6'!$A$66:$L$90</definedName>
    <definedName name="_xlnm.Print_Area" localSheetId="3">'OCT 8'!$A$1:$L$26</definedName>
    <definedName name="_xlnm.Print_Area" localSheetId="4">'OCT 9'!$A$1:$L$29</definedName>
    <definedName name="_1_JAN_2024" localSheetId="12">#REF!</definedName>
    <definedName name="_2_JAN_2024" localSheetId="12">#REF!</definedName>
    <definedName name="_6_Jan_2020" localSheetId="12">#REF!</definedName>
    <definedName name="_xlnm.Print_Area" localSheetId="12">'OCT 22'!$A$35:$L$65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'OCT 24'!$A$37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'OCT 23'!$A$1:$L$27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'OCT 27'!$A$34:$L$62</definedName>
    <definedName name="_xlnm.Print_Area" localSheetId="19">LAZADA!$A$313:$L$375</definedName>
    <definedName name="_1_JAN_2024" localSheetId="16">#REF!</definedName>
    <definedName name="_2_JAN_2024" localSheetId="16">#REF!</definedName>
    <definedName name="_6_Jan_2020" localSheetId="16">#REF!</definedName>
    <definedName name="_xlnm.Print_Area" localSheetId="16">'OCT 28'!$A$103:$M$126</definedName>
    <definedName name="_1_JAN_2024" localSheetId="18">#REF!</definedName>
    <definedName name="_2_JAN_2024" localSheetId="18">#REF!</definedName>
    <definedName name="_6_Jan_2020" localSheetId="18">#REF!</definedName>
    <definedName name="_xlnm.Print_Area" localSheetId="18">'OCT 30'!$A$36:$L$68</definedName>
    <definedName name="_1_JAN_2024" localSheetId="17">#REF!</definedName>
    <definedName name="_2_JAN_2024" localSheetId="17">#REF!</definedName>
    <definedName name="_6_Jan_2020" localSheetId="17">#REF!</definedName>
    <definedName name="_xlnm.Print_Area" localSheetId="17">'OCT 29'!$A$1:$M$25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<sst xmlns="http://schemas.openxmlformats.org/spreadsheetml/2006/main" count="2200" uniqueCount="289">
  <si>
    <t>SUMMARY DAILY COLLECTION REPORT</t>
  </si>
  <si>
    <t>KMI H.O. SERIES (ALFREDO)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</si>
  <si>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</si>
  <si>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</si>
  <si>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</si>
  <si>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</si>
  <si>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</si>
  <si>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</si>
  <si>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</si>
  <si>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</si>
  <si>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</si>
  <si>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</si>
  <si>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</si>
  <si>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</si>
  <si>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</si>
  <si>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ARLO ALUMINUM CO., INC.</t>
  </si>
  <si>
    <t>UNIT</t>
  </si>
  <si>
    <t>CBC</t>
  </si>
  <si>
    <t>EWT 249.25</t>
  </si>
  <si>
    <t>Cash Breakdown</t>
  </si>
  <si>
    <t>PCS</t>
  </si>
  <si>
    <t>AMOUNT</t>
  </si>
  <si>
    <t>Received by:</t>
  </si>
  <si>
    <t>Prepared By:</t>
  </si>
  <si>
    <t>Noted By:</t>
  </si>
  <si>
    <t>RODESSA MANAS</t>
  </si>
  <si>
    <t>JANELLEN LIM</t>
  </si>
  <si>
    <t>MART NATHANIEL R. FLORES</t>
  </si>
  <si>
    <t>Accounting Clerk</t>
  </si>
  <si>
    <t>KMI Assistant</t>
  </si>
  <si>
    <t>KMI- Supervisor</t>
  </si>
  <si>
    <t>Total Coins &amp; Bills</t>
  </si>
  <si>
    <t>Total Checks</t>
  </si>
  <si>
    <t>KMI H.O. SERIES (MART)</t>
  </si>
  <si>
    <t>COLDWINS AC &amp; ELECTROMECHANICAL SVCS</t>
  </si>
  <si>
    <t>KMI H.O. SERIES (ROLAND)</t>
  </si>
  <si>
    <t>RICARTE HERNANDO</t>
  </si>
  <si>
    <t>EFREN CHUA YAP</t>
  </si>
  <si>
    <t>MBTC</t>
  </si>
  <si>
    <t>FL PRO SOLUTIONS INC.</t>
  </si>
  <si>
    <t>MA JUDY ANN PISQUIZA</t>
  </si>
  <si>
    <t>ANA MASIAS</t>
  </si>
  <si>
    <t>UNIT &amp; DL</t>
  </si>
  <si>
    <t>ERWIN MENDOZA</t>
  </si>
  <si>
    <t>STANDARD INSURANCE CO., INC.</t>
  </si>
  <si>
    <t>BDO</t>
  </si>
  <si>
    <t>EWT 509.22</t>
  </si>
  <si>
    <t>KPII</t>
  </si>
  <si>
    <t>EWT 457.25</t>
  </si>
  <si>
    <t>COLDWINS AC &amp; ELECTROMECHANICAL SERVICES</t>
  </si>
  <si>
    <t>KMI AR#</t>
  </si>
  <si>
    <t>KM6144</t>
  </si>
  <si>
    <t>BS10656</t>
  </si>
  <si>
    <t>THE NEW DAPO BAR AND RESTAURANT</t>
  </si>
  <si>
    <t>STONEWORKS SPECIALIST INT'L. CORP.</t>
  </si>
  <si>
    <t>JCC21 AIRCONDITIONING</t>
  </si>
  <si>
    <t>GIGI ORTIZ / CARMEN G. JAROBILLA</t>
  </si>
  <si>
    <t>GERALD DELA CRUZ</t>
  </si>
  <si>
    <t>KM6147</t>
  </si>
  <si>
    <t>HERALD A. FERNANDE</t>
  </si>
  <si>
    <t>BS10659</t>
  </si>
  <si>
    <t>JULIUS RAMOS</t>
  </si>
  <si>
    <t>OVERPAYMENT</t>
  </si>
  <si>
    <t>MARIA VICTORIA LAGOUTTE</t>
  </si>
  <si>
    <t>EVELYN PARREÑO</t>
  </si>
  <si>
    <t>VALERO 156 VILLAR PROPERTY MGT CORP</t>
  </si>
  <si>
    <t>EWT 2121.68</t>
  </si>
  <si>
    <t>KM6149</t>
  </si>
  <si>
    <t>ALBEN BERMEO</t>
  </si>
  <si>
    <t>BS10663</t>
  </si>
  <si>
    <t>GOLDA GOMEZ</t>
  </si>
  <si>
    <t>JOHN ALFREDO RAPHAEL PANGILINAN</t>
  </si>
  <si>
    <t>60458/485</t>
  </si>
  <si>
    <t>MARK ISIDRO</t>
  </si>
  <si>
    <t>TIMOTHY TAN</t>
  </si>
  <si>
    <t>2ND DP</t>
  </si>
  <si>
    <t>JENNIFER RAMOS</t>
  </si>
  <si>
    <t>GENNY CO</t>
  </si>
  <si>
    <t>CARMEN COLAYCO BRUNNER</t>
  </si>
  <si>
    <t>JF PROXIMO HOLDINGS AND DEV'T. CORP.</t>
  </si>
  <si>
    <t>MIKURIYA FOODS CORPORATION</t>
  </si>
  <si>
    <t>FRANCISCO TONGCO</t>
  </si>
  <si>
    <t>ALSWORTH TANCHIP</t>
  </si>
  <si>
    <t>MARILYN FULO</t>
  </si>
  <si>
    <t>MANILA GRAND OPERA HOTEL INC.</t>
  </si>
  <si>
    <t>CSBANK</t>
  </si>
  <si>
    <t>EWT 195.47</t>
  </si>
  <si>
    <t>ROLLY BUENO</t>
  </si>
  <si>
    <t>MAGELLAN COMMODITIES, INC.</t>
  </si>
  <si>
    <t>EWT 303.54</t>
  </si>
  <si>
    <t>3M DRAGON LOGISTICS CORPORATION</t>
  </si>
  <si>
    <t>EWT 498.50</t>
  </si>
  <si>
    <t>MICHAEL H. LOPEZ</t>
  </si>
  <si>
    <t>SOP</t>
  </si>
  <si>
    <t>BRYAN GOMEZ</t>
  </si>
  <si>
    <t>SARAH CAILING</t>
  </si>
  <si>
    <t>COMPRESSTECH RESOURCES, INC.</t>
  </si>
  <si>
    <t>EWT 49.52</t>
  </si>
  <si>
    <t>RAMON WONG</t>
  </si>
  <si>
    <t>SEATRADE CANNING CORPORATION</t>
  </si>
  <si>
    <t>EWT 188.18</t>
  </si>
  <si>
    <t>MABLE CHUA</t>
  </si>
  <si>
    <t>LOU ADRIAN DINOY</t>
  </si>
  <si>
    <t>PIONEER FLOAT GLASS MFG</t>
  </si>
  <si>
    <t>EWT 480.01</t>
  </si>
  <si>
    <t>EWT 299.25</t>
  </si>
  <si>
    <t>KM6150</t>
  </si>
  <si>
    <t>BIDA GRACE TOLENTINO</t>
  </si>
  <si>
    <t>BS10666</t>
  </si>
  <si>
    <t>KM6151</t>
  </si>
  <si>
    <t>CHARLES SAARI</t>
  </si>
  <si>
    <t>BS10673</t>
  </si>
  <si>
    <t>MIKE EMMANUEL ENTING</t>
  </si>
  <si>
    <t>MARVIN GATPANDAN</t>
  </si>
  <si>
    <t>W/CHANGE Php 53.80</t>
  </si>
  <si>
    <t>UNITEC RESOURCES INC</t>
  </si>
  <si>
    <t>INSTALLATION DP</t>
  </si>
  <si>
    <t>RCBC</t>
  </si>
  <si>
    <t>NESTOR DE DIOS</t>
  </si>
  <si>
    <t>W/CHANGE Php .80</t>
  </si>
  <si>
    <t>REGINA GARCIA</t>
  </si>
  <si>
    <t>GERALD GARCIA</t>
  </si>
  <si>
    <t>CHOI KAPUNAN</t>
  </si>
  <si>
    <t>MARVIN PACIFICO</t>
  </si>
  <si>
    <t>NANO FORGE SOLUTIONS INC.</t>
  </si>
  <si>
    <t>EDGAR MAGTOTO</t>
  </si>
  <si>
    <t>JOREN TING</t>
  </si>
  <si>
    <t>UNIT FP</t>
  </si>
  <si>
    <t>UPTURN CORPORATION</t>
  </si>
  <si>
    <t>UNIT &amp; DC</t>
  </si>
  <si>
    <t>JCC21 AIRCONDITIONING SERVICES</t>
  </si>
  <si>
    <t>ANDROMIDA SY</t>
  </si>
  <si>
    <t>MALVIN VILLAPANDO</t>
  </si>
  <si>
    <t>DGREEC APPLIANCE SERVICES</t>
  </si>
  <si>
    <t>LAKAMBINI HOTEL CORPORATION</t>
  </si>
  <si>
    <t>EWT 399.22</t>
  </si>
  <si>
    <t>MART NATHANIEL FLORES</t>
  </si>
  <si>
    <t>TINY TRADE OPC</t>
  </si>
  <si>
    <t>LILIAN KHU</t>
  </si>
  <si>
    <t>ARVIN VILLANUEVA</t>
  </si>
  <si>
    <r>
      <rPr>
        <sz val="7"/>
        <rFont val="Tahoma"/>
        <charset val="134"/>
      </rPr>
      <t xml:space="preserve">BRYAN ATIENZA </t>
    </r>
    <r>
      <rPr>
        <sz val="7"/>
        <color rgb="FFFF0000"/>
        <rFont val="Tahoma"/>
        <charset val="134"/>
      </rPr>
      <t>(KPII S.I.)</t>
    </r>
  </si>
  <si>
    <t>DP ATD</t>
  </si>
  <si>
    <t>BS10680</t>
  </si>
  <si>
    <r>
      <rPr>
        <sz val="7"/>
        <rFont val="Tahoma"/>
        <charset val="134"/>
      </rPr>
      <t xml:space="preserve">YSSEL M. MARTINEZ </t>
    </r>
    <r>
      <rPr>
        <sz val="7"/>
        <color rgb="FFFF0000"/>
        <rFont val="Tahoma"/>
        <charset val="134"/>
      </rPr>
      <t>(KPII S.I.)</t>
    </r>
  </si>
  <si>
    <t>LOVE ELECTRONICS</t>
  </si>
  <si>
    <t>KM6157</t>
  </si>
  <si>
    <t>ANDREA SUMINISTRADO</t>
  </si>
  <si>
    <t>BS10683</t>
  </si>
  <si>
    <t>HILLCREST HOTEL, INC. (BERMUDA INN)</t>
  </si>
  <si>
    <t>EWT 130.14</t>
  </si>
  <si>
    <t>INCHAT ELECTRICAL SUPPLY AND SERVICES</t>
  </si>
  <si>
    <t>REEL AIRCONDITIONING TRADING CORP.</t>
  </si>
  <si>
    <t>BRYAN CHRIS M. QUIBAN</t>
  </si>
  <si>
    <t>LUFTHANSA TECHNIK PHILIPPINES, INC.</t>
  </si>
  <si>
    <t>EWT 187.44</t>
  </si>
  <si>
    <t>MARK ANTHONY LIM</t>
  </si>
  <si>
    <t>3M DRAGON LOGISTIC CORPORATION</t>
  </si>
  <si>
    <t>EWT 258.18</t>
  </si>
  <si>
    <t>UNIT DP</t>
  </si>
  <si>
    <t>DL</t>
  </si>
  <si>
    <t>AR6018</t>
  </si>
  <si>
    <t>BS9843</t>
  </si>
  <si>
    <t>BS9858</t>
  </si>
  <si>
    <t>BS9863</t>
  </si>
  <si>
    <t>BS9864</t>
  </si>
  <si>
    <t>BS9867</t>
  </si>
  <si>
    <t>BS9868</t>
  </si>
  <si>
    <t>SJR#</t>
  </si>
  <si>
    <t>ALJOHN MIGUEL DECENA</t>
  </si>
  <si>
    <t>BPI</t>
  </si>
  <si>
    <t>LAZADA FEE</t>
  </si>
  <si>
    <t xml:space="preserve">TOTAL AMOUNT: </t>
  </si>
  <si>
    <t>PRINCE REYNALD A. ABENDAN</t>
  </si>
  <si>
    <t>JHUNE JAVIER</t>
  </si>
  <si>
    <t>RUBI CELESTINO</t>
  </si>
  <si>
    <t>PAUL MARCUS DEL ROSARIO</t>
  </si>
  <si>
    <t>JOHNY GALLENO</t>
  </si>
  <si>
    <t>JOBELLE NACINO</t>
  </si>
  <si>
    <t>JOHN RAYMOND BELVEZ</t>
  </si>
  <si>
    <t>EDWIN CHAN</t>
  </si>
  <si>
    <t>KEANON JOSHUA ORAIZ</t>
  </si>
  <si>
    <t>ELISHA HIDALGO</t>
  </si>
  <si>
    <t>ALFRED ROI P. BALLATAN</t>
  </si>
  <si>
    <t>PHILIP STEVENS MARCELO</t>
  </si>
  <si>
    <t>LERMA BALATBAT</t>
  </si>
  <si>
    <t>JR VALENCIA</t>
  </si>
  <si>
    <t>KENNETH D. JABASA</t>
  </si>
  <si>
    <t>DANNY ONG</t>
  </si>
  <si>
    <t>KEVIN ECLEVIA ESPINOSA</t>
  </si>
  <si>
    <t>JOHN ALFRED BRIONES</t>
  </si>
  <si>
    <t>DENNY TO</t>
  </si>
  <si>
    <t>EDA ROSE CARSIDO</t>
  </si>
  <si>
    <t>CETAS REYES</t>
  </si>
  <si>
    <t>TOTAL:</t>
  </si>
  <si>
    <t>JACKY #YWJ#</t>
  </si>
  <si>
    <t>WINNIE DIMAANO</t>
  </si>
  <si>
    <t>JAN KRISTIAN DURANA</t>
  </si>
  <si>
    <t>CHRISTINE MAE CASTRILLO</t>
  </si>
  <si>
    <t>MIGUEL ANTONIO ROCES</t>
  </si>
  <si>
    <t>JAMIE ICASAS</t>
  </si>
  <si>
    <t>JACKY WEI MR. YANG</t>
  </si>
  <si>
    <t>VICENTE L. CHING JR.</t>
  </si>
  <si>
    <t>MICHELLE DISU</t>
  </si>
  <si>
    <t>TREV</t>
  </si>
  <si>
    <t>NELSON OR AGNES REALIZO</t>
  </si>
  <si>
    <t>DARWIN GIL VILLESTAS</t>
  </si>
  <si>
    <t>BERNADINE MANGUIAT</t>
  </si>
  <si>
    <t>JHEMIE BAUTISTA</t>
  </si>
  <si>
    <t>CHRYSLER D.A. SALALAC</t>
  </si>
  <si>
    <t>ROBELYN BELTRAN</t>
  </si>
  <si>
    <t>PRECIOUS LAQUIAN</t>
  </si>
  <si>
    <t>SETH TEOXON</t>
  </si>
  <si>
    <t>KATE SY TIAO</t>
  </si>
  <si>
    <t>RAYMOND UY</t>
  </si>
  <si>
    <t>SEAN SACAY</t>
  </si>
  <si>
    <t>ARNOLD LACERNA JR</t>
  </si>
  <si>
    <t>AURORA S. GALIT</t>
  </si>
  <si>
    <t>MARICRIS KINNEY</t>
  </si>
  <si>
    <t>KRISHNA MANWANI</t>
  </si>
  <si>
    <t>DANE LAGRAMA</t>
  </si>
  <si>
    <t>EWT</t>
  </si>
  <si>
    <t>EM LOPEZ DE LEON</t>
  </si>
  <si>
    <t>JENNIFER LAURENTE</t>
  </si>
  <si>
    <t>DIANA BANTOG</t>
  </si>
  <si>
    <t>MARK CLARENCE</t>
  </si>
  <si>
    <t>LUISITO T. HIZON</t>
  </si>
  <si>
    <t>JOHN PAUL GAJUDO</t>
  </si>
  <si>
    <t>SHEILA MAE</t>
  </si>
  <si>
    <t>MARICAR A. DEGAYO</t>
  </si>
  <si>
    <t>BRIANKEN TAN</t>
  </si>
  <si>
    <t>BRYLE ALLEN CABARLOC</t>
  </si>
  <si>
    <t>REGINA HERNANDEZ</t>
  </si>
  <si>
    <t>JEMMA MAE M. VINUYA</t>
  </si>
  <si>
    <t>NINA SAFIRA HATULAN</t>
  </si>
  <si>
    <t>MA. CORAZON PERALTA</t>
  </si>
  <si>
    <t>MARTIN ESPIRITU</t>
  </si>
  <si>
    <t>ERALD MABILIN</t>
  </si>
  <si>
    <t>AEON MYK EARVIN KILLMONGER</t>
  </si>
  <si>
    <t>CLARISSA BURGO</t>
  </si>
  <si>
    <t>GRACE REYES</t>
  </si>
  <si>
    <t>JULIUS CHRISTIAN</t>
  </si>
  <si>
    <t>RESTY REANO</t>
  </si>
  <si>
    <t>MARY JOAN ABUNDO</t>
  </si>
  <si>
    <t>EMERSON ESLAYA</t>
  </si>
  <si>
    <t>KHERSTON VICTOR GANADEN</t>
  </si>
  <si>
    <t>ELAINE LANDERO</t>
  </si>
  <si>
    <t>LESTER REYES</t>
  </si>
  <si>
    <t>IRENE MUYCO</t>
  </si>
  <si>
    <t>CRIS RUGA</t>
  </si>
  <si>
    <t>CHARLENE MENDOZA</t>
  </si>
  <si>
    <t>CATHERINE RODRIGUEZ</t>
  </si>
  <si>
    <t>GLAIZA JANE VIDALLON</t>
  </si>
  <si>
    <t>REYMOND CATOY</t>
  </si>
  <si>
    <t>RICHARD E DARADAR</t>
  </si>
  <si>
    <t>JANE RAMOS</t>
  </si>
  <si>
    <t>MICHAEL MUKHI</t>
  </si>
  <si>
    <t>KEN GO</t>
  </si>
  <si>
    <t>MADELAIN PEREZ</t>
  </si>
  <si>
    <t>ERIKA SAGUM</t>
  </si>
  <si>
    <t>MARY GRACE F. BODOLLO</t>
  </si>
  <si>
    <t>JOANNE G. BARNACHIA</t>
  </si>
  <si>
    <t>TOBY DIONISIO</t>
  </si>
  <si>
    <t>CHARLOU HANDUMON</t>
  </si>
  <si>
    <t>NANCHITA TABA</t>
  </si>
  <si>
    <t>(KRISTINE DELGADO)</t>
  </si>
  <si>
    <t>LOT ANTHONY TOLEDO</t>
  </si>
  <si>
    <t>JENELYN LEONADO</t>
  </si>
  <si>
    <t>CARLO ESCUARDO</t>
  </si>
  <si>
    <t>HAZEL</t>
  </si>
  <si>
    <t>NERISSA MANTAWIL KUSA</t>
  </si>
  <si>
    <t>OLIVER OLANAN</t>
  </si>
  <si>
    <t>VAN VERGARA</t>
  </si>
  <si>
    <t>CARL FREIDRICH VICENCIO</t>
  </si>
  <si>
    <t>NOE L. DANIEL</t>
  </si>
  <si>
    <t>MARLON ROSALES</t>
  </si>
  <si>
    <t>MYCHAELS CORPORATION</t>
  </si>
  <si>
    <t>TETA MANGANA</t>
  </si>
  <si>
    <t>JOSEPH NEIL ELIQUEN</t>
  </si>
  <si>
    <t>EDISON PUGAY</t>
  </si>
  <si>
    <t>VENERANDO AMATORIO</t>
  </si>
  <si>
    <t>LUZVIMINDA PAULE</t>
  </si>
  <si>
    <t>CHRISTIAN QUINTOS</t>
  </si>
  <si>
    <t>JOHN PATRICK PEROY</t>
  </si>
  <si>
    <t>MARK SHAND MADRID</t>
  </si>
  <si>
    <t>JOSEPH MARTIN Y. FEIR</t>
  </si>
  <si>
    <t>ROXANNE CRUZ</t>
  </si>
  <si>
    <t>MICHAEL ISAAC B. DUE*AS</t>
  </si>
  <si>
    <t>LHASA B</t>
  </si>
  <si>
    <t>PATRICK BRAVO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</si>
</sst>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8"/>
      <name val="Tahoma"/>
      <charset val="134"/>
    </font>
    <font>
      <b/>
      <sz val="7"/>
      <color rgb="FFFF0000"/>
      <name val="Tahoma"/>
      <charset val="134"/>
    </font>
    <font>
      <sz val="7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0" fontId="3" fillId="0" borderId="0" xfId="0" applyFont="1" applyFill="1" applyAlignment="1">
      <alignment horizontal="left"/>
    </xf>
    <xf numFmtId="177" fontId="3" fillId="0" borderId="0" xfId="0" applyNumberFormat="1" applyFont="1" applyFill="1" applyAlignment="1"/>
    <xf numFmtId="0" fontId="3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/>
    </xf>
    <xf numFmtId="177" fontId="4" fillId="2" borderId="6" xfId="1" applyNumberFormat="1" applyFont="1" applyFill="1" applyBorder="1" applyAlignment="1"/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/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1" fillId="0" borderId="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177" fontId="2" fillId="0" borderId="8" xfId="1" applyNumberFormat="1" applyFont="1" applyBorder="1" applyAlignment="1">
      <alignment horizontal="center"/>
    </xf>
    <xf numFmtId="177" fontId="2" fillId="0" borderId="0" xfId="1" applyNumberFormat="1" applyFont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3"/>
  <sheetViews>
    <sheetView zoomScale="130" zoomScaleNormal="130" topLeftCell="A119" workbookViewId="0">
      <selection activeCell="C23" sqref="C23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45930</v>
      </c>
      <c r="B7" s="15">
        <v>20647</v>
      </c>
      <c r="C7" s="16" t="s">
        <v>15</v>
      </c>
      <c r="D7" s="17" t="s">
        <v>16</v>
      </c>
      <c r="E7" s="15">
        <v>60460</v>
      </c>
      <c r="F7" s="35"/>
      <c r="G7" s="19" t="s">
        <v>17</v>
      </c>
      <c r="H7" s="19">
        <v>2332340</v>
      </c>
      <c r="I7" s="14">
        <v>45924</v>
      </c>
      <c r="J7" s="35">
        <v>27666.95</v>
      </c>
      <c r="K7" s="24">
        <f>F7+J7</f>
        <v>27666.95</v>
      </c>
      <c r="L7" s="14">
        <v>45931</v>
      </c>
      <c r="M7" s="2" t="s">
        <v>18</v>
      </c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6">
        <f t="shared" si="0"/>
        <v>27666.95</v>
      </c>
      <c r="K9" s="36">
        <f t="shared" si="0"/>
        <v>27666.95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38" t="s">
        <v>20</v>
      </c>
    </row>
    <row r="13" spans="11:11">
      <c r="K13" s="38" t="s">
        <v>21</v>
      </c>
    </row>
    <row r="14" spans="7:11">
      <c r="G14" s="2" t="s">
        <v>22</v>
      </c>
      <c r="I14" s="39">
        <v>1000</v>
      </c>
      <c r="J14" s="40"/>
      <c r="K14" s="41">
        <f t="shared" ref="K14:K25" si="1">J14*I14</f>
        <v>0</v>
      </c>
    </row>
    <row r="15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/>
      <c r="K20" s="41">
        <f t="shared" si="1"/>
        <v>0</v>
      </c>
    </row>
    <row r="21" spans="9:11">
      <c r="I21" s="39">
        <v>5</v>
      </c>
      <c r="J21" s="40"/>
      <c r="K21" s="41">
        <f t="shared" si="1"/>
        <v>0</v>
      </c>
    </row>
    <row r="22" spans="9:11">
      <c r="I22" s="39">
        <v>1</v>
      </c>
      <c r="J22" s="40"/>
      <c r="K22" s="41">
        <f t="shared" si="1"/>
        <v>0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39">
        <v>0.1</v>
      </c>
      <c r="J24" s="40"/>
      <c r="K24" s="41">
        <f t="shared" si="1"/>
        <v>0</v>
      </c>
    </row>
    <row r="25" spans="9:11">
      <c r="I25" s="42">
        <v>0.05</v>
      </c>
      <c r="J25" s="40"/>
      <c r="K25" s="53">
        <f t="shared" si="1"/>
        <v>0</v>
      </c>
    </row>
    <row r="26" spans="9:11">
      <c r="I26" s="2" t="s">
        <v>31</v>
      </c>
      <c r="K26" s="54">
        <f>SUM(K14:K25)</f>
        <v>0</v>
      </c>
    </row>
    <row r="27" spans="9:11">
      <c r="I27" s="2" t="s">
        <v>32</v>
      </c>
      <c r="K27" s="44">
        <f>J9</f>
        <v>27666.95</v>
      </c>
    </row>
    <row r="28" ht="9.75" spans="11:11">
      <c r="K28" s="45">
        <f>SUM(K26:K27)</f>
        <v>27666.95</v>
      </c>
    </row>
    <row r="29" ht="9.75"/>
    <row r="33" spans="1:1">
      <c r="A33" s="2" t="s">
        <v>0</v>
      </c>
    </row>
    <row r="34" spans="1:1">
      <c r="A34" s="2" t="s">
        <v>33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45931</v>
      </c>
      <c r="B39" s="15">
        <v>21559</v>
      </c>
      <c r="C39" s="16" t="s">
        <v>34</v>
      </c>
      <c r="D39" s="17" t="s">
        <v>16</v>
      </c>
      <c r="E39" s="15">
        <v>60445</v>
      </c>
      <c r="F39" s="35">
        <v>33996.2</v>
      </c>
      <c r="G39" s="19"/>
      <c r="H39" s="19"/>
      <c r="I39" s="14"/>
      <c r="J39" s="35">
        <v>0</v>
      </c>
      <c r="K39" s="24">
        <f>F39+J39</f>
        <v>33996.2</v>
      </c>
      <c r="L39" s="14">
        <v>45932</v>
      </c>
      <c r="M39" s="2"/>
    </row>
    <row r="40" spans="1:13">
      <c r="A40" s="14"/>
      <c r="B40" s="15"/>
      <c r="C40" s="16"/>
      <c r="D40" s="17"/>
      <c r="E40" s="15"/>
      <c r="F40" s="35"/>
      <c r="G40" s="19"/>
      <c r="H40" s="19"/>
      <c r="I40" s="14"/>
      <c r="J40" s="35"/>
      <c r="K40" s="24"/>
      <c r="L40" s="14"/>
      <c r="M40" s="2"/>
    </row>
    <row r="41" spans="6:11">
      <c r="F41" s="36">
        <f t="shared" ref="F41:K41" si="2">SUM(F39:F40)</f>
        <v>33996.2</v>
      </c>
      <c r="G41" s="2"/>
      <c r="H41" s="2"/>
      <c r="I41" s="2"/>
      <c r="J41" s="46">
        <f t="shared" si="2"/>
        <v>0</v>
      </c>
      <c r="K41" s="36">
        <f t="shared" si="2"/>
        <v>33996.2</v>
      </c>
    </row>
    <row r="42" spans="6:11">
      <c r="F42" s="36"/>
      <c r="G42" s="2"/>
      <c r="H42" s="2"/>
      <c r="I42" s="2"/>
      <c r="J42" s="36"/>
      <c r="K42" s="36"/>
    </row>
    <row r="43" spans="6:11">
      <c r="F43" s="36"/>
      <c r="I43" s="1" t="s">
        <v>13</v>
      </c>
      <c r="K43" s="36"/>
    </row>
    <row r="44" spans="8:10">
      <c r="H44" s="2" t="s">
        <v>19</v>
      </c>
      <c r="J44" s="38" t="s">
        <v>20</v>
      </c>
    </row>
    <row r="45" spans="11:11">
      <c r="K45" s="38" t="s">
        <v>21</v>
      </c>
    </row>
    <row r="46" spans="7:11">
      <c r="G46" s="2" t="s">
        <v>22</v>
      </c>
      <c r="I46" s="39">
        <v>1000</v>
      </c>
      <c r="J46" s="40">
        <v>33</v>
      </c>
      <c r="K46" s="41">
        <f t="shared" ref="K46:K57" si="3">J46*I46</f>
        <v>33000</v>
      </c>
    </row>
    <row r="47" spans="1:11">
      <c r="A47" s="2" t="s">
        <v>23</v>
      </c>
      <c r="D47" s="2" t="s">
        <v>24</v>
      </c>
      <c r="G47" s="2"/>
      <c r="I47" s="39">
        <v>500</v>
      </c>
      <c r="J47" s="40">
        <v>1</v>
      </c>
      <c r="K47" s="41">
        <f t="shared" si="3"/>
        <v>500</v>
      </c>
    </row>
    <row r="48" spans="1:11">
      <c r="A48" s="2"/>
      <c r="G48" s="2"/>
      <c r="I48" s="39">
        <v>200</v>
      </c>
      <c r="J48" s="40"/>
      <c r="K48" s="41">
        <f t="shared" si="3"/>
        <v>0</v>
      </c>
    </row>
    <row r="49" spans="1:11">
      <c r="A49" s="2"/>
      <c r="G49" s="2" t="s">
        <v>25</v>
      </c>
      <c r="I49" s="39">
        <v>100</v>
      </c>
      <c r="J49" s="40">
        <v>4</v>
      </c>
      <c r="K49" s="41">
        <f t="shared" si="3"/>
        <v>400</v>
      </c>
    </row>
    <row r="50" spans="1:11">
      <c r="A50" s="2" t="s">
        <v>26</v>
      </c>
      <c r="D50" s="2" t="s">
        <v>27</v>
      </c>
      <c r="G50" s="1" t="s">
        <v>28</v>
      </c>
      <c r="I50" s="39">
        <v>50</v>
      </c>
      <c r="J50" s="40">
        <v>1</v>
      </c>
      <c r="K50" s="41">
        <f t="shared" si="3"/>
        <v>50</v>
      </c>
    </row>
    <row r="51" spans="1:11">
      <c r="A51" s="1" t="s">
        <v>29</v>
      </c>
      <c r="D51" s="1" t="s">
        <v>30</v>
      </c>
      <c r="I51" s="39">
        <v>20</v>
      </c>
      <c r="J51" s="40">
        <v>2</v>
      </c>
      <c r="K51" s="41">
        <f t="shared" si="3"/>
        <v>40</v>
      </c>
    </row>
    <row r="52" spans="9:11">
      <c r="I52" s="39">
        <v>10</v>
      </c>
      <c r="J52" s="40"/>
      <c r="K52" s="41">
        <f t="shared" si="3"/>
        <v>0</v>
      </c>
    </row>
    <row r="53" spans="9:11">
      <c r="I53" s="39">
        <v>5</v>
      </c>
      <c r="J53" s="40">
        <v>1</v>
      </c>
      <c r="K53" s="41">
        <f t="shared" si="3"/>
        <v>5</v>
      </c>
    </row>
    <row r="54" spans="9:11">
      <c r="I54" s="39">
        <v>1</v>
      </c>
      <c r="J54" s="40">
        <v>1</v>
      </c>
      <c r="K54" s="41">
        <f t="shared" si="3"/>
        <v>1</v>
      </c>
    </row>
    <row r="55" spans="9:11">
      <c r="I55" s="39">
        <v>0.25</v>
      </c>
      <c r="J55" s="40"/>
      <c r="K55" s="41">
        <f t="shared" si="3"/>
        <v>0</v>
      </c>
    </row>
    <row r="56" spans="9:11">
      <c r="I56" s="39">
        <v>0.1</v>
      </c>
      <c r="J56" s="40">
        <v>2</v>
      </c>
      <c r="K56" s="41">
        <f t="shared" si="3"/>
        <v>0.2</v>
      </c>
    </row>
    <row r="57" spans="9:11">
      <c r="I57" s="42">
        <v>0.05</v>
      </c>
      <c r="J57" s="40"/>
      <c r="K57" s="53">
        <f t="shared" si="3"/>
        <v>0</v>
      </c>
    </row>
    <row r="58" spans="9:11">
      <c r="I58" s="2" t="s">
        <v>31</v>
      </c>
      <c r="K58" s="54">
        <f>SUM(K46:K57)</f>
        <v>33996.2</v>
      </c>
    </row>
    <row r="59" spans="9:11">
      <c r="I59" s="2" t="s">
        <v>32</v>
      </c>
      <c r="K59" s="44">
        <f>J41</f>
        <v>0</v>
      </c>
    </row>
    <row r="60" ht="9.75" spans="11:11">
      <c r="K60" s="45">
        <f>SUM(K58:K59)</f>
        <v>33996.2</v>
      </c>
    </row>
    <row r="61" ht="9.75"/>
    <row r="68" spans="1:1">
      <c r="A68" s="2" t="s">
        <v>0</v>
      </c>
    </row>
    <row r="69" spans="1:1">
      <c r="A69" s="2" t="s">
        <v>35</v>
      </c>
    </row>
    <row r="7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2"/>
      <c r="K71" s="3" t="s">
        <v>9</v>
      </c>
      <c r="L71" s="3" t="s">
        <v>10</v>
      </c>
    </row>
    <row r="72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14">
        <v>45931</v>
      </c>
      <c r="B74" s="15">
        <v>18930</v>
      </c>
      <c r="C74" s="16" t="s">
        <v>36</v>
      </c>
      <c r="D74" s="17" t="s">
        <v>16</v>
      </c>
      <c r="E74" s="15">
        <v>60468</v>
      </c>
      <c r="F74" s="35">
        <v>42152.4</v>
      </c>
      <c r="G74" s="19"/>
      <c r="H74" s="19"/>
      <c r="I74" s="14"/>
      <c r="J74" s="35">
        <v>0</v>
      </c>
      <c r="K74" s="24">
        <f>F74+J74</f>
        <v>42152.4</v>
      </c>
      <c r="L74" s="14">
        <v>45932</v>
      </c>
    </row>
    <row r="75" spans="1:12">
      <c r="A75" s="14">
        <v>45931</v>
      </c>
      <c r="B75" s="15">
        <v>18931</v>
      </c>
      <c r="C75" s="16" t="s">
        <v>37</v>
      </c>
      <c r="D75" s="17" t="s">
        <v>16</v>
      </c>
      <c r="E75" s="15">
        <v>60368</v>
      </c>
      <c r="F75" s="35"/>
      <c r="G75" s="19" t="s">
        <v>38</v>
      </c>
      <c r="H75" s="19">
        <v>3023515</v>
      </c>
      <c r="I75" s="14">
        <v>45924</v>
      </c>
      <c r="J75" s="35">
        <v>26500</v>
      </c>
      <c r="K75" s="24">
        <f>F75+J75</f>
        <v>26500</v>
      </c>
      <c r="L75" s="14">
        <v>45932</v>
      </c>
    </row>
    <row r="76" spans="6:11">
      <c r="F76" s="36">
        <f t="shared" ref="F76:K76" si="4">SUM(F74:F75)</f>
        <v>42152.4</v>
      </c>
      <c r="G76" s="2"/>
      <c r="H76" s="2"/>
      <c r="I76" s="2"/>
      <c r="J76" s="46">
        <f t="shared" si="4"/>
        <v>26500</v>
      </c>
      <c r="K76" s="36">
        <f t="shared" si="4"/>
        <v>68652.4</v>
      </c>
    </row>
    <row r="77" spans="6:11">
      <c r="F77" s="36"/>
      <c r="G77" s="2"/>
      <c r="H77" s="2"/>
      <c r="I77" s="2"/>
      <c r="J77" s="36"/>
      <c r="K77" s="36"/>
    </row>
    <row r="78" spans="6:11">
      <c r="F78" s="36"/>
      <c r="I78" s="1" t="s">
        <v>13</v>
      </c>
      <c r="K78" s="36"/>
    </row>
    <row r="79" spans="8:10">
      <c r="H79" s="2" t="s">
        <v>19</v>
      </c>
      <c r="J79" s="38" t="s">
        <v>20</v>
      </c>
    </row>
    <row r="80" spans="11:11">
      <c r="K80" s="38" t="s">
        <v>21</v>
      </c>
    </row>
    <row r="81" spans="7:11">
      <c r="G81" s="2" t="s">
        <v>22</v>
      </c>
      <c r="I81" s="39">
        <v>1000</v>
      </c>
      <c r="J81" s="40">
        <v>42</v>
      </c>
      <c r="K81" s="41">
        <f t="shared" ref="K81:K92" si="5">J81*I81</f>
        <v>42000</v>
      </c>
    </row>
    <row r="82" spans="1:11">
      <c r="A82" s="2" t="s">
        <v>23</v>
      </c>
      <c r="D82" s="2" t="s">
        <v>24</v>
      </c>
      <c r="G82" s="2"/>
      <c r="I82" s="39">
        <v>500</v>
      </c>
      <c r="J82" s="40"/>
      <c r="K82" s="41">
        <f t="shared" si="5"/>
        <v>0</v>
      </c>
    </row>
    <row r="83" spans="1:11">
      <c r="A83" s="2"/>
      <c r="G83" s="2"/>
      <c r="I83" s="39">
        <v>200</v>
      </c>
      <c r="J83" s="40"/>
      <c r="K83" s="41">
        <f t="shared" si="5"/>
        <v>0</v>
      </c>
    </row>
    <row r="84" spans="1:11">
      <c r="A84" s="2"/>
      <c r="G84" s="2" t="s">
        <v>25</v>
      </c>
      <c r="I84" s="39">
        <v>100</v>
      </c>
      <c r="J84" s="40">
        <v>1</v>
      </c>
      <c r="K84" s="41">
        <f t="shared" si="5"/>
        <v>100</v>
      </c>
    </row>
    <row r="85" spans="1:11">
      <c r="A85" s="2" t="s">
        <v>26</v>
      </c>
      <c r="D85" s="2" t="s">
        <v>27</v>
      </c>
      <c r="G85" s="1" t="s">
        <v>28</v>
      </c>
      <c r="I85" s="39">
        <v>50</v>
      </c>
      <c r="J85" s="40">
        <v>1</v>
      </c>
      <c r="K85" s="41">
        <f t="shared" si="5"/>
        <v>50</v>
      </c>
    </row>
    <row r="86" spans="1:11">
      <c r="A86" s="1" t="s">
        <v>29</v>
      </c>
      <c r="D86" s="1" t="s">
        <v>30</v>
      </c>
      <c r="I86" s="39">
        <v>20</v>
      </c>
      <c r="J86" s="40"/>
      <c r="K86" s="41">
        <f t="shared" si="5"/>
        <v>0</v>
      </c>
    </row>
    <row r="87" spans="9:11">
      <c r="I87" s="39">
        <v>10</v>
      </c>
      <c r="J87" s="40"/>
      <c r="K87" s="41">
        <f t="shared" si="5"/>
        <v>0</v>
      </c>
    </row>
    <row r="88" spans="9:11">
      <c r="I88" s="39">
        <v>5</v>
      </c>
      <c r="J88" s="40"/>
      <c r="K88" s="41">
        <f t="shared" si="5"/>
        <v>0</v>
      </c>
    </row>
    <row r="89" spans="9:11">
      <c r="I89" s="39">
        <v>1</v>
      </c>
      <c r="J89" s="40">
        <v>2</v>
      </c>
      <c r="K89" s="41">
        <f t="shared" si="5"/>
        <v>2</v>
      </c>
    </row>
    <row r="90" spans="9:11">
      <c r="I90" s="39">
        <v>0.25</v>
      </c>
      <c r="J90" s="40">
        <v>1</v>
      </c>
      <c r="K90" s="41">
        <f t="shared" si="5"/>
        <v>0.25</v>
      </c>
    </row>
    <row r="91" spans="9:11">
      <c r="I91" s="39">
        <v>0.1</v>
      </c>
      <c r="J91" s="40">
        <v>1</v>
      </c>
      <c r="K91" s="41">
        <f t="shared" si="5"/>
        <v>0.1</v>
      </c>
    </row>
    <row r="92" spans="9:11">
      <c r="I92" s="42">
        <v>0.05</v>
      </c>
      <c r="J92" s="40">
        <v>1</v>
      </c>
      <c r="K92" s="53">
        <f t="shared" si="5"/>
        <v>0.05</v>
      </c>
    </row>
    <row r="93" spans="9:11">
      <c r="I93" s="2" t="s">
        <v>31</v>
      </c>
      <c r="K93" s="54">
        <f>SUM(K81:K92)</f>
        <v>42152.4</v>
      </c>
    </row>
    <row r="94" spans="9:11">
      <c r="I94" s="2" t="s">
        <v>32</v>
      </c>
      <c r="K94" s="44">
        <f>J76</f>
        <v>26500</v>
      </c>
    </row>
    <row r="95" ht="9.75" spans="11:11">
      <c r="K95" s="45">
        <f>SUM(K93:K94)</f>
        <v>68652.4</v>
      </c>
    </row>
    <row r="96" ht="9.75"/>
    <row r="103" spans="1:1">
      <c r="A103" s="2" t="s">
        <v>0</v>
      </c>
    </row>
    <row r="104" spans="1:1">
      <c r="A104" s="2" t="s">
        <v>33</v>
      </c>
    </row>
    <row r="106" spans="1:12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6</v>
      </c>
      <c r="F106" s="3" t="s">
        <v>7</v>
      </c>
      <c r="G106" s="4" t="s">
        <v>8</v>
      </c>
      <c r="H106" s="5"/>
      <c r="I106" s="5"/>
      <c r="J106" s="22"/>
      <c r="K106" s="3" t="s">
        <v>9</v>
      </c>
      <c r="L106" s="3" t="s">
        <v>10</v>
      </c>
    </row>
    <row r="107" spans="1:12">
      <c r="A107" s="6"/>
      <c r="B107" s="6"/>
      <c r="C107" s="6"/>
      <c r="D107" s="6"/>
      <c r="E107" s="6"/>
      <c r="F107" s="6"/>
      <c r="G107" s="3" t="s">
        <v>11</v>
      </c>
      <c r="H107" s="3" t="s">
        <v>12</v>
      </c>
      <c r="I107" s="3" t="s">
        <v>13</v>
      </c>
      <c r="J107" s="3" t="s">
        <v>14</v>
      </c>
      <c r="K107" s="6"/>
      <c r="L107" s="6"/>
    </row>
    <row r="108" spans="1:1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3">
      <c r="A109" s="14">
        <v>45931</v>
      </c>
      <c r="B109" s="15">
        <v>21561</v>
      </c>
      <c r="C109" s="16" t="s">
        <v>39</v>
      </c>
      <c r="D109" s="17" t="s">
        <v>16</v>
      </c>
      <c r="E109" s="15">
        <v>60484</v>
      </c>
      <c r="F109" s="35">
        <v>51212.2</v>
      </c>
      <c r="G109" s="19"/>
      <c r="H109" s="19"/>
      <c r="I109" s="14"/>
      <c r="J109" s="35">
        <v>0</v>
      </c>
      <c r="K109" s="24">
        <f t="shared" ref="K109:K112" si="6">F109+J109</f>
        <v>51212.2</v>
      </c>
      <c r="L109" s="14">
        <v>45931</v>
      </c>
      <c r="M109" s="2"/>
    </row>
    <row r="110" spans="1:13">
      <c r="A110" s="14">
        <v>45931</v>
      </c>
      <c r="B110" s="15">
        <v>21562</v>
      </c>
      <c r="C110" s="16" t="s">
        <v>40</v>
      </c>
      <c r="D110" s="17" t="s">
        <v>16</v>
      </c>
      <c r="E110" s="15">
        <v>59186</v>
      </c>
      <c r="F110" s="35">
        <v>8100</v>
      </c>
      <c r="G110" s="19"/>
      <c r="H110" s="19"/>
      <c r="I110" s="14"/>
      <c r="J110" s="35">
        <v>0</v>
      </c>
      <c r="K110" s="24">
        <f t="shared" si="6"/>
        <v>8100</v>
      </c>
      <c r="L110" s="14">
        <v>45931</v>
      </c>
      <c r="M110" s="2"/>
    </row>
    <row r="111" spans="1:13">
      <c r="A111" s="14">
        <v>45931</v>
      </c>
      <c r="B111" s="15">
        <v>21563</v>
      </c>
      <c r="C111" s="16" t="s">
        <v>41</v>
      </c>
      <c r="D111" s="17" t="s">
        <v>42</v>
      </c>
      <c r="E111" s="15">
        <v>60486</v>
      </c>
      <c r="F111" s="35">
        <v>75120.6</v>
      </c>
      <c r="G111" s="19"/>
      <c r="H111" s="19"/>
      <c r="I111" s="14"/>
      <c r="J111" s="35">
        <v>0</v>
      </c>
      <c r="K111" s="24">
        <f t="shared" si="6"/>
        <v>75120.6</v>
      </c>
      <c r="L111" s="14">
        <v>45931</v>
      </c>
      <c r="M111" s="2"/>
    </row>
    <row r="112" spans="1:13">
      <c r="A112" s="14">
        <v>45931</v>
      </c>
      <c r="B112" s="15">
        <v>21564</v>
      </c>
      <c r="C112" s="16" t="s">
        <v>43</v>
      </c>
      <c r="D112" s="17" t="s">
        <v>16</v>
      </c>
      <c r="E112" s="15">
        <v>60487</v>
      </c>
      <c r="F112" s="35">
        <v>2363.3</v>
      </c>
      <c r="G112" s="19"/>
      <c r="H112" s="19"/>
      <c r="I112" s="14"/>
      <c r="J112" s="35">
        <v>0</v>
      </c>
      <c r="K112" s="24">
        <f t="shared" si="6"/>
        <v>2363.3</v>
      </c>
      <c r="L112" s="14">
        <v>45931</v>
      </c>
      <c r="M112" s="2"/>
    </row>
    <row r="113" spans="6:11">
      <c r="F113" s="36">
        <f t="shared" ref="F113:K113" si="7">SUM(F109:F112)</f>
        <v>136796.1</v>
      </c>
      <c r="G113" s="2"/>
      <c r="H113" s="2"/>
      <c r="I113" s="2"/>
      <c r="J113" s="46">
        <f t="shared" si="7"/>
        <v>0</v>
      </c>
      <c r="K113" s="36">
        <f t="shared" si="7"/>
        <v>136796.1</v>
      </c>
    </row>
    <row r="114" spans="6:11">
      <c r="F114" s="36"/>
      <c r="G114" s="2"/>
      <c r="H114" s="2"/>
      <c r="I114" s="2"/>
      <c r="J114" s="36"/>
      <c r="K114" s="36"/>
    </row>
    <row r="115" spans="6:6">
      <c r="F115" s="36"/>
    </row>
    <row r="119" spans="1:4">
      <c r="A119" s="2" t="s">
        <v>23</v>
      </c>
      <c r="D119" s="2" t="s">
        <v>24</v>
      </c>
    </row>
    <row r="120" spans="1:1">
      <c r="A120" s="2"/>
    </row>
    <row r="121" spans="1:1">
      <c r="A121" s="2"/>
    </row>
    <row r="122" spans="1:4">
      <c r="A122" s="2" t="s">
        <v>26</v>
      </c>
      <c r="D122" s="2" t="s">
        <v>27</v>
      </c>
    </row>
    <row r="123" spans="1:4">
      <c r="A123" s="1" t="s">
        <v>29</v>
      </c>
      <c r="D123" s="1" t="s">
        <v>30</v>
      </c>
    </row>
  </sheetData>
  <mergeCells count="52">
    <mergeCell ref="G4:J4"/>
    <mergeCell ref="G36:J36"/>
    <mergeCell ref="G71:J71"/>
    <mergeCell ref="G106:J106"/>
    <mergeCell ref="A4:A6"/>
    <mergeCell ref="A36:A38"/>
    <mergeCell ref="A71:A73"/>
    <mergeCell ref="A106:A108"/>
    <mergeCell ref="B4:B6"/>
    <mergeCell ref="B36:B38"/>
    <mergeCell ref="B71:B73"/>
    <mergeCell ref="B106:B108"/>
    <mergeCell ref="C4:C6"/>
    <mergeCell ref="C36:C38"/>
    <mergeCell ref="C71:C73"/>
    <mergeCell ref="C106:C108"/>
    <mergeCell ref="D4:D6"/>
    <mergeCell ref="D36:D38"/>
    <mergeCell ref="D71:D73"/>
    <mergeCell ref="D106:D108"/>
    <mergeCell ref="E4:E6"/>
    <mergeCell ref="E36:E38"/>
    <mergeCell ref="E71:E73"/>
    <mergeCell ref="E106:E108"/>
    <mergeCell ref="F4:F6"/>
    <mergeCell ref="F36:F38"/>
    <mergeCell ref="F71:F73"/>
    <mergeCell ref="F106:F108"/>
    <mergeCell ref="G5:G6"/>
    <mergeCell ref="G37:G38"/>
    <mergeCell ref="G72:G73"/>
    <mergeCell ref="G107:G108"/>
    <mergeCell ref="H5:H6"/>
    <mergeCell ref="H37:H38"/>
    <mergeCell ref="H72:H73"/>
    <mergeCell ref="H107:H108"/>
    <mergeCell ref="I5:I6"/>
    <mergeCell ref="I37:I38"/>
    <mergeCell ref="I72:I73"/>
    <mergeCell ref="I107:I108"/>
    <mergeCell ref="J5:J6"/>
    <mergeCell ref="J37:J38"/>
    <mergeCell ref="J72:J73"/>
    <mergeCell ref="J107:J108"/>
    <mergeCell ref="K4:K6"/>
    <mergeCell ref="K36:K38"/>
    <mergeCell ref="K71:K73"/>
    <mergeCell ref="K106:K108"/>
    <mergeCell ref="L4:L6"/>
    <mergeCell ref="L36:L38"/>
    <mergeCell ref="L71:L73"/>
    <mergeCell ref="L106:L108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4"/>
  <sheetViews>
    <sheetView zoomScale="130" zoomScaleNormal="130" topLeftCell="A83" workbookViewId="0">
      <selection activeCell="C19" sqref="C19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45946</v>
      </c>
      <c r="B7" s="15">
        <v>21593</v>
      </c>
      <c r="C7" s="16" t="s">
        <v>87</v>
      </c>
      <c r="D7" s="17" t="s">
        <v>16</v>
      </c>
      <c r="E7" s="15">
        <v>60529</v>
      </c>
      <c r="F7" s="35">
        <v>27000</v>
      </c>
      <c r="G7" s="19"/>
      <c r="H7" s="19"/>
      <c r="I7" s="14"/>
      <c r="J7" s="35">
        <v>0</v>
      </c>
      <c r="K7" s="24">
        <f>F7+J7</f>
        <v>27000</v>
      </c>
      <c r="L7" s="14">
        <v>45945</v>
      </c>
      <c r="M7" s="2"/>
    </row>
    <row r="8" spans="1:13">
      <c r="A8" s="14">
        <v>45946</v>
      </c>
      <c r="B8" s="15">
        <v>21594</v>
      </c>
      <c r="C8" s="16" t="s">
        <v>88</v>
      </c>
      <c r="D8" s="17" t="s">
        <v>16</v>
      </c>
      <c r="E8" s="15">
        <v>60535</v>
      </c>
      <c r="F8" s="35"/>
      <c r="G8" s="19"/>
      <c r="H8" s="19"/>
      <c r="I8" s="14"/>
      <c r="J8" s="35">
        <v>33692.66</v>
      </c>
      <c r="K8" s="24">
        <f>F8+J8</f>
        <v>33692.66</v>
      </c>
      <c r="L8" s="14">
        <v>45945</v>
      </c>
      <c r="M8" s="2" t="s">
        <v>89</v>
      </c>
    </row>
    <row r="9" spans="1:13">
      <c r="A9" s="14">
        <v>45946</v>
      </c>
      <c r="B9" s="15">
        <v>21595</v>
      </c>
      <c r="C9" s="16" t="s">
        <v>90</v>
      </c>
      <c r="D9" s="17" t="s">
        <v>16</v>
      </c>
      <c r="E9" s="15">
        <v>60534</v>
      </c>
      <c r="F9" s="35"/>
      <c r="G9" s="19"/>
      <c r="H9" s="19"/>
      <c r="I9" s="14"/>
      <c r="J9" s="35">
        <v>55333.9</v>
      </c>
      <c r="K9" s="24">
        <f>F9+J9</f>
        <v>55333.9</v>
      </c>
      <c r="L9" s="14">
        <v>45945</v>
      </c>
      <c r="M9" s="2" t="s">
        <v>91</v>
      </c>
    </row>
    <row r="10" spans="1:13">
      <c r="A10" s="14">
        <v>45946</v>
      </c>
      <c r="B10" s="15">
        <v>21596</v>
      </c>
      <c r="C10" s="16" t="s">
        <v>92</v>
      </c>
      <c r="D10" s="17" t="s">
        <v>16</v>
      </c>
      <c r="E10" s="15">
        <v>60530</v>
      </c>
      <c r="F10" s="35">
        <v>80748.6</v>
      </c>
      <c r="G10" s="19"/>
      <c r="H10" s="19"/>
      <c r="I10" s="14"/>
      <c r="J10" s="35">
        <v>0</v>
      </c>
      <c r="K10" s="24">
        <f>F10+J10</f>
        <v>80748.6</v>
      </c>
      <c r="L10" s="14">
        <v>45945</v>
      </c>
      <c r="M10" s="2"/>
    </row>
    <row r="11" spans="1:13">
      <c r="A11" s="14">
        <v>45946</v>
      </c>
      <c r="B11" s="15">
        <v>21597</v>
      </c>
      <c r="C11" s="16" t="s">
        <v>92</v>
      </c>
      <c r="D11" s="51" t="s">
        <v>93</v>
      </c>
      <c r="E11" s="52" t="s">
        <v>47</v>
      </c>
      <c r="F11" s="35">
        <v>1350</v>
      </c>
      <c r="G11" s="19"/>
      <c r="H11" s="19"/>
      <c r="I11" s="14"/>
      <c r="J11" s="35">
        <v>0</v>
      </c>
      <c r="K11" s="24">
        <f>F11+J11</f>
        <v>1350</v>
      </c>
      <c r="L11" s="14">
        <v>45945</v>
      </c>
      <c r="M11" s="2"/>
    </row>
    <row r="12" spans="6:11">
      <c r="F12" s="36">
        <f>SUM(F7:F11)</f>
        <v>109098.6</v>
      </c>
      <c r="G12" s="2"/>
      <c r="H12" s="2"/>
      <c r="I12" s="2"/>
      <c r="J12" s="46">
        <f>SUM(J7:J11)</f>
        <v>89026.56</v>
      </c>
      <c r="K12" s="36">
        <f>SUM(K7:K11)</f>
        <v>198125.16</v>
      </c>
    </row>
    <row r="13" spans="6:11">
      <c r="F13" s="36"/>
      <c r="G13" s="2"/>
      <c r="H13" s="2"/>
      <c r="I13" s="2"/>
      <c r="J13" s="36"/>
      <c r="K13" s="36"/>
    </row>
    <row r="14" spans="6:6">
      <c r="F14" s="36"/>
    </row>
    <row r="18" spans="1:4">
      <c r="A18" s="2" t="s">
        <v>23</v>
      </c>
      <c r="D18" s="2" t="s">
        <v>24</v>
      </c>
    </row>
    <row r="19" spans="1:1">
      <c r="A19" s="2"/>
    </row>
    <row r="20" spans="1:1">
      <c r="A20" s="2"/>
    </row>
    <row r="21" spans="1:4">
      <c r="A21" s="2" t="s">
        <v>26</v>
      </c>
      <c r="D21" s="2" t="s">
        <v>27</v>
      </c>
    </row>
    <row r="22" spans="1:4">
      <c r="A22" s="1" t="s">
        <v>29</v>
      </c>
      <c r="D22" s="1" t="s">
        <v>30</v>
      </c>
    </row>
    <row r="33" spans="1:1">
      <c r="A33" s="2" t="s">
        <v>0</v>
      </c>
    </row>
    <row r="34" spans="1:1">
      <c r="A34" s="2" t="s">
        <v>33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45946</v>
      </c>
      <c r="B39" s="15">
        <v>21598</v>
      </c>
      <c r="C39" s="16" t="s">
        <v>94</v>
      </c>
      <c r="D39" s="17" t="s">
        <v>16</v>
      </c>
      <c r="E39" s="15">
        <v>60533</v>
      </c>
      <c r="F39" s="35">
        <v>18196.2</v>
      </c>
      <c r="G39" s="19"/>
      <c r="H39" s="19"/>
      <c r="I39" s="14"/>
      <c r="J39" s="35">
        <v>0</v>
      </c>
      <c r="K39" s="24">
        <f t="shared" ref="K39:K42" si="0">F39+J39</f>
        <v>18196.2</v>
      </c>
      <c r="L39" s="14">
        <v>45945</v>
      </c>
      <c r="M39" s="2"/>
    </row>
    <row r="40" spans="1:13">
      <c r="A40" s="14">
        <v>45946</v>
      </c>
      <c r="B40" s="15">
        <v>21599</v>
      </c>
      <c r="C40" s="16" t="s">
        <v>95</v>
      </c>
      <c r="D40" s="17" t="s">
        <v>16</v>
      </c>
      <c r="E40" s="15">
        <v>60537</v>
      </c>
      <c r="F40" s="35">
        <v>28412.2</v>
      </c>
      <c r="G40" s="19"/>
      <c r="H40" s="19"/>
      <c r="I40" s="14"/>
      <c r="J40" s="35">
        <v>0</v>
      </c>
      <c r="K40" s="24">
        <f t="shared" si="0"/>
        <v>28412.2</v>
      </c>
      <c r="L40" s="14">
        <v>45946</v>
      </c>
      <c r="M40" s="2"/>
    </row>
    <row r="41" spans="1:13">
      <c r="A41" s="14">
        <v>45946</v>
      </c>
      <c r="B41" s="15">
        <v>21600</v>
      </c>
      <c r="C41" s="16" t="s">
        <v>96</v>
      </c>
      <c r="D41" s="17" t="s">
        <v>16</v>
      </c>
      <c r="E41" s="15">
        <v>60539</v>
      </c>
      <c r="F41" s="35"/>
      <c r="G41" s="19"/>
      <c r="H41" s="19"/>
      <c r="I41" s="14"/>
      <c r="J41" s="35">
        <v>5496.68</v>
      </c>
      <c r="K41" s="24">
        <f t="shared" si="0"/>
        <v>5496.68</v>
      </c>
      <c r="L41" s="14">
        <v>45940</v>
      </c>
      <c r="M41" s="2" t="s">
        <v>97</v>
      </c>
    </row>
    <row r="42" spans="1:13">
      <c r="A42" s="14">
        <v>45946</v>
      </c>
      <c r="B42" s="15">
        <v>21601</v>
      </c>
      <c r="C42" s="16" t="s">
        <v>98</v>
      </c>
      <c r="D42" s="17" t="s">
        <v>16</v>
      </c>
      <c r="E42" s="15">
        <v>60524</v>
      </c>
      <c r="F42" s="35"/>
      <c r="G42" s="19"/>
      <c r="H42" s="19"/>
      <c r="I42" s="14"/>
      <c r="J42" s="35">
        <v>16096.2</v>
      </c>
      <c r="K42" s="24">
        <f t="shared" si="0"/>
        <v>16096.2</v>
      </c>
      <c r="L42" s="14">
        <v>45946</v>
      </c>
      <c r="M42" s="2"/>
    </row>
    <row r="43" spans="6:11">
      <c r="F43" s="36">
        <f>SUM(F39:F42)</f>
        <v>46608.4</v>
      </c>
      <c r="G43" s="2"/>
      <c r="H43" s="2"/>
      <c r="I43" s="2"/>
      <c r="J43" s="46">
        <f>SUM(J39:J42)</f>
        <v>21592.88</v>
      </c>
      <c r="K43" s="36">
        <f>SUM(K39:K42)</f>
        <v>68201.28</v>
      </c>
    </row>
    <row r="44" spans="6:11">
      <c r="F44" s="36"/>
      <c r="G44" s="2"/>
      <c r="H44" s="2"/>
      <c r="I44" s="2"/>
      <c r="J44" s="36"/>
      <c r="K44" s="36"/>
    </row>
    <row r="45" spans="6:6">
      <c r="F45" s="36"/>
    </row>
    <row r="49" spans="1:4">
      <c r="A49" s="2" t="s">
        <v>23</v>
      </c>
      <c r="D49" s="2" t="s">
        <v>24</v>
      </c>
    </row>
    <row r="50" spans="1:1">
      <c r="A50" s="2"/>
    </row>
    <row r="51" spans="1:1">
      <c r="A51" s="2"/>
    </row>
    <row r="52" spans="1:4">
      <c r="A52" s="2" t="s">
        <v>26</v>
      </c>
      <c r="D52" s="2" t="s">
        <v>27</v>
      </c>
    </row>
    <row r="53" spans="1:4">
      <c r="A53" s="1" t="s">
        <v>29</v>
      </c>
      <c r="D53" s="1" t="s">
        <v>30</v>
      </c>
    </row>
    <row r="65" spans="1:1">
      <c r="A65" s="2" t="s">
        <v>0</v>
      </c>
    </row>
    <row r="66" spans="1:1">
      <c r="A66" s="2" t="s">
        <v>33</v>
      </c>
    </row>
    <row r="68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2"/>
      <c r="K68" s="3" t="s">
        <v>9</v>
      </c>
      <c r="L68" s="3" t="s">
        <v>10</v>
      </c>
    </row>
    <row r="69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3">
      <c r="A71" s="14">
        <v>45946</v>
      </c>
      <c r="B71" s="15">
        <v>21602</v>
      </c>
      <c r="C71" s="16" t="s">
        <v>99</v>
      </c>
      <c r="D71" s="17" t="s">
        <v>16</v>
      </c>
      <c r="E71" s="15">
        <v>60416</v>
      </c>
      <c r="F71" s="35">
        <v>20888.02</v>
      </c>
      <c r="G71" s="19"/>
      <c r="H71" s="19"/>
      <c r="I71" s="14"/>
      <c r="J71" s="35">
        <v>0</v>
      </c>
      <c r="K71" s="24">
        <f>F71+J71</f>
        <v>20888.02</v>
      </c>
      <c r="L71" s="14">
        <v>45945</v>
      </c>
      <c r="M71" s="2" t="s">
        <v>100</v>
      </c>
    </row>
    <row r="72" spans="1:13">
      <c r="A72" s="14">
        <v>45946</v>
      </c>
      <c r="B72" s="15">
        <v>21603</v>
      </c>
      <c r="C72" s="16" t="s">
        <v>101</v>
      </c>
      <c r="D72" s="17" t="s">
        <v>42</v>
      </c>
      <c r="E72" s="15">
        <v>60540</v>
      </c>
      <c r="F72" s="35">
        <v>38892.2</v>
      </c>
      <c r="G72" s="19"/>
      <c r="H72" s="19"/>
      <c r="I72" s="14"/>
      <c r="J72" s="35">
        <v>0</v>
      </c>
      <c r="K72" s="24">
        <f>F72+J72</f>
        <v>38892.2</v>
      </c>
      <c r="L72" s="14">
        <v>45946</v>
      </c>
      <c r="M72" s="2"/>
    </row>
    <row r="73" spans="1:13">
      <c r="A73" s="14">
        <v>45946</v>
      </c>
      <c r="B73" s="15">
        <v>21604</v>
      </c>
      <c r="C73" s="16" t="s">
        <v>102</v>
      </c>
      <c r="D73" s="17" t="s">
        <v>16</v>
      </c>
      <c r="E73" s="15">
        <v>60538</v>
      </c>
      <c r="F73" s="35">
        <v>16500</v>
      </c>
      <c r="G73" s="19"/>
      <c r="H73" s="19"/>
      <c r="I73" s="14"/>
      <c r="J73" s="35">
        <v>0</v>
      </c>
      <c r="K73" s="24">
        <f>F73+J73</f>
        <v>16500</v>
      </c>
      <c r="L73" s="14">
        <v>45946</v>
      </c>
      <c r="M73" s="2"/>
    </row>
    <row r="74" spans="6:11">
      <c r="F74" s="36">
        <f>SUM(F71:F73)</f>
        <v>76280.22</v>
      </c>
      <c r="G74" s="2"/>
      <c r="H74" s="2"/>
      <c r="I74" s="2"/>
      <c r="J74" s="46">
        <f>SUM(J71:J73)</f>
        <v>0</v>
      </c>
      <c r="K74" s="36">
        <f>SUM(K71:K73)</f>
        <v>76280.22</v>
      </c>
    </row>
    <row r="75" spans="6:11">
      <c r="F75" s="36"/>
      <c r="G75" s="2"/>
      <c r="H75" s="2"/>
      <c r="I75" s="2"/>
      <c r="J75" s="36"/>
      <c r="K75" s="36"/>
    </row>
    <row r="76" spans="6:6">
      <c r="F76" s="36"/>
    </row>
    <row r="80" spans="1:4">
      <c r="A80" s="2" t="s">
        <v>23</v>
      </c>
      <c r="D80" s="2" t="s">
        <v>24</v>
      </c>
    </row>
    <row r="81" spans="1:1">
      <c r="A81" s="2"/>
    </row>
    <row r="82" spans="1:1">
      <c r="A82" s="2"/>
    </row>
    <row r="83" spans="1:4">
      <c r="A83" s="2" t="s">
        <v>26</v>
      </c>
      <c r="D83" s="2" t="s">
        <v>27</v>
      </c>
    </row>
    <row r="84" spans="1:4">
      <c r="A84" s="1" t="s">
        <v>29</v>
      </c>
      <c r="D84" s="1" t="s">
        <v>30</v>
      </c>
    </row>
  </sheetData>
  <mergeCells count="39">
    <mergeCell ref="G4:J4"/>
    <mergeCell ref="G36:J36"/>
    <mergeCell ref="G68:J68"/>
    <mergeCell ref="A4:A6"/>
    <mergeCell ref="A36:A38"/>
    <mergeCell ref="A68:A70"/>
    <mergeCell ref="B4:B6"/>
    <mergeCell ref="B36:B38"/>
    <mergeCell ref="B68:B70"/>
    <mergeCell ref="C4:C6"/>
    <mergeCell ref="C36:C38"/>
    <mergeCell ref="C68:C70"/>
    <mergeCell ref="D4:D6"/>
    <mergeCell ref="D36:D38"/>
    <mergeCell ref="D68:D70"/>
    <mergeCell ref="E4:E6"/>
    <mergeCell ref="E36:E38"/>
    <mergeCell ref="E68:E70"/>
    <mergeCell ref="F4:F6"/>
    <mergeCell ref="F36:F38"/>
    <mergeCell ref="F68:F70"/>
    <mergeCell ref="G5:G6"/>
    <mergeCell ref="G37:G38"/>
    <mergeCell ref="G69:G70"/>
    <mergeCell ref="H5:H6"/>
    <mergeCell ref="H37:H38"/>
    <mergeCell ref="H69:H70"/>
    <mergeCell ref="I5:I6"/>
    <mergeCell ref="I37:I38"/>
    <mergeCell ref="I69:I70"/>
    <mergeCell ref="J5:J6"/>
    <mergeCell ref="J37:J38"/>
    <mergeCell ref="J69:J70"/>
    <mergeCell ref="K4:K6"/>
    <mergeCell ref="K36:K38"/>
    <mergeCell ref="K68:K70"/>
    <mergeCell ref="L4:L6"/>
    <mergeCell ref="L36:L38"/>
    <mergeCell ref="L68:L70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zoomScale="130" zoomScaleNormal="130" topLeftCell="A27" workbookViewId="0">
      <selection activeCell="H21" sqref="H21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45947</v>
      </c>
      <c r="B7" s="15">
        <v>18932</v>
      </c>
      <c r="C7" s="16" t="s">
        <v>103</v>
      </c>
      <c r="D7" s="17" t="s">
        <v>16</v>
      </c>
      <c r="E7" s="15">
        <v>60501</v>
      </c>
      <c r="F7" s="35">
        <v>0</v>
      </c>
      <c r="G7" s="19" t="s">
        <v>45</v>
      </c>
      <c r="H7" s="19">
        <v>1499488</v>
      </c>
      <c r="I7" s="14">
        <v>45947</v>
      </c>
      <c r="J7" s="35">
        <v>47521.23</v>
      </c>
      <c r="K7" s="24">
        <f t="shared" ref="K7:K8" si="0">F7+J7</f>
        <v>47521.23</v>
      </c>
      <c r="L7" s="14">
        <v>45950</v>
      </c>
      <c r="M7" s="2" t="s">
        <v>104</v>
      </c>
    </row>
    <row r="8" spans="1:13">
      <c r="A8" s="14">
        <v>45947</v>
      </c>
      <c r="B8" s="15">
        <v>18933</v>
      </c>
      <c r="C8" s="16" t="s">
        <v>103</v>
      </c>
      <c r="D8" s="17" t="s">
        <v>16</v>
      </c>
      <c r="E8" s="15">
        <v>60490</v>
      </c>
      <c r="F8" s="35">
        <v>0</v>
      </c>
      <c r="G8" s="19" t="s">
        <v>45</v>
      </c>
      <c r="H8" s="19">
        <v>1499464</v>
      </c>
      <c r="I8" s="14">
        <v>45940</v>
      </c>
      <c r="J8" s="35">
        <v>29925.18</v>
      </c>
      <c r="K8" s="24">
        <f t="shared" si="0"/>
        <v>29925.18</v>
      </c>
      <c r="L8" s="14">
        <v>45950</v>
      </c>
      <c r="M8" s="2" t="s">
        <v>105</v>
      </c>
    </row>
    <row r="9" spans="6:11">
      <c r="F9" s="36">
        <f>SUM(F7:F8)</f>
        <v>0</v>
      </c>
      <c r="G9" s="2"/>
      <c r="H9" s="2"/>
      <c r="I9" s="2"/>
      <c r="J9" s="46">
        <f>SUM(J7:J8)</f>
        <v>77446.41</v>
      </c>
      <c r="K9" s="36">
        <f>SUM(K7:K8)</f>
        <v>77446.41</v>
      </c>
    </row>
    <row r="10" spans="6:11">
      <c r="F10" s="36"/>
      <c r="G10" s="2"/>
      <c r="H10" s="2"/>
      <c r="I10" s="2"/>
      <c r="J10" s="36"/>
      <c r="K10" s="36"/>
    </row>
    <row r="11" spans="6:6">
      <c r="F11" s="36"/>
    </row>
    <row r="15" spans="1:4">
      <c r="A15" s="2" t="s">
        <v>23</v>
      </c>
      <c r="D15" s="2" t="s">
        <v>24</v>
      </c>
    </row>
    <row r="16" spans="1:1">
      <c r="A16" s="2"/>
    </row>
    <row r="17" spans="1:1">
      <c r="A17" s="2"/>
    </row>
    <row r="18" spans="1:4">
      <c r="A18" s="2" t="s">
        <v>26</v>
      </c>
      <c r="D18" s="2" t="s">
        <v>27</v>
      </c>
    </row>
    <row r="19" spans="1:4">
      <c r="A19" s="1" t="s">
        <v>29</v>
      </c>
      <c r="D19" s="1" t="s">
        <v>30</v>
      </c>
    </row>
    <row r="25" spans="1:1">
      <c r="A25" s="2" t="s">
        <v>0</v>
      </c>
    </row>
    <row r="26" spans="1:1">
      <c r="A26" s="2" t="s">
        <v>33</v>
      </c>
    </row>
    <row r="28" spans="1:12">
      <c r="A28" s="3" t="s">
        <v>2</v>
      </c>
      <c r="B28" s="47" t="s">
        <v>50</v>
      </c>
      <c r="C28" s="3" t="s">
        <v>4</v>
      </c>
      <c r="D28" s="3" t="s">
        <v>5</v>
      </c>
      <c r="E28" s="3" t="s">
        <v>6</v>
      </c>
      <c r="F28" s="3" t="s">
        <v>7</v>
      </c>
      <c r="G28" s="4" t="s">
        <v>8</v>
      </c>
      <c r="H28" s="5"/>
      <c r="I28" s="5"/>
      <c r="J28" s="22"/>
      <c r="K28" s="3" t="s">
        <v>9</v>
      </c>
      <c r="L28" s="3" t="s">
        <v>10</v>
      </c>
    </row>
    <row r="29" spans="1:12">
      <c r="A29" s="6"/>
      <c r="B29" s="48"/>
      <c r="C29" s="6"/>
      <c r="D29" s="6"/>
      <c r="E29" s="6"/>
      <c r="F29" s="6"/>
      <c r="G29" s="3" t="s">
        <v>11</v>
      </c>
      <c r="H29" s="3" t="s">
        <v>12</v>
      </c>
      <c r="I29" s="3" t="s">
        <v>13</v>
      </c>
      <c r="J29" s="3" t="s">
        <v>14</v>
      </c>
      <c r="K29" s="6"/>
      <c r="L29" s="6"/>
    </row>
    <row r="30" spans="1:12">
      <c r="A30" s="7"/>
      <c r="B30" s="49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>
      <c r="A31" s="14">
        <v>45950</v>
      </c>
      <c r="B31" s="15" t="s">
        <v>106</v>
      </c>
      <c r="C31" s="16" t="s">
        <v>107</v>
      </c>
      <c r="D31" s="17" t="s">
        <v>16</v>
      </c>
      <c r="E31" s="15" t="s">
        <v>108</v>
      </c>
      <c r="F31" s="35">
        <v>4000</v>
      </c>
      <c r="G31" s="19"/>
      <c r="H31" s="19"/>
      <c r="I31" s="14"/>
      <c r="J31" s="35"/>
      <c r="K31" s="24">
        <f>J31+F31</f>
        <v>4000</v>
      </c>
      <c r="L31" s="14">
        <v>45950</v>
      </c>
    </row>
    <row r="32" spans="1:12">
      <c r="A32" s="14">
        <v>45950</v>
      </c>
      <c r="B32" s="15" t="s">
        <v>109</v>
      </c>
      <c r="C32" s="16" t="s">
        <v>110</v>
      </c>
      <c r="D32" s="17" t="s">
        <v>16</v>
      </c>
      <c r="E32" s="15" t="s">
        <v>111</v>
      </c>
      <c r="F32" s="35">
        <v>90945</v>
      </c>
      <c r="G32" s="19"/>
      <c r="H32" s="19"/>
      <c r="I32" s="14"/>
      <c r="J32" s="35"/>
      <c r="K32" s="24">
        <f>J32+F32</f>
        <v>90945</v>
      </c>
      <c r="L32" s="14">
        <v>45950</v>
      </c>
    </row>
    <row r="33" spans="1:12">
      <c r="A33" s="14"/>
      <c r="B33" s="15"/>
      <c r="C33" s="16"/>
      <c r="D33" s="17"/>
      <c r="E33" s="15"/>
      <c r="F33" s="35"/>
      <c r="G33" s="19"/>
      <c r="H33" s="19"/>
      <c r="I33" s="14"/>
      <c r="J33" s="35"/>
      <c r="K33" s="24"/>
      <c r="L33" s="14"/>
    </row>
    <row r="34" spans="6:11">
      <c r="F34" s="36">
        <f>SUM(F31:F33)</f>
        <v>94945</v>
      </c>
      <c r="G34" s="2"/>
      <c r="H34" s="2"/>
      <c r="I34" s="2"/>
      <c r="J34" s="36">
        <f>SUM(J32:J33)</f>
        <v>0</v>
      </c>
      <c r="K34" s="36">
        <f>SUM(K31:K33)</f>
        <v>94945</v>
      </c>
    </row>
    <row r="35" spans="9:9">
      <c r="I35" s="1" t="s">
        <v>13</v>
      </c>
    </row>
    <row r="36" spans="8:11">
      <c r="H36" s="2" t="s">
        <v>19</v>
      </c>
      <c r="J36" s="38" t="s">
        <v>20</v>
      </c>
      <c r="K36" s="38" t="s">
        <v>21</v>
      </c>
    </row>
    <row r="37" spans="11:11">
      <c r="K37" s="2"/>
    </row>
    <row r="38" spans="1:11">
      <c r="A38" s="2" t="s">
        <v>23</v>
      </c>
      <c r="D38" s="2" t="s">
        <v>24</v>
      </c>
      <c r="G38" s="2" t="s">
        <v>22</v>
      </c>
      <c r="I38" s="39">
        <v>1000</v>
      </c>
      <c r="J38" s="40">
        <v>95</v>
      </c>
      <c r="K38" s="41">
        <f t="shared" ref="K38:K48" si="1">J38*I38</f>
        <v>95000</v>
      </c>
    </row>
    <row r="39" spans="1:11">
      <c r="A39" s="2"/>
      <c r="G39" s="2"/>
      <c r="I39" s="39">
        <v>500</v>
      </c>
      <c r="J39" s="40">
        <v>0</v>
      </c>
      <c r="K39" s="41">
        <f t="shared" si="1"/>
        <v>0</v>
      </c>
    </row>
    <row r="40" spans="1:11">
      <c r="A40" s="2"/>
      <c r="G40" s="2"/>
      <c r="I40" s="39">
        <v>200</v>
      </c>
      <c r="J40" s="40"/>
      <c r="K40" s="41">
        <f t="shared" si="1"/>
        <v>0</v>
      </c>
    </row>
    <row r="41" spans="1:11">
      <c r="A41" s="2" t="s">
        <v>26</v>
      </c>
      <c r="D41" s="2" t="s">
        <v>27</v>
      </c>
      <c r="G41" s="2" t="s">
        <v>25</v>
      </c>
      <c r="I41" s="39">
        <v>100</v>
      </c>
      <c r="J41" s="40"/>
      <c r="K41" s="41">
        <f t="shared" si="1"/>
        <v>0</v>
      </c>
    </row>
    <row r="42" spans="1:11">
      <c r="A42" s="1" t="s">
        <v>29</v>
      </c>
      <c r="D42" s="1" t="s">
        <v>30</v>
      </c>
      <c r="G42" s="1" t="s">
        <v>28</v>
      </c>
      <c r="I42" s="39">
        <v>50</v>
      </c>
      <c r="J42" s="40"/>
      <c r="K42" s="41">
        <f t="shared" si="1"/>
        <v>0</v>
      </c>
    </row>
    <row r="43" spans="9:11">
      <c r="I43" s="39">
        <v>20</v>
      </c>
      <c r="J43" s="40"/>
      <c r="K43" s="41">
        <f t="shared" si="1"/>
        <v>0</v>
      </c>
    </row>
    <row r="44" spans="9:11">
      <c r="I44" s="39">
        <v>10</v>
      </c>
      <c r="J44" s="40"/>
      <c r="K44" s="41">
        <f t="shared" si="1"/>
        <v>0</v>
      </c>
    </row>
    <row r="45" spans="9:11">
      <c r="I45" s="39">
        <v>5</v>
      </c>
      <c r="J45" s="40"/>
      <c r="K45" s="41">
        <f t="shared" si="1"/>
        <v>0</v>
      </c>
    </row>
    <row r="46" spans="9:11">
      <c r="I46" s="39">
        <v>1</v>
      </c>
      <c r="J46" s="40"/>
      <c r="K46" s="41">
        <f t="shared" si="1"/>
        <v>0</v>
      </c>
    </row>
    <row r="47" spans="9:11">
      <c r="I47" s="39">
        <v>0.25</v>
      </c>
      <c r="J47" s="40"/>
      <c r="K47" s="41">
        <f t="shared" si="1"/>
        <v>0</v>
      </c>
    </row>
    <row r="48" spans="9:11">
      <c r="I48" s="42">
        <v>0.05</v>
      </c>
      <c r="J48" s="40"/>
      <c r="K48" s="41">
        <f t="shared" si="1"/>
        <v>0</v>
      </c>
    </row>
    <row r="49" spans="9:11">
      <c r="I49" s="2" t="s">
        <v>31</v>
      </c>
      <c r="K49" s="43">
        <f>SUM(K38:K48)</f>
        <v>95000</v>
      </c>
    </row>
    <row r="50" spans="9:11">
      <c r="I50" s="2" t="s">
        <v>32</v>
      </c>
      <c r="K50" s="44">
        <f>J34</f>
        <v>0</v>
      </c>
    </row>
    <row r="51" ht="9.75" spans="11:11">
      <c r="K51" s="45">
        <f>SUM(K49:K50)</f>
        <v>95000</v>
      </c>
    </row>
    <row r="52" ht="9.75"/>
  </sheetData>
  <mergeCells count="26">
    <mergeCell ref="G4:J4"/>
    <mergeCell ref="G28:J28"/>
    <mergeCell ref="A4:A6"/>
    <mergeCell ref="A28:A30"/>
    <mergeCell ref="B4:B6"/>
    <mergeCell ref="B28:B30"/>
    <mergeCell ref="C4:C6"/>
    <mergeCell ref="C28:C30"/>
    <mergeCell ref="D4:D6"/>
    <mergeCell ref="D28:D30"/>
    <mergeCell ref="E4:E6"/>
    <mergeCell ref="E28:E30"/>
    <mergeCell ref="F4:F6"/>
    <mergeCell ref="F28:F30"/>
    <mergeCell ref="G5:G6"/>
    <mergeCell ref="G29:G30"/>
    <mergeCell ref="H5:H6"/>
    <mergeCell ref="H29:H30"/>
    <mergeCell ref="I5:I6"/>
    <mergeCell ref="I29:I30"/>
    <mergeCell ref="J5:J6"/>
    <mergeCell ref="J29:J30"/>
    <mergeCell ref="K4:K6"/>
    <mergeCell ref="K28:K30"/>
    <mergeCell ref="L4:L6"/>
    <mergeCell ref="L28:L30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8"/>
  <sheetViews>
    <sheetView zoomScale="130" zoomScaleNormal="130" topLeftCell="A98" workbookViewId="0">
      <selection activeCell="E42" sqref="E42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customHeigh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45950</v>
      </c>
      <c r="B7" s="15">
        <v>21605</v>
      </c>
      <c r="C7" s="16" t="s">
        <v>112</v>
      </c>
      <c r="D7" s="17" t="s">
        <v>16</v>
      </c>
      <c r="E7" s="15">
        <v>60546</v>
      </c>
      <c r="F7" s="35">
        <v>7064.4</v>
      </c>
      <c r="G7" s="19"/>
      <c r="H7" s="19"/>
      <c r="I7" s="14"/>
      <c r="J7" s="35">
        <v>0</v>
      </c>
      <c r="K7" s="24">
        <f t="shared" ref="K7:K8" si="0">F7+J7</f>
        <v>7064.4</v>
      </c>
      <c r="L7" s="14">
        <v>45951</v>
      </c>
    </row>
    <row r="8" spans="1:12">
      <c r="A8" s="14">
        <v>45950</v>
      </c>
      <c r="B8" s="15">
        <v>21606</v>
      </c>
      <c r="C8" s="16" t="s">
        <v>113</v>
      </c>
      <c r="D8" s="17" t="s">
        <v>16</v>
      </c>
      <c r="E8" s="15">
        <v>60545</v>
      </c>
      <c r="F8" s="35">
        <v>3646.2</v>
      </c>
      <c r="G8" s="19"/>
      <c r="H8" s="19"/>
      <c r="I8" s="14"/>
      <c r="J8" s="35"/>
      <c r="K8" s="24">
        <f t="shared" si="0"/>
        <v>3646.2</v>
      </c>
      <c r="L8" s="14">
        <v>45951</v>
      </c>
    </row>
    <row r="9" spans="1:12">
      <c r="A9" s="14"/>
      <c r="B9" s="15"/>
      <c r="C9" s="16"/>
      <c r="D9" s="17"/>
      <c r="E9" s="15"/>
      <c r="F9" s="35"/>
      <c r="G9" s="19"/>
      <c r="H9" s="19"/>
      <c r="I9" s="14"/>
      <c r="J9" s="35"/>
      <c r="K9" s="24"/>
      <c r="L9" s="14"/>
    </row>
    <row r="10" spans="6:11">
      <c r="F10" s="36">
        <f>SUM(F7:F9)</f>
        <v>10710.6</v>
      </c>
      <c r="G10" s="2"/>
      <c r="H10" s="2"/>
      <c r="I10" s="2"/>
      <c r="J10" s="36">
        <f>SUM(J8:J9)</f>
        <v>0</v>
      </c>
      <c r="K10" s="36">
        <f>SUM(K7:K9)</f>
        <v>10710.6</v>
      </c>
    </row>
    <row r="11" spans="9:9">
      <c r="I11" s="1" t="s">
        <v>13</v>
      </c>
    </row>
    <row r="12" spans="8:11">
      <c r="H12" s="2" t="s">
        <v>19</v>
      </c>
      <c r="J12" s="38" t="s">
        <v>20</v>
      </c>
      <c r="K12" s="38" t="s">
        <v>21</v>
      </c>
    </row>
    <row r="13" spans="11:11">
      <c r="K13" s="2"/>
    </row>
    <row r="14" spans="1:11">
      <c r="A14" s="2" t="s">
        <v>23</v>
      </c>
      <c r="D14" s="2" t="s">
        <v>24</v>
      </c>
      <c r="G14" s="2" t="s">
        <v>22</v>
      </c>
      <c r="I14" s="39">
        <v>1000</v>
      </c>
      <c r="J14" s="40">
        <v>10</v>
      </c>
      <c r="K14" s="41">
        <f t="shared" ref="K14:K24" si="1">J14*I14</f>
        <v>10000</v>
      </c>
    </row>
    <row r="15" spans="1:11">
      <c r="A15" s="2"/>
      <c r="G15" s="2"/>
      <c r="I15" s="39">
        <v>500</v>
      </c>
      <c r="J15" s="40">
        <v>1</v>
      </c>
      <c r="K15" s="41">
        <f t="shared" si="1"/>
        <v>500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 t="s">
        <v>26</v>
      </c>
      <c r="D17" s="2" t="s">
        <v>27</v>
      </c>
      <c r="G17" s="2" t="s">
        <v>25</v>
      </c>
      <c r="I17" s="39">
        <v>100</v>
      </c>
      <c r="J17" s="40">
        <v>2</v>
      </c>
      <c r="K17" s="41">
        <f t="shared" si="1"/>
        <v>200</v>
      </c>
    </row>
    <row r="18" spans="1:11">
      <c r="A18" s="1" t="s">
        <v>29</v>
      </c>
      <c r="D18" s="1" t="s">
        <v>30</v>
      </c>
      <c r="G18" s="1" t="s">
        <v>28</v>
      </c>
      <c r="I18" s="39">
        <v>50</v>
      </c>
      <c r="J18" s="40">
        <v>1</v>
      </c>
      <c r="K18" s="41">
        <f t="shared" si="1"/>
        <v>50</v>
      </c>
    </row>
    <row r="19" spans="9:11"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>
        <v>1</v>
      </c>
      <c r="K20" s="41">
        <f t="shared" si="1"/>
        <v>10</v>
      </c>
    </row>
    <row r="21" spans="7:11">
      <c r="G21" s="1" t="s">
        <v>114</v>
      </c>
      <c r="I21" s="39">
        <v>5</v>
      </c>
      <c r="J21" s="40"/>
      <c r="K21" s="41">
        <f t="shared" si="1"/>
        <v>0</v>
      </c>
    </row>
    <row r="22" spans="9:11">
      <c r="I22" s="39">
        <v>1</v>
      </c>
      <c r="J22" s="40">
        <v>5</v>
      </c>
      <c r="K22" s="41">
        <f t="shared" si="1"/>
        <v>5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42">
        <v>0.05</v>
      </c>
      <c r="J24" s="40"/>
      <c r="K24" s="41">
        <f t="shared" si="1"/>
        <v>0</v>
      </c>
    </row>
    <row r="25" spans="9:11">
      <c r="I25" s="2" t="s">
        <v>31</v>
      </c>
      <c r="K25" s="43">
        <f>SUM(K14:K24)</f>
        <v>10765</v>
      </c>
    </row>
    <row r="26" spans="9:11">
      <c r="I26" s="2" t="s">
        <v>32</v>
      </c>
      <c r="K26" s="44">
        <f>J10</f>
        <v>0</v>
      </c>
    </row>
    <row r="27" ht="9.75" spans="11:11">
      <c r="K27" s="45">
        <f>SUM(K25:K26)</f>
        <v>10765</v>
      </c>
    </row>
    <row r="28" ht="9.75"/>
    <row r="31" spans="1:1">
      <c r="A31" s="2" t="s">
        <v>0</v>
      </c>
    </row>
    <row r="32" spans="1:1">
      <c r="A32" s="2" t="s">
        <v>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>
      <c r="A37" s="14">
        <v>45950</v>
      </c>
      <c r="B37" s="15">
        <v>20650</v>
      </c>
      <c r="C37" s="16" t="s">
        <v>115</v>
      </c>
      <c r="D37" s="17" t="s">
        <v>116</v>
      </c>
      <c r="E37" s="15"/>
      <c r="F37" s="35"/>
      <c r="G37" s="19" t="s">
        <v>117</v>
      </c>
      <c r="H37" s="19">
        <v>9000152</v>
      </c>
      <c r="I37" s="14">
        <v>45947</v>
      </c>
      <c r="J37" s="35">
        <v>286285</v>
      </c>
      <c r="K37" s="24">
        <f t="shared" ref="K37" si="2">F37+J37</f>
        <v>286285</v>
      </c>
      <c r="L37" s="14">
        <v>45951</v>
      </c>
    </row>
    <row r="38" spans="1:12">
      <c r="A38" s="14"/>
      <c r="B38" s="15"/>
      <c r="C38" s="16"/>
      <c r="D38" s="17"/>
      <c r="E38" s="15"/>
      <c r="F38" s="35"/>
      <c r="G38" s="19"/>
      <c r="H38" s="19"/>
      <c r="I38" s="14"/>
      <c r="J38" s="35"/>
      <c r="K38" s="24"/>
      <c r="L38" s="14"/>
    </row>
    <row r="39" spans="1:12">
      <c r="A39" s="14"/>
      <c r="B39" s="15"/>
      <c r="C39" s="16"/>
      <c r="D39" s="17"/>
      <c r="E39" s="15"/>
      <c r="F39" s="35"/>
      <c r="G39" s="19"/>
      <c r="H39" s="19"/>
      <c r="I39" s="14"/>
      <c r="J39" s="35"/>
      <c r="K39" s="24"/>
      <c r="L39" s="14"/>
    </row>
    <row r="40" spans="6:11">
      <c r="F40" s="36">
        <f>SUM(F37:F39)</f>
        <v>0</v>
      </c>
      <c r="G40" s="2"/>
      <c r="H40" s="2"/>
      <c r="I40" s="2"/>
      <c r="J40" s="36">
        <f>SUM(J38:J39)</f>
        <v>0</v>
      </c>
      <c r="K40" s="36">
        <f>SUM(K37:K39)</f>
        <v>286285</v>
      </c>
    </row>
    <row r="41" spans="9:9">
      <c r="I41" s="1" t="s">
        <v>13</v>
      </c>
    </row>
    <row r="42" spans="8:11">
      <c r="H42" s="2" t="s">
        <v>19</v>
      </c>
      <c r="J42" s="38" t="s">
        <v>20</v>
      </c>
      <c r="K42" s="38" t="s">
        <v>21</v>
      </c>
    </row>
    <row r="43" spans="11:11">
      <c r="K43" s="2"/>
    </row>
    <row r="44" spans="1:11">
      <c r="A44" s="2" t="s">
        <v>23</v>
      </c>
      <c r="D44" s="2" t="s">
        <v>24</v>
      </c>
      <c r="G44" s="2" t="s">
        <v>22</v>
      </c>
      <c r="I44" s="39">
        <v>1000</v>
      </c>
      <c r="J44" s="40">
        <v>0</v>
      </c>
      <c r="K44" s="41">
        <f t="shared" ref="K44:K54" si="3">J44*I44</f>
        <v>0</v>
      </c>
    </row>
    <row r="45" spans="1:11">
      <c r="A45" s="2"/>
      <c r="G45" s="2"/>
      <c r="I45" s="39">
        <v>500</v>
      </c>
      <c r="J45" s="40">
        <v>0</v>
      </c>
      <c r="K45" s="41">
        <f t="shared" si="3"/>
        <v>0</v>
      </c>
    </row>
    <row r="46" spans="1:11">
      <c r="A46" s="2"/>
      <c r="G46" s="2"/>
      <c r="I46" s="39">
        <v>200</v>
      </c>
      <c r="J46" s="40"/>
      <c r="K46" s="41">
        <f t="shared" si="3"/>
        <v>0</v>
      </c>
    </row>
    <row r="47" spans="1:11">
      <c r="A47" s="2" t="s">
        <v>26</v>
      </c>
      <c r="D47" s="2" t="s">
        <v>27</v>
      </c>
      <c r="G47" s="2" t="s">
        <v>25</v>
      </c>
      <c r="I47" s="39">
        <v>100</v>
      </c>
      <c r="J47" s="40">
        <v>0</v>
      </c>
      <c r="K47" s="41">
        <f t="shared" si="3"/>
        <v>0</v>
      </c>
    </row>
    <row r="48" spans="1:11">
      <c r="A48" s="1" t="s">
        <v>29</v>
      </c>
      <c r="D48" s="1" t="s">
        <v>30</v>
      </c>
      <c r="G48" s="1" t="s">
        <v>28</v>
      </c>
      <c r="I48" s="39">
        <v>50</v>
      </c>
      <c r="J48" s="40">
        <v>0</v>
      </c>
      <c r="K48" s="41">
        <f t="shared" si="3"/>
        <v>0</v>
      </c>
    </row>
    <row r="49" spans="9:11">
      <c r="I49" s="39">
        <v>20</v>
      </c>
      <c r="J49" s="40"/>
      <c r="K49" s="41">
        <f t="shared" si="3"/>
        <v>0</v>
      </c>
    </row>
    <row r="50" spans="9:11">
      <c r="I50" s="39">
        <v>10</v>
      </c>
      <c r="J50" s="40">
        <v>0</v>
      </c>
      <c r="K50" s="41">
        <f t="shared" si="3"/>
        <v>0</v>
      </c>
    </row>
    <row r="51" spans="9:11">
      <c r="I51" s="39">
        <v>5</v>
      </c>
      <c r="J51" s="40"/>
      <c r="K51" s="41">
        <f t="shared" si="3"/>
        <v>0</v>
      </c>
    </row>
    <row r="52" spans="9:11">
      <c r="I52" s="39">
        <v>1</v>
      </c>
      <c r="J52" s="40">
        <v>0</v>
      </c>
      <c r="K52" s="41">
        <f t="shared" si="3"/>
        <v>0</v>
      </c>
    </row>
    <row r="53" spans="9:11">
      <c r="I53" s="39">
        <v>0.25</v>
      </c>
      <c r="J53" s="40"/>
      <c r="K53" s="41">
        <f t="shared" si="3"/>
        <v>0</v>
      </c>
    </row>
    <row r="54" spans="9:11">
      <c r="I54" s="42">
        <v>0.05</v>
      </c>
      <c r="J54" s="40"/>
      <c r="K54" s="41">
        <f t="shared" si="3"/>
        <v>0</v>
      </c>
    </row>
    <row r="55" spans="9:11">
      <c r="I55" s="2" t="s">
        <v>31</v>
      </c>
      <c r="K55" s="43">
        <f>SUM(K44:K54)</f>
        <v>0</v>
      </c>
    </row>
    <row r="56" spans="9:11">
      <c r="I56" s="2" t="s">
        <v>32</v>
      </c>
      <c r="K56" s="44">
        <f>K40</f>
        <v>286285</v>
      </c>
    </row>
    <row r="57" ht="9.75" spans="11:11">
      <c r="K57" s="45">
        <f>SUM(K55:K56)</f>
        <v>286285</v>
      </c>
    </row>
    <row r="58" ht="9.75"/>
    <row r="62" spans="1:1">
      <c r="A62" s="2" t="s">
        <v>0</v>
      </c>
    </row>
    <row r="63" spans="1:1">
      <c r="A63" s="2" t="s">
        <v>33</v>
      </c>
    </row>
    <row r="65" spans="1:12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4" t="s">
        <v>8</v>
      </c>
      <c r="H65" s="5"/>
      <c r="I65" s="5"/>
      <c r="J65" s="22"/>
      <c r="K65" s="3" t="s">
        <v>9</v>
      </c>
      <c r="L65" s="3" t="s">
        <v>10</v>
      </c>
    </row>
    <row r="66" spans="1:12">
      <c r="A66" s="6"/>
      <c r="B66" s="6"/>
      <c r="C66" s="6"/>
      <c r="D66" s="6"/>
      <c r="E66" s="6"/>
      <c r="F66" s="6"/>
      <c r="G66" s="3" t="s">
        <v>11</v>
      </c>
      <c r="H66" s="3" t="s">
        <v>12</v>
      </c>
      <c r="I66" s="3" t="s">
        <v>13</v>
      </c>
      <c r="J66" s="3" t="s">
        <v>14</v>
      </c>
      <c r="K66" s="6"/>
      <c r="L66" s="6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14">
        <v>45951</v>
      </c>
      <c r="B68" s="15">
        <v>21608</v>
      </c>
      <c r="C68" s="16" t="s">
        <v>118</v>
      </c>
      <c r="D68" s="17" t="s">
        <v>16</v>
      </c>
      <c r="E68" s="15">
        <v>59189</v>
      </c>
      <c r="F68" s="35">
        <v>29000</v>
      </c>
      <c r="G68" s="19"/>
      <c r="H68" s="19"/>
      <c r="I68" s="14"/>
      <c r="J68" s="35">
        <v>0</v>
      </c>
      <c r="K68" s="24">
        <f t="shared" ref="K68:K69" si="4">F68+J68</f>
        <v>29000</v>
      </c>
      <c r="L68" s="14">
        <v>45952</v>
      </c>
    </row>
    <row r="69" spans="1:12">
      <c r="A69" s="14">
        <v>45951</v>
      </c>
      <c r="B69" s="15">
        <v>21609</v>
      </c>
      <c r="C69" s="16" t="s">
        <v>113</v>
      </c>
      <c r="D69" s="17" t="s">
        <v>16</v>
      </c>
      <c r="E69" s="15">
        <v>60526</v>
      </c>
      <c r="F69" s="35">
        <v>7728.2</v>
      </c>
      <c r="G69" s="19"/>
      <c r="H69" s="19"/>
      <c r="I69" s="14"/>
      <c r="J69" s="35"/>
      <c r="K69" s="24">
        <f t="shared" si="4"/>
        <v>7728.2</v>
      </c>
      <c r="L69" s="14">
        <v>45952</v>
      </c>
    </row>
    <row r="70" spans="1:12">
      <c r="A70" s="14"/>
      <c r="B70" s="15"/>
      <c r="C70" s="16"/>
      <c r="D70" s="17"/>
      <c r="E70" s="15"/>
      <c r="F70" s="35"/>
      <c r="G70" s="19"/>
      <c r="H70" s="19"/>
      <c r="I70" s="14"/>
      <c r="J70" s="35"/>
      <c r="K70" s="24"/>
      <c r="L70" s="14"/>
    </row>
    <row r="71" spans="6:11">
      <c r="F71" s="36">
        <f>SUM(F68:F70)</f>
        <v>36728.2</v>
      </c>
      <c r="G71" s="2"/>
      <c r="H71" s="2"/>
      <c r="I71" s="2"/>
      <c r="J71" s="36">
        <f>SUM(J69:J70)</f>
        <v>0</v>
      </c>
      <c r="K71" s="36">
        <f>SUM(K68:K70)</f>
        <v>36728.2</v>
      </c>
    </row>
    <row r="72" spans="9:9">
      <c r="I72" s="1" t="s">
        <v>13</v>
      </c>
    </row>
    <row r="73" spans="8:11">
      <c r="H73" s="2" t="s">
        <v>19</v>
      </c>
      <c r="J73" s="38" t="s">
        <v>20</v>
      </c>
      <c r="K73" s="38" t="s">
        <v>21</v>
      </c>
    </row>
    <row r="74" spans="11:11">
      <c r="K74" s="2"/>
    </row>
    <row r="75" spans="1:11">
      <c r="A75" s="2" t="s">
        <v>23</v>
      </c>
      <c r="D75" s="2" t="s">
        <v>24</v>
      </c>
      <c r="G75" s="2" t="s">
        <v>22</v>
      </c>
      <c r="I75" s="39">
        <v>1000</v>
      </c>
      <c r="J75" s="40">
        <v>36</v>
      </c>
      <c r="K75" s="41">
        <f t="shared" ref="K75:K85" si="5">J75*I75</f>
        <v>36000</v>
      </c>
    </row>
    <row r="76" spans="1:11">
      <c r="A76" s="2"/>
      <c r="G76" s="2"/>
      <c r="I76" s="39">
        <v>500</v>
      </c>
      <c r="J76" s="40">
        <v>1</v>
      </c>
      <c r="K76" s="41">
        <f t="shared" si="5"/>
        <v>500</v>
      </c>
    </row>
    <row r="77" spans="1:11">
      <c r="A77" s="2"/>
      <c r="G77" s="2"/>
      <c r="I77" s="39">
        <v>200</v>
      </c>
      <c r="J77" s="40"/>
      <c r="K77" s="41">
        <f t="shared" si="5"/>
        <v>0</v>
      </c>
    </row>
    <row r="78" spans="1:11">
      <c r="A78" s="2" t="s">
        <v>26</v>
      </c>
      <c r="D78" s="2" t="s">
        <v>27</v>
      </c>
      <c r="G78" s="2" t="s">
        <v>25</v>
      </c>
      <c r="I78" s="39">
        <v>100</v>
      </c>
      <c r="J78" s="40">
        <v>2</v>
      </c>
      <c r="K78" s="41">
        <f t="shared" si="5"/>
        <v>200</v>
      </c>
    </row>
    <row r="79" spans="1:11">
      <c r="A79" s="1" t="s">
        <v>29</v>
      </c>
      <c r="D79" s="1" t="s">
        <v>30</v>
      </c>
      <c r="G79" s="1" t="s">
        <v>28</v>
      </c>
      <c r="I79" s="39">
        <v>50</v>
      </c>
      <c r="J79" s="40"/>
      <c r="K79" s="41">
        <f t="shared" si="5"/>
        <v>0</v>
      </c>
    </row>
    <row r="80" spans="9:11">
      <c r="I80" s="39">
        <v>20</v>
      </c>
      <c r="J80" s="40">
        <v>1</v>
      </c>
      <c r="K80" s="41">
        <f t="shared" si="5"/>
        <v>20</v>
      </c>
    </row>
    <row r="81" spans="9:11">
      <c r="I81" s="39">
        <v>10</v>
      </c>
      <c r="J81" s="40"/>
      <c r="K81" s="41">
        <f t="shared" si="5"/>
        <v>0</v>
      </c>
    </row>
    <row r="82" spans="7:11">
      <c r="G82" s="1" t="s">
        <v>119</v>
      </c>
      <c r="I82" s="39">
        <v>5</v>
      </c>
      <c r="J82" s="40"/>
      <c r="K82" s="41">
        <f t="shared" si="5"/>
        <v>0</v>
      </c>
    </row>
    <row r="83" spans="9:11">
      <c r="I83" s="39">
        <v>1</v>
      </c>
      <c r="J83" s="40">
        <v>9</v>
      </c>
      <c r="K83" s="41">
        <f t="shared" si="5"/>
        <v>9</v>
      </c>
    </row>
    <row r="84" spans="9:11">
      <c r="I84" s="39">
        <v>0.25</v>
      </c>
      <c r="J84" s="40"/>
      <c r="K84" s="41">
        <f t="shared" si="5"/>
        <v>0</v>
      </c>
    </row>
    <row r="85" spans="9:11">
      <c r="I85" s="42">
        <v>0.05</v>
      </c>
      <c r="J85" s="40"/>
      <c r="K85" s="41">
        <f t="shared" si="5"/>
        <v>0</v>
      </c>
    </row>
    <row r="86" spans="9:11">
      <c r="I86" s="2" t="s">
        <v>31</v>
      </c>
      <c r="K86" s="43">
        <f>SUM(K75:K85)</f>
        <v>36729</v>
      </c>
    </row>
    <row r="87" spans="9:11">
      <c r="I87" s="2" t="s">
        <v>32</v>
      </c>
      <c r="K87" s="44">
        <f>J71</f>
        <v>0</v>
      </c>
    </row>
    <row r="88" ht="9.75" spans="11:11">
      <c r="K88" s="45">
        <f>SUM(K86:K87)</f>
        <v>36729</v>
      </c>
    </row>
    <row r="89" ht="9.75"/>
    <row r="97" s="1" customFormat="1" spans="1:1">
      <c r="A97" s="2" t="s">
        <v>0</v>
      </c>
    </row>
    <row r="98" s="1" customFormat="1" spans="1:1">
      <c r="A98" s="2" t="s">
        <v>33</v>
      </c>
    </row>
    <row r="100" s="1" customFormat="1" spans="1:12">
      <c r="A100" s="3" t="s">
        <v>2</v>
      </c>
      <c r="B100" s="3" t="s">
        <v>3</v>
      </c>
      <c r="C100" s="3" t="s">
        <v>4</v>
      </c>
      <c r="D100" s="3" t="s">
        <v>5</v>
      </c>
      <c r="E100" s="3" t="s">
        <v>6</v>
      </c>
      <c r="F100" s="3" t="s">
        <v>7</v>
      </c>
      <c r="G100" s="4" t="s">
        <v>8</v>
      </c>
      <c r="H100" s="5"/>
      <c r="I100" s="5"/>
      <c r="J100" s="22"/>
      <c r="K100" s="3" t="s">
        <v>9</v>
      </c>
      <c r="L100" s="3" t="s">
        <v>10</v>
      </c>
    </row>
    <row r="101" s="1" customFormat="1" spans="1:12">
      <c r="A101" s="6"/>
      <c r="B101" s="6"/>
      <c r="C101" s="6"/>
      <c r="D101" s="6"/>
      <c r="E101" s="6"/>
      <c r="F101" s="6"/>
      <c r="G101" s="3" t="s">
        <v>11</v>
      </c>
      <c r="H101" s="3" t="s">
        <v>12</v>
      </c>
      <c r="I101" s="3" t="s">
        <v>13</v>
      </c>
      <c r="J101" s="3" t="s">
        <v>14</v>
      </c>
      <c r="K101" s="6"/>
      <c r="L101" s="6"/>
    </row>
    <row r="102" s="1" customFormat="1" spans="1:1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="1" customFormat="1" spans="1:13">
      <c r="A103" s="14">
        <v>45951</v>
      </c>
      <c r="B103" s="15">
        <v>21610</v>
      </c>
      <c r="C103" s="16" t="s">
        <v>120</v>
      </c>
      <c r="D103" s="17" t="s">
        <v>16</v>
      </c>
      <c r="E103" s="15">
        <v>60515</v>
      </c>
      <c r="F103" s="35"/>
      <c r="G103" s="19"/>
      <c r="H103" s="19"/>
      <c r="I103" s="14"/>
      <c r="J103" s="35">
        <v>16096.2</v>
      </c>
      <c r="K103" s="24">
        <f t="shared" ref="K103:K107" si="6">F103+J103</f>
        <v>16096.2</v>
      </c>
      <c r="L103" s="14">
        <v>45947</v>
      </c>
      <c r="M103" s="2"/>
    </row>
    <row r="104" s="1" customFormat="1" spans="1:13">
      <c r="A104" s="14">
        <v>45951</v>
      </c>
      <c r="B104" s="15">
        <v>21611</v>
      </c>
      <c r="C104" s="16" t="s">
        <v>121</v>
      </c>
      <c r="D104" s="17" t="s">
        <v>16</v>
      </c>
      <c r="E104" s="15">
        <v>60542</v>
      </c>
      <c r="F104" s="35">
        <v>27916.2</v>
      </c>
      <c r="G104" s="19"/>
      <c r="H104" s="19"/>
      <c r="I104" s="14"/>
      <c r="J104" s="35">
        <v>0</v>
      </c>
      <c r="K104" s="24">
        <f t="shared" si="6"/>
        <v>27916.2</v>
      </c>
      <c r="L104" s="14">
        <v>45947</v>
      </c>
      <c r="M104" s="2"/>
    </row>
    <row r="105" s="1" customFormat="1" spans="1:13">
      <c r="A105" s="14">
        <v>45951</v>
      </c>
      <c r="B105" s="15">
        <v>21612</v>
      </c>
      <c r="C105" s="16" t="s">
        <v>122</v>
      </c>
      <c r="D105" s="17" t="s">
        <v>16</v>
      </c>
      <c r="E105" s="15">
        <v>60548</v>
      </c>
      <c r="F105" s="35"/>
      <c r="G105" s="19"/>
      <c r="H105" s="19"/>
      <c r="I105" s="14"/>
      <c r="J105" s="35">
        <v>46036.2</v>
      </c>
      <c r="K105" s="24">
        <f t="shared" si="6"/>
        <v>46036.2</v>
      </c>
      <c r="L105" s="14">
        <v>45950</v>
      </c>
      <c r="M105" s="2"/>
    </row>
    <row r="106" s="1" customFormat="1" spans="1:13">
      <c r="A106" s="14">
        <v>45951</v>
      </c>
      <c r="B106" s="15">
        <v>21613</v>
      </c>
      <c r="C106" s="16" t="s">
        <v>123</v>
      </c>
      <c r="D106" s="17" t="s">
        <v>16</v>
      </c>
      <c r="E106" s="15">
        <v>60549</v>
      </c>
      <c r="F106" s="35">
        <v>1795</v>
      </c>
      <c r="G106" s="19"/>
      <c r="H106" s="19"/>
      <c r="I106" s="14"/>
      <c r="J106" s="35">
        <v>0</v>
      </c>
      <c r="K106" s="24">
        <f t="shared" si="6"/>
        <v>1795</v>
      </c>
      <c r="L106" s="14">
        <v>45950</v>
      </c>
      <c r="M106" s="2"/>
    </row>
    <row r="107" s="1" customFormat="1" spans="1:13">
      <c r="A107" s="14">
        <v>45951</v>
      </c>
      <c r="B107" s="15">
        <v>21614</v>
      </c>
      <c r="C107" s="16" t="s">
        <v>124</v>
      </c>
      <c r="D107" s="17" t="s">
        <v>42</v>
      </c>
      <c r="E107" s="15">
        <v>60547</v>
      </c>
      <c r="F107" s="35">
        <v>753394.29</v>
      </c>
      <c r="G107" s="19"/>
      <c r="H107" s="19"/>
      <c r="I107" s="14"/>
      <c r="J107" s="35">
        <v>0</v>
      </c>
      <c r="K107" s="24">
        <f t="shared" si="6"/>
        <v>753394.29</v>
      </c>
      <c r="L107" s="14">
        <v>45947</v>
      </c>
      <c r="M107" s="2"/>
    </row>
    <row r="108" s="1" customFormat="1" spans="6:11">
      <c r="F108" s="36">
        <f>SUM(F103:F107)</f>
        <v>783105.49</v>
      </c>
      <c r="G108" s="2"/>
      <c r="H108" s="2"/>
      <c r="I108" s="2"/>
      <c r="J108" s="46">
        <f>SUM(J103:J107)</f>
        <v>62132.4</v>
      </c>
      <c r="K108" s="36">
        <f>SUM(K103:K107)</f>
        <v>845237.89</v>
      </c>
    </row>
    <row r="109" s="1" customFormat="1" spans="6:11">
      <c r="F109" s="36"/>
      <c r="G109" s="2"/>
      <c r="H109" s="2"/>
      <c r="I109" s="2"/>
      <c r="J109" s="36"/>
      <c r="K109" s="36"/>
    </row>
    <row r="110" s="1" customFormat="1" spans="6:6">
      <c r="F110" s="36"/>
    </row>
    <row r="114" s="1" customFormat="1" spans="1:4">
      <c r="A114" s="2" t="s">
        <v>23</v>
      </c>
      <c r="D114" s="2" t="s">
        <v>24</v>
      </c>
    </row>
    <row r="115" s="1" customFormat="1" spans="1:1">
      <c r="A115" s="2"/>
    </row>
    <row r="116" s="1" customFormat="1" spans="1:1">
      <c r="A116" s="2"/>
    </row>
    <row r="117" s="1" customFormat="1" spans="1:4">
      <c r="A117" s="2" t="s">
        <v>26</v>
      </c>
      <c r="D117" s="2" t="s">
        <v>27</v>
      </c>
    </row>
    <row r="118" s="1" customFormat="1" spans="1:4">
      <c r="A118" s="1" t="s">
        <v>29</v>
      </c>
      <c r="D118" s="1" t="s">
        <v>30</v>
      </c>
    </row>
  </sheetData>
  <mergeCells count="52">
    <mergeCell ref="G4:J4"/>
    <mergeCell ref="G34:J34"/>
    <mergeCell ref="G65:J65"/>
    <mergeCell ref="G100:J100"/>
    <mergeCell ref="A4:A6"/>
    <mergeCell ref="A34:A36"/>
    <mergeCell ref="A65:A67"/>
    <mergeCell ref="A100:A102"/>
    <mergeCell ref="B4:B6"/>
    <mergeCell ref="B34:B36"/>
    <mergeCell ref="B65:B67"/>
    <mergeCell ref="B100:B102"/>
    <mergeCell ref="C4:C6"/>
    <mergeCell ref="C34:C36"/>
    <mergeCell ref="C65:C67"/>
    <mergeCell ref="C100:C102"/>
    <mergeCell ref="D4:D6"/>
    <mergeCell ref="D34:D36"/>
    <mergeCell ref="D65:D67"/>
    <mergeCell ref="D100:D102"/>
    <mergeCell ref="E4:E6"/>
    <mergeCell ref="E34:E36"/>
    <mergeCell ref="E65:E67"/>
    <mergeCell ref="E100:E102"/>
    <mergeCell ref="F4:F6"/>
    <mergeCell ref="F34:F36"/>
    <mergeCell ref="F65:F67"/>
    <mergeCell ref="F100:F102"/>
    <mergeCell ref="G5:G6"/>
    <mergeCell ref="G35:G36"/>
    <mergeCell ref="G66:G67"/>
    <mergeCell ref="G101:G102"/>
    <mergeCell ref="H5:H6"/>
    <mergeCell ref="H35:H36"/>
    <mergeCell ref="H66:H67"/>
    <mergeCell ref="H101:H102"/>
    <mergeCell ref="I5:I6"/>
    <mergeCell ref="I35:I36"/>
    <mergeCell ref="I66:I67"/>
    <mergeCell ref="I101:I102"/>
    <mergeCell ref="J5:J6"/>
    <mergeCell ref="J35:J36"/>
    <mergeCell ref="J66:J67"/>
    <mergeCell ref="J101:J102"/>
    <mergeCell ref="K4:K6"/>
    <mergeCell ref="K34:K36"/>
    <mergeCell ref="K65:K67"/>
    <mergeCell ref="K100:K102"/>
    <mergeCell ref="L4:L6"/>
    <mergeCell ref="L34:L36"/>
    <mergeCell ref="L65:L67"/>
    <mergeCell ref="L100:L102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zoomScale="130" zoomScaleNormal="130" workbookViewId="0">
      <selection activeCell="C14" sqref="C14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45952</v>
      </c>
      <c r="B7" s="15">
        <v>21615</v>
      </c>
      <c r="C7" s="16" t="s">
        <v>120</v>
      </c>
      <c r="D7" s="17" t="s">
        <v>16</v>
      </c>
      <c r="E7" s="15">
        <v>60559</v>
      </c>
      <c r="F7" s="35">
        <v>12371.25</v>
      </c>
      <c r="G7" s="19"/>
      <c r="H7" s="19"/>
      <c r="I7" s="14"/>
      <c r="J7" s="35">
        <v>0</v>
      </c>
      <c r="K7" s="24">
        <f t="shared" ref="K7:K14" si="0">F7+J7</f>
        <v>12371.25</v>
      </c>
      <c r="L7" s="14">
        <v>45951</v>
      </c>
      <c r="M7" s="2"/>
    </row>
    <row r="8" s="1" customFormat="1" spans="1:13">
      <c r="A8" s="14">
        <v>45952</v>
      </c>
      <c r="B8" s="15">
        <v>21615</v>
      </c>
      <c r="C8" s="16" t="s">
        <v>120</v>
      </c>
      <c r="D8" s="17" t="s">
        <v>62</v>
      </c>
      <c r="E8" s="15">
        <v>60559</v>
      </c>
      <c r="F8" s="35">
        <v>0.75</v>
      </c>
      <c r="G8" s="19"/>
      <c r="H8" s="19"/>
      <c r="I8" s="14"/>
      <c r="J8" s="35">
        <v>0</v>
      </c>
      <c r="K8" s="24">
        <f t="shared" si="0"/>
        <v>0.75</v>
      </c>
      <c r="L8" s="14">
        <v>45951</v>
      </c>
      <c r="M8" s="2"/>
    </row>
    <row r="9" s="1" customFormat="1" spans="1:13">
      <c r="A9" s="14">
        <v>45952</v>
      </c>
      <c r="B9" s="15">
        <v>21616</v>
      </c>
      <c r="C9" s="16" t="s">
        <v>121</v>
      </c>
      <c r="D9" s="17" t="s">
        <v>16</v>
      </c>
      <c r="E9" s="15">
        <v>60558</v>
      </c>
      <c r="F9" s="35">
        <v>55832.4</v>
      </c>
      <c r="G9" s="19"/>
      <c r="H9" s="19"/>
      <c r="I9" s="14"/>
      <c r="J9" s="35">
        <v>0</v>
      </c>
      <c r="K9" s="24">
        <f t="shared" si="0"/>
        <v>55832.4</v>
      </c>
      <c r="L9" s="14">
        <v>45951</v>
      </c>
      <c r="M9" s="2"/>
    </row>
    <row r="10" s="1" customFormat="1" spans="1:13">
      <c r="A10" s="14">
        <v>45952</v>
      </c>
      <c r="B10" s="15">
        <v>21617</v>
      </c>
      <c r="C10" s="16" t="s">
        <v>125</v>
      </c>
      <c r="D10" s="17" t="s">
        <v>16</v>
      </c>
      <c r="E10" s="15">
        <v>59188</v>
      </c>
      <c r="F10" s="35">
        <v>3995</v>
      </c>
      <c r="G10" s="19"/>
      <c r="H10" s="19"/>
      <c r="I10" s="14"/>
      <c r="J10" s="35">
        <v>0</v>
      </c>
      <c r="K10" s="24">
        <f t="shared" si="0"/>
        <v>3995</v>
      </c>
      <c r="L10" s="14">
        <v>45950</v>
      </c>
      <c r="M10" s="2"/>
    </row>
    <row r="11" s="1" customFormat="1" spans="1:13">
      <c r="A11" s="14">
        <v>45952</v>
      </c>
      <c r="B11" s="15">
        <v>21617</v>
      </c>
      <c r="C11" s="16" t="s">
        <v>125</v>
      </c>
      <c r="D11" s="17" t="s">
        <v>16</v>
      </c>
      <c r="E11" s="15">
        <v>60512</v>
      </c>
      <c r="F11" s="35">
        <v>5385</v>
      </c>
      <c r="G11" s="19"/>
      <c r="H11" s="19"/>
      <c r="I11" s="14"/>
      <c r="J11" s="35">
        <v>0</v>
      </c>
      <c r="K11" s="24">
        <f t="shared" si="0"/>
        <v>5385</v>
      </c>
      <c r="L11" s="14">
        <v>45950</v>
      </c>
      <c r="M11" s="2"/>
    </row>
    <row r="12" s="1" customFormat="1" spans="1:13">
      <c r="A12" s="14">
        <v>45952</v>
      </c>
      <c r="B12" s="15">
        <v>21617</v>
      </c>
      <c r="C12" s="16" t="s">
        <v>125</v>
      </c>
      <c r="D12" s="17" t="s">
        <v>16</v>
      </c>
      <c r="E12" s="15">
        <v>60514</v>
      </c>
      <c r="F12" s="35">
        <v>3590</v>
      </c>
      <c r="G12" s="19"/>
      <c r="H12" s="19"/>
      <c r="I12" s="14"/>
      <c r="J12" s="35">
        <v>0</v>
      </c>
      <c r="K12" s="24">
        <f t="shared" si="0"/>
        <v>3590</v>
      </c>
      <c r="L12" s="14">
        <v>45950</v>
      </c>
      <c r="M12" s="2"/>
    </row>
    <row r="13" s="1" customFormat="1" spans="1:13">
      <c r="A13" s="14">
        <v>45952</v>
      </c>
      <c r="B13" s="15">
        <v>21618</v>
      </c>
      <c r="C13" s="16" t="s">
        <v>126</v>
      </c>
      <c r="D13" s="17" t="s">
        <v>16</v>
      </c>
      <c r="E13" s="15">
        <v>60553</v>
      </c>
      <c r="F13" s="35">
        <v>10496.5</v>
      </c>
      <c r="G13" s="19"/>
      <c r="H13" s="19"/>
      <c r="I13" s="14"/>
      <c r="J13" s="35">
        <v>0</v>
      </c>
      <c r="K13" s="24">
        <f t="shared" si="0"/>
        <v>10496.5</v>
      </c>
      <c r="L13" s="14">
        <v>45952</v>
      </c>
      <c r="M13" s="2"/>
    </row>
    <row r="14" s="1" customFormat="1" spans="1:13">
      <c r="A14" s="14">
        <v>45952</v>
      </c>
      <c r="B14" s="15">
        <v>21620</v>
      </c>
      <c r="C14" s="16" t="s">
        <v>39</v>
      </c>
      <c r="D14" s="17" t="s">
        <v>127</v>
      </c>
      <c r="E14" s="15">
        <v>60556</v>
      </c>
      <c r="F14" s="35">
        <v>338693.2</v>
      </c>
      <c r="G14" s="19"/>
      <c r="H14" s="19"/>
      <c r="I14" s="14"/>
      <c r="J14" s="35">
        <v>0</v>
      </c>
      <c r="K14" s="24">
        <f t="shared" si="0"/>
        <v>338693.2</v>
      </c>
      <c r="L14" s="14">
        <v>45952</v>
      </c>
      <c r="M14" s="2"/>
    </row>
    <row r="15" s="1" customFormat="1" spans="6:11">
      <c r="F15" s="36">
        <f>SUM(F7:F14)</f>
        <v>430364.1</v>
      </c>
      <c r="G15" s="2"/>
      <c r="H15" s="2"/>
      <c r="I15" s="2"/>
      <c r="J15" s="46">
        <f>SUM(J7:J14)</f>
        <v>0</v>
      </c>
      <c r="K15" s="36">
        <f>SUM(K7:K14)</f>
        <v>430364.1</v>
      </c>
    </row>
    <row r="16" s="1" customFormat="1" spans="6:11">
      <c r="F16" s="36"/>
      <c r="G16" s="2"/>
      <c r="H16" s="2"/>
      <c r="I16" s="2"/>
      <c r="J16" s="36"/>
      <c r="K16" s="36"/>
    </row>
    <row r="17" s="1" customFormat="1" spans="6:6">
      <c r="F17" s="36"/>
    </row>
    <row r="21" s="1" customFormat="1" spans="1:4">
      <c r="A21" s="2" t="s">
        <v>23</v>
      </c>
      <c r="D21" s="2" t="s">
        <v>24</v>
      </c>
    </row>
    <row r="22" s="1" customFormat="1" spans="1:1">
      <c r="A22" s="2"/>
    </row>
    <row r="23" s="1" customFormat="1" spans="1:1">
      <c r="A23" s="2"/>
    </row>
    <row r="24" s="1" customFormat="1" spans="1:4">
      <c r="A24" s="2" t="s">
        <v>26</v>
      </c>
      <c r="D24" s="2" t="s">
        <v>27</v>
      </c>
    </row>
    <row r="25" s="1" customFormat="1" spans="1:4">
      <c r="A25" s="1" t="s">
        <v>29</v>
      </c>
      <c r="D25" s="1" t="s">
        <v>30</v>
      </c>
    </row>
    <row r="36" s="1" customFormat="1" spans="1:1">
      <c r="A36" s="2" t="s">
        <v>0</v>
      </c>
    </row>
    <row r="37" s="1" customFormat="1" spans="1:1">
      <c r="A37" s="2" t="s">
        <v>33</v>
      </c>
    </row>
    <row r="39" s="1" customFormat="1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2"/>
      <c r="K39" s="3" t="s">
        <v>9</v>
      </c>
      <c r="L39" s="3" t="s">
        <v>10</v>
      </c>
    </row>
    <row r="40" s="1" customFormat="1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spans="1:12">
      <c r="A42" s="14">
        <v>45951</v>
      </c>
      <c r="B42" s="15">
        <v>21607</v>
      </c>
      <c r="C42" s="16" t="s">
        <v>128</v>
      </c>
      <c r="D42" s="17" t="s">
        <v>129</v>
      </c>
      <c r="E42" s="15">
        <v>60561</v>
      </c>
      <c r="F42" s="35"/>
      <c r="G42" s="19" t="s">
        <v>38</v>
      </c>
      <c r="H42" s="19">
        <v>3122396007</v>
      </c>
      <c r="I42" s="14">
        <v>45944</v>
      </c>
      <c r="J42" s="35">
        <v>61100</v>
      </c>
      <c r="K42" s="24">
        <f>F42+J42</f>
        <v>61100</v>
      </c>
      <c r="L42" s="14">
        <v>45953</v>
      </c>
    </row>
    <row r="43" s="1" customFormat="1" spans="1:12">
      <c r="A43" s="14"/>
      <c r="B43" s="15"/>
      <c r="C43" s="16"/>
      <c r="D43" s="17"/>
      <c r="E43" s="15"/>
      <c r="F43" s="35"/>
      <c r="G43" s="19"/>
      <c r="H43" s="19"/>
      <c r="I43" s="14"/>
      <c r="J43" s="35"/>
      <c r="K43" s="24"/>
      <c r="L43" s="14"/>
    </row>
    <row r="44" s="1" customFormat="1" spans="6:11">
      <c r="F44" s="36">
        <f>SUM(F42:F43)</f>
        <v>0</v>
      </c>
      <c r="G44" s="2"/>
      <c r="H44" s="2"/>
      <c r="I44" s="2"/>
      <c r="J44" s="36">
        <f>SUM(J43:J43)</f>
        <v>0</v>
      </c>
      <c r="K44" s="36">
        <f>SUM(K42:K43)</f>
        <v>61100</v>
      </c>
    </row>
    <row r="45" s="1" customFormat="1" spans="9:9">
      <c r="I45" s="1" t="s">
        <v>13</v>
      </c>
    </row>
    <row r="46" s="1" customFormat="1" spans="8:11">
      <c r="H46" s="2" t="s">
        <v>19</v>
      </c>
      <c r="J46" s="38" t="s">
        <v>20</v>
      </c>
      <c r="K46" s="38" t="s">
        <v>21</v>
      </c>
    </row>
    <row r="47" s="1" customFormat="1" spans="11:11">
      <c r="K47" s="2"/>
    </row>
    <row r="48" s="1" customFormat="1" spans="1:11">
      <c r="A48" s="2" t="s">
        <v>23</v>
      </c>
      <c r="D48" s="2" t="s">
        <v>24</v>
      </c>
      <c r="G48" s="2" t="s">
        <v>22</v>
      </c>
      <c r="I48" s="39">
        <v>1000</v>
      </c>
      <c r="J48" s="40"/>
      <c r="K48" s="41">
        <f t="shared" ref="K48:K58" si="1">J48*I48</f>
        <v>0</v>
      </c>
    </row>
    <row r="49" s="1" customFormat="1" spans="1:11">
      <c r="A49" s="2"/>
      <c r="G49" s="2"/>
      <c r="I49" s="39">
        <v>500</v>
      </c>
      <c r="J49" s="40"/>
      <c r="K49" s="41">
        <f t="shared" si="1"/>
        <v>0</v>
      </c>
    </row>
    <row r="50" s="1" customFormat="1" spans="1:11">
      <c r="A50" s="2"/>
      <c r="G50" s="2"/>
      <c r="I50" s="39">
        <v>200</v>
      </c>
      <c r="J50" s="40"/>
      <c r="K50" s="41">
        <f t="shared" si="1"/>
        <v>0</v>
      </c>
    </row>
    <row r="51" s="1" customFormat="1" spans="1:11">
      <c r="A51" s="2" t="s">
        <v>26</v>
      </c>
      <c r="D51" s="2" t="s">
        <v>27</v>
      </c>
      <c r="G51" s="2" t="s">
        <v>25</v>
      </c>
      <c r="I51" s="39">
        <v>100</v>
      </c>
      <c r="J51" s="40"/>
      <c r="K51" s="41">
        <f t="shared" si="1"/>
        <v>0</v>
      </c>
    </row>
    <row r="52" s="1" customFormat="1" spans="1:11">
      <c r="A52" s="1" t="s">
        <v>29</v>
      </c>
      <c r="D52" s="1" t="s">
        <v>30</v>
      </c>
      <c r="G52" s="1" t="s">
        <v>28</v>
      </c>
      <c r="I52" s="39">
        <v>50</v>
      </c>
      <c r="J52" s="40"/>
      <c r="K52" s="41">
        <f t="shared" si="1"/>
        <v>0</v>
      </c>
    </row>
    <row r="53" s="1" customFormat="1" spans="9:11">
      <c r="I53" s="39">
        <v>20</v>
      </c>
      <c r="J53" s="40"/>
      <c r="K53" s="41">
        <f t="shared" si="1"/>
        <v>0</v>
      </c>
    </row>
    <row r="54" s="1" customFormat="1" spans="9:11">
      <c r="I54" s="39">
        <v>10</v>
      </c>
      <c r="J54" s="40"/>
      <c r="K54" s="41">
        <f t="shared" si="1"/>
        <v>0</v>
      </c>
    </row>
    <row r="55" s="1" customFormat="1" spans="9:11">
      <c r="I55" s="39">
        <v>5</v>
      </c>
      <c r="J55" s="40"/>
      <c r="K55" s="41">
        <f t="shared" si="1"/>
        <v>0</v>
      </c>
    </row>
    <row r="56" s="1" customFormat="1" spans="9:11">
      <c r="I56" s="39">
        <v>1</v>
      </c>
      <c r="J56" s="40"/>
      <c r="K56" s="41">
        <f t="shared" si="1"/>
        <v>0</v>
      </c>
    </row>
    <row r="57" s="1" customFormat="1" spans="9:11">
      <c r="I57" s="39">
        <v>0.25</v>
      </c>
      <c r="J57" s="40"/>
      <c r="K57" s="41">
        <f t="shared" si="1"/>
        <v>0</v>
      </c>
    </row>
    <row r="58" s="1" customFormat="1" spans="9:11">
      <c r="I58" s="42">
        <v>0.05</v>
      </c>
      <c r="J58" s="40"/>
      <c r="K58" s="41">
        <f t="shared" si="1"/>
        <v>0</v>
      </c>
    </row>
    <row r="59" s="1" customFormat="1" spans="9:11">
      <c r="I59" s="2" t="s">
        <v>31</v>
      </c>
      <c r="K59" s="43">
        <f>SUM(K48:K58)</f>
        <v>0</v>
      </c>
    </row>
    <row r="60" s="1" customFormat="1" spans="9:11">
      <c r="I60" s="2" t="s">
        <v>32</v>
      </c>
      <c r="K60" s="44">
        <f>K44</f>
        <v>61100</v>
      </c>
    </row>
    <row r="61" s="1" customFormat="1" ht="9.75" spans="11:11">
      <c r="K61" s="45">
        <f>SUM(K59:K60)</f>
        <v>61100</v>
      </c>
    </row>
    <row r="62" s="1" customFormat="1" ht="9.75"/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130" zoomScaleNormal="130" workbookViewId="0">
      <selection activeCell="A1" sqref="$A1:$XFD24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45953</v>
      </c>
      <c r="B7" s="15">
        <v>21622</v>
      </c>
      <c r="C7" s="16" t="s">
        <v>130</v>
      </c>
      <c r="D7" s="17" t="s">
        <v>16</v>
      </c>
      <c r="E7" s="15">
        <v>60560</v>
      </c>
      <c r="F7" s="35">
        <v>25792.5</v>
      </c>
      <c r="G7" s="19"/>
      <c r="H7" s="19"/>
      <c r="I7" s="14"/>
      <c r="J7" s="35">
        <v>0</v>
      </c>
      <c r="K7" s="24">
        <f>F7+J7</f>
        <v>25792.5</v>
      </c>
      <c r="L7" s="14">
        <v>45952</v>
      </c>
      <c r="M7" s="2"/>
    </row>
    <row r="8" spans="1:13">
      <c r="A8" s="14">
        <v>45953</v>
      </c>
      <c r="B8" s="15">
        <v>21622</v>
      </c>
      <c r="C8" s="16" t="s">
        <v>130</v>
      </c>
      <c r="D8" s="17" t="s">
        <v>62</v>
      </c>
      <c r="E8" s="15">
        <v>60560</v>
      </c>
      <c r="F8" s="35">
        <v>5158.5</v>
      </c>
      <c r="G8" s="19"/>
      <c r="H8" s="19"/>
      <c r="I8" s="14"/>
      <c r="J8" s="35">
        <v>0</v>
      </c>
      <c r="K8" s="24">
        <f>F8+J8</f>
        <v>5158.5</v>
      </c>
      <c r="L8" s="14">
        <v>45952</v>
      </c>
      <c r="M8" s="2"/>
    </row>
    <row r="9" spans="1:13">
      <c r="A9" s="14">
        <v>45953</v>
      </c>
      <c r="B9" s="15">
        <v>21623</v>
      </c>
      <c r="C9" s="16" t="s">
        <v>80</v>
      </c>
      <c r="D9" s="17" t="s">
        <v>16</v>
      </c>
      <c r="E9" s="15">
        <v>60532</v>
      </c>
      <c r="F9" s="35">
        <v>27356.2</v>
      </c>
      <c r="G9" s="19"/>
      <c r="H9" s="19"/>
      <c r="I9" s="14"/>
      <c r="J9" s="35">
        <v>0</v>
      </c>
      <c r="K9" s="24">
        <f>F9+J9</f>
        <v>27356.2</v>
      </c>
      <c r="L9" s="14">
        <v>45946</v>
      </c>
      <c r="M9" s="2"/>
    </row>
    <row r="10" spans="1:13">
      <c r="A10" s="14">
        <v>45953</v>
      </c>
      <c r="B10" s="15">
        <v>21624</v>
      </c>
      <c r="C10" s="16" t="s">
        <v>131</v>
      </c>
      <c r="D10" s="17" t="s">
        <v>42</v>
      </c>
      <c r="E10" s="15">
        <v>60562</v>
      </c>
      <c r="F10" s="35">
        <v>110960.4</v>
      </c>
      <c r="G10" s="19"/>
      <c r="H10" s="19"/>
      <c r="I10" s="14"/>
      <c r="J10" s="35">
        <v>0</v>
      </c>
      <c r="K10" s="24">
        <f>F10+J10</f>
        <v>110960.4</v>
      </c>
      <c r="L10" s="14">
        <v>45953</v>
      </c>
      <c r="M10" s="2"/>
    </row>
    <row r="11" spans="6:11">
      <c r="F11" s="36">
        <f>SUM(F7:F10)</f>
        <v>169267.6</v>
      </c>
      <c r="G11" s="2"/>
      <c r="H11" s="2"/>
      <c r="I11" s="2"/>
      <c r="J11" s="46">
        <f>SUM(J7:J10)</f>
        <v>0</v>
      </c>
      <c r="K11" s="36">
        <f>SUM(K7:K10)</f>
        <v>169267.6</v>
      </c>
    </row>
    <row r="12" spans="6:11">
      <c r="F12" s="36"/>
      <c r="G12" s="2"/>
      <c r="H12" s="2"/>
      <c r="I12" s="2"/>
      <c r="J12" s="36"/>
      <c r="K12" s="36"/>
    </row>
    <row r="13" spans="6:6">
      <c r="F13" s="36"/>
    </row>
    <row r="17" spans="1:4">
      <c r="A17" s="2" t="s">
        <v>23</v>
      </c>
      <c r="D17" s="2" t="s">
        <v>24</v>
      </c>
    </row>
    <row r="18" spans="1:1">
      <c r="A18" s="2"/>
    </row>
    <row r="19" spans="1:1">
      <c r="A19" s="2"/>
    </row>
    <row r="20" spans="1:4">
      <c r="A20" s="2" t="s">
        <v>26</v>
      </c>
      <c r="D20" s="2" t="s">
        <v>27</v>
      </c>
    </row>
    <row r="21" spans="1:4">
      <c r="A21" s="1" t="s">
        <v>29</v>
      </c>
      <c r="D21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3"/>
  <sheetViews>
    <sheetView zoomScale="130" zoomScaleNormal="130" workbookViewId="0">
      <selection activeCell="F91" sqref="F91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45954</v>
      </c>
      <c r="B7" s="15">
        <v>21625</v>
      </c>
      <c r="C7" s="16" t="s">
        <v>132</v>
      </c>
      <c r="D7" s="17" t="s">
        <v>16</v>
      </c>
      <c r="E7" s="15">
        <v>60555</v>
      </c>
      <c r="F7" s="35">
        <v>80364.6</v>
      </c>
      <c r="G7" s="19"/>
      <c r="H7" s="19"/>
      <c r="I7" s="14"/>
      <c r="J7" s="35">
        <v>0</v>
      </c>
      <c r="K7" s="24">
        <f>F7+J7</f>
        <v>80364.6</v>
      </c>
      <c r="L7" s="14">
        <v>45954</v>
      </c>
    </row>
    <row r="8" s="1" customFormat="1" spans="1:12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</row>
    <row r="9" s="1" customFormat="1" spans="6:11">
      <c r="F9" s="36">
        <f>SUM(F7:F8)</f>
        <v>80364.6</v>
      </c>
      <c r="G9" s="2"/>
      <c r="H9" s="2"/>
      <c r="I9" s="2"/>
      <c r="J9" s="36">
        <f>SUM(J8:J8)</f>
        <v>0</v>
      </c>
      <c r="K9" s="36">
        <f>SUM(K7:K8)</f>
        <v>80364.6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38" t="s">
        <v>20</v>
      </c>
      <c r="K11" s="38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39">
        <v>1000</v>
      </c>
      <c r="J13" s="40">
        <v>80</v>
      </c>
      <c r="K13" s="41">
        <f t="shared" ref="K13:K23" si="0">J13*I13</f>
        <v>80000</v>
      </c>
    </row>
    <row r="14" s="1" customFormat="1" spans="1:11">
      <c r="A14" s="2"/>
      <c r="G14" s="2"/>
      <c r="I14" s="39">
        <v>500</v>
      </c>
      <c r="J14" s="40"/>
      <c r="K14" s="41">
        <f t="shared" si="0"/>
        <v>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25</v>
      </c>
      <c r="I16" s="39">
        <v>100</v>
      </c>
      <c r="J16" s="40">
        <v>3</v>
      </c>
      <c r="K16" s="41">
        <f t="shared" si="0"/>
        <v>300</v>
      </c>
    </row>
    <row r="17" s="1" customFormat="1" spans="1:11">
      <c r="A17" s="1" t="s">
        <v>29</v>
      </c>
      <c r="D17" s="1" t="s">
        <v>30</v>
      </c>
      <c r="G17" s="1" t="s">
        <v>28</v>
      </c>
      <c r="I17" s="39">
        <v>50</v>
      </c>
      <c r="J17" s="40">
        <v>1</v>
      </c>
      <c r="K17" s="41">
        <f t="shared" si="0"/>
        <v>50</v>
      </c>
    </row>
    <row r="18" s="1" customFormat="1" spans="9:11">
      <c r="I18" s="39">
        <v>20</v>
      </c>
      <c r="J18" s="40"/>
      <c r="K18" s="41">
        <f t="shared" si="0"/>
        <v>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>
        <v>2</v>
      </c>
      <c r="K20" s="41">
        <f t="shared" si="0"/>
        <v>10</v>
      </c>
    </row>
    <row r="21" s="1" customFormat="1" spans="9:11">
      <c r="I21" s="39">
        <v>1</v>
      </c>
      <c r="J21" s="40">
        <v>4</v>
      </c>
      <c r="K21" s="41">
        <f t="shared" si="0"/>
        <v>4</v>
      </c>
    </row>
    <row r="22" s="1" customFormat="1" spans="9:11">
      <c r="I22" s="39">
        <v>0.25</v>
      </c>
      <c r="J22" s="40">
        <v>2</v>
      </c>
      <c r="K22" s="41">
        <f t="shared" si="0"/>
        <v>0.5</v>
      </c>
    </row>
    <row r="23" s="1" customFormat="1" spans="9:11">
      <c r="I23" s="42">
        <v>0.05</v>
      </c>
      <c r="J23" s="40">
        <v>2</v>
      </c>
      <c r="K23" s="41">
        <f t="shared" si="0"/>
        <v>0.1</v>
      </c>
    </row>
    <row r="24" s="1" customFormat="1" spans="9:11">
      <c r="I24" s="2" t="s">
        <v>31</v>
      </c>
      <c r="K24" s="43">
        <f>SUM(K13:K23)</f>
        <v>80364.6</v>
      </c>
    </row>
    <row r="25" s="1" customFormat="1" spans="9:11">
      <c r="I25" s="2" t="s">
        <v>32</v>
      </c>
      <c r="K25" s="44">
        <f>J9</f>
        <v>0</v>
      </c>
    </row>
    <row r="26" s="1" customFormat="1" ht="9.75" spans="11:11">
      <c r="K26" s="45">
        <f>SUM(K24:K25)</f>
        <v>80364.6</v>
      </c>
    </row>
    <row r="27" s="1" customFormat="1" ht="9.75"/>
    <row r="37" s="1" customFormat="1" spans="1:1">
      <c r="A37" s="2" t="s">
        <v>0</v>
      </c>
    </row>
    <row r="38" s="1" customFormat="1" spans="1:1">
      <c r="A38" s="2" t="s">
        <v>33</v>
      </c>
    </row>
    <row r="40" s="1" customFormat="1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2">
      <c r="A43" s="14">
        <v>45954</v>
      </c>
      <c r="B43" s="15">
        <v>21627</v>
      </c>
      <c r="C43" s="16" t="s">
        <v>133</v>
      </c>
      <c r="D43" s="17" t="s">
        <v>16</v>
      </c>
      <c r="E43" s="15">
        <v>60566</v>
      </c>
      <c r="F43" s="35">
        <v>19396.1</v>
      </c>
      <c r="G43" s="19"/>
      <c r="H43" s="19"/>
      <c r="I43" s="14"/>
      <c r="J43" s="35">
        <v>0</v>
      </c>
      <c r="K43" s="24">
        <f>F43+J43</f>
        <v>19396.1</v>
      </c>
      <c r="L43" s="14">
        <v>45957</v>
      </c>
    </row>
    <row r="44" s="1" customFormat="1" spans="1:12">
      <c r="A44" s="14">
        <v>45954</v>
      </c>
      <c r="B44" s="15">
        <v>21627</v>
      </c>
      <c r="C44" s="16" t="s">
        <v>133</v>
      </c>
      <c r="D44" s="17" t="s">
        <v>16</v>
      </c>
      <c r="E44" s="15">
        <v>60565</v>
      </c>
      <c r="F44" s="35">
        <v>92568.3</v>
      </c>
      <c r="G44" s="19"/>
      <c r="H44" s="19"/>
      <c r="I44" s="14"/>
      <c r="J44" s="35">
        <v>0</v>
      </c>
      <c r="K44" s="24">
        <f>F44+J44</f>
        <v>92568.3</v>
      </c>
      <c r="L44" s="14">
        <v>45957</v>
      </c>
    </row>
    <row r="45" s="1" customFormat="1" spans="6:11">
      <c r="F45" s="36">
        <f>SUM(F43:F44)</f>
        <v>111964.4</v>
      </c>
      <c r="G45" s="2"/>
      <c r="H45" s="2"/>
      <c r="I45" s="2"/>
      <c r="J45" s="36">
        <f>SUM(J44:J44)</f>
        <v>0</v>
      </c>
      <c r="K45" s="36">
        <f>SUM(K43:K44)</f>
        <v>111964.4</v>
      </c>
    </row>
    <row r="46" s="1" customFormat="1" spans="9:9">
      <c r="I46" s="1" t="s">
        <v>13</v>
      </c>
    </row>
    <row r="47" s="1" customFormat="1" spans="8:11">
      <c r="H47" s="2" t="s">
        <v>19</v>
      </c>
      <c r="J47" s="38" t="s">
        <v>20</v>
      </c>
      <c r="K47" s="38" t="s">
        <v>21</v>
      </c>
    </row>
    <row r="48" s="1" customFormat="1" spans="11:11">
      <c r="K48" s="2"/>
    </row>
    <row r="49" s="1" customFormat="1" spans="1:11">
      <c r="A49" s="2" t="s">
        <v>23</v>
      </c>
      <c r="D49" s="2" t="s">
        <v>24</v>
      </c>
      <c r="G49" s="2" t="s">
        <v>22</v>
      </c>
      <c r="I49" s="39">
        <v>1000</v>
      </c>
      <c r="J49" s="40">
        <v>111</v>
      </c>
      <c r="K49" s="41">
        <f t="shared" ref="K49:K59" si="1">J49*I49</f>
        <v>111000</v>
      </c>
    </row>
    <row r="50" s="1" customFormat="1" spans="1:11">
      <c r="A50" s="2"/>
      <c r="G50" s="2"/>
      <c r="I50" s="39">
        <v>500</v>
      </c>
      <c r="J50" s="40">
        <v>1</v>
      </c>
      <c r="K50" s="41">
        <f t="shared" si="1"/>
        <v>500</v>
      </c>
    </row>
    <row r="51" s="1" customFormat="1" spans="1:11">
      <c r="A51" s="2"/>
      <c r="G51" s="2"/>
      <c r="I51" s="39">
        <v>200</v>
      </c>
      <c r="J51" s="40"/>
      <c r="K51" s="41">
        <f t="shared" si="1"/>
        <v>0</v>
      </c>
    </row>
    <row r="52" s="1" customFormat="1" spans="1:11">
      <c r="A52" s="2" t="s">
        <v>26</v>
      </c>
      <c r="D52" s="2" t="s">
        <v>27</v>
      </c>
      <c r="G52" s="2" t="s">
        <v>25</v>
      </c>
      <c r="I52" s="39">
        <v>100</v>
      </c>
      <c r="J52" s="40">
        <v>4</v>
      </c>
      <c r="K52" s="41">
        <f t="shared" si="1"/>
        <v>400</v>
      </c>
    </row>
    <row r="53" s="1" customFormat="1" spans="1:11">
      <c r="A53" s="1" t="s">
        <v>29</v>
      </c>
      <c r="D53" s="1" t="s">
        <v>30</v>
      </c>
      <c r="G53" s="1" t="s">
        <v>28</v>
      </c>
      <c r="I53" s="39">
        <v>50</v>
      </c>
      <c r="J53" s="40">
        <v>1</v>
      </c>
      <c r="K53" s="41">
        <f t="shared" si="1"/>
        <v>50</v>
      </c>
    </row>
    <row r="54" s="1" customFormat="1" spans="9:11">
      <c r="I54" s="39">
        <v>20</v>
      </c>
      <c r="J54" s="40"/>
      <c r="K54" s="41">
        <f t="shared" si="1"/>
        <v>0</v>
      </c>
    </row>
    <row r="55" s="1" customFormat="1" spans="9:11">
      <c r="I55" s="39">
        <v>10</v>
      </c>
      <c r="J55" s="40">
        <v>1</v>
      </c>
      <c r="K55" s="41">
        <f t="shared" si="1"/>
        <v>10</v>
      </c>
    </row>
    <row r="56" s="1" customFormat="1" spans="9:11">
      <c r="I56" s="39">
        <v>5</v>
      </c>
      <c r="J56" s="40"/>
      <c r="K56" s="41">
        <f t="shared" si="1"/>
        <v>0</v>
      </c>
    </row>
    <row r="57" s="1" customFormat="1" spans="9:11">
      <c r="I57" s="39">
        <v>1</v>
      </c>
      <c r="J57" s="40">
        <v>4</v>
      </c>
      <c r="K57" s="41">
        <f t="shared" si="1"/>
        <v>4</v>
      </c>
    </row>
    <row r="58" s="1" customFormat="1" spans="9:11">
      <c r="I58" s="39">
        <v>0.25</v>
      </c>
      <c r="J58" s="40">
        <v>1</v>
      </c>
      <c r="K58" s="41">
        <f t="shared" si="1"/>
        <v>0.25</v>
      </c>
    </row>
    <row r="59" s="1" customFormat="1" spans="9:11">
      <c r="I59" s="42">
        <v>0.05</v>
      </c>
      <c r="J59" s="40">
        <v>3</v>
      </c>
      <c r="K59" s="41">
        <f t="shared" si="1"/>
        <v>0.15</v>
      </c>
    </row>
    <row r="60" s="1" customFormat="1" spans="9:11">
      <c r="I60" s="2" t="s">
        <v>31</v>
      </c>
      <c r="K60" s="43">
        <f>SUM(K49:K59)</f>
        <v>111964.4</v>
      </c>
    </row>
    <row r="61" s="1" customFormat="1" spans="9:11">
      <c r="I61" s="2" t="s">
        <v>32</v>
      </c>
      <c r="K61" s="44">
        <f>J45</f>
        <v>0</v>
      </c>
    </row>
    <row r="62" s="1" customFormat="1" ht="9.75" spans="11:11">
      <c r="K62" s="45">
        <f>SUM(K60:K61)</f>
        <v>111964.4</v>
      </c>
    </row>
    <row r="63" s="1" customFormat="1" ht="9.75"/>
    <row r="67" s="1" customFormat="1" spans="1:1">
      <c r="A67" s="2" t="s">
        <v>0</v>
      </c>
    </row>
    <row r="68" s="1" customFormat="1" spans="1:1">
      <c r="A68" s="2" t="s">
        <v>33</v>
      </c>
    </row>
    <row r="70" s="1" customFormat="1" spans="1:12">
      <c r="A70" s="3" t="s">
        <v>2</v>
      </c>
      <c r="B70" s="3" t="s">
        <v>3</v>
      </c>
      <c r="C70" s="3" t="s">
        <v>4</v>
      </c>
      <c r="D70" s="3" t="s">
        <v>5</v>
      </c>
      <c r="E70" s="3" t="s">
        <v>6</v>
      </c>
      <c r="F70" s="3" t="s">
        <v>7</v>
      </c>
      <c r="G70" s="4" t="s">
        <v>8</v>
      </c>
      <c r="H70" s="5"/>
      <c r="I70" s="5"/>
      <c r="J70" s="22"/>
      <c r="K70" s="3" t="s">
        <v>9</v>
      </c>
      <c r="L70" s="3" t="s">
        <v>10</v>
      </c>
    </row>
    <row r="71" s="1" customFormat="1" spans="1:12">
      <c r="A71" s="6"/>
      <c r="B71" s="6"/>
      <c r="C71" s="6"/>
      <c r="D71" s="6"/>
      <c r="E71" s="6"/>
      <c r="F71" s="6"/>
      <c r="G71" s="3" t="s">
        <v>11</v>
      </c>
      <c r="H71" s="3" t="s">
        <v>12</v>
      </c>
      <c r="I71" s="3" t="s">
        <v>13</v>
      </c>
      <c r="J71" s="3" t="s">
        <v>14</v>
      </c>
      <c r="K71" s="6"/>
      <c r="L71" s="6"/>
    </row>
    <row r="72" s="1" customFormat="1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="1" customFormat="1" spans="1:13">
      <c r="A73" s="14">
        <v>45954</v>
      </c>
      <c r="B73" s="15">
        <v>21629</v>
      </c>
      <c r="C73" s="16" t="s">
        <v>134</v>
      </c>
      <c r="D73" s="17" t="s">
        <v>42</v>
      </c>
      <c r="E73" s="15">
        <v>60567</v>
      </c>
      <c r="F73" s="35"/>
      <c r="G73" s="19" t="s">
        <v>85</v>
      </c>
      <c r="H73" s="19">
        <v>1300819</v>
      </c>
      <c r="I73" s="14">
        <v>45946</v>
      </c>
      <c r="J73" s="35">
        <v>44913.18</v>
      </c>
      <c r="K73" s="24">
        <f>F73+J73</f>
        <v>44913.18</v>
      </c>
      <c r="L73" s="14">
        <v>45957</v>
      </c>
      <c r="M73" s="2" t="s">
        <v>135</v>
      </c>
    </row>
    <row r="74" s="1" customFormat="1" spans="1:12">
      <c r="A74" s="14"/>
      <c r="B74" s="15"/>
      <c r="C74" s="16"/>
      <c r="D74" s="17"/>
      <c r="E74" s="15"/>
      <c r="F74" s="35"/>
      <c r="G74" s="19"/>
      <c r="H74" s="19"/>
      <c r="I74" s="14"/>
      <c r="J74" s="35"/>
      <c r="K74" s="24"/>
      <c r="L74" s="14"/>
    </row>
    <row r="75" s="1" customFormat="1" spans="6:11">
      <c r="F75" s="36">
        <f>SUM(F73:F74)</f>
        <v>0</v>
      </c>
      <c r="G75" s="2"/>
      <c r="H75" s="2"/>
      <c r="I75" s="2"/>
      <c r="J75" s="36">
        <f>SUM(J74:J74)</f>
        <v>0</v>
      </c>
      <c r="K75" s="36">
        <f>SUM(K73:K74)</f>
        <v>44913.18</v>
      </c>
    </row>
    <row r="76" s="1" customFormat="1" spans="9:9">
      <c r="I76" s="1" t="s">
        <v>13</v>
      </c>
    </row>
    <row r="77" s="1" customFormat="1" spans="8:11">
      <c r="H77" s="2" t="s">
        <v>19</v>
      </c>
      <c r="J77" s="38" t="s">
        <v>20</v>
      </c>
      <c r="K77" s="38" t="s">
        <v>21</v>
      </c>
    </row>
    <row r="78" s="1" customFormat="1" spans="11:11">
      <c r="K78" s="2"/>
    </row>
    <row r="79" s="1" customFormat="1" spans="1:11">
      <c r="A79" s="2" t="s">
        <v>23</v>
      </c>
      <c r="D79" s="2" t="s">
        <v>24</v>
      </c>
      <c r="G79" s="2" t="s">
        <v>22</v>
      </c>
      <c r="I79" s="39">
        <v>1000</v>
      </c>
      <c r="J79" s="40"/>
      <c r="K79" s="41">
        <f t="shared" ref="K79:K89" si="2">J79*I79</f>
        <v>0</v>
      </c>
    </row>
    <row r="80" s="1" customFormat="1" spans="1:11">
      <c r="A80" s="2"/>
      <c r="G80" s="2"/>
      <c r="I80" s="39">
        <v>500</v>
      </c>
      <c r="J80" s="40"/>
      <c r="K80" s="41">
        <f t="shared" si="2"/>
        <v>0</v>
      </c>
    </row>
    <row r="81" s="1" customFormat="1" spans="1:11">
      <c r="A81" s="2"/>
      <c r="G81" s="2"/>
      <c r="I81" s="39">
        <v>200</v>
      </c>
      <c r="J81" s="40"/>
      <c r="K81" s="41">
        <f t="shared" si="2"/>
        <v>0</v>
      </c>
    </row>
    <row r="82" s="1" customFormat="1" spans="1:11">
      <c r="A82" s="2" t="s">
        <v>26</v>
      </c>
      <c r="D82" s="2" t="s">
        <v>27</v>
      </c>
      <c r="G82" s="2" t="s">
        <v>25</v>
      </c>
      <c r="I82" s="39">
        <v>100</v>
      </c>
      <c r="J82" s="40"/>
      <c r="K82" s="41">
        <f t="shared" si="2"/>
        <v>0</v>
      </c>
    </row>
    <row r="83" s="1" customFormat="1" spans="1:11">
      <c r="A83" s="1" t="s">
        <v>29</v>
      </c>
      <c r="D83" s="1" t="s">
        <v>30</v>
      </c>
      <c r="G83" s="1" t="s">
        <v>28</v>
      </c>
      <c r="I83" s="39">
        <v>50</v>
      </c>
      <c r="J83" s="40"/>
      <c r="K83" s="41">
        <f t="shared" si="2"/>
        <v>0</v>
      </c>
    </row>
    <row r="84" s="1" customFormat="1" spans="9:11">
      <c r="I84" s="39">
        <v>20</v>
      </c>
      <c r="J84" s="40"/>
      <c r="K84" s="41">
        <f t="shared" si="2"/>
        <v>0</v>
      </c>
    </row>
    <row r="85" s="1" customFormat="1" spans="9:11">
      <c r="I85" s="39">
        <v>10</v>
      </c>
      <c r="J85" s="40"/>
      <c r="K85" s="41">
        <f t="shared" si="2"/>
        <v>0</v>
      </c>
    </row>
    <row r="86" s="1" customFormat="1" spans="9:11">
      <c r="I86" s="39">
        <v>5</v>
      </c>
      <c r="J86" s="40"/>
      <c r="K86" s="41">
        <f t="shared" si="2"/>
        <v>0</v>
      </c>
    </row>
    <row r="87" s="1" customFormat="1" spans="9:11">
      <c r="I87" s="39">
        <v>1</v>
      </c>
      <c r="J87" s="40"/>
      <c r="K87" s="41">
        <f t="shared" si="2"/>
        <v>0</v>
      </c>
    </row>
    <row r="88" s="1" customFormat="1" spans="9:11">
      <c r="I88" s="39">
        <v>0.25</v>
      </c>
      <c r="J88" s="40"/>
      <c r="K88" s="41">
        <f t="shared" si="2"/>
        <v>0</v>
      </c>
    </row>
    <row r="89" s="1" customFormat="1" spans="9:11">
      <c r="I89" s="42">
        <v>0.05</v>
      </c>
      <c r="J89" s="40"/>
      <c r="K89" s="41">
        <f t="shared" si="2"/>
        <v>0</v>
      </c>
    </row>
    <row r="90" s="1" customFormat="1" spans="9:11">
      <c r="I90" s="2" t="s">
        <v>31</v>
      </c>
      <c r="K90" s="43">
        <f>SUM(K79:K89)</f>
        <v>0</v>
      </c>
    </row>
    <row r="91" s="1" customFormat="1" spans="9:11">
      <c r="I91" s="2" t="s">
        <v>32</v>
      </c>
      <c r="K91" s="44">
        <f>J75</f>
        <v>0</v>
      </c>
    </row>
    <row r="92" s="1" customFormat="1" ht="9.75" spans="11:11">
      <c r="K92" s="45">
        <f>SUM(K90:K91)</f>
        <v>0</v>
      </c>
    </row>
    <row r="93" s="1" customFormat="1" ht="9.75"/>
  </sheetData>
  <mergeCells count="39">
    <mergeCell ref="G4:J4"/>
    <mergeCell ref="G40:J40"/>
    <mergeCell ref="G70:J70"/>
    <mergeCell ref="A4:A6"/>
    <mergeCell ref="A40:A42"/>
    <mergeCell ref="A70:A72"/>
    <mergeCell ref="B4:B6"/>
    <mergeCell ref="B40:B42"/>
    <mergeCell ref="B70:B72"/>
    <mergeCell ref="C4:C6"/>
    <mergeCell ref="C40:C42"/>
    <mergeCell ref="C70:C72"/>
    <mergeCell ref="D4:D6"/>
    <mergeCell ref="D40:D42"/>
    <mergeCell ref="D70:D72"/>
    <mergeCell ref="E4:E6"/>
    <mergeCell ref="E40:E42"/>
    <mergeCell ref="E70:E72"/>
    <mergeCell ref="F4:F6"/>
    <mergeCell ref="F40:F42"/>
    <mergeCell ref="F70:F72"/>
    <mergeCell ref="G5:G6"/>
    <mergeCell ref="G41:G42"/>
    <mergeCell ref="G71:G72"/>
    <mergeCell ref="H5:H6"/>
    <mergeCell ref="H41:H42"/>
    <mergeCell ref="H71:H72"/>
    <mergeCell ref="I5:I6"/>
    <mergeCell ref="I41:I42"/>
    <mergeCell ref="I71:I72"/>
    <mergeCell ref="J5:J6"/>
    <mergeCell ref="J41:J42"/>
    <mergeCell ref="J71:J72"/>
    <mergeCell ref="K4:K6"/>
    <mergeCell ref="K40:K42"/>
    <mergeCell ref="K70:K72"/>
    <mergeCell ref="L4:L6"/>
    <mergeCell ref="L40:L42"/>
    <mergeCell ref="L70:L72"/>
  </mergeCells>
  <pageMargins left="0.25" right="0.25" top="0.75" bottom="0.75" header="0.3" footer="0.3"/>
  <pageSetup paperSize="1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zoomScale="130" zoomScaleNormal="130" topLeftCell="A67" workbookViewId="0">
      <selection activeCell="I102" sqref="I102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45957</v>
      </c>
      <c r="B7" s="15">
        <v>21632</v>
      </c>
      <c r="C7" s="16" t="s">
        <v>136</v>
      </c>
      <c r="D7" s="17" t="s">
        <v>127</v>
      </c>
      <c r="E7" s="15">
        <v>55845</v>
      </c>
      <c r="F7" s="35">
        <v>5600</v>
      </c>
      <c r="G7" s="19"/>
      <c r="H7" s="19"/>
      <c r="I7" s="14"/>
      <c r="J7" s="35">
        <v>0</v>
      </c>
      <c r="K7" s="24">
        <f>F7+J7</f>
        <v>5600</v>
      </c>
      <c r="L7" s="14">
        <v>45957</v>
      </c>
    </row>
    <row r="8" s="1" customFormat="1" spans="1:12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</row>
    <row r="9" s="1" customFormat="1" spans="6:11">
      <c r="F9" s="36">
        <f>SUM(F7:F8)</f>
        <v>5600</v>
      </c>
      <c r="G9" s="2"/>
      <c r="H9" s="2"/>
      <c r="I9" s="2"/>
      <c r="J9" s="36">
        <f>SUM(J8:J8)</f>
        <v>0</v>
      </c>
      <c r="K9" s="36">
        <f>SUM(K7:K8)</f>
        <v>5600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38" t="s">
        <v>20</v>
      </c>
      <c r="K11" s="38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39">
        <v>1000</v>
      </c>
      <c r="J13" s="40">
        <v>5</v>
      </c>
      <c r="K13" s="41">
        <f t="shared" ref="K13:K23" si="0">J13*I13</f>
        <v>5000</v>
      </c>
    </row>
    <row r="14" s="1" customFormat="1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25</v>
      </c>
      <c r="I16" s="39">
        <v>100</v>
      </c>
      <c r="J16" s="40">
        <v>1</v>
      </c>
      <c r="K16" s="41">
        <f t="shared" si="0"/>
        <v>100</v>
      </c>
    </row>
    <row r="17" s="1" customFormat="1" spans="1:11">
      <c r="A17" s="1" t="s">
        <v>29</v>
      </c>
      <c r="D17" s="1" t="s">
        <v>30</v>
      </c>
      <c r="G17" s="1" t="s">
        <v>28</v>
      </c>
      <c r="I17" s="39">
        <v>50</v>
      </c>
      <c r="J17" s="40"/>
      <c r="K17" s="41">
        <f t="shared" si="0"/>
        <v>0</v>
      </c>
    </row>
    <row r="18" s="1" customFormat="1" spans="9:11">
      <c r="I18" s="39">
        <v>20</v>
      </c>
      <c r="J18" s="40"/>
      <c r="K18" s="41">
        <f t="shared" si="0"/>
        <v>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/>
      <c r="K20" s="41">
        <f t="shared" si="0"/>
        <v>0</v>
      </c>
    </row>
    <row r="21" s="1" customFormat="1" spans="9:11">
      <c r="I21" s="39">
        <v>1</v>
      </c>
      <c r="J21" s="40"/>
      <c r="K21" s="41">
        <f t="shared" si="0"/>
        <v>0</v>
      </c>
    </row>
    <row r="22" s="1" customFormat="1" spans="9:11">
      <c r="I22" s="39">
        <v>0.25</v>
      </c>
      <c r="J22" s="40"/>
      <c r="K22" s="41">
        <f t="shared" si="0"/>
        <v>0</v>
      </c>
    </row>
    <row r="23" s="1" customFormat="1" spans="9:11">
      <c r="I23" s="42">
        <v>0.05</v>
      </c>
      <c r="J23" s="40"/>
      <c r="K23" s="41">
        <f t="shared" si="0"/>
        <v>0</v>
      </c>
    </row>
    <row r="24" s="1" customFormat="1" spans="9:11">
      <c r="I24" s="2" t="s">
        <v>31</v>
      </c>
      <c r="K24" s="43">
        <f>SUM(K13:K23)</f>
        <v>5600</v>
      </c>
    </row>
    <row r="25" s="1" customFormat="1" spans="9:11">
      <c r="I25" s="2" t="s">
        <v>32</v>
      </c>
      <c r="K25" s="44">
        <f>J9</f>
        <v>0</v>
      </c>
    </row>
    <row r="26" s="1" customFormat="1" ht="9.75" spans="11:11">
      <c r="K26" s="45">
        <f>SUM(K24:K25)</f>
        <v>5600</v>
      </c>
    </row>
    <row r="27" s="1" customFormat="1" ht="9.75"/>
    <row r="35" s="1" customFormat="1" spans="1:1">
      <c r="A35" s="2" t="s">
        <v>0</v>
      </c>
    </row>
    <row r="36" s="1" customFormat="1" spans="1:1">
      <c r="A36" s="2" t="s">
        <v>33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45957</v>
      </c>
      <c r="B41" s="15">
        <v>21630</v>
      </c>
      <c r="C41" s="16" t="s">
        <v>137</v>
      </c>
      <c r="D41" s="17" t="s">
        <v>16</v>
      </c>
      <c r="E41" s="15">
        <v>60554</v>
      </c>
      <c r="F41" s="35">
        <v>10496.5</v>
      </c>
      <c r="G41" s="19"/>
      <c r="H41" s="19"/>
      <c r="I41" s="14"/>
      <c r="J41" s="35">
        <v>0</v>
      </c>
      <c r="K41" s="24">
        <f t="shared" ref="K41:K48" si="1">F41+J41</f>
        <v>10496.5</v>
      </c>
      <c r="L41" s="14">
        <v>45953</v>
      </c>
      <c r="M41" s="2"/>
    </row>
    <row r="42" s="1" customFormat="1" spans="1:13">
      <c r="A42" s="14">
        <v>45957</v>
      </c>
      <c r="B42" s="15">
        <v>21631</v>
      </c>
      <c r="C42" s="16" t="s">
        <v>64</v>
      </c>
      <c r="D42" s="17" t="s">
        <v>42</v>
      </c>
      <c r="E42" s="15">
        <v>60568</v>
      </c>
      <c r="F42" s="35">
        <v>38892.2</v>
      </c>
      <c r="G42" s="19"/>
      <c r="H42" s="19"/>
      <c r="I42" s="14"/>
      <c r="J42" s="35">
        <v>0</v>
      </c>
      <c r="K42" s="24">
        <f t="shared" si="1"/>
        <v>38892.2</v>
      </c>
      <c r="L42" s="14">
        <v>45955</v>
      </c>
      <c r="M42" s="2"/>
    </row>
    <row r="43" s="1" customFormat="1" spans="1:13">
      <c r="A43" s="14">
        <v>45957</v>
      </c>
      <c r="B43" s="15">
        <v>21633</v>
      </c>
      <c r="C43" s="16" t="s">
        <v>138</v>
      </c>
      <c r="D43" s="17" t="s">
        <v>42</v>
      </c>
      <c r="E43" s="15">
        <v>60569</v>
      </c>
      <c r="F43" s="35">
        <v>24376.2</v>
      </c>
      <c r="G43" s="19"/>
      <c r="H43" s="19"/>
      <c r="I43" s="14"/>
      <c r="J43" s="35">
        <v>0</v>
      </c>
      <c r="K43" s="24">
        <f t="shared" si="1"/>
        <v>24376.2</v>
      </c>
      <c r="L43" s="14">
        <v>45957</v>
      </c>
      <c r="M43" s="2"/>
    </row>
    <row r="44" s="1" customFormat="1" spans="1:13">
      <c r="A44" s="14">
        <v>45957</v>
      </c>
      <c r="B44" s="15">
        <v>21634</v>
      </c>
      <c r="C44" s="16" t="s">
        <v>139</v>
      </c>
      <c r="D44" s="17" t="s">
        <v>42</v>
      </c>
      <c r="E44" s="15">
        <v>60573</v>
      </c>
      <c r="F44" s="35">
        <v>51812.2</v>
      </c>
      <c r="G44" s="19"/>
      <c r="H44" s="19"/>
      <c r="I44" s="14"/>
      <c r="J44" s="35">
        <v>0</v>
      </c>
      <c r="K44" s="24">
        <f t="shared" si="1"/>
        <v>51812.2</v>
      </c>
      <c r="L44" s="14">
        <v>45957</v>
      </c>
      <c r="M44" s="2"/>
    </row>
    <row r="45" s="1" customFormat="1" spans="1:13">
      <c r="A45" s="14">
        <v>45957</v>
      </c>
      <c r="B45" s="15">
        <v>21635</v>
      </c>
      <c r="C45" s="16" t="s">
        <v>140</v>
      </c>
      <c r="D45" s="37" t="s">
        <v>141</v>
      </c>
      <c r="E45" s="50" t="s">
        <v>142</v>
      </c>
      <c r="F45" s="35">
        <v>4200</v>
      </c>
      <c r="G45" s="19"/>
      <c r="H45" s="19"/>
      <c r="I45" s="14"/>
      <c r="J45" s="35">
        <v>0</v>
      </c>
      <c r="K45" s="24">
        <f t="shared" si="1"/>
        <v>4200</v>
      </c>
      <c r="L45" s="14">
        <v>45954</v>
      </c>
      <c r="M45" s="2"/>
    </row>
    <row r="46" s="1" customFormat="1" spans="1:13">
      <c r="A46" s="14">
        <v>45957</v>
      </c>
      <c r="B46" s="15">
        <v>21636</v>
      </c>
      <c r="C46" s="16" t="s">
        <v>143</v>
      </c>
      <c r="D46" s="17" t="s">
        <v>16</v>
      </c>
      <c r="E46" s="15">
        <v>59190</v>
      </c>
      <c r="F46" s="35">
        <v>7990</v>
      </c>
      <c r="G46" s="19"/>
      <c r="H46" s="19"/>
      <c r="I46" s="14"/>
      <c r="J46" s="35">
        <v>0</v>
      </c>
      <c r="K46" s="24">
        <f t="shared" si="1"/>
        <v>7990</v>
      </c>
      <c r="L46" s="14">
        <v>45946</v>
      </c>
      <c r="M46" s="2"/>
    </row>
    <row r="47" s="1" customFormat="1" spans="1:13">
      <c r="A47" s="14">
        <v>45957</v>
      </c>
      <c r="B47" s="15">
        <v>21636</v>
      </c>
      <c r="C47" s="16" t="s">
        <v>143</v>
      </c>
      <c r="D47" s="17" t="s">
        <v>16</v>
      </c>
      <c r="E47" s="15">
        <v>60536</v>
      </c>
      <c r="F47" s="35">
        <v>14380</v>
      </c>
      <c r="G47" s="19"/>
      <c r="H47" s="19"/>
      <c r="I47" s="14"/>
      <c r="J47" s="35">
        <v>0</v>
      </c>
      <c r="K47" s="24">
        <f t="shared" si="1"/>
        <v>14380</v>
      </c>
      <c r="L47" s="14">
        <v>45946</v>
      </c>
      <c r="M47" s="2"/>
    </row>
    <row r="48" s="1" customFormat="1" spans="1:13">
      <c r="A48" s="14">
        <v>45957</v>
      </c>
      <c r="B48" s="15">
        <v>21637</v>
      </c>
      <c r="C48" s="16" t="s">
        <v>144</v>
      </c>
      <c r="D48" s="37" t="s">
        <v>93</v>
      </c>
      <c r="E48" s="50" t="s">
        <v>47</v>
      </c>
      <c r="F48" s="35">
        <v>616</v>
      </c>
      <c r="G48" s="19"/>
      <c r="H48" s="19"/>
      <c r="I48" s="14"/>
      <c r="J48" s="35">
        <v>0</v>
      </c>
      <c r="K48" s="24">
        <f t="shared" si="1"/>
        <v>616</v>
      </c>
      <c r="L48" s="14">
        <v>45948</v>
      </c>
      <c r="M48" s="2"/>
    </row>
    <row r="49" s="1" customFormat="1" spans="6:11">
      <c r="F49" s="36">
        <f>SUM(F41:F48)</f>
        <v>152763.1</v>
      </c>
      <c r="G49" s="2"/>
      <c r="H49" s="2"/>
      <c r="I49" s="2"/>
      <c r="J49" s="46">
        <f>SUM(J41:J48)</f>
        <v>0</v>
      </c>
      <c r="K49" s="36">
        <f>SUM(K41:K48)</f>
        <v>152763.1</v>
      </c>
    </row>
    <row r="50" s="1" customFormat="1" spans="6:11">
      <c r="F50" s="36"/>
      <c r="G50" s="2"/>
      <c r="H50" s="2"/>
      <c r="I50" s="2"/>
      <c r="J50" s="36"/>
      <c r="K50" s="36"/>
    </row>
    <row r="51" s="1" customFormat="1" spans="6:6">
      <c r="F51" s="36"/>
    </row>
    <row r="55" s="1" customFormat="1" spans="1:4">
      <c r="A55" s="2" t="s">
        <v>23</v>
      </c>
      <c r="D55" s="2" t="s">
        <v>24</v>
      </c>
    </row>
    <row r="56" s="1" customFormat="1" spans="1:1">
      <c r="A56" s="2"/>
    </row>
    <row r="57" s="1" customFormat="1" spans="1:1">
      <c r="A57" s="2"/>
    </row>
    <row r="58" s="1" customFormat="1" spans="1:4">
      <c r="A58" s="2" t="s">
        <v>26</v>
      </c>
      <c r="D58" s="2" t="s">
        <v>27</v>
      </c>
    </row>
    <row r="59" s="1" customFormat="1" spans="1:4">
      <c r="A59" s="1" t="s">
        <v>29</v>
      </c>
      <c r="D59" s="1" t="s">
        <v>30</v>
      </c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4"/>
  <sheetViews>
    <sheetView zoomScale="130" zoomScaleNormal="130" topLeftCell="A100" workbookViewId="0">
      <selection activeCell="F107" sqref="F107:F109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45957</v>
      </c>
      <c r="B7" s="15">
        <v>21632</v>
      </c>
      <c r="C7" s="16" t="s">
        <v>136</v>
      </c>
      <c r="D7" s="17" t="s">
        <v>127</v>
      </c>
      <c r="E7" s="15">
        <v>55845</v>
      </c>
      <c r="F7" s="35">
        <v>5600</v>
      </c>
      <c r="G7" s="19"/>
      <c r="H7" s="19"/>
      <c r="I7" s="14"/>
      <c r="J7" s="35">
        <v>0</v>
      </c>
      <c r="K7" s="24">
        <f>F7+J7</f>
        <v>5600</v>
      </c>
      <c r="L7" s="14">
        <v>45957</v>
      </c>
    </row>
    <row r="8" s="1" customFormat="1" spans="1:12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</row>
    <row r="9" s="1" customFormat="1" spans="6:11">
      <c r="F9" s="36">
        <f>SUM(F7:F8)</f>
        <v>5600</v>
      </c>
      <c r="G9" s="2"/>
      <c r="H9" s="2"/>
      <c r="I9" s="2"/>
      <c r="J9" s="36">
        <f>SUM(J8:J8)</f>
        <v>0</v>
      </c>
      <c r="K9" s="36">
        <f>SUM(K7:K8)</f>
        <v>5600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38" t="s">
        <v>20</v>
      </c>
      <c r="K11" s="38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39">
        <v>1000</v>
      </c>
      <c r="J13" s="40">
        <v>5</v>
      </c>
      <c r="K13" s="41">
        <f t="shared" ref="K13:K23" si="0">J13*I13</f>
        <v>5000</v>
      </c>
    </row>
    <row r="14" s="1" customFormat="1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25</v>
      </c>
      <c r="I16" s="39">
        <v>100</v>
      </c>
      <c r="J16" s="40">
        <v>1</v>
      </c>
      <c r="K16" s="41">
        <f t="shared" si="0"/>
        <v>100</v>
      </c>
    </row>
    <row r="17" s="1" customFormat="1" spans="1:11">
      <c r="A17" s="1" t="s">
        <v>29</v>
      </c>
      <c r="D17" s="1" t="s">
        <v>30</v>
      </c>
      <c r="G17" s="1" t="s">
        <v>28</v>
      </c>
      <c r="I17" s="39">
        <v>50</v>
      </c>
      <c r="J17" s="40"/>
      <c r="K17" s="41">
        <f t="shared" si="0"/>
        <v>0</v>
      </c>
    </row>
    <row r="18" s="1" customFormat="1" spans="9:11">
      <c r="I18" s="39">
        <v>20</v>
      </c>
      <c r="J18" s="40"/>
      <c r="K18" s="41">
        <f t="shared" si="0"/>
        <v>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/>
      <c r="K20" s="41">
        <f t="shared" si="0"/>
        <v>0</v>
      </c>
    </row>
    <row r="21" s="1" customFormat="1" spans="9:11">
      <c r="I21" s="39">
        <v>1</v>
      </c>
      <c r="J21" s="40"/>
      <c r="K21" s="41">
        <f t="shared" si="0"/>
        <v>0</v>
      </c>
    </row>
    <row r="22" s="1" customFormat="1" spans="9:11">
      <c r="I22" s="39">
        <v>0.25</v>
      </c>
      <c r="J22" s="40"/>
      <c r="K22" s="41">
        <f t="shared" si="0"/>
        <v>0</v>
      </c>
    </row>
    <row r="23" s="1" customFormat="1" spans="9:11">
      <c r="I23" s="42">
        <v>0.05</v>
      </c>
      <c r="J23" s="40"/>
      <c r="K23" s="41">
        <f t="shared" si="0"/>
        <v>0</v>
      </c>
    </row>
    <row r="24" s="1" customFormat="1" spans="9:11">
      <c r="I24" s="2" t="s">
        <v>31</v>
      </c>
      <c r="K24" s="43">
        <f>SUM(K13:K23)</f>
        <v>5600</v>
      </c>
    </row>
    <row r="25" s="1" customFormat="1" spans="9:11">
      <c r="I25" s="2" t="s">
        <v>32</v>
      </c>
      <c r="K25" s="44">
        <f>J9</f>
        <v>0</v>
      </c>
    </row>
    <row r="26" s="1" customFormat="1" ht="9.75" spans="11:11">
      <c r="K26" s="45">
        <f>SUM(K24:K25)</f>
        <v>5600</v>
      </c>
    </row>
    <row r="27" s="1" customFormat="1" ht="9.75"/>
    <row r="34" s="1" customFormat="1" spans="1:1">
      <c r="A34" s="2" t="s">
        <v>0</v>
      </c>
    </row>
    <row r="35" s="1" customFormat="1" spans="1:1">
      <c r="A35" s="2" t="s">
        <v>33</v>
      </c>
    </row>
    <row r="37" s="1" customFormat="1" spans="1:12">
      <c r="A37" s="3" t="s">
        <v>2</v>
      </c>
      <c r="B37" s="47" t="s">
        <v>50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="1" customFormat="1" spans="1:12">
      <c r="A38" s="6"/>
      <c r="B38" s="48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ht="10.2" customHeight="1" spans="1:12">
      <c r="A39" s="7"/>
      <c r="B39" s="49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ht="10.2" customHeight="1" spans="1:13">
      <c r="A40" s="14">
        <v>45958</v>
      </c>
      <c r="B40" s="15" t="s">
        <v>145</v>
      </c>
      <c r="C40" s="16" t="s">
        <v>146</v>
      </c>
      <c r="D40" s="17" t="s">
        <v>16</v>
      </c>
      <c r="E40" s="15" t="s">
        <v>147</v>
      </c>
      <c r="F40" s="35">
        <v>7832.6</v>
      </c>
      <c r="G40" s="19"/>
      <c r="H40" s="19"/>
      <c r="I40" s="14"/>
      <c r="J40" s="35"/>
      <c r="K40" s="24">
        <f>J40+F40</f>
        <v>7832.6</v>
      </c>
      <c r="L40" s="14">
        <v>45959</v>
      </c>
      <c r="M40" s="2"/>
    </row>
    <row r="41" s="1" customFormat="1" ht="9.9" customHeight="1" spans="1:13">
      <c r="A41" s="14"/>
      <c r="B41" s="15"/>
      <c r="C41" s="16"/>
      <c r="D41" s="17"/>
      <c r="E41" s="15"/>
      <c r="F41" s="35"/>
      <c r="G41" s="19"/>
      <c r="H41" s="19"/>
      <c r="I41" s="14"/>
      <c r="J41" s="35"/>
      <c r="K41" s="24"/>
      <c r="L41" s="14"/>
      <c r="M41" s="2"/>
    </row>
    <row r="42" s="1" customFormat="1" spans="6:11">
      <c r="F42" s="36">
        <f>SUM(F37:F41)</f>
        <v>7832.6</v>
      </c>
      <c r="G42" s="2"/>
      <c r="H42" s="2"/>
      <c r="I42" s="2"/>
      <c r="J42" s="36">
        <f>SUM(J40:J41)</f>
        <v>0</v>
      </c>
      <c r="K42" s="36">
        <f>SUM(K40:K41)</f>
        <v>7832.6</v>
      </c>
    </row>
    <row r="43" s="1" customFormat="1" spans="9:9">
      <c r="I43" s="1" t="s">
        <v>13</v>
      </c>
    </row>
    <row r="44" s="1" customFormat="1" spans="8:11">
      <c r="H44" s="2" t="s">
        <v>19</v>
      </c>
      <c r="J44" s="38" t="s">
        <v>20</v>
      </c>
      <c r="K44" s="38" t="s">
        <v>21</v>
      </c>
    </row>
    <row r="45" s="1" customFormat="1" spans="11:11">
      <c r="K45" s="2"/>
    </row>
    <row r="46" s="1" customFormat="1" spans="1:11">
      <c r="A46" s="2" t="s">
        <v>23</v>
      </c>
      <c r="D46" s="2" t="s">
        <v>24</v>
      </c>
      <c r="G46" s="2" t="s">
        <v>22</v>
      </c>
      <c r="I46" s="39">
        <v>1000</v>
      </c>
      <c r="J46" s="40">
        <v>7</v>
      </c>
      <c r="K46" s="41">
        <f t="shared" ref="K46:K56" si="1">J46*I46</f>
        <v>7000</v>
      </c>
    </row>
    <row r="47" s="1" customFormat="1" spans="1:11">
      <c r="A47" s="2"/>
      <c r="G47" s="2"/>
      <c r="I47" s="39">
        <v>500</v>
      </c>
      <c r="J47" s="40">
        <v>1</v>
      </c>
      <c r="K47" s="41">
        <f t="shared" si="1"/>
        <v>500</v>
      </c>
    </row>
    <row r="48" s="1" customFormat="1" spans="1:11">
      <c r="A48" s="2"/>
      <c r="G48" s="2"/>
      <c r="I48" s="39">
        <v>200</v>
      </c>
      <c r="J48" s="40"/>
      <c r="K48" s="41">
        <f t="shared" si="1"/>
        <v>0</v>
      </c>
    </row>
    <row r="49" s="1" customFormat="1" spans="1:11">
      <c r="A49" s="2" t="s">
        <v>26</v>
      </c>
      <c r="D49" s="2" t="s">
        <v>27</v>
      </c>
      <c r="G49" s="2" t="s">
        <v>25</v>
      </c>
      <c r="I49" s="39">
        <v>100</v>
      </c>
      <c r="J49" s="40">
        <v>3</v>
      </c>
      <c r="K49" s="41">
        <f t="shared" si="1"/>
        <v>300</v>
      </c>
    </row>
    <row r="50" s="1" customFormat="1" spans="1:11">
      <c r="A50" s="1" t="s">
        <v>29</v>
      </c>
      <c r="D50" s="1" t="s">
        <v>30</v>
      </c>
      <c r="G50" s="1" t="s">
        <v>28</v>
      </c>
      <c r="I50" s="39">
        <v>50</v>
      </c>
      <c r="J50" s="40"/>
      <c r="K50" s="41">
        <f t="shared" si="1"/>
        <v>0</v>
      </c>
    </row>
    <row r="51" s="1" customFormat="1" spans="9:11">
      <c r="I51" s="39">
        <v>20</v>
      </c>
      <c r="J51" s="40">
        <v>1</v>
      </c>
      <c r="K51" s="41">
        <f t="shared" si="1"/>
        <v>20</v>
      </c>
    </row>
    <row r="52" s="1" customFormat="1" spans="9:11">
      <c r="I52" s="39">
        <v>10</v>
      </c>
      <c r="J52" s="40">
        <v>1</v>
      </c>
      <c r="K52" s="41">
        <f t="shared" si="1"/>
        <v>10</v>
      </c>
    </row>
    <row r="53" s="1" customFormat="1" spans="9:11">
      <c r="I53" s="39">
        <v>5</v>
      </c>
      <c r="J53" s="40"/>
      <c r="K53" s="41">
        <f t="shared" si="1"/>
        <v>0</v>
      </c>
    </row>
    <row r="54" s="1" customFormat="1" spans="9:11">
      <c r="I54" s="39">
        <v>1</v>
      </c>
      <c r="J54" s="40">
        <v>2</v>
      </c>
      <c r="K54" s="41">
        <f t="shared" si="1"/>
        <v>2</v>
      </c>
    </row>
    <row r="55" s="1" customFormat="1" spans="9:11">
      <c r="I55" s="39">
        <v>0.25</v>
      </c>
      <c r="J55" s="40">
        <v>2</v>
      </c>
      <c r="K55" s="41">
        <f t="shared" si="1"/>
        <v>0.5</v>
      </c>
    </row>
    <row r="56" s="1" customFormat="1" spans="9:11">
      <c r="I56" s="42">
        <v>0.05</v>
      </c>
      <c r="J56" s="40">
        <v>2</v>
      </c>
      <c r="K56" s="41">
        <f t="shared" si="1"/>
        <v>0.1</v>
      </c>
    </row>
    <row r="57" s="1" customFormat="1" spans="9:11">
      <c r="I57" s="2" t="s">
        <v>31</v>
      </c>
      <c r="K57" s="43">
        <f>SUM(K46:K56)</f>
        <v>7832.6</v>
      </c>
    </row>
    <row r="58" s="1" customFormat="1" spans="9:11">
      <c r="I58" s="2" t="s">
        <v>32</v>
      </c>
      <c r="K58" s="44">
        <f>J42</f>
        <v>0</v>
      </c>
    </row>
    <row r="59" s="1" customFormat="1" ht="9.75" spans="11:11">
      <c r="K59" s="45">
        <f>SUM(K57:K58)</f>
        <v>7832.6</v>
      </c>
    </row>
    <row r="60" s="1" customFormat="1" ht="9.75"/>
    <row r="68" s="1" customFormat="1" spans="1:1">
      <c r="A68" s="2" t="s">
        <v>0</v>
      </c>
    </row>
    <row r="69" s="1" customFormat="1" spans="1:1">
      <c r="A69" s="2" t="s">
        <v>33</v>
      </c>
    </row>
    <row r="71" s="1" customFormat="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2"/>
      <c r="K71" s="3" t="s">
        <v>9</v>
      </c>
      <c r="L71" s="3" t="s">
        <v>10</v>
      </c>
    </row>
    <row r="72" s="1" customFormat="1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="1" customForma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="1" customFormat="1" spans="1:13">
      <c r="A74" s="14">
        <v>45958</v>
      </c>
      <c r="B74" s="15">
        <v>21651</v>
      </c>
      <c r="C74" s="16" t="s">
        <v>148</v>
      </c>
      <c r="D74" s="17" t="s">
        <v>16</v>
      </c>
      <c r="E74" s="15">
        <v>60576</v>
      </c>
      <c r="F74" s="35"/>
      <c r="G74" s="19" t="s">
        <v>85</v>
      </c>
      <c r="H74" s="19">
        <v>1307479</v>
      </c>
      <c r="I74" s="14">
        <v>45939</v>
      </c>
      <c r="J74" s="35">
        <v>15046.06</v>
      </c>
      <c r="K74" s="24">
        <f>F74+J74</f>
        <v>15046.06</v>
      </c>
      <c r="L74" s="14">
        <v>45959</v>
      </c>
      <c r="M74" s="2" t="s">
        <v>149</v>
      </c>
    </row>
    <row r="75" s="1" customFormat="1" spans="1:12">
      <c r="A75" s="14"/>
      <c r="B75" s="15"/>
      <c r="C75" s="16"/>
      <c r="D75" s="17"/>
      <c r="E75" s="15"/>
      <c r="F75" s="35"/>
      <c r="G75" s="19"/>
      <c r="H75" s="19"/>
      <c r="I75" s="14"/>
      <c r="J75" s="35"/>
      <c r="K75" s="24"/>
      <c r="L75" s="14"/>
    </row>
    <row r="76" s="1" customFormat="1" spans="6:11">
      <c r="F76" s="36">
        <f>SUM(F74:F75)</f>
        <v>0</v>
      </c>
      <c r="G76" s="2"/>
      <c r="H76" s="2"/>
      <c r="I76" s="2"/>
      <c r="J76" s="36">
        <f>SUM(J75:J75)</f>
        <v>0</v>
      </c>
      <c r="K76" s="36">
        <f>SUM(K74:K75)</f>
        <v>15046.06</v>
      </c>
    </row>
    <row r="77" s="1" customFormat="1" spans="9:9">
      <c r="I77" s="1" t="s">
        <v>13</v>
      </c>
    </row>
    <row r="78" s="1" customFormat="1" spans="8:11">
      <c r="H78" s="2" t="s">
        <v>19</v>
      </c>
      <c r="J78" s="38" t="s">
        <v>20</v>
      </c>
      <c r="K78" s="38" t="s">
        <v>21</v>
      </c>
    </row>
    <row r="79" s="1" customFormat="1" spans="11:11">
      <c r="K79" s="2"/>
    </row>
    <row r="80" s="1" customFormat="1" spans="1:11">
      <c r="A80" s="2" t="s">
        <v>23</v>
      </c>
      <c r="D80" s="2" t="s">
        <v>24</v>
      </c>
      <c r="G80" s="2" t="s">
        <v>22</v>
      </c>
      <c r="I80" s="39">
        <v>1000</v>
      </c>
      <c r="J80" s="40"/>
      <c r="K80" s="41">
        <f t="shared" ref="K80:K90" si="2">J80*I80</f>
        <v>0</v>
      </c>
    </row>
    <row r="81" s="1" customFormat="1" spans="1:11">
      <c r="A81" s="2"/>
      <c r="G81" s="2"/>
      <c r="I81" s="39">
        <v>500</v>
      </c>
      <c r="J81" s="40"/>
      <c r="K81" s="41">
        <f t="shared" si="2"/>
        <v>0</v>
      </c>
    </row>
    <row r="82" s="1" customFormat="1" spans="1:11">
      <c r="A82" s="2"/>
      <c r="G82" s="2"/>
      <c r="I82" s="39">
        <v>200</v>
      </c>
      <c r="J82" s="40"/>
      <c r="K82" s="41">
        <f t="shared" si="2"/>
        <v>0</v>
      </c>
    </row>
    <row r="83" s="1" customFormat="1" spans="1:11">
      <c r="A83" s="2" t="s">
        <v>26</v>
      </c>
      <c r="D83" s="2" t="s">
        <v>27</v>
      </c>
      <c r="G83" s="2" t="s">
        <v>25</v>
      </c>
      <c r="I83" s="39">
        <v>100</v>
      </c>
      <c r="J83" s="40"/>
      <c r="K83" s="41">
        <f t="shared" si="2"/>
        <v>0</v>
      </c>
    </row>
    <row r="84" s="1" customFormat="1" spans="1:11">
      <c r="A84" s="1" t="s">
        <v>29</v>
      </c>
      <c r="D84" s="1" t="s">
        <v>30</v>
      </c>
      <c r="G84" s="1" t="s">
        <v>28</v>
      </c>
      <c r="I84" s="39">
        <v>50</v>
      </c>
      <c r="J84" s="40"/>
      <c r="K84" s="41">
        <f t="shared" si="2"/>
        <v>0</v>
      </c>
    </row>
    <row r="85" s="1" customFormat="1" spans="9:11">
      <c r="I85" s="39">
        <v>20</v>
      </c>
      <c r="J85" s="40"/>
      <c r="K85" s="41">
        <f t="shared" si="2"/>
        <v>0</v>
      </c>
    </row>
    <row r="86" s="1" customFormat="1" spans="9:11">
      <c r="I86" s="39">
        <v>10</v>
      </c>
      <c r="J86" s="40"/>
      <c r="K86" s="41">
        <f t="shared" si="2"/>
        <v>0</v>
      </c>
    </row>
    <row r="87" s="1" customFormat="1" spans="9:11">
      <c r="I87" s="39">
        <v>5</v>
      </c>
      <c r="J87" s="40"/>
      <c r="K87" s="41">
        <f t="shared" si="2"/>
        <v>0</v>
      </c>
    </row>
    <row r="88" s="1" customFormat="1" spans="9:11">
      <c r="I88" s="39">
        <v>1</v>
      </c>
      <c r="J88" s="40"/>
      <c r="K88" s="41">
        <f t="shared" si="2"/>
        <v>0</v>
      </c>
    </row>
    <row r="89" s="1" customFormat="1" spans="9:11">
      <c r="I89" s="39">
        <v>0.25</v>
      </c>
      <c r="J89" s="40"/>
      <c r="K89" s="41">
        <f t="shared" si="2"/>
        <v>0</v>
      </c>
    </row>
    <row r="90" s="1" customFormat="1" spans="9:11">
      <c r="I90" s="42">
        <v>0.05</v>
      </c>
      <c r="J90" s="40"/>
      <c r="K90" s="41">
        <f t="shared" si="2"/>
        <v>0</v>
      </c>
    </row>
    <row r="91" s="1" customFormat="1" spans="9:11">
      <c r="I91" s="2" t="s">
        <v>31</v>
      </c>
      <c r="K91" s="43">
        <f>SUM(K80:K90)</f>
        <v>0</v>
      </c>
    </row>
    <row r="92" s="1" customFormat="1" spans="9:11">
      <c r="I92" s="2" t="s">
        <v>32</v>
      </c>
      <c r="K92" s="44">
        <f>J76</f>
        <v>0</v>
      </c>
    </row>
    <row r="93" s="1" customFormat="1" ht="9.75" spans="11:11">
      <c r="K93" s="45">
        <f>SUM(K91:K92)</f>
        <v>0</v>
      </c>
    </row>
    <row r="94" s="1" customFormat="1" ht="9.75"/>
    <row r="104" s="1" customFormat="1" spans="1:1">
      <c r="A104" s="2" t="s">
        <v>0</v>
      </c>
    </row>
    <row r="105" s="1" customFormat="1" spans="1:1">
      <c r="A105" s="2" t="s">
        <v>33</v>
      </c>
    </row>
    <row r="107" s="1" customFormat="1" spans="1:12">
      <c r="A107" s="3" t="s">
        <v>2</v>
      </c>
      <c r="B107" s="3" t="s">
        <v>3</v>
      </c>
      <c r="C107" s="3" t="s">
        <v>4</v>
      </c>
      <c r="D107" s="3" t="s">
        <v>5</v>
      </c>
      <c r="E107" s="3" t="s">
        <v>6</v>
      </c>
      <c r="F107" s="3" t="s">
        <v>7</v>
      </c>
      <c r="G107" s="4" t="s">
        <v>8</v>
      </c>
      <c r="H107" s="5"/>
      <c r="I107" s="5"/>
      <c r="J107" s="22"/>
      <c r="K107" s="3" t="s">
        <v>9</v>
      </c>
      <c r="L107" s="3" t="s">
        <v>10</v>
      </c>
    </row>
    <row r="108" s="1" customFormat="1" spans="1:12">
      <c r="A108" s="6"/>
      <c r="B108" s="6"/>
      <c r="C108" s="6"/>
      <c r="D108" s="6"/>
      <c r="E108" s="6"/>
      <c r="F108" s="6"/>
      <c r="G108" s="3" t="s">
        <v>11</v>
      </c>
      <c r="H108" s="3" t="s">
        <v>12</v>
      </c>
      <c r="I108" s="3" t="s">
        <v>13</v>
      </c>
      <c r="J108" s="3" t="s">
        <v>14</v>
      </c>
      <c r="K108" s="6"/>
      <c r="L108" s="6"/>
    </row>
    <row r="109" s="1" customFormat="1" spans="1:1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="1" customFormat="1" spans="1:13">
      <c r="A110" s="14">
        <v>45958</v>
      </c>
      <c r="B110" s="15">
        <v>21639</v>
      </c>
      <c r="C110" s="16" t="s">
        <v>150</v>
      </c>
      <c r="D110" s="17" t="s">
        <v>16</v>
      </c>
      <c r="E110" s="15">
        <v>60570</v>
      </c>
      <c r="F110" s="35">
        <v>25752.4</v>
      </c>
      <c r="G110" s="19"/>
      <c r="H110" s="19"/>
      <c r="I110" s="14"/>
      <c r="J110" s="35">
        <v>0</v>
      </c>
      <c r="K110" s="24">
        <f t="shared" ref="K110:K113" si="3">F110+J110</f>
        <v>25752.4</v>
      </c>
      <c r="L110" s="14">
        <v>45957</v>
      </c>
      <c r="M110" s="2"/>
    </row>
    <row r="111" s="1" customFormat="1" spans="1:13">
      <c r="A111" s="14">
        <v>45958</v>
      </c>
      <c r="B111" s="15">
        <v>21640</v>
      </c>
      <c r="C111" s="16" t="s">
        <v>151</v>
      </c>
      <c r="D111" s="17" t="s">
        <v>42</v>
      </c>
      <c r="E111" s="15">
        <v>60575</v>
      </c>
      <c r="F111" s="35">
        <v>19296.1</v>
      </c>
      <c r="G111" s="19"/>
      <c r="H111" s="19"/>
      <c r="I111" s="14"/>
      <c r="J111" s="35">
        <v>0</v>
      </c>
      <c r="K111" s="24">
        <f t="shared" si="3"/>
        <v>19296.1</v>
      </c>
      <c r="L111" s="14">
        <v>45958</v>
      </c>
      <c r="M111" s="2"/>
    </row>
    <row r="112" s="1" customFormat="1" spans="1:13">
      <c r="A112" s="14">
        <v>45958</v>
      </c>
      <c r="B112" s="15">
        <v>21641</v>
      </c>
      <c r="C112" s="16" t="s">
        <v>152</v>
      </c>
      <c r="D112" s="17" t="s">
        <v>16</v>
      </c>
      <c r="E112" s="15">
        <v>60574</v>
      </c>
      <c r="F112" s="35">
        <v>32996.3</v>
      </c>
      <c r="G112" s="19"/>
      <c r="H112" s="19"/>
      <c r="I112" s="14"/>
      <c r="J112" s="35">
        <v>0</v>
      </c>
      <c r="K112" s="24">
        <f t="shared" si="3"/>
        <v>32996.3</v>
      </c>
      <c r="L112" s="14">
        <v>45958</v>
      </c>
      <c r="M112" s="2"/>
    </row>
    <row r="113" s="1" customFormat="1" spans="1:13">
      <c r="A113" s="14">
        <v>45958</v>
      </c>
      <c r="B113" s="15">
        <v>21642</v>
      </c>
      <c r="C113" s="16" t="s">
        <v>153</v>
      </c>
      <c r="D113" s="17" t="s">
        <v>16</v>
      </c>
      <c r="E113" s="15">
        <v>60494</v>
      </c>
      <c r="F113" s="35">
        <v>18556.32</v>
      </c>
      <c r="G113" s="19"/>
      <c r="H113" s="19"/>
      <c r="I113" s="14"/>
      <c r="J113" s="35">
        <v>0</v>
      </c>
      <c r="K113" s="24">
        <f t="shared" si="3"/>
        <v>18556.32</v>
      </c>
      <c r="L113" s="14">
        <v>45954</v>
      </c>
      <c r="M113" s="2" t="s">
        <v>154</v>
      </c>
    </row>
    <row r="114" s="1" customFormat="1" spans="6:11">
      <c r="F114" s="36">
        <f t="shared" ref="F114:K114" si="4">SUM(F110:F113)</f>
        <v>96601.12</v>
      </c>
      <c r="G114" s="2"/>
      <c r="H114" s="2"/>
      <c r="I114" s="2"/>
      <c r="J114" s="46">
        <f t="shared" si="4"/>
        <v>0</v>
      </c>
      <c r="K114" s="36">
        <f t="shared" si="4"/>
        <v>96601.12</v>
      </c>
    </row>
    <row r="115" s="1" customFormat="1" spans="6:11">
      <c r="F115" s="36"/>
      <c r="G115" s="2"/>
      <c r="H115" s="2"/>
      <c r="I115" s="2"/>
      <c r="J115" s="36"/>
      <c r="K115" s="36"/>
    </row>
    <row r="116" s="1" customFormat="1" spans="6:6">
      <c r="F116" s="36"/>
    </row>
    <row r="120" s="1" customFormat="1" spans="1:4">
      <c r="A120" s="2" t="s">
        <v>23</v>
      </c>
      <c r="D120" s="2" t="s">
        <v>24</v>
      </c>
    </row>
    <row r="121" s="1" customFormat="1" spans="1:1">
      <c r="A121" s="2"/>
    </row>
    <row r="122" s="1" customFormat="1" spans="1:1">
      <c r="A122" s="2"/>
    </row>
    <row r="123" s="1" customFormat="1" spans="1:4">
      <c r="A123" s="2" t="s">
        <v>26</v>
      </c>
      <c r="D123" s="2" t="s">
        <v>27</v>
      </c>
    </row>
    <row r="124" s="1" customFormat="1" spans="1:4">
      <c r="A124" s="1" t="s">
        <v>29</v>
      </c>
      <c r="D124" s="1" t="s">
        <v>30</v>
      </c>
    </row>
  </sheetData>
  <mergeCells count="52">
    <mergeCell ref="G4:J4"/>
    <mergeCell ref="G37:J37"/>
    <mergeCell ref="G71:J71"/>
    <mergeCell ref="G107:J107"/>
    <mergeCell ref="A4:A6"/>
    <mergeCell ref="A37:A39"/>
    <mergeCell ref="A71:A73"/>
    <mergeCell ref="A107:A109"/>
    <mergeCell ref="B4:B6"/>
    <mergeCell ref="B37:B39"/>
    <mergeCell ref="B71:B73"/>
    <mergeCell ref="B107:B109"/>
    <mergeCell ref="C4:C6"/>
    <mergeCell ref="C37:C39"/>
    <mergeCell ref="C71:C73"/>
    <mergeCell ref="C107:C109"/>
    <mergeCell ref="D4:D6"/>
    <mergeCell ref="D37:D39"/>
    <mergeCell ref="D71:D73"/>
    <mergeCell ref="D107:D109"/>
    <mergeCell ref="E4:E6"/>
    <mergeCell ref="E37:E39"/>
    <mergeCell ref="E71:E73"/>
    <mergeCell ref="E107:E109"/>
    <mergeCell ref="F4:F6"/>
    <mergeCell ref="F37:F39"/>
    <mergeCell ref="F71:F73"/>
    <mergeCell ref="F107:F109"/>
    <mergeCell ref="G5:G6"/>
    <mergeCell ref="G38:G39"/>
    <mergeCell ref="G72:G73"/>
    <mergeCell ref="G108:G109"/>
    <mergeCell ref="H5:H6"/>
    <mergeCell ref="H38:H39"/>
    <mergeCell ref="H72:H73"/>
    <mergeCell ref="H108:H109"/>
    <mergeCell ref="I5:I6"/>
    <mergeCell ref="I38:I39"/>
    <mergeCell ref="I72:I73"/>
    <mergeCell ref="I108:I109"/>
    <mergeCell ref="J5:J6"/>
    <mergeCell ref="J38:J39"/>
    <mergeCell ref="J72:J73"/>
    <mergeCell ref="J108:J109"/>
    <mergeCell ref="K4:K6"/>
    <mergeCell ref="K37:K39"/>
    <mergeCell ref="K71:K73"/>
    <mergeCell ref="K107:K109"/>
    <mergeCell ref="L4:L6"/>
    <mergeCell ref="L37:L39"/>
    <mergeCell ref="L71:L73"/>
    <mergeCell ref="L107:L109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130" zoomScaleNormal="130" workbookViewId="0">
      <selection activeCell="F16" sqref="F16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45959</v>
      </c>
      <c r="B7" s="15">
        <v>21643</v>
      </c>
      <c r="C7" s="16" t="s">
        <v>155</v>
      </c>
      <c r="D7" s="17" t="s">
        <v>16</v>
      </c>
      <c r="E7" s="15">
        <v>60572</v>
      </c>
      <c r="F7" s="35"/>
      <c r="G7" s="19"/>
      <c r="H7" s="19"/>
      <c r="I7" s="14"/>
      <c r="J7" s="35">
        <v>18196.2</v>
      </c>
      <c r="K7" s="24">
        <f t="shared" ref="K7:K10" si="0">F7+J7</f>
        <v>18196.2</v>
      </c>
      <c r="L7" s="14">
        <v>45959</v>
      </c>
      <c r="M7" s="2"/>
    </row>
    <row r="8" s="1" customFormat="1" spans="1:13">
      <c r="A8" s="14">
        <v>45959</v>
      </c>
      <c r="B8" s="15">
        <v>21644</v>
      </c>
      <c r="C8" s="16" t="s">
        <v>156</v>
      </c>
      <c r="D8" s="17" t="s">
        <v>42</v>
      </c>
      <c r="E8" s="15">
        <v>60578</v>
      </c>
      <c r="F8" s="35"/>
      <c r="G8" s="19"/>
      <c r="H8" s="19"/>
      <c r="I8" s="14"/>
      <c r="J8" s="35">
        <v>28658.02</v>
      </c>
      <c r="K8" s="24">
        <f t="shared" si="0"/>
        <v>28658.02</v>
      </c>
      <c r="L8" s="14">
        <v>45958</v>
      </c>
      <c r="M8" s="2" t="s">
        <v>157</v>
      </c>
    </row>
    <row r="9" s="1" customFormat="1" spans="1:13">
      <c r="A9" s="14">
        <v>45959</v>
      </c>
      <c r="B9" s="15">
        <v>21645</v>
      </c>
      <c r="C9" s="16" t="s">
        <v>49</v>
      </c>
      <c r="D9" s="17" t="s">
        <v>158</v>
      </c>
      <c r="E9" s="15">
        <v>60544</v>
      </c>
      <c r="F9" s="35">
        <v>27917</v>
      </c>
      <c r="G9" s="19"/>
      <c r="H9" s="19"/>
      <c r="I9" s="14"/>
      <c r="J9" s="35">
        <v>0</v>
      </c>
      <c r="K9" s="24">
        <f t="shared" si="0"/>
        <v>27917</v>
      </c>
      <c r="L9" s="14">
        <v>45959</v>
      </c>
      <c r="M9" s="2"/>
    </row>
    <row r="10" s="1" customFormat="1" spans="1:13">
      <c r="A10" s="14">
        <v>45959</v>
      </c>
      <c r="B10" s="15">
        <v>21646</v>
      </c>
      <c r="C10" s="16" t="s">
        <v>150</v>
      </c>
      <c r="D10" s="17" t="s">
        <v>159</v>
      </c>
      <c r="E10" s="15">
        <v>60570</v>
      </c>
      <c r="F10" s="35">
        <v>600</v>
      </c>
      <c r="G10" s="19"/>
      <c r="H10" s="19"/>
      <c r="I10" s="14"/>
      <c r="J10" s="35">
        <v>0</v>
      </c>
      <c r="K10" s="24">
        <f t="shared" si="0"/>
        <v>600</v>
      </c>
      <c r="L10" s="14">
        <v>45959</v>
      </c>
      <c r="M10" s="2"/>
    </row>
    <row r="11" s="1" customFormat="1" spans="6:11">
      <c r="F11" s="36">
        <f>SUM(F7:F10)</f>
        <v>28517</v>
      </c>
      <c r="G11" s="2"/>
      <c r="H11" s="2"/>
      <c r="I11" s="2"/>
      <c r="J11" s="46">
        <f>SUM(J7:J10)</f>
        <v>46854.22</v>
      </c>
      <c r="K11" s="36">
        <f>SUM(K7:K10)</f>
        <v>75371.22</v>
      </c>
    </row>
    <row r="12" s="1" customFormat="1" spans="6:11">
      <c r="F12" s="36"/>
      <c r="G12" s="2"/>
      <c r="H12" s="2"/>
      <c r="I12" s="2"/>
      <c r="J12" s="36"/>
      <c r="K12" s="36"/>
    </row>
    <row r="13" s="1" customFormat="1" spans="6:6">
      <c r="F13" s="36"/>
    </row>
    <row r="17" s="1" customFormat="1" spans="1:4">
      <c r="A17" s="2" t="s">
        <v>23</v>
      </c>
      <c r="D17" s="2" t="s">
        <v>24</v>
      </c>
    </row>
    <row r="18" s="1" customFormat="1" spans="1:1">
      <c r="A18" s="2"/>
    </row>
    <row r="19" s="1" customFormat="1" spans="1:1">
      <c r="A19" s="2"/>
    </row>
    <row r="20" s="1" customFormat="1" spans="1:4">
      <c r="A20" s="2" t="s">
        <v>26</v>
      </c>
      <c r="D20" s="2" t="s">
        <v>27</v>
      </c>
    </row>
    <row r="21" s="1" customFormat="1" spans="1:4">
      <c r="A21" s="1" t="s">
        <v>29</v>
      </c>
      <c r="D21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zoomScale="130" zoomScaleNormal="130" topLeftCell="A17" workbookViewId="0">
      <selection activeCell="A31" sqref="A31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45960</v>
      </c>
      <c r="B7" s="15">
        <v>21647</v>
      </c>
      <c r="C7" s="16" t="s">
        <v>118</v>
      </c>
      <c r="D7" s="17" t="s">
        <v>16</v>
      </c>
      <c r="E7" s="15">
        <v>60577</v>
      </c>
      <c r="F7" s="35">
        <v>5946.5</v>
      </c>
      <c r="G7" s="19"/>
      <c r="H7" s="19"/>
      <c r="I7" s="14"/>
      <c r="J7" s="35">
        <v>0</v>
      </c>
      <c r="K7" s="24">
        <f>F7+J7</f>
        <v>5946.5</v>
      </c>
      <c r="L7" s="14">
        <v>45964</v>
      </c>
    </row>
    <row r="8" s="1" customFormat="1" spans="1:12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</row>
    <row r="9" s="1" customFormat="1" spans="6:11">
      <c r="F9" s="36">
        <f>SUM(F7:F8)</f>
        <v>5946.5</v>
      </c>
      <c r="G9" s="2"/>
      <c r="H9" s="2"/>
      <c r="I9" s="2"/>
      <c r="J9" s="36">
        <f>SUM(J8:J8)</f>
        <v>0</v>
      </c>
      <c r="K9" s="36">
        <f>SUM(K7:K8)</f>
        <v>5946.5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38" t="s">
        <v>20</v>
      </c>
      <c r="K11" s="38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39">
        <v>1000</v>
      </c>
      <c r="J13" s="40">
        <v>5</v>
      </c>
      <c r="K13" s="41">
        <f t="shared" ref="K13:K23" si="0">J13*I13</f>
        <v>5000</v>
      </c>
    </row>
    <row r="14" s="1" customFormat="1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25</v>
      </c>
      <c r="I16" s="39">
        <v>100</v>
      </c>
      <c r="J16" s="40">
        <v>4</v>
      </c>
      <c r="K16" s="41">
        <f t="shared" si="0"/>
        <v>400</v>
      </c>
    </row>
    <row r="17" s="1" customFormat="1" spans="1:11">
      <c r="A17" s="1" t="s">
        <v>29</v>
      </c>
      <c r="D17" s="1" t="s">
        <v>30</v>
      </c>
      <c r="G17" s="1" t="s">
        <v>28</v>
      </c>
      <c r="I17" s="39">
        <v>50</v>
      </c>
      <c r="J17" s="40"/>
      <c r="K17" s="41">
        <f t="shared" si="0"/>
        <v>0</v>
      </c>
    </row>
    <row r="18" s="1" customFormat="1" spans="9:11">
      <c r="I18" s="39">
        <v>20</v>
      </c>
      <c r="J18" s="40">
        <v>2</v>
      </c>
      <c r="K18" s="41">
        <f t="shared" si="0"/>
        <v>40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>
        <v>1</v>
      </c>
      <c r="K20" s="41">
        <f t="shared" si="0"/>
        <v>5</v>
      </c>
    </row>
    <row r="21" s="1" customFormat="1" spans="9:11">
      <c r="I21" s="39">
        <v>1</v>
      </c>
      <c r="J21" s="40">
        <v>1</v>
      </c>
      <c r="K21" s="41">
        <f t="shared" si="0"/>
        <v>1</v>
      </c>
    </row>
    <row r="22" s="1" customFormat="1" spans="9:11">
      <c r="I22" s="39">
        <v>0.25</v>
      </c>
      <c r="J22" s="40">
        <v>2</v>
      </c>
      <c r="K22" s="41">
        <f t="shared" si="0"/>
        <v>0.5</v>
      </c>
    </row>
    <row r="23" s="1" customFormat="1" spans="9:11">
      <c r="I23" s="42">
        <v>0.05</v>
      </c>
      <c r="J23" s="40"/>
      <c r="K23" s="41">
        <f t="shared" si="0"/>
        <v>0</v>
      </c>
    </row>
    <row r="24" s="1" customFormat="1" spans="9:11">
      <c r="I24" s="2" t="s">
        <v>31</v>
      </c>
      <c r="K24" s="43">
        <f>SUM(K13:K23)</f>
        <v>5946.5</v>
      </c>
    </row>
    <row r="25" s="1" customFormat="1" spans="9:11">
      <c r="I25" s="2" t="s">
        <v>32</v>
      </c>
      <c r="K25" s="44">
        <f>J9</f>
        <v>0</v>
      </c>
    </row>
    <row r="26" s="1" customFormat="1" ht="9.75" spans="11:11">
      <c r="K26" s="45">
        <f>SUM(K24:K25)</f>
        <v>5946.5</v>
      </c>
    </row>
    <row r="27" s="1" customFormat="1" ht="9.75"/>
    <row r="37" s="1" customFormat="1" spans="1:1">
      <c r="A37" s="2" t="s">
        <v>0</v>
      </c>
    </row>
    <row r="38" s="1" customFormat="1" spans="1:1">
      <c r="A38" s="2" t="s">
        <v>33</v>
      </c>
    </row>
    <row r="40" s="1" customFormat="1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2">
      <c r="A43" s="14">
        <v>45960</v>
      </c>
      <c r="B43" s="15" t="s">
        <v>160</v>
      </c>
      <c r="C43" s="16" t="s">
        <v>121</v>
      </c>
      <c r="D43" s="17" t="s">
        <v>16</v>
      </c>
      <c r="E43" s="37" t="s">
        <v>161</v>
      </c>
      <c r="F43" s="35"/>
      <c r="G43" s="19" t="s">
        <v>17</v>
      </c>
      <c r="H43" s="19">
        <v>261969</v>
      </c>
      <c r="I43" s="14">
        <v>45961</v>
      </c>
      <c r="J43" s="35">
        <v>14000</v>
      </c>
      <c r="K43" s="24">
        <f t="shared" ref="K43:K46" si="1">J43+F43</f>
        <v>14000</v>
      </c>
      <c r="L43" s="14">
        <v>45964</v>
      </c>
    </row>
    <row r="44" s="1" customFormat="1" spans="1:12">
      <c r="A44" s="14">
        <v>45960</v>
      </c>
      <c r="B44" s="15" t="s">
        <v>160</v>
      </c>
      <c r="C44" s="16" t="s">
        <v>121</v>
      </c>
      <c r="D44" s="17" t="s">
        <v>16</v>
      </c>
      <c r="E44" s="37" t="s">
        <v>162</v>
      </c>
      <c r="F44" s="35"/>
      <c r="G44" s="19" t="s">
        <v>17</v>
      </c>
      <c r="H44" s="19">
        <v>261969</v>
      </c>
      <c r="I44" s="14">
        <v>45961</v>
      </c>
      <c r="J44" s="35">
        <v>41720</v>
      </c>
      <c r="K44" s="24">
        <f t="shared" si="1"/>
        <v>41720</v>
      </c>
      <c r="L44" s="14">
        <v>45964</v>
      </c>
    </row>
    <row r="45" s="1" customFormat="1" spans="1:12">
      <c r="A45" s="14">
        <v>45960</v>
      </c>
      <c r="B45" s="15" t="s">
        <v>160</v>
      </c>
      <c r="C45" s="16" t="s">
        <v>121</v>
      </c>
      <c r="D45" s="17" t="s">
        <v>16</v>
      </c>
      <c r="E45" s="37" t="s">
        <v>163</v>
      </c>
      <c r="F45" s="35"/>
      <c r="G45" s="19" t="s">
        <v>17</v>
      </c>
      <c r="H45" s="19">
        <v>261969</v>
      </c>
      <c r="I45" s="14">
        <v>45961</v>
      </c>
      <c r="J45" s="35">
        <v>27300</v>
      </c>
      <c r="K45" s="24">
        <f t="shared" si="1"/>
        <v>27300</v>
      </c>
      <c r="L45" s="14">
        <v>45964</v>
      </c>
    </row>
    <row r="46" s="1" customFormat="1" spans="1:12">
      <c r="A46" s="14">
        <v>45960</v>
      </c>
      <c r="B46" s="15" t="s">
        <v>160</v>
      </c>
      <c r="C46" s="16" t="s">
        <v>121</v>
      </c>
      <c r="D46" s="17" t="s">
        <v>16</v>
      </c>
      <c r="E46" s="37" t="s">
        <v>164</v>
      </c>
      <c r="F46" s="35"/>
      <c r="G46" s="19" t="s">
        <v>17</v>
      </c>
      <c r="H46" s="19">
        <v>261969</v>
      </c>
      <c r="I46" s="14">
        <v>45961</v>
      </c>
      <c r="J46" s="35">
        <v>18200</v>
      </c>
      <c r="K46" s="24">
        <f t="shared" si="1"/>
        <v>18200</v>
      </c>
      <c r="L46" s="14">
        <v>45964</v>
      </c>
    </row>
    <row r="47" s="1" customFormat="1" spans="1:12">
      <c r="A47" s="14">
        <v>45960</v>
      </c>
      <c r="B47" s="15" t="s">
        <v>160</v>
      </c>
      <c r="C47" s="16" t="s">
        <v>121</v>
      </c>
      <c r="D47" s="17" t="s">
        <v>16</v>
      </c>
      <c r="E47" s="37" t="s">
        <v>165</v>
      </c>
      <c r="F47" s="35"/>
      <c r="G47" s="19" t="s">
        <v>17</v>
      </c>
      <c r="H47" s="19">
        <v>261969</v>
      </c>
      <c r="I47" s="14">
        <v>45961</v>
      </c>
      <c r="J47" s="35">
        <v>28000</v>
      </c>
      <c r="K47" s="24">
        <f>J47+F47</f>
        <v>28000</v>
      </c>
      <c r="L47" s="14">
        <v>45964</v>
      </c>
    </row>
    <row r="48" s="1" customFormat="1" spans="1:12">
      <c r="A48" s="14">
        <v>45960</v>
      </c>
      <c r="B48" s="15" t="s">
        <v>160</v>
      </c>
      <c r="C48" s="16" t="s">
        <v>121</v>
      </c>
      <c r="D48" s="17" t="s">
        <v>16</v>
      </c>
      <c r="E48" s="37" t="s">
        <v>166</v>
      </c>
      <c r="F48" s="35"/>
      <c r="G48" s="19" t="s">
        <v>17</v>
      </c>
      <c r="H48" s="19">
        <v>261969</v>
      </c>
      <c r="I48" s="14">
        <v>45961</v>
      </c>
      <c r="J48" s="35">
        <v>21644</v>
      </c>
      <c r="K48" s="24">
        <f>J48+F48</f>
        <v>21644</v>
      </c>
      <c r="L48" s="14">
        <v>45964</v>
      </c>
    </row>
    <row r="49" s="1" customFormat="1" spans="6:11">
      <c r="F49" s="36">
        <f>SUM(F40:F48)</f>
        <v>0</v>
      </c>
      <c r="G49" s="2"/>
      <c r="H49" s="2"/>
      <c r="I49" s="2"/>
      <c r="J49" s="36">
        <f>SUM(J43:J48)</f>
        <v>150864</v>
      </c>
      <c r="K49" s="36">
        <f>SUM(K43:K48)</f>
        <v>150864</v>
      </c>
    </row>
    <row r="50" s="1" customFormat="1" spans="9:9">
      <c r="I50" s="1" t="s">
        <v>13</v>
      </c>
    </row>
    <row r="51" s="1" customFormat="1" spans="8:11">
      <c r="H51" s="2" t="s">
        <v>19</v>
      </c>
      <c r="J51" s="38" t="s">
        <v>20</v>
      </c>
      <c r="K51" s="38" t="s">
        <v>21</v>
      </c>
    </row>
    <row r="52" s="1" customFormat="1" spans="11:11">
      <c r="K52" s="2"/>
    </row>
    <row r="53" s="1" customFormat="1" spans="1:11">
      <c r="A53" s="2" t="s">
        <v>23</v>
      </c>
      <c r="D53" s="2" t="s">
        <v>24</v>
      </c>
      <c r="G53" s="2" t="s">
        <v>22</v>
      </c>
      <c r="I53" s="39">
        <v>1000</v>
      </c>
      <c r="J53" s="40"/>
      <c r="K53" s="41">
        <f t="shared" ref="K53:K63" si="2">J53*I53</f>
        <v>0</v>
      </c>
    </row>
    <row r="54" s="1" customFormat="1" spans="1:11">
      <c r="A54" s="2"/>
      <c r="G54" s="2"/>
      <c r="I54" s="39">
        <v>500</v>
      </c>
      <c r="J54" s="40"/>
      <c r="K54" s="41">
        <f t="shared" si="2"/>
        <v>0</v>
      </c>
    </row>
    <row r="55" s="1" customFormat="1" spans="1:11">
      <c r="A55" s="2"/>
      <c r="G55" s="2"/>
      <c r="I55" s="39">
        <v>200</v>
      </c>
      <c r="J55" s="40"/>
      <c r="K55" s="41">
        <f t="shared" si="2"/>
        <v>0</v>
      </c>
    </row>
    <row r="56" s="1" customFormat="1" spans="1:11">
      <c r="A56" s="2" t="s">
        <v>26</v>
      </c>
      <c r="D56" s="2" t="s">
        <v>27</v>
      </c>
      <c r="G56" s="2" t="s">
        <v>25</v>
      </c>
      <c r="I56" s="39">
        <v>100</v>
      </c>
      <c r="J56" s="40"/>
      <c r="K56" s="41">
        <f t="shared" si="2"/>
        <v>0</v>
      </c>
    </row>
    <row r="57" s="1" customFormat="1" spans="1:11">
      <c r="A57" s="1" t="s">
        <v>29</v>
      </c>
      <c r="D57" s="1" t="s">
        <v>30</v>
      </c>
      <c r="G57" s="1" t="s">
        <v>28</v>
      </c>
      <c r="I57" s="39">
        <v>50</v>
      </c>
      <c r="J57" s="40"/>
      <c r="K57" s="41">
        <f t="shared" si="2"/>
        <v>0</v>
      </c>
    </row>
    <row r="58" s="1" customFormat="1" spans="9:11">
      <c r="I58" s="39">
        <v>20</v>
      </c>
      <c r="J58" s="40"/>
      <c r="K58" s="41">
        <f t="shared" si="2"/>
        <v>0</v>
      </c>
    </row>
    <row r="59" s="1" customFormat="1" spans="9:11">
      <c r="I59" s="39">
        <v>10</v>
      </c>
      <c r="J59" s="40"/>
      <c r="K59" s="41">
        <f t="shared" si="2"/>
        <v>0</v>
      </c>
    </row>
    <row r="60" s="1" customFormat="1" spans="9:11">
      <c r="I60" s="39">
        <v>5</v>
      </c>
      <c r="J60" s="40"/>
      <c r="K60" s="41">
        <f t="shared" si="2"/>
        <v>0</v>
      </c>
    </row>
    <row r="61" s="1" customFormat="1" spans="9:11">
      <c r="I61" s="39">
        <v>1</v>
      </c>
      <c r="J61" s="40"/>
      <c r="K61" s="41">
        <f t="shared" si="2"/>
        <v>0</v>
      </c>
    </row>
    <row r="62" s="1" customFormat="1" spans="9:11">
      <c r="I62" s="39">
        <v>0.25</v>
      </c>
      <c r="J62" s="40"/>
      <c r="K62" s="41">
        <f t="shared" si="2"/>
        <v>0</v>
      </c>
    </row>
    <row r="63" s="1" customFormat="1" spans="9:11">
      <c r="I63" s="42">
        <v>0.05</v>
      </c>
      <c r="J63" s="40"/>
      <c r="K63" s="41">
        <f t="shared" si="2"/>
        <v>0</v>
      </c>
    </row>
    <row r="64" s="1" customFormat="1" spans="9:11">
      <c r="I64" s="2" t="s">
        <v>31</v>
      </c>
      <c r="K64" s="43">
        <f>SUM(K53:K63)</f>
        <v>0</v>
      </c>
    </row>
    <row r="65" s="1" customFormat="1" spans="9:11">
      <c r="I65" s="2" t="s">
        <v>32</v>
      </c>
      <c r="K65" s="44">
        <f>K49</f>
        <v>150864</v>
      </c>
    </row>
    <row r="66" s="1" customFormat="1" ht="9.75" spans="11:11">
      <c r="K66" s="45">
        <f>SUM(K64:K65)</f>
        <v>150864</v>
      </c>
    </row>
    <row r="67" s="1" customFormat="1" ht="9.75"/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workbookViewId="0">
      <selection activeCell="C28" sqref="C28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45933</v>
      </c>
      <c r="B7" s="15">
        <v>20648</v>
      </c>
      <c r="C7" s="16" t="s">
        <v>44</v>
      </c>
      <c r="D7" s="17" t="s">
        <v>16</v>
      </c>
      <c r="E7" s="15">
        <v>60373</v>
      </c>
      <c r="F7" s="35"/>
      <c r="G7" s="19" t="s">
        <v>45</v>
      </c>
      <c r="H7" s="19">
        <v>54682</v>
      </c>
      <c r="I7" s="14">
        <v>45910</v>
      </c>
      <c r="J7" s="35">
        <v>28006.98</v>
      </c>
      <c r="K7" s="24">
        <f>F7+J7</f>
        <v>28006.98</v>
      </c>
      <c r="L7" s="14">
        <v>45936</v>
      </c>
      <c r="M7" s="2" t="s">
        <v>46</v>
      </c>
    </row>
    <row r="8" spans="1:13">
      <c r="A8" s="14">
        <v>45933</v>
      </c>
      <c r="B8" s="51" t="s">
        <v>47</v>
      </c>
      <c r="C8" s="16" t="s">
        <v>44</v>
      </c>
      <c r="D8" s="17" t="s">
        <v>16</v>
      </c>
      <c r="E8" s="51">
        <v>265275</v>
      </c>
      <c r="F8" s="35"/>
      <c r="G8" s="19" t="s">
        <v>45</v>
      </c>
      <c r="H8" s="19">
        <v>54533</v>
      </c>
      <c r="I8" s="14">
        <v>45891</v>
      </c>
      <c r="J8" s="35">
        <v>50754.75</v>
      </c>
      <c r="K8" s="24">
        <f>F8+J8</f>
        <v>50754.75</v>
      </c>
      <c r="L8" s="14">
        <v>45936</v>
      </c>
      <c r="M8" s="2" t="s">
        <v>48</v>
      </c>
    </row>
    <row r="9" spans="6:11">
      <c r="F9" s="36">
        <f>SUM(F7:F8)</f>
        <v>0</v>
      </c>
      <c r="G9" s="2"/>
      <c r="H9" s="2"/>
      <c r="I9" s="2"/>
      <c r="J9" s="46">
        <f>SUM(J7:J8)</f>
        <v>78761.73</v>
      </c>
      <c r="K9" s="36">
        <f>SUM(K7:K8)</f>
        <v>78761.73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38" t="s">
        <v>20</v>
      </c>
    </row>
    <row r="13" spans="11:11">
      <c r="K13" s="38" t="s">
        <v>21</v>
      </c>
    </row>
    <row r="14" spans="7:11">
      <c r="G14" s="2" t="s">
        <v>22</v>
      </c>
      <c r="I14" s="39">
        <v>1000</v>
      </c>
      <c r="J14" s="40"/>
      <c r="K14" s="41">
        <f t="shared" ref="K14:K25" si="0">J14*I14</f>
        <v>0</v>
      </c>
    </row>
    <row r="15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0"/>
        <v>0</v>
      </c>
    </row>
    <row r="16" spans="1:11">
      <c r="A16" s="2"/>
      <c r="G16" s="2"/>
      <c r="I16" s="39">
        <v>200</v>
      </c>
      <c r="J16" s="40"/>
      <c r="K16" s="41">
        <f t="shared" si="0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0"/>
        <v>0</v>
      </c>
    </row>
    <row r="18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0"/>
        <v>0</v>
      </c>
    </row>
    <row r="19" spans="1:11">
      <c r="A19" s="1" t="s">
        <v>29</v>
      </c>
      <c r="D19" s="1" t="s">
        <v>30</v>
      </c>
      <c r="I19" s="39">
        <v>20</v>
      </c>
      <c r="J19" s="40"/>
      <c r="K19" s="41">
        <f t="shared" si="0"/>
        <v>0</v>
      </c>
    </row>
    <row r="20" spans="9:11">
      <c r="I20" s="39">
        <v>10</v>
      </c>
      <c r="J20" s="40"/>
      <c r="K20" s="41">
        <f t="shared" si="0"/>
        <v>0</v>
      </c>
    </row>
    <row r="21" spans="9:11">
      <c r="I21" s="39">
        <v>5</v>
      </c>
      <c r="J21" s="40"/>
      <c r="K21" s="41">
        <f t="shared" si="0"/>
        <v>0</v>
      </c>
    </row>
    <row r="22" spans="9:11">
      <c r="I22" s="39">
        <v>1</v>
      </c>
      <c r="J22" s="40"/>
      <c r="K22" s="41">
        <f t="shared" si="0"/>
        <v>0</v>
      </c>
    </row>
    <row r="23" spans="9:11">
      <c r="I23" s="39">
        <v>0.25</v>
      </c>
      <c r="J23" s="40"/>
      <c r="K23" s="41">
        <f t="shared" si="0"/>
        <v>0</v>
      </c>
    </row>
    <row r="24" spans="9:11">
      <c r="I24" s="39">
        <v>0.1</v>
      </c>
      <c r="J24" s="40"/>
      <c r="K24" s="41">
        <f t="shared" si="0"/>
        <v>0</v>
      </c>
    </row>
    <row r="25" spans="9:11">
      <c r="I25" s="42">
        <v>0.05</v>
      </c>
      <c r="J25" s="40"/>
      <c r="K25" s="53">
        <f t="shared" si="0"/>
        <v>0</v>
      </c>
    </row>
    <row r="26" spans="9:11">
      <c r="I26" s="2" t="s">
        <v>31</v>
      </c>
      <c r="K26" s="54">
        <f>SUM(K14:K25)</f>
        <v>0</v>
      </c>
    </row>
    <row r="27" spans="9:11">
      <c r="I27" s="2" t="s">
        <v>32</v>
      </c>
      <c r="K27" s="44">
        <f>J9</f>
        <v>78761.73</v>
      </c>
    </row>
    <row r="28" ht="9.75" spans="11:11">
      <c r="K28" s="45">
        <f>SUM(K26:K27)</f>
        <v>78761.73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456"/>
  <sheetViews>
    <sheetView zoomScale="115" zoomScaleNormal="115" topLeftCell="A392" workbookViewId="0">
      <selection activeCell="I353" sqref="I353"/>
    </sheetView>
  </sheetViews>
  <sheetFormatPr defaultColWidth="8.55238095238095" defaultRowHeight="9"/>
  <cols>
    <col min="1" max="1" width="11.3333333333333" style="1" customWidth="1"/>
    <col min="2" max="2" width="7.33333333333333" style="1" customWidth="1"/>
    <col min="3" max="3" width="29.4380952380952" style="1" customWidth="1"/>
    <col min="4" max="4" width="11.552380952381" style="1" customWidth="1"/>
    <col min="5" max="5" width="10.4380952380952" style="1" customWidth="1"/>
    <col min="6" max="6" width="12" style="1" customWidth="1"/>
    <col min="7" max="10" width="12.8857142857143" style="1" customWidth="1"/>
    <col min="11" max="11" width="14" style="1" customWidth="1"/>
    <col min="12" max="12" width="12.552380952381" style="1" customWidth="1"/>
    <col min="13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167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45937</v>
      </c>
      <c r="B7" s="9">
        <v>21569</v>
      </c>
      <c r="C7" s="10" t="s">
        <v>168</v>
      </c>
      <c r="D7" s="11" t="s">
        <v>93</v>
      </c>
      <c r="E7" s="3">
        <v>274820</v>
      </c>
      <c r="F7" s="12"/>
      <c r="G7" s="13" t="s">
        <v>169</v>
      </c>
      <c r="H7" s="13"/>
      <c r="I7" s="23"/>
      <c r="J7" s="24">
        <v>1100</v>
      </c>
      <c r="K7" s="25">
        <f t="shared" ref="K7:K8" si="0">J7</f>
        <v>1100</v>
      </c>
      <c r="L7" s="8">
        <v>45936</v>
      </c>
    </row>
    <row r="8" spans="1:12">
      <c r="A8" s="14"/>
      <c r="B8" s="15"/>
      <c r="C8" s="16"/>
      <c r="D8" s="17" t="s">
        <v>170</v>
      </c>
      <c r="E8" s="7"/>
      <c r="F8" s="18"/>
      <c r="G8" s="19" t="s">
        <v>169</v>
      </c>
      <c r="H8" s="19"/>
      <c r="I8" s="26"/>
      <c r="J8" s="24">
        <v>-241.09</v>
      </c>
      <c r="K8" s="25">
        <f t="shared" si="0"/>
        <v>-241.09</v>
      </c>
      <c r="L8" s="14"/>
    </row>
    <row r="9" spans="1:12">
      <c r="A9" s="20" t="s">
        <v>171</v>
      </c>
      <c r="B9" s="21"/>
      <c r="C9" s="21"/>
      <c r="D9" s="21"/>
      <c r="E9" s="21"/>
      <c r="F9" s="21"/>
      <c r="G9" s="21"/>
      <c r="H9" s="21"/>
      <c r="I9" s="27"/>
      <c r="J9" s="28">
        <f>SUM(J7:J8)</f>
        <v>858.91</v>
      </c>
      <c r="K9" s="28">
        <f>SUM(K7:K8)</f>
        <v>858.91</v>
      </c>
      <c r="L9" s="14"/>
    </row>
    <row r="10" spans="1:12">
      <c r="A10" s="8">
        <v>45937</v>
      </c>
      <c r="B10" s="9">
        <v>21569</v>
      </c>
      <c r="C10" s="10" t="s">
        <v>172</v>
      </c>
      <c r="D10" s="11" t="s">
        <v>93</v>
      </c>
      <c r="E10" s="3">
        <v>273976</v>
      </c>
      <c r="F10" s="12"/>
      <c r="G10" s="13" t="s">
        <v>169</v>
      </c>
      <c r="H10" s="13"/>
      <c r="I10" s="23"/>
      <c r="J10" s="24">
        <v>350</v>
      </c>
      <c r="K10" s="25">
        <f t="shared" ref="K10:K14" si="1">J10</f>
        <v>350</v>
      </c>
      <c r="L10" s="8">
        <v>45936</v>
      </c>
    </row>
    <row r="11" spans="1:12">
      <c r="A11" s="14"/>
      <c r="B11" s="15"/>
      <c r="C11" s="16"/>
      <c r="D11" s="17" t="s">
        <v>170</v>
      </c>
      <c r="E11" s="7"/>
      <c r="F11" s="18"/>
      <c r="G11" s="19" t="s">
        <v>169</v>
      </c>
      <c r="H11" s="19"/>
      <c r="I11" s="26"/>
      <c r="J11" s="24">
        <v>-84.52</v>
      </c>
      <c r="K11" s="25">
        <f t="shared" si="1"/>
        <v>-84.52</v>
      </c>
      <c r="L11" s="14"/>
    </row>
    <row r="12" spans="1:12">
      <c r="A12" s="20" t="s">
        <v>171</v>
      </c>
      <c r="B12" s="21"/>
      <c r="C12" s="21"/>
      <c r="D12" s="21"/>
      <c r="E12" s="21"/>
      <c r="F12" s="21"/>
      <c r="G12" s="21"/>
      <c r="H12" s="21"/>
      <c r="I12" s="27"/>
      <c r="J12" s="28">
        <f>SUM(J10:J11)</f>
        <v>265.48</v>
      </c>
      <c r="K12" s="28">
        <f>SUM(K10:K11)</f>
        <v>265.48</v>
      </c>
      <c r="L12" s="14"/>
    </row>
    <row r="13" spans="1:12">
      <c r="A13" s="8">
        <v>45937</v>
      </c>
      <c r="B13" s="9">
        <v>21569</v>
      </c>
      <c r="C13" s="10" t="s">
        <v>173</v>
      </c>
      <c r="D13" s="11" t="s">
        <v>93</v>
      </c>
      <c r="E13" s="3">
        <v>274814</v>
      </c>
      <c r="F13" s="12"/>
      <c r="G13" s="13" t="s">
        <v>169</v>
      </c>
      <c r="H13" s="13"/>
      <c r="I13" s="23"/>
      <c r="J13" s="24">
        <v>2167</v>
      </c>
      <c r="K13" s="25">
        <f t="shared" si="1"/>
        <v>2167</v>
      </c>
      <c r="L13" s="8">
        <v>45936</v>
      </c>
    </row>
    <row r="14" spans="1:12">
      <c r="A14" s="14"/>
      <c r="B14" s="15"/>
      <c r="C14" s="16"/>
      <c r="D14" s="17" t="s">
        <v>170</v>
      </c>
      <c r="E14" s="7"/>
      <c r="F14" s="18"/>
      <c r="G14" s="19" t="s">
        <v>169</v>
      </c>
      <c r="H14" s="19"/>
      <c r="I14" s="26"/>
      <c r="J14" s="24">
        <v>-484.09</v>
      </c>
      <c r="K14" s="25">
        <f t="shared" si="1"/>
        <v>-484.09</v>
      </c>
      <c r="L14" s="14"/>
    </row>
    <row r="15" spans="1:12">
      <c r="A15" s="20" t="s">
        <v>171</v>
      </c>
      <c r="B15" s="21"/>
      <c r="C15" s="21"/>
      <c r="D15" s="21"/>
      <c r="E15" s="21"/>
      <c r="F15" s="21"/>
      <c r="G15" s="21"/>
      <c r="H15" s="21"/>
      <c r="I15" s="27"/>
      <c r="J15" s="28">
        <f>SUM(J13:J14)</f>
        <v>1682.91</v>
      </c>
      <c r="K15" s="28">
        <f>SUM(K13:K14)</f>
        <v>1682.91</v>
      </c>
      <c r="L15" s="14"/>
    </row>
    <row r="16" spans="1:12">
      <c r="A16" s="8">
        <v>45937</v>
      </c>
      <c r="B16" s="9">
        <v>21569</v>
      </c>
      <c r="C16" s="10" t="s">
        <v>174</v>
      </c>
      <c r="D16" s="11" t="s">
        <v>93</v>
      </c>
      <c r="E16" s="3">
        <v>275031</v>
      </c>
      <c r="F16" s="12"/>
      <c r="G16" s="13" t="s">
        <v>169</v>
      </c>
      <c r="H16" s="13"/>
      <c r="I16" s="23"/>
      <c r="J16" s="24">
        <v>344.75</v>
      </c>
      <c r="K16" s="25">
        <f t="shared" ref="K16:K20" si="2">J16</f>
        <v>344.75</v>
      </c>
      <c r="L16" s="8">
        <v>45936</v>
      </c>
    </row>
    <row r="17" spans="1:12">
      <c r="A17" s="14"/>
      <c r="B17" s="15"/>
      <c r="C17" s="16"/>
      <c r="D17" s="17" t="s">
        <v>170</v>
      </c>
      <c r="E17" s="7"/>
      <c r="F17" s="18"/>
      <c r="G17" s="19" t="s">
        <v>169</v>
      </c>
      <c r="H17" s="19"/>
      <c r="I17" s="26"/>
      <c r="J17" s="24">
        <v>-78.08</v>
      </c>
      <c r="K17" s="25">
        <f t="shared" si="2"/>
        <v>-78.08</v>
      </c>
      <c r="L17" s="14"/>
    </row>
    <row r="18" spans="1:12">
      <c r="A18" s="20" t="s">
        <v>171</v>
      </c>
      <c r="B18" s="21"/>
      <c r="C18" s="21"/>
      <c r="D18" s="21"/>
      <c r="E18" s="21"/>
      <c r="F18" s="21"/>
      <c r="G18" s="21"/>
      <c r="H18" s="21"/>
      <c r="I18" s="27"/>
      <c r="J18" s="28">
        <f>SUM(J16:J17)</f>
        <v>266.67</v>
      </c>
      <c r="K18" s="28">
        <f>SUM(K16:K17)</f>
        <v>266.67</v>
      </c>
      <c r="L18" s="14"/>
    </row>
    <row r="19" spans="1:12">
      <c r="A19" s="8">
        <v>45937</v>
      </c>
      <c r="B19" s="9">
        <v>21569</v>
      </c>
      <c r="C19" s="10" t="s">
        <v>175</v>
      </c>
      <c r="D19" s="11" t="s">
        <v>93</v>
      </c>
      <c r="E19" s="3">
        <v>274634</v>
      </c>
      <c r="F19" s="12"/>
      <c r="G19" s="13" t="s">
        <v>169</v>
      </c>
      <c r="H19" s="13"/>
      <c r="I19" s="23"/>
      <c r="J19" s="24">
        <v>1100</v>
      </c>
      <c r="K19" s="25">
        <f t="shared" si="2"/>
        <v>1100</v>
      </c>
      <c r="L19" s="8">
        <v>45936</v>
      </c>
    </row>
    <row r="20" spans="1:12">
      <c r="A20" s="14"/>
      <c r="B20" s="15"/>
      <c r="C20" s="16"/>
      <c r="D20" s="17" t="s">
        <v>170</v>
      </c>
      <c r="E20" s="7"/>
      <c r="F20" s="18"/>
      <c r="G20" s="19" t="s">
        <v>169</v>
      </c>
      <c r="H20" s="19"/>
      <c r="I20" s="26"/>
      <c r="J20" s="24">
        <v>-254.96</v>
      </c>
      <c r="K20" s="25">
        <f t="shared" si="2"/>
        <v>-254.96</v>
      </c>
      <c r="L20" s="14"/>
    </row>
    <row r="21" spans="1:12">
      <c r="A21" s="20" t="s">
        <v>171</v>
      </c>
      <c r="B21" s="21"/>
      <c r="C21" s="21"/>
      <c r="D21" s="21"/>
      <c r="E21" s="21"/>
      <c r="F21" s="21"/>
      <c r="G21" s="21"/>
      <c r="H21" s="21"/>
      <c r="I21" s="27"/>
      <c r="J21" s="28">
        <f>SUM(J19:J20)</f>
        <v>845.04</v>
      </c>
      <c r="K21" s="28">
        <f>SUM(K19:K20)</f>
        <v>845.04</v>
      </c>
      <c r="L21" s="14"/>
    </row>
    <row r="22" spans="1:12">
      <c r="A22" s="8">
        <v>45937</v>
      </c>
      <c r="B22" s="9">
        <v>21569</v>
      </c>
      <c r="C22" s="10" t="s">
        <v>176</v>
      </c>
      <c r="D22" s="11" t="s">
        <v>93</v>
      </c>
      <c r="E22" s="3">
        <v>274817</v>
      </c>
      <c r="F22" s="12"/>
      <c r="G22" s="13" t="s">
        <v>169</v>
      </c>
      <c r="H22" s="13"/>
      <c r="I22" s="23"/>
      <c r="J22" s="24">
        <v>197</v>
      </c>
      <c r="K22" s="25">
        <f t="shared" ref="K22:K26" si="3">J22</f>
        <v>197</v>
      </c>
      <c r="L22" s="8">
        <v>45936</v>
      </c>
    </row>
    <row r="23" spans="1:12">
      <c r="A23" s="14"/>
      <c r="B23" s="15"/>
      <c r="C23" s="16"/>
      <c r="D23" s="17" t="s">
        <v>170</v>
      </c>
      <c r="E23" s="7"/>
      <c r="F23" s="18"/>
      <c r="G23" s="19" t="s">
        <v>169</v>
      </c>
      <c r="H23" s="19"/>
      <c r="I23" s="26"/>
      <c r="J23" s="24">
        <v>-54.92</v>
      </c>
      <c r="K23" s="25">
        <f t="shared" si="3"/>
        <v>-54.92</v>
      </c>
      <c r="L23" s="14"/>
    </row>
    <row r="24" spans="1:12">
      <c r="A24" s="20" t="s">
        <v>171</v>
      </c>
      <c r="B24" s="21"/>
      <c r="C24" s="21"/>
      <c r="D24" s="21"/>
      <c r="E24" s="21"/>
      <c r="F24" s="21"/>
      <c r="G24" s="21"/>
      <c r="H24" s="21"/>
      <c r="I24" s="27"/>
      <c r="J24" s="28">
        <f>SUM(J22:J23)</f>
        <v>142.08</v>
      </c>
      <c r="K24" s="28">
        <f>SUM(K22:K23)</f>
        <v>142.08</v>
      </c>
      <c r="L24" s="14"/>
    </row>
    <row r="25" spans="1:12">
      <c r="A25" s="8">
        <v>45937</v>
      </c>
      <c r="B25" s="9">
        <v>21569</v>
      </c>
      <c r="C25" s="10" t="s">
        <v>177</v>
      </c>
      <c r="D25" s="11" t="s">
        <v>93</v>
      </c>
      <c r="E25" s="3">
        <v>275375</v>
      </c>
      <c r="F25" s="12"/>
      <c r="G25" s="13" t="s">
        <v>169</v>
      </c>
      <c r="H25" s="13"/>
      <c r="I25" s="23"/>
      <c r="J25" s="24">
        <v>200</v>
      </c>
      <c r="K25" s="25">
        <f t="shared" si="3"/>
        <v>200</v>
      </c>
      <c r="L25" s="8">
        <v>45936</v>
      </c>
    </row>
    <row r="26" spans="1:12">
      <c r="A26" s="14"/>
      <c r="B26" s="15"/>
      <c r="C26" s="16"/>
      <c r="D26" s="17" t="s">
        <v>170</v>
      </c>
      <c r="E26" s="7"/>
      <c r="F26" s="18"/>
      <c r="G26" s="19" t="s">
        <v>169</v>
      </c>
      <c r="H26" s="19"/>
      <c r="I26" s="26"/>
      <c r="J26" s="24">
        <v>-47.39</v>
      </c>
      <c r="K26" s="25">
        <f t="shared" si="3"/>
        <v>-47.39</v>
      </c>
      <c r="L26" s="14"/>
    </row>
    <row r="27" spans="1:12">
      <c r="A27" s="20" t="s">
        <v>171</v>
      </c>
      <c r="B27" s="21"/>
      <c r="C27" s="21"/>
      <c r="D27" s="21"/>
      <c r="E27" s="21"/>
      <c r="F27" s="21"/>
      <c r="G27" s="21"/>
      <c r="H27" s="21"/>
      <c r="I27" s="27"/>
      <c r="J27" s="28">
        <f>SUM(J25:J26)</f>
        <v>152.61</v>
      </c>
      <c r="K27" s="28">
        <f>SUM(K25:K26)</f>
        <v>152.61</v>
      </c>
      <c r="L27" s="14"/>
    </row>
    <row r="28" spans="1:12">
      <c r="A28" s="8">
        <v>45937</v>
      </c>
      <c r="B28" s="9">
        <v>21569</v>
      </c>
      <c r="C28" s="10" t="s">
        <v>178</v>
      </c>
      <c r="D28" s="11" t="s">
        <v>93</v>
      </c>
      <c r="E28" s="3">
        <v>275332</v>
      </c>
      <c r="F28" s="12"/>
      <c r="G28" s="13" t="s">
        <v>169</v>
      </c>
      <c r="H28" s="13"/>
      <c r="I28" s="23"/>
      <c r="J28" s="24">
        <v>197</v>
      </c>
      <c r="K28" s="25">
        <f t="shared" ref="K28:K32" si="4">J28</f>
        <v>197</v>
      </c>
      <c r="L28" s="8">
        <v>45936</v>
      </c>
    </row>
    <row r="29" spans="1:12">
      <c r="A29" s="14"/>
      <c r="B29" s="15"/>
      <c r="C29" s="16"/>
      <c r="D29" s="17" t="s">
        <v>170</v>
      </c>
      <c r="E29" s="7"/>
      <c r="F29" s="18"/>
      <c r="G29" s="19" t="s">
        <v>169</v>
      </c>
      <c r="H29" s="19"/>
      <c r="I29" s="26"/>
      <c r="J29" s="24">
        <v>-46.75</v>
      </c>
      <c r="K29" s="25">
        <f t="shared" si="4"/>
        <v>-46.75</v>
      </c>
      <c r="L29" s="14"/>
    </row>
    <row r="30" spans="1:12">
      <c r="A30" s="20" t="s">
        <v>171</v>
      </c>
      <c r="B30" s="21"/>
      <c r="C30" s="21"/>
      <c r="D30" s="21"/>
      <c r="E30" s="21"/>
      <c r="F30" s="21"/>
      <c r="G30" s="21"/>
      <c r="H30" s="21"/>
      <c r="I30" s="27"/>
      <c r="J30" s="28">
        <f>SUM(J28:J29)</f>
        <v>150.25</v>
      </c>
      <c r="K30" s="28">
        <f>SUM(K28:K29)</f>
        <v>150.25</v>
      </c>
      <c r="L30" s="14"/>
    </row>
    <row r="31" spans="1:12">
      <c r="A31" s="8">
        <v>45937</v>
      </c>
      <c r="B31" s="9">
        <v>21569</v>
      </c>
      <c r="C31" s="10" t="s">
        <v>179</v>
      </c>
      <c r="D31" s="11" t="s">
        <v>93</v>
      </c>
      <c r="E31" s="3">
        <v>275333</v>
      </c>
      <c r="F31" s="12"/>
      <c r="G31" s="13" t="s">
        <v>169</v>
      </c>
      <c r="H31" s="13"/>
      <c r="I31" s="23"/>
      <c r="J31" s="24">
        <v>394</v>
      </c>
      <c r="K31" s="25">
        <f t="shared" si="4"/>
        <v>394</v>
      </c>
      <c r="L31" s="8">
        <v>45936</v>
      </c>
    </row>
    <row r="32" spans="1:12">
      <c r="A32" s="14"/>
      <c r="B32" s="15"/>
      <c r="C32" s="16"/>
      <c r="D32" s="17" t="s">
        <v>170</v>
      </c>
      <c r="E32" s="7"/>
      <c r="F32" s="18"/>
      <c r="G32" s="19" t="s">
        <v>169</v>
      </c>
      <c r="H32" s="19"/>
      <c r="I32" s="26"/>
      <c r="J32" s="24">
        <v>-88.5</v>
      </c>
      <c r="K32" s="25">
        <f t="shared" si="4"/>
        <v>-88.5</v>
      </c>
      <c r="L32" s="14"/>
    </row>
    <row r="33" spans="1:12">
      <c r="A33" s="20" t="s">
        <v>171</v>
      </c>
      <c r="B33" s="21"/>
      <c r="C33" s="21"/>
      <c r="D33" s="21"/>
      <c r="E33" s="21"/>
      <c r="F33" s="21"/>
      <c r="G33" s="21"/>
      <c r="H33" s="21"/>
      <c r="I33" s="27"/>
      <c r="J33" s="28">
        <f>SUM(J31:J32)</f>
        <v>305.5</v>
      </c>
      <c r="K33" s="28">
        <f>SUM(K31:K32)</f>
        <v>305.5</v>
      </c>
      <c r="L33" s="14"/>
    </row>
    <row r="34" spans="1:12">
      <c r="A34" s="8">
        <v>45937</v>
      </c>
      <c r="B34" s="9">
        <v>21569</v>
      </c>
      <c r="C34" s="10" t="s">
        <v>180</v>
      </c>
      <c r="D34" s="11" t="s">
        <v>93</v>
      </c>
      <c r="E34" s="3">
        <v>273983</v>
      </c>
      <c r="F34" s="12"/>
      <c r="G34" s="13" t="s">
        <v>169</v>
      </c>
      <c r="H34" s="13"/>
      <c r="I34" s="23"/>
      <c r="J34" s="24">
        <v>550</v>
      </c>
      <c r="K34" s="25">
        <f t="shared" ref="K34:K35" si="5">J34</f>
        <v>550</v>
      </c>
      <c r="L34" s="8">
        <v>45936</v>
      </c>
    </row>
    <row r="35" spans="1:12">
      <c r="A35" s="14"/>
      <c r="B35" s="15"/>
      <c r="C35" s="16"/>
      <c r="D35" s="17" t="s">
        <v>170</v>
      </c>
      <c r="E35" s="7"/>
      <c r="F35" s="18"/>
      <c r="G35" s="19" t="s">
        <v>169</v>
      </c>
      <c r="H35" s="19"/>
      <c r="I35" s="26"/>
      <c r="J35" s="24">
        <v>-131.43</v>
      </c>
      <c r="K35" s="25">
        <f t="shared" si="5"/>
        <v>-131.43</v>
      </c>
      <c r="L35" s="14"/>
    </row>
    <row r="36" spans="1:12">
      <c r="A36" s="20" t="s">
        <v>171</v>
      </c>
      <c r="B36" s="21"/>
      <c r="C36" s="21"/>
      <c r="D36" s="21"/>
      <c r="E36" s="21"/>
      <c r="F36" s="21"/>
      <c r="G36" s="21"/>
      <c r="H36" s="21"/>
      <c r="I36" s="27"/>
      <c r="J36" s="28">
        <f>SUM(J34:J35)</f>
        <v>418.57</v>
      </c>
      <c r="K36" s="28">
        <f>SUM(K34:K35)</f>
        <v>418.57</v>
      </c>
      <c r="L36" s="14"/>
    </row>
    <row r="37" spans="1:12">
      <c r="A37" s="8">
        <v>45937</v>
      </c>
      <c r="B37" s="9">
        <v>21569</v>
      </c>
      <c r="C37" s="10" t="s">
        <v>181</v>
      </c>
      <c r="D37" s="11" t="s">
        <v>93</v>
      </c>
      <c r="E37" s="3">
        <v>274319</v>
      </c>
      <c r="F37" s="12"/>
      <c r="G37" s="13" t="s">
        <v>169</v>
      </c>
      <c r="H37" s="13"/>
      <c r="I37" s="23"/>
      <c r="J37" s="24">
        <v>200</v>
      </c>
      <c r="K37" s="25">
        <f t="shared" ref="K37:K41" si="6">J37</f>
        <v>200</v>
      </c>
      <c r="L37" s="8">
        <v>45936</v>
      </c>
    </row>
    <row r="38" spans="1:12">
      <c r="A38" s="14"/>
      <c r="B38" s="15"/>
      <c r="C38" s="16"/>
      <c r="D38" s="17" t="s">
        <v>170</v>
      </c>
      <c r="E38" s="7"/>
      <c r="F38" s="18"/>
      <c r="G38" s="19" t="s">
        <v>169</v>
      </c>
      <c r="H38" s="19"/>
      <c r="I38" s="26"/>
      <c r="J38" s="24">
        <v>-56.53</v>
      </c>
      <c r="K38" s="25">
        <f t="shared" si="6"/>
        <v>-56.53</v>
      </c>
      <c r="L38" s="14"/>
    </row>
    <row r="39" spans="1:12">
      <c r="A39" s="20" t="s">
        <v>171</v>
      </c>
      <c r="B39" s="21"/>
      <c r="C39" s="21"/>
      <c r="D39" s="21"/>
      <c r="E39" s="21"/>
      <c r="F39" s="21"/>
      <c r="G39" s="21"/>
      <c r="H39" s="21"/>
      <c r="I39" s="27"/>
      <c r="J39" s="28">
        <f>SUM(J37:J38)</f>
        <v>143.47</v>
      </c>
      <c r="K39" s="28">
        <f>SUM(K37:K38)</f>
        <v>143.47</v>
      </c>
      <c r="L39" s="14"/>
    </row>
    <row r="40" spans="1:12">
      <c r="A40" s="8">
        <v>45937</v>
      </c>
      <c r="B40" s="9">
        <v>21569</v>
      </c>
      <c r="C40" s="10" t="s">
        <v>182</v>
      </c>
      <c r="D40" s="11" t="s">
        <v>93</v>
      </c>
      <c r="E40" s="3">
        <v>274322</v>
      </c>
      <c r="F40" s="12"/>
      <c r="G40" s="13" t="s">
        <v>169</v>
      </c>
      <c r="H40" s="13"/>
      <c r="I40" s="23"/>
      <c r="J40" s="24">
        <v>400</v>
      </c>
      <c r="K40" s="25">
        <f t="shared" si="6"/>
        <v>400</v>
      </c>
      <c r="L40" s="8">
        <v>45936</v>
      </c>
    </row>
    <row r="41" spans="1:12">
      <c r="A41" s="14"/>
      <c r="B41" s="15"/>
      <c r="C41" s="16"/>
      <c r="D41" s="17" t="s">
        <v>170</v>
      </c>
      <c r="E41" s="7"/>
      <c r="F41" s="18"/>
      <c r="G41" s="19" t="s">
        <v>169</v>
      </c>
      <c r="H41" s="19"/>
      <c r="I41" s="26"/>
      <c r="J41" s="24">
        <v>-91.1</v>
      </c>
      <c r="K41" s="25">
        <f t="shared" si="6"/>
        <v>-91.1</v>
      </c>
      <c r="L41" s="14"/>
    </row>
    <row r="42" spans="1:12">
      <c r="A42" s="20" t="s">
        <v>171</v>
      </c>
      <c r="B42" s="21"/>
      <c r="C42" s="21"/>
      <c r="D42" s="21"/>
      <c r="E42" s="21"/>
      <c r="F42" s="21"/>
      <c r="G42" s="21"/>
      <c r="H42" s="21"/>
      <c r="I42" s="27"/>
      <c r="J42" s="28">
        <f>SUM(J40:J41)</f>
        <v>308.9</v>
      </c>
      <c r="K42" s="28">
        <f>SUM(K40:K41)</f>
        <v>308.9</v>
      </c>
      <c r="L42" s="14"/>
    </row>
    <row r="43" spans="1:12">
      <c r="A43" s="8">
        <v>45937</v>
      </c>
      <c r="B43" s="9">
        <v>21569</v>
      </c>
      <c r="C43" s="10" t="s">
        <v>183</v>
      </c>
      <c r="D43" s="11" t="s">
        <v>93</v>
      </c>
      <c r="E43" s="3">
        <v>275029</v>
      </c>
      <c r="F43" s="12"/>
      <c r="G43" s="13" t="s">
        <v>169</v>
      </c>
      <c r="H43" s="13"/>
      <c r="I43" s="23"/>
      <c r="J43" s="24">
        <v>197</v>
      </c>
      <c r="K43" s="25">
        <f t="shared" ref="K43:K47" si="7">J43</f>
        <v>197</v>
      </c>
      <c r="L43" s="8">
        <v>45936</v>
      </c>
    </row>
    <row r="44" spans="1:12">
      <c r="A44" s="14"/>
      <c r="B44" s="15"/>
      <c r="C44" s="16"/>
      <c r="D44" s="17" t="s">
        <v>170</v>
      </c>
      <c r="E44" s="7"/>
      <c r="F44" s="18"/>
      <c r="G44" s="19" t="s">
        <v>169</v>
      </c>
      <c r="H44" s="19"/>
      <c r="I44" s="26"/>
      <c r="J44" s="24">
        <v>-46.75</v>
      </c>
      <c r="K44" s="25">
        <f t="shared" si="7"/>
        <v>-46.75</v>
      </c>
      <c r="L44" s="14"/>
    </row>
    <row r="45" spans="1:12">
      <c r="A45" s="20" t="s">
        <v>171</v>
      </c>
      <c r="B45" s="21"/>
      <c r="C45" s="21"/>
      <c r="D45" s="21"/>
      <c r="E45" s="21"/>
      <c r="F45" s="21"/>
      <c r="G45" s="21"/>
      <c r="H45" s="21"/>
      <c r="I45" s="27"/>
      <c r="J45" s="28">
        <f>SUM(J43:J44)</f>
        <v>150.25</v>
      </c>
      <c r="K45" s="28">
        <f>SUM(K43:K44)</f>
        <v>150.25</v>
      </c>
      <c r="L45" s="14"/>
    </row>
    <row r="46" spans="1:12">
      <c r="A46" s="8">
        <v>45937</v>
      </c>
      <c r="B46" s="9">
        <v>21569</v>
      </c>
      <c r="C46" s="10" t="s">
        <v>184</v>
      </c>
      <c r="D46" s="11" t="s">
        <v>93</v>
      </c>
      <c r="E46" s="3">
        <v>274544</v>
      </c>
      <c r="F46" s="12"/>
      <c r="G46" s="13" t="s">
        <v>169</v>
      </c>
      <c r="H46" s="13"/>
      <c r="I46" s="23"/>
      <c r="J46" s="24">
        <v>1100</v>
      </c>
      <c r="K46" s="25">
        <f t="shared" si="7"/>
        <v>1100</v>
      </c>
      <c r="L46" s="8">
        <v>45936</v>
      </c>
    </row>
    <row r="47" spans="1:12">
      <c r="A47" s="14"/>
      <c r="B47" s="15"/>
      <c r="C47" s="16"/>
      <c r="D47" s="17" t="s">
        <v>170</v>
      </c>
      <c r="E47" s="7"/>
      <c r="F47" s="18"/>
      <c r="G47" s="19" t="s">
        <v>169</v>
      </c>
      <c r="H47" s="19"/>
      <c r="I47" s="26"/>
      <c r="J47" s="24">
        <v>-255.42</v>
      </c>
      <c r="K47" s="25">
        <f t="shared" si="7"/>
        <v>-255.42</v>
      </c>
      <c r="L47" s="14"/>
    </row>
    <row r="48" spans="1:12">
      <c r="A48" s="20" t="s">
        <v>171</v>
      </c>
      <c r="B48" s="21"/>
      <c r="C48" s="21"/>
      <c r="D48" s="21"/>
      <c r="E48" s="21"/>
      <c r="F48" s="21"/>
      <c r="G48" s="21"/>
      <c r="H48" s="21"/>
      <c r="I48" s="27"/>
      <c r="J48" s="28">
        <f>SUM(J46:J47)</f>
        <v>844.58</v>
      </c>
      <c r="K48" s="28">
        <f>SUM(K46:K47)</f>
        <v>844.58</v>
      </c>
      <c r="L48" s="14"/>
    </row>
    <row r="49" spans="1:12">
      <c r="A49" s="8">
        <v>45937</v>
      </c>
      <c r="B49" s="9">
        <v>21569</v>
      </c>
      <c r="C49" s="10" t="s">
        <v>185</v>
      </c>
      <c r="D49" s="11" t="s">
        <v>93</v>
      </c>
      <c r="E49" s="3">
        <v>273989</v>
      </c>
      <c r="F49" s="12"/>
      <c r="G49" s="13" t="s">
        <v>169</v>
      </c>
      <c r="H49" s="13"/>
      <c r="I49" s="23"/>
      <c r="J49" s="24">
        <v>200</v>
      </c>
      <c r="K49" s="25">
        <f t="shared" ref="K49:K53" si="8">J49</f>
        <v>200</v>
      </c>
      <c r="L49" s="8">
        <v>45936</v>
      </c>
    </row>
    <row r="50" spans="1:12">
      <c r="A50" s="14"/>
      <c r="B50" s="15"/>
      <c r="C50" s="16"/>
      <c r="D50" s="17" t="s">
        <v>170</v>
      </c>
      <c r="E50" s="7"/>
      <c r="F50" s="18"/>
      <c r="G50" s="19" t="s">
        <v>169</v>
      </c>
      <c r="H50" s="19"/>
      <c r="I50" s="26"/>
      <c r="J50" s="24">
        <v>-47.5</v>
      </c>
      <c r="K50" s="25">
        <f t="shared" si="8"/>
        <v>-47.5</v>
      </c>
      <c r="L50" s="14"/>
    </row>
    <row r="51" spans="1:12">
      <c r="A51" s="20" t="s">
        <v>171</v>
      </c>
      <c r="B51" s="21"/>
      <c r="C51" s="21"/>
      <c r="D51" s="21"/>
      <c r="E51" s="21"/>
      <c r="F51" s="21"/>
      <c r="G51" s="21"/>
      <c r="H51" s="21"/>
      <c r="I51" s="27"/>
      <c r="J51" s="28">
        <f>SUM(J49:J50)</f>
        <v>152.5</v>
      </c>
      <c r="K51" s="28">
        <f>SUM(K49:K50)</f>
        <v>152.5</v>
      </c>
      <c r="L51" s="14"/>
    </row>
    <row r="52" spans="1:12">
      <c r="A52" s="8">
        <v>45937</v>
      </c>
      <c r="B52" s="9">
        <v>21569</v>
      </c>
      <c r="C52" s="10" t="s">
        <v>186</v>
      </c>
      <c r="D52" s="11" t="s">
        <v>93</v>
      </c>
      <c r="E52" s="3">
        <v>274808</v>
      </c>
      <c r="F52" s="12"/>
      <c r="G52" s="13" t="s">
        <v>169</v>
      </c>
      <c r="H52" s="13"/>
      <c r="I52" s="23"/>
      <c r="J52" s="24">
        <v>1100</v>
      </c>
      <c r="K52" s="25">
        <f t="shared" si="8"/>
        <v>1100</v>
      </c>
      <c r="L52" s="8">
        <v>45936</v>
      </c>
    </row>
    <row r="53" spans="1:12">
      <c r="A53" s="14"/>
      <c r="B53" s="15"/>
      <c r="C53" s="16"/>
      <c r="D53" s="17" t="s">
        <v>170</v>
      </c>
      <c r="E53" s="7"/>
      <c r="F53" s="18"/>
      <c r="G53" s="19" t="s">
        <v>169</v>
      </c>
      <c r="H53" s="19"/>
      <c r="I53" s="26"/>
      <c r="J53" s="24">
        <v>-254.96</v>
      </c>
      <c r="K53" s="25">
        <f t="shared" si="8"/>
        <v>-254.96</v>
      </c>
      <c r="L53" s="14"/>
    </row>
    <row r="54" spans="1:12">
      <c r="A54" s="20" t="s">
        <v>171</v>
      </c>
      <c r="B54" s="21"/>
      <c r="C54" s="21"/>
      <c r="D54" s="21"/>
      <c r="E54" s="21"/>
      <c r="F54" s="21"/>
      <c r="G54" s="21"/>
      <c r="H54" s="21"/>
      <c r="I54" s="27"/>
      <c r="J54" s="28">
        <f>SUM(J52:J53)</f>
        <v>845.04</v>
      </c>
      <c r="K54" s="28">
        <f>SUM(K52:K53)</f>
        <v>845.04</v>
      </c>
      <c r="L54" s="14"/>
    </row>
    <row r="55" spans="1:12">
      <c r="A55" s="8">
        <v>45937</v>
      </c>
      <c r="B55" s="9">
        <v>21569</v>
      </c>
      <c r="C55" s="10" t="s">
        <v>187</v>
      </c>
      <c r="D55" s="11" t="s">
        <v>93</v>
      </c>
      <c r="E55" s="3">
        <v>274812</v>
      </c>
      <c r="F55" s="12"/>
      <c r="G55" s="13" t="s">
        <v>169</v>
      </c>
      <c r="H55" s="13"/>
      <c r="I55" s="23"/>
      <c r="J55" s="24">
        <v>197</v>
      </c>
      <c r="K55" s="25">
        <f t="shared" ref="K55:K59" si="9">J55</f>
        <v>197</v>
      </c>
      <c r="L55" s="8">
        <v>45936</v>
      </c>
    </row>
    <row r="56" spans="1:12">
      <c r="A56" s="14"/>
      <c r="B56" s="15"/>
      <c r="C56" s="16"/>
      <c r="D56" s="17" t="s">
        <v>170</v>
      </c>
      <c r="E56" s="7"/>
      <c r="F56" s="18"/>
      <c r="G56" s="19" t="s">
        <v>169</v>
      </c>
      <c r="H56" s="19"/>
      <c r="I56" s="26"/>
      <c r="J56" s="24">
        <v>-46.75</v>
      </c>
      <c r="K56" s="25">
        <f t="shared" si="9"/>
        <v>-46.75</v>
      </c>
      <c r="L56" s="14"/>
    </row>
    <row r="57" spans="1:12">
      <c r="A57" s="20" t="s">
        <v>171</v>
      </c>
      <c r="B57" s="21"/>
      <c r="C57" s="21"/>
      <c r="D57" s="21"/>
      <c r="E57" s="21"/>
      <c r="F57" s="21"/>
      <c r="G57" s="21"/>
      <c r="H57" s="21"/>
      <c r="I57" s="27"/>
      <c r="J57" s="28">
        <f>SUM(J55:J56)</f>
        <v>150.25</v>
      </c>
      <c r="K57" s="28">
        <f>SUM(K55:K56)</f>
        <v>150.25</v>
      </c>
      <c r="L57" s="14"/>
    </row>
    <row r="58" spans="1:12">
      <c r="A58" s="8">
        <v>45937</v>
      </c>
      <c r="B58" s="9">
        <v>21569</v>
      </c>
      <c r="C58" s="10" t="s">
        <v>188</v>
      </c>
      <c r="D58" s="11" t="s">
        <v>93</v>
      </c>
      <c r="E58" s="3">
        <v>274633</v>
      </c>
      <c r="F58" s="12"/>
      <c r="G58" s="13" t="s">
        <v>169</v>
      </c>
      <c r="H58" s="13"/>
      <c r="I58" s="23"/>
      <c r="J58" s="24">
        <v>800</v>
      </c>
      <c r="K58" s="25">
        <f t="shared" si="9"/>
        <v>800</v>
      </c>
      <c r="L58" s="8">
        <v>45936</v>
      </c>
    </row>
    <row r="59" spans="1:12">
      <c r="A59" s="14"/>
      <c r="B59" s="15"/>
      <c r="C59" s="16"/>
      <c r="D59" s="17" t="s">
        <v>170</v>
      </c>
      <c r="E59" s="7"/>
      <c r="F59" s="18"/>
      <c r="G59" s="19" t="s">
        <v>169</v>
      </c>
      <c r="H59" s="19"/>
      <c r="I59" s="26"/>
      <c r="J59" s="24">
        <v>-174.55</v>
      </c>
      <c r="K59" s="25">
        <f t="shared" si="9"/>
        <v>-174.55</v>
      </c>
      <c r="L59" s="14"/>
    </row>
    <row r="60" spans="1:12">
      <c r="A60" s="20" t="s">
        <v>171</v>
      </c>
      <c r="B60" s="21"/>
      <c r="C60" s="21"/>
      <c r="D60" s="21"/>
      <c r="E60" s="21"/>
      <c r="F60" s="21"/>
      <c r="G60" s="21"/>
      <c r="H60" s="21"/>
      <c r="I60" s="27"/>
      <c r="J60" s="28">
        <f>SUM(J58:J59)</f>
        <v>625.45</v>
      </c>
      <c r="K60" s="28">
        <f>SUM(K58:K59)</f>
        <v>625.45</v>
      </c>
      <c r="L60" s="14"/>
    </row>
    <row r="61" spans="1:12">
      <c r="A61" s="8">
        <v>45937</v>
      </c>
      <c r="B61" s="9">
        <v>21569</v>
      </c>
      <c r="C61" s="10" t="s">
        <v>189</v>
      </c>
      <c r="D61" s="11" t="s">
        <v>93</v>
      </c>
      <c r="E61" s="3">
        <v>274468</v>
      </c>
      <c r="F61" s="12"/>
      <c r="G61" s="13" t="s">
        <v>169</v>
      </c>
      <c r="H61" s="13"/>
      <c r="I61" s="23"/>
      <c r="J61" s="24">
        <v>2200</v>
      </c>
      <c r="K61" s="25">
        <f t="shared" ref="K61:K65" si="10">J61</f>
        <v>2200</v>
      </c>
      <c r="L61" s="8">
        <v>45936</v>
      </c>
    </row>
    <row r="62" spans="1:12">
      <c r="A62" s="14"/>
      <c r="B62" s="15"/>
      <c r="C62" s="16"/>
      <c r="D62" s="17" t="s">
        <v>170</v>
      </c>
      <c r="E62" s="7"/>
      <c r="F62" s="18"/>
      <c r="G62" s="19" t="s">
        <v>169</v>
      </c>
      <c r="H62" s="19"/>
      <c r="I62" s="26"/>
      <c r="J62" s="24">
        <v>-503.22</v>
      </c>
      <c r="K62" s="25">
        <f t="shared" si="10"/>
        <v>-503.22</v>
      </c>
      <c r="L62" s="14"/>
    </row>
    <row r="63" spans="1:12">
      <c r="A63" s="20" t="s">
        <v>171</v>
      </c>
      <c r="B63" s="21"/>
      <c r="C63" s="21"/>
      <c r="D63" s="21"/>
      <c r="E63" s="21"/>
      <c r="F63" s="21"/>
      <c r="G63" s="21"/>
      <c r="H63" s="21"/>
      <c r="I63" s="27"/>
      <c r="J63" s="28">
        <f>SUM(J61:J62)</f>
        <v>1696.78</v>
      </c>
      <c r="K63" s="28">
        <f>SUM(K61:K62)</f>
        <v>1696.78</v>
      </c>
      <c r="L63" s="14"/>
    </row>
    <row r="64" spans="1:12">
      <c r="A64" s="8">
        <v>45937</v>
      </c>
      <c r="B64" s="9">
        <v>21569</v>
      </c>
      <c r="C64" s="10" t="s">
        <v>190</v>
      </c>
      <c r="D64" s="11" t="s">
        <v>93</v>
      </c>
      <c r="E64" s="3">
        <v>274607</v>
      </c>
      <c r="F64" s="12"/>
      <c r="G64" s="13" t="s">
        <v>169</v>
      </c>
      <c r="H64" s="13"/>
      <c r="I64" s="23"/>
      <c r="J64" s="24">
        <v>1100</v>
      </c>
      <c r="K64" s="25">
        <f t="shared" si="10"/>
        <v>1100</v>
      </c>
      <c r="L64" s="8">
        <v>45936</v>
      </c>
    </row>
    <row r="65" spans="1:12">
      <c r="A65" s="14"/>
      <c r="B65" s="15"/>
      <c r="C65" s="16"/>
      <c r="D65" s="17" t="s">
        <v>170</v>
      </c>
      <c r="E65" s="7"/>
      <c r="F65" s="18"/>
      <c r="G65" s="19" t="s">
        <v>169</v>
      </c>
      <c r="H65" s="19"/>
      <c r="I65" s="26"/>
      <c r="J65" s="24">
        <v>-254.96</v>
      </c>
      <c r="K65" s="25">
        <f t="shared" si="10"/>
        <v>-254.96</v>
      </c>
      <c r="L65" s="14"/>
    </row>
    <row r="66" spans="1:12">
      <c r="A66" s="20" t="s">
        <v>171</v>
      </c>
      <c r="B66" s="21"/>
      <c r="C66" s="21"/>
      <c r="D66" s="21"/>
      <c r="E66" s="21"/>
      <c r="F66" s="21"/>
      <c r="G66" s="21"/>
      <c r="H66" s="21"/>
      <c r="I66" s="27"/>
      <c r="J66" s="28">
        <f>SUM(J64:J65)</f>
        <v>845.04</v>
      </c>
      <c r="K66" s="28">
        <f>SUM(K64:K65)</f>
        <v>845.04</v>
      </c>
      <c r="L66" s="14"/>
    </row>
    <row r="67" spans="1:12">
      <c r="A67" s="8">
        <v>45937</v>
      </c>
      <c r="B67" s="9">
        <v>21569</v>
      </c>
      <c r="C67" s="10" t="s">
        <v>191</v>
      </c>
      <c r="D67" s="11" t="s">
        <v>93</v>
      </c>
      <c r="E67" s="3">
        <v>274605</v>
      </c>
      <c r="F67" s="12"/>
      <c r="G67" s="13" t="s">
        <v>169</v>
      </c>
      <c r="H67" s="13"/>
      <c r="I67" s="23"/>
      <c r="J67" s="24">
        <v>200</v>
      </c>
      <c r="K67" s="25">
        <f t="shared" ref="K67:K68" si="11">J67</f>
        <v>200</v>
      </c>
      <c r="L67" s="8">
        <v>45936</v>
      </c>
    </row>
    <row r="68" spans="1:12">
      <c r="A68" s="14"/>
      <c r="B68" s="15"/>
      <c r="C68" s="16"/>
      <c r="D68" s="17" t="s">
        <v>170</v>
      </c>
      <c r="E68" s="7"/>
      <c r="F68" s="18"/>
      <c r="G68" s="19" t="s">
        <v>169</v>
      </c>
      <c r="H68" s="19"/>
      <c r="I68" s="26"/>
      <c r="J68" s="24">
        <v>-47.39</v>
      </c>
      <c r="K68" s="25">
        <f t="shared" si="11"/>
        <v>-47.39</v>
      </c>
      <c r="L68" s="14"/>
    </row>
    <row r="69" spans="1:12">
      <c r="A69" s="20" t="s">
        <v>171</v>
      </c>
      <c r="B69" s="21"/>
      <c r="C69" s="21"/>
      <c r="D69" s="21"/>
      <c r="E69" s="21"/>
      <c r="F69" s="21"/>
      <c r="G69" s="21"/>
      <c r="H69" s="21"/>
      <c r="I69" s="27"/>
      <c r="J69" s="28">
        <f>SUM(J67:J68)</f>
        <v>152.61</v>
      </c>
      <c r="K69" s="28">
        <f>SUM(K67:K68)</f>
        <v>152.61</v>
      </c>
      <c r="L69" s="14"/>
    </row>
    <row r="70" spans="1:12">
      <c r="A70" s="8">
        <v>45937</v>
      </c>
      <c r="B70" s="9">
        <v>21569</v>
      </c>
      <c r="C70" s="10" t="s">
        <v>192</v>
      </c>
      <c r="D70" s="11" t="s">
        <v>93</v>
      </c>
      <c r="E70" s="3">
        <v>274631</v>
      </c>
      <c r="F70" s="12"/>
      <c r="G70" s="13" t="s">
        <v>169</v>
      </c>
      <c r="H70" s="13"/>
      <c r="I70" s="23"/>
      <c r="J70" s="24">
        <v>1100</v>
      </c>
      <c r="K70" s="25">
        <f>J70</f>
        <v>1100</v>
      </c>
      <c r="L70" s="8">
        <v>45936</v>
      </c>
    </row>
    <row r="71" spans="1:12">
      <c r="A71" s="14"/>
      <c r="B71" s="15"/>
      <c r="C71" s="16"/>
      <c r="D71" s="17" t="s">
        <v>170</v>
      </c>
      <c r="E71" s="7"/>
      <c r="F71" s="18"/>
      <c r="G71" s="19" t="s">
        <v>169</v>
      </c>
      <c r="H71" s="19"/>
      <c r="I71" s="26"/>
      <c r="J71" s="24">
        <v>-246.54</v>
      </c>
      <c r="K71" s="25">
        <f>J71</f>
        <v>-246.54</v>
      </c>
      <c r="L71" s="14"/>
    </row>
    <row r="72" spans="1:12">
      <c r="A72" s="20" t="s">
        <v>171</v>
      </c>
      <c r="B72" s="21"/>
      <c r="C72" s="21"/>
      <c r="D72" s="21"/>
      <c r="E72" s="21"/>
      <c r="F72" s="21"/>
      <c r="G72" s="21"/>
      <c r="H72" s="21"/>
      <c r="I72" s="27"/>
      <c r="J72" s="28">
        <f>SUM(J70:J71)</f>
        <v>853.46</v>
      </c>
      <c r="K72" s="28">
        <f>SUM(K70:K71)</f>
        <v>853.46</v>
      </c>
      <c r="L72" s="14"/>
    </row>
    <row r="73" ht="10.5" spans="1:10">
      <c r="A73" s="2"/>
      <c r="I73" s="29" t="s">
        <v>193</v>
      </c>
      <c r="J73" s="30">
        <f>SUM(J9,J12,J15,J18,J21,J24,J27,J30,J33,J36,J39,J42,J45,J48,J51,J54,J57,J60,J63,J66,J69,J72)</f>
        <v>11856.35</v>
      </c>
    </row>
    <row r="74" ht="10.5" spans="1:10">
      <c r="A74" s="2"/>
      <c r="I74" s="29"/>
      <c r="J74" s="30"/>
    </row>
    <row r="75" ht="10.5" spans="1:10">
      <c r="A75" s="2" t="s">
        <v>23</v>
      </c>
      <c r="D75" s="2" t="s">
        <v>24</v>
      </c>
      <c r="I75" s="31"/>
      <c r="J75" s="30"/>
    </row>
    <row r="76" spans="1:1">
      <c r="A76" s="2"/>
    </row>
    <row r="77" spans="1:1">
      <c r="A77" s="2"/>
    </row>
    <row r="78" spans="1:4">
      <c r="A78" s="2" t="s">
        <v>26</v>
      </c>
      <c r="D78" s="2" t="s">
        <v>27</v>
      </c>
    </row>
    <row r="79" spans="1:4">
      <c r="A79" s="1" t="s">
        <v>29</v>
      </c>
      <c r="D79" s="1" t="s">
        <v>30</v>
      </c>
    </row>
    <row r="85" spans="1:1">
      <c r="A85" s="2" t="s">
        <v>0</v>
      </c>
    </row>
    <row r="86" spans="1:1">
      <c r="A86" s="2" t="s">
        <v>33</v>
      </c>
    </row>
    <row r="88" spans="1:12">
      <c r="A88" s="3" t="s">
        <v>2</v>
      </c>
      <c r="B88" s="3" t="s">
        <v>3</v>
      </c>
      <c r="C88" s="3" t="s">
        <v>4</v>
      </c>
      <c r="D88" s="3" t="s">
        <v>5</v>
      </c>
      <c r="E88" s="3" t="s">
        <v>167</v>
      </c>
      <c r="F88" s="3" t="s">
        <v>7</v>
      </c>
      <c r="G88" s="4" t="s">
        <v>8</v>
      </c>
      <c r="H88" s="5"/>
      <c r="I88" s="5"/>
      <c r="J88" s="22"/>
      <c r="K88" s="3" t="s">
        <v>9</v>
      </c>
      <c r="L88" s="3" t="s">
        <v>10</v>
      </c>
    </row>
    <row r="89" spans="1:12">
      <c r="A89" s="6"/>
      <c r="B89" s="6"/>
      <c r="C89" s="6"/>
      <c r="D89" s="6"/>
      <c r="E89" s="6"/>
      <c r="F89" s="6"/>
      <c r="G89" s="3" t="s">
        <v>11</v>
      </c>
      <c r="H89" s="3" t="s">
        <v>12</v>
      </c>
      <c r="I89" s="3" t="s">
        <v>13</v>
      </c>
      <c r="J89" s="3" t="s">
        <v>14</v>
      </c>
      <c r="K89" s="6"/>
      <c r="L89" s="6"/>
    </row>
    <row r="90" spans="1:1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>
      <c r="A91" s="8">
        <v>45944</v>
      </c>
      <c r="B91" s="9">
        <v>21579</v>
      </c>
      <c r="C91" s="10" t="s">
        <v>194</v>
      </c>
      <c r="D91" s="11" t="s">
        <v>93</v>
      </c>
      <c r="E91" s="3">
        <v>276034</v>
      </c>
      <c r="F91" s="12"/>
      <c r="G91" s="13" t="s">
        <v>169</v>
      </c>
      <c r="H91" s="13"/>
      <c r="I91" s="23"/>
      <c r="J91" s="24">
        <v>400</v>
      </c>
      <c r="K91" s="25">
        <f t="shared" ref="K91:K115" si="12">J91+F91</f>
        <v>400</v>
      </c>
      <c r="L91" s="8">
        <v>45943</v>
      </c>
    </row>
    <row r="92" spans="1:12">
      <c r="A92" s="14"/>
      <c r="B92" s="15"/>
      <c r="C92" s="16"/>
      <c r="D92" s="17" t="s">
        <v>170</v>
      </c>
      <c r="E92" s="7"/>
      <c r="F92" s="18"/>
      <c r="G92" s="19" t="s">
        <v>169</v>
      </c>
      <c r="H92" s="19"/>
      <c r="I92" s="26"/>
      <c r="J92" s="24">
        <v>-96.44</v>
      </c>
      <c r="K92" s="25">
        <f t="shared" si="12"/>
        <v>-96.44</v>
      </c>
      <c r="L92" s="14"/>
    </row>
    <row r="93" spans="1:12">
      <c r="A93" s="20" t="s">
        <v>171</v>
      </c>
      <c r="B93" s="21"/>
      <c r="C93" s="21"/>
      <c r="D93" s="21"/>
      <c r="E93" s="21"/>
      <c r="F93" s="21"/>
      <c r="G93" s="21"/>
      <c r="H93" s="21"/>
      <c r="I93" s="27"/>
      <c r="J93" s="28">
        <f>SUM(J91:J92)</f>
        <v>303.56</v>
      </c>
      <c r="K93" s="32">
        <f t="shared" si="12"/>
        <v>303.56</v>
      </c>
      <c r="L93" s="14"/>
    </row>
    <row r="94" spans="1:12">
      <c r="A94" s="8">
        <v>45944</v>
      </c>
      <c r="B94" s="9">
        <v>21579</v>
      </c>
      <c r="C94" s="10" t="s">
        <v>195</v>
      </c>
      <c r="D94" s="11" t="s">
        <v>93</v>
      </c>
      <c r="E94" s="3">
        <v>275720</v>
      </c>
      <c r="F94" s="12"/>
      <c r="G94" s="13" t="s">
        <v>169</v>
      </c>
      <c r="H94" s="13"/>
      <c r="I94" s="23"/>
      <c r="J94" s="24">
        <v>550</v>
      </c>
      <c r="K94" s="25">
        <f t="shared" si="12"/>
        <v>550</v>
      </c>
      <c r="L94" s="8">
        <v>45943</v>
      </c>
    </row>
    <row r="95" spans="1:12">
      <c r="A95" s="14"/>
      <c r="B95" s="15"/>
      <c r="C95" s="16"/>
      <c r="D95" s="17" t="s">
        <v>170</v>
      </c>
      <c r="E95" s="7"/>
      <c r="F95" s="18"/>
      <c r="G95" s="19" t="s">
        <v>169</v>
      </c>
      <c r="H95" s="19"/>
      <c r="I95" s="26"/>
      <c r="J95" s="24">
        <v>-130.87</v>
      </c>
      <c r="K95" s="25">
        <f t="shared" si="12"/>
        <v>-130.87</v>
      </c>
      <c r="L95" s="14"/>
    </row>
    <row r="96" spans="1:12">
      <c r="A96" s="20" t="s">
        <v>171</v>
      </c>
      <c r="B96" s="21"/>
      <c r="C96" s="21"/>
      <c r="D96" s="21"/>
      <c r="E96" s="21"/>
      <c r="F96" s="21"/>
      <c r="G96" s="21"/>
      <c r="H96" s="21"/>
      <c r="I96" s="27"/>
      <c r="J96" s="28">
        <f>SUM(J94:J95)</f>
        <v>419.13</v>
      </c>
      <c r="K96" s="32">
        <f t="shared" si="12"/>
        <v>419.13</v>
      </c>
      <c r="L96" s="14"/>
    </row>
    <row r="97" spans="1:12">
      <c r="A97" s="8">
        <v>45944</v>
      </c>
      <c r="B97" s="9">
        <v>21579</v>
      </c>
      <c r="C97" s="10" t="s">
        <v>196</v>
      </c>
      <c r="D97" s="11" t="s">
        <v>93</v>
      </c>
      <c r="E97" s="3">
        <v>275979</v>
      </c>
      <c r="F97" s="12"/>
      <c r="G97" s="13" t="s">
        <v>169</v>
      </c>
      <c r="H97" s="13"/>
      <c r="I97" s="23"/>
      <c r="J97" s="24">
        <v>200</v>
      </c>
      <c r="K97" s="25">
        <f t="shared" si="12"/>
        <v>200</v>
      </c>
      <c r="L97" s="8">
        <v>45943</v>
      </c>
    </row>
    <row r="98" spans="1:12">
      <c r="A98" s="14"/>
      <c r="B98" s="15"/>
      <c r="C98" s="16"/>
      <c r="D98" s="17" t="s">
        <v>170</v>
      </c>
      <c r="E98" s="7"/>
      <c r="F98" s="18"/>
      <c r="G98" s="19" t="s">
        <v>169</v>
      </c>
      <c r="H98" s="19"/>
      <c r="I98" s="26"/>
      <c r="J98" s="24">
        <v>-48.24</v>
      </c>
      <c r="K98" s="25">
        <f t="shared" si="12"/>
        <v>-48.24</v>
      </c>
      <c r="L98" s="14"/>
    </row>
    <row r="99" spans="1:12">
      <c r="A99" s="20" t="s">
        <v>171</v>
      </c>
      <c r="B99" s="21"/>
      <c r="C99" s="21"/>
      <c r="D99" s="21"/>
      <c r="E99" s="21"/>
      <c r="F99" s="21"/>
      <c r="G99" s="21"/>
      <c r="H99" s="21"/>
      <c r="I99" s="27"/>
      <c r="J99" s="28">
        <f>SUM(J97:J98)</f>
        <v>151.76</v>
      </c>
      <c r="K99" s="32">
        <f t="shared" si="12"/>
        <v>151.76</v>
      </c>
      <c r="L99" s="14"/>
    </row>
    <row r="100" spans="1:12">
      <c r="A100" s="8">
        <v>45944</v>
      </c>
      <c r="B100" s="9">
        <v>21579</v>
      </c>
      <c r="C100" s="10" t="s">
        <v>197</v>
      </c>
      <c r="D100" s="11" t="s">
        <v>93</v>
      </c>
      <c r="E100" s="3">
        <v>275730</v>
      </c>
      <c r="F100" s="12"/>
      <c r="G100" s="13" t="s">
        <v>169</v>
      </c>
      <c r="H100" s="13"/>
      <c r="I100" s="23"/>
      <c r="J100" s="24">
        <v>200</v>
      </c>
      <c r="K100" s="25">
        <f t="shared" si="12"/>
        <v>200</v>
      </c>
      <c r="L100" s="8">
        <v>45943</v>
      </c>
    </row>
    <row r="101" spans="1:12">
      <c r="A101" s="14"/>
      <c r="B101" s="15"/>
      <c r="C101" s="16"/>
      <c r="D101" s="17" t="s">
        <v>170</v>
      </c>
      <c r="E101" s="7"/>
      <c r="F101" s="18"/>
      <c r="G101" s="19" t="s">
        <v>169</v>
      </c>
      <c r="H101" s="19"/>
      <c r="I101" s="26"/>
      <c r="J101" s="24">
        <v>-49.87</v>
      </c>
      <c r="K101" s="25">
        <f t="shared" si="12"/>
        <v>-49.87</v>
      </c>
      <c r="L101" s="14"/>
    </row>
    <row r="102" spans="1:12">
      <c r="A102" s="20" t="s">
        <v>171</v>
      </c>
      <c r="B102" s="21"/>
      <c r="C102" s="21"/>
      <c r="D102" s="21"/>
      <c r="E102" s="21"/>
      <c r="F102" s="21"/>
      <c r="G102" s="21"/>
      <c r="H102" s="21"/>
      <c r="I102" s="27"/>
      <c r="J102" s="28">
        <f>SUM(J100:J101)</f>
        <v>150.13</v>
      </c>
      <c r="K102" s="32">
        <f t="shared" si="12"/>
        <v>150.13</v>
      </c>
      <c r="L102" s="14"/>
    </row>
    <row r="103" spans="1:12">
      <c r="A103" s="8">
        <v>45944</v>
      </c>
      <c r="B103" s="9">
        <v>21579</v>
      </c>
      <c r="C103" s="10" t="s">
        <v>198</v>
      </c>
      <c r="D103" s="11" t="s">
        <v>93</v>
      </c>
      <c r="E103" s="3">
        <v>275724</v>
      </c>
      <c r="F103" s="12"/>
      <c r="G103" s="13" t="s">
        <v>169</v>
      </c>
      <c r="H103" s="13"/>
      <c r="I103" s="23"/>
      <c r="J103" s="24">
        <v>1100</v>
      </c>
      <c r="K103" s="25">
        <f t="shared" si="12"/>
        <v>1100</v>
      </c>
      <c r="L103" s="8">
        <v>45943</v>
      </c>
    </row>
    <row r="104" spans="1:12">
      <c r="A104" s="14"/>
      <c r="B104" s="15"/>
      <c r="C104" s="16"/>
      <c r="D104" s="17" t="s">
        <v>170</v>
      </c>
      <c r="E104" s="7"/>
      <c r="F104" s="18"/>
      <c r="G104" s="19" t="s">
        <v>169</v>
      </c>
      <c r="H104" s="19"/>
      <c r="I104" s="26"/>
      <c r="J104" s="24">
        <v>-254.96</v>
      </c>
      <c r="K104" s="25">
        <f t="shared" si="12"/>
        <v>-254.96</v>
      </c>
      <c r="L104" s="14"/>
    </row>
    <row r="105" spans="1:12">
      <c r="A105" s="20" t="s">
        <v>171</v>
      </c>
      <c r="B105" s="21"/>
      <c r="C105" s="21"/>
      <c r="D105" s="21"/>
      <c r="E105" s="21"/>
      <c r="F105" s="21"/>
      <c r="G105" s="21"/>
      <c r="H105" s="21"/>
      <c r="I105" s="27"/>
      <c r="J105" s="28">
        <f>SUM(J103:J104)</f>
        <v>845.04</v>
      </c>
      <c r="K105" s="32">
        <f t="shared" si="12"/>
        <v>845.04</v>
      </c>
      <c r="L105" s="14"/>
    </row>
    <row r="106" spans="1:12">
      <c r="A106" s="8">
        <v>45944</v>
      </c>
      <c r="B106" s="9">
        <v>21579</v>
      </c>
      <c r="C106" s="10" t="s">
        <v>199</v>
      </c>
      <c r="D106" s="11" t="s">
        <v>93</v>
      </c>
      <c r="E106" s="3">
        <v>275712</v>
      </c>
      <c r="F106" s="12"/>
      <c r="G106" s="13" t="s">
        <v>169</v>
      </c>
      <c r="H106" s="13"/>
      <c r="I106" s="23"/>
      <c r="J106" s="24">
        <v>200</v>
      </c>
      <c r="K106" s="25">
        <f t="shared" si="12"/>
        <v>200</v>
      </c>
      <c r="L106" s="8">
        <v>45943</v>
      </c>
    </row>
    <row r="107" spans="1:12">
      <c r="A107" s="14"/>
      <c r="B107" s="15"/>
      <c r="C107" s="16"/>
      <c r="D107" s="17" t="s">
        <v>170</v>
      </c>
      <c r="E107" s="7"/>
      <c r="F107" s="18"/>
      <c r="G107" s="19" t="s">
        <v>169</v>
      </c>
      <c r="H107" s="19"/>
      <c r="I107" s="26"/>
      <c r="J107" s="24">
        <v>-47.39</v>
      </c>
      <c r="K107" s="25">
        <f t="shared" si="12"/>
        <v>-47.39</v>
      </c>
      <c r="L107" s="14"/>
    </row>
    <row r="108" spans="1:12">
      <c r="A108" s="20" t="s">
        <v>171</v>
      </c>
      <c r="B108" s="21"/>
      <c r="C108" s="21"/>
      <c r="D108" s="21"/>
      <c r="E108" s="21"/>
      <c r="F108" s="21"/>
      <c r="G108" s="21"/>
      <c r="H108" s="21"/>
      <c r="I108" s="27"/>
      <c r="J108" s="28">
        <f>SUM(J106:J107)</f>
        <v>152.61</v>
      </c>
      <c r="K108" s="32">
        <f t="shared" si="12"/>
        <v>152.61</v>
      </c>
      <c r="L108" s="14"/>
    </row>
    <row r="109" spans="1:12">
      <c r="A109" s="8">
        <v>45944</v>
      </c>
      <c r="B109" s="9">
        <v>21579</v>
      </c>
      <c r="C109" s="10" t="s">
        <v>200</v>
      </c>
      <c r="D109" s="11" t="s">
        <v>93</v>
      </c>
      <c r="E109" s="3">
        <v>275753</v>
      </c>
      <c r="F109" s="12"/>
      <c r="G109" s="13" t="s">
        <v>169</v>
      </c>
      <c r="H109" s="13"/>
      <c r="I109" s="23"/>
      <c r="J109" s="24">
        <v>700</v>
      </c>
      <c r="K109" s="25">
        <f t="shared" si="12"/>
        <v>700</v>
      </c>
      <c r="L109" s="8">
        <v>45943</v>
      </c>
    </row>
    <row r="110" spans="1:12">
      <c r="A110" s="14"/>
      <c r="B110" s="15"/>
      <c r="C110" s="16"/>
      <c r="D110" s="17" t="s">
        <v>170</v>
      </c>
      <c r="E110" s="7"/>
      <c r="F110" s="18"/>
      <c r="G110" s="19" t="s">
        <v>169</v>
      </c>
      <c r="H110" s="19"/>
      <c r="I110" s="26"/>
      <c r="J110" s="24">
        <v>-154.2</v>
      </c>
      <c r="K110" s="25">
        <f t="shared" si="12"/>
        <v>-154.2</v>
      </c>
      <c r="L110" s="14"/>
    </row>
    <row r="111" spans="1:12">
      <c r="A111" s="20" t="s">
        <v>171</v>
      </c>
      <c r="B111" s="21"/>
      <c r="C111" s="21"/>
      <c r="D111" s="21"/>
      <c r="E111" s="21"/>
      <c r="F111" s="21"/>
      <c r="G111" s="21"/>
      <c r="H111" s="21"/>
      <c r="I111" s="27"/>
      <c r="J111" s="28">
        <f>SUM(J109:J110)</f>
        <v>545.8</v>
      </c>
      <c r="K111" s="32">
        <f t="shared" si="12"/>
        <v>545.8</v>
      </c>
      <c r="L111" s="14"/>
    </row>
    <row r="112" spans="1:12">
      <c r="A112" s="8">
        <v>45944</v>
      </c>
      <c r="B112" s="9">
        <v>21579</v>
      </c>
      <c r="C112" s="10" t="s">
        <v>201</v>
      </c>
      <c r="D112" s="11" t="s">
        <v>93</v>
      </c>
      <c r="E112" s="3">
        <v>275755</v>
      </c>
      <c r="F112" s="12"/>
      <c r="G112" s="13" t="s">
        <v>169</v>
      </c>
      <c r="H112" s="13"/>
      <c r="I112" s="23"/>
      <c r="J112" s="24">
        <v>1100</v>
      </c>
      <c r="K112" s="25">
        <f t="shared" si="12"/>
        <v>1100</v>
      </c>
      <c r="L112" s="8">
        <v>45943</v>
      </c>
    </row>
    <row r="113" spans="1:12">
      <c r="A113" s="14"/>
      <c r="B113" s="15"/>
      <c r="C113" s="16"/>
      <c r="D113" s="17" t="s">
        <v>170</v>
      </c>
      <c r="E113" s="7"/>
      <c r="F113" s="18"/>
      <c r="G113" s="19" t="s">
        <v>169</v>
      </c>
      <c r="H113" s="19"/>
      <c r="I113" s="26"/>
      <c r="J113" s="24">
        <v>-238.99</v>
      </c>
      <c r="K113" s="25">
        <f t="shared" si="12"/>
        <v>-238.99</v>
      </c>
      <c r="L113" s="14"/>
    </row>
    <row r="114" spans="1:12">
      <c r="A114" s="20" t="s">
        <v>171</v>
      </c>
      <c r="B114" s="21"/>
      <c r="C114" s="21"/>
      <c r="D114" s="21"/>
      <c r="E114" s="21"/>
      <c r="F114" s="21"/>
      <c r="G114" s="21"/>
      <c r="H114" s="21"/>
      <c r="I114" s="27"/>
      <c r="J114" s="28">
        <f>SUM(J112:J113)</f>
        <v>861.01</v>
      </c>
      <c r="K114" s="32">
        <f t="shared" si="12"/>
        <v>861.01</v>
      </c>
      <c r="L114" s="14"/>
    </row>
    <row r="115" spans="1:12">
      <c r="A115" s="8">
        <v>45944</v>
      </c>
      <c r="B115" s="9">
        <v>21579</v>
      </c>
      <c r="C115" s="10" t="s">
        <v>191</v>
      </c>
      <c r="D115" s="11" t="s">
        <v>93</v>
      </c>
      <c r="E115" s="3">
        <v>275731</v>
      </c>
      <c r="F115" s="12"/>
      <c r="G115" s="13" t="s">
        <v>169</v>
      </c>
      <c r="H115" s="13"/>
      <c r="I115" s="23"/>
      <c r="J115" s="24">
        <v>200</v>
      </c>
      <c r="K115" s="25">
        <f t="shared" si="12"/>
        <v>200</v>
      </c>
      <c r="L115" s="8">
        <v>45943</v>
      </c>
    </row>
    <row r="116" spans="1:12">
      <c r="A116" s="14"/>
      <c r="B116" s="15"/>
      <c r="C116" s="16"/>
      <c r="D116" s="17" t="s">
        <v>170</v>
      </c>
      <c r="E116" s="7"/>
      <c r="F116" s="18"/>
      <c r="G116" s="19" t="s">
        <v>169</v>
      </c>
      <c r="H116" s="19"/>
      <c r="I116" s="26"/>
      <c r="J116" s="24">
        <v>-47.39</v>
      </c>
      <c r="K116" s="25">
        <f t="shared" ref="K116:K179" si="13">J116+F116</f>
        <v>-47.39</v>
      </c>
      <c r="L116" s="14"/>
    </row>
    <row r="117" spans="1:12">
      <c r="A117" s="20" t="s">
        <v>171</v>
      </c>
      <c r="B117" s="21"/>
      <c r="C117" s="21"/>
      <c r="D117" s="21"/>
      <c r="E117" s="21"/>
      <c r="F117" s="21"/>
      <c r="G117" s="21"/>
      <c r="H117" s="21"/>
      <c r="I117" s="27"/>
      <c r="J117" s="28">
        <f>SUM(J115:J116)</f>
        <v>152.61</v>
      </c>
      <c r="K117" s="32">
        <f t="shared" si="13"/>
        <v>152.61</v>
      </c>
      <c r="L117" s="14"/>
    </row>
    <row r="118" spans="1:12">
      <c r="A118" s="8">
        <v>45944</v>
      </c>
      <c r="B118" s="9">
        <v>21579</v>
      </c>
      <c r="C118" s="10" t="s">
        <v>202</v>
      </c>
      <c r="D118" s="11" t="s">
        <v>93</v>
      </c>
      <c r="E118" s="3">
        <v>275723</v>
      </c>
      <c r="F118" s="12"/>
      <c r="G118" s="13" t="s">
        <v>169</v>
      </c>
      <c r="H118" s="13"/>
      <c r="I118" s="23"/>
      <c r="J118" s="24">
        <v>200</v>
      </c>
      <c r="K118" s="25">
        <f t="shared" si="13"/>
        <v>200</v>
      </c>
      <c r="L118" s="8">
        <v>45943</v>
      </c>
    </row>
    <row r="119" spans="1:12">
      <c r="A119" s="14"/>
      <c r="B119" s="15"/>
      <c r="C119" s="16"/>
      <c r="D119" s="17" t="s">
        <v>170</v>
      </c>
      <c r="E119" s="7"/>
      <c r="F119" s="18"/>
      <c r="G119" s="19" t="s">
        <v>169</v>
      </c>
      <c r="H119" s="19"/>
      <c r="I119" s="26"/>
      <c r="J119" s="24">
        <v>-47.39</v>
      </c>
      <c r="K119" s="25">
        <f t="shared" si="13"/>
        <v>-47.39</v>
      </c>
      <c r="L119" s="14"/>
    </row>
    <row r="120" spans="1:12">
      <c r="A120" s="20" t="s">
        <v>171</v>
      </c>
      <c r="B120" s="21"/>
      <c r="C120" s="21"/>
      <c r="D120" s="21"/>
      <c r="E120" s="21"/>
      <c r="F120" s="21"/>
      <c r="G120" s="21"/>
      <c r="H120" s="21"/>
      <c r="I120" s="27"/>
      <c r="J120" s="28">
        <f>SUM(J118:J119)</f>
        <v>152.61</v>
      </c>
      <c r="K120" s="32">
        <f t="shared" si="13"/>
        <v>152.61</v>
      </c>
      <c r="L120" s="14"/>
    </row>
    <row r="121" spans="1:12">
      <c r="A121" s="8">
        <v>45944</v>
      </c>
      <c r="B121" s="9">
        <v>21579</v>
      </c>
      <c r="C121" s="10" t="s">
        <v>203</v>
      </c>
      <c r="D121" s="11" t="s">
        <v>93</v>
      </c>
      <c r="E121" s="3">
        <v>275744</v>
      </c>
      <c r="F121" s="12"/>
      <c r="G121" s="13" t="s">
        <v>169</v>
      </c>
      <c r="H121" s="13"/>
      <c r="I121" s="23"/>
      <c r="J121" s="24">
        <v>350</v>
      </c>
      <c r="K121" s="25">
        <f t="shared" si="13"/>
        <v>350</v>
      </c>
      <c r="L121" s="8">
        <v>45943</v>
      </c>
    </row>
    <row r="122" spans="1:12">
      <c r="A122" s="14"/>
      <c r="B122" s="15"/>
      <c r="C122" s="16"/>
      <c r="D122" s="17" t="s">
        <v>170</v>
      </c>
      <c r="E122" s="7"/>
      <c r="F122" s="18"/>
      <c r="G122" s="19" t="s">
        <v>169</v>
      </c>
      <c r="H122" s="19"/>
      <c r="I122" s="26"/>
      <c r="J122" s="24">
        <v>-93.71</v>
      </c>
      <c r="K122" s="25">
        <f t="shared" si="13"/>
        <v>-93.71</v>
      </c>
      <c r="L122" s="14"/>
    </row>
    <row r="123" spans="1:12">
      <c r="A123" s="20" t="s">
        <v>171</v>
      </c>
      <c r="B123" s="21"/>
      <c r="C123" s="21"/>
      <c r="D123" s="21"/>
      <c r="E123" s="21"/>
      <c r="F123" s="21"/>
      <c r="G123" s="21"/>
      <c r="H123" s="21"/>
      <c r="I123" s="27"/>
      <c r="J123" s="28">
        <f>SUM(J121:J122)</f>
        <v>256.29</v>
      </c>
      <c r="K123" s="32">
        <f t="shared" si="13"/>
        <v>256.29</v>
      </c>
      <c r="L123" s="14"/>
    </row>
    <row r="124" spans="1:12">
      <c r="A124" s="8">
        <v>45944</v>
      </c>
      <c r="B124" s="9">
        <v>21579</v>
      </c>
      <c r="C124" s="10" t="s">
        <v>204</v>
      </c>
      <c r="D124" s="11" t="s">
        <v>93</v>
      </c>
      <c r="E124" s="3">
        <v>276201</v>
      </c>
      <c r="F124" s="12"/>
      <c r="G124" s="13" t="s">
        <v>169</v>
      </c>
      <c r="H124" s="13"/>
      <c r="I124" s="23"/>
      <c r="J124" s="24">
        <v>200</v>
      </c>
      <c r="K124" s="25">
        <f t="shared" si="13"/>
        <v>200</v>
      </c>
      <c r="L124" s="8">
        <v>45943</v>
      </c>
    </row>
    <row r="125" spans="1:12">
      <c r="A125" s="14"/>
      <c r="B125" s="15"/>
      <c r="C125" s="16"/>
      <c r="D125" s="17" t="s">
        <v>170</v>
      </c>
      <c r="E125" s="7"/>
      <c r="F125" s="18"/>
      <c r="G125" s="19" t="s">
        <v>169</v>
      </c>
      <c r="H125" s="19"/>
      <c r="I125" s="26"/>
      <c r="J125" s="24">
        <v>-47.39</v>
      </c>
      <c r="K125" s="25">
        <f t="shared" si="13"/>
        <v>-47.39</v>
      </c>
      <c r="L125" s="14"/>
    </row>
    <row r="126" spans="1:12">
      <c r="A126" s="20" t="s">
        <v>171</v>
      </c>
      <c r="B126" s="21"/>
      <c r="C126" s="21"/>
      <c r="D126" s="21"/>
      <c r="E126" s="21"/>
      <c r="F126" s="21"/>
      <c r="G126" s="21"/>
      <c r="H126" s="21"/>
      <c r="I126" s="27"/>
      <c r="J126" s="28">
        <f>SUM(J124:J125)</f>
        <v>152.61</v>
      </c>
      <c r="K126" s="32">
        <f t="shared" si="13"/>
        <v>152.61</v>
      </c>
      <c r="L126" s="14"/>
    </row>
    <row r="127" spans="1:12">
      <c r="A127" s="8">
        <v>45944</v>
      </c>
      <c r="B127" s="9">
        <v>21579</v>
      </c>
      <c r="C127" s="10" t="s">
        <v>205</v>
      </c>
      <c r="D127" s="11" t="s">
        <v>93</v>
      </c>
      <c r="E127" s="3">
        <v>275858</v>
      </c>
      <c r="F127" s="12"/>
      <c r="G127" s="13" t="s">
        <v>169</v>
      </c>
      <c r="H127" s="13"/>
      <c r="I127" s="23"/>
      <c r="J127" s="24">
        <v>1100</v>
      </c>
      <c r="K127" s="25">
        <f t="shared" si="13"/>
        <v>1100</v>
      </c>
      <c r="L127" s="8">
        <v>45943</v>
      </c>
    </row>
    <row r="128" spans="1:12">
      <c r="A128" s="14"/>
      <c r="B128" s="15"/>
      <c r="C128" s="16"/>
      <c r="D128" s="17" t="s">
        <v>170</v>
      </c>
      <c r="E128" s="7"/>
      <c r="F128" s="18"/>
      <c r="G128" s="19" t="s">
        <v>169</v>
      </c>
      <c r="H128" s="19"/>
      <c r="I128" s="26"/>
      <c r="J128" s="24">
        <v>-253.54</v>
      </c>
      <c r="K128" s="25">
        <f t="shared" si="13"/>
        <v>-253.54</v>
      </c>
      <c r="L128" s="14"/>
    </row>
    <row r="129" spans="1:12">
      <c r="A129" s="20" t="s">
        <v>171</v>
      </c>
      <c r="B129" s="21"/>
      <c r="C129" s="21"/>
      <c r="D129" s="21"/>
      <c r="E129" s="21"/>
      <c r="F129" s="21"/>
      <c r="G129" s="21"/>
      <c r="H129" s="21"/>
      <c r="I129" s="27"/>
      <c r="J129" s="28">
        <f>SUM(J127:J128)</f>
        <v>846.46</v>
      </c>
      <c r="K129" s="32">
        <f t="shared" si="13"/>
        <v>846.46</v>
      </c>
      <c r="L129" s="14"/>
    </row>
    <row r="130" spans="1:12">
      <c r="A130" s="8">
        <v>45944</v>
      </c>
      <c r="B130" s="9">
        <v>21579</v>
      </c>
      <c r="C130" s="10" t="s">
        <v>206</v>
      </c>
      <c r="D130" s="11" t="s">
        <v>93</v>
      </c>
      <c r="E130" s="3">
        <v>275714</v>
      </c>
      <c r="F130" s="12"/>
      <c r="G130" s="13" t="s">
        <v>169</v>
      </c>
      <c r="H130" s="13"/>
      <c r="I130" s="23"/>
      <c r="J130" s="24">
        <v>200</v>
      </c>
      <c r="K130" s="25">
        <f t="shared" si="13"/>
        <v>200</v>
      </c>
      <c r="L130" s="8">
        <v>45943</v>
      </c>
    </row>
    <row r="131" spans="1:12">
      <c r="A131" s="14"/>
      <c r="B131" s="15"/>
      <c r="C131" s="16"/>
      <c r="D131" s="17" t="s">
        <v>170</v>
      </c>
      <c r="E131" s="7"/>
      <c r="F131" s="18"/>
      <c r="G131" s="19" t="s">
        <v>169</v>
      </c>
      <c r="H131" s="19"/>
      <c r="I131" s="26"/>
      <c r="J131" s="24">
        <v>-50.29</v>
      </c>
      <c r="K131" s="25">
        <f t="shared" si="13"/>
        <v>-50.29</v>
      </c>
      <c r="L131" s="14"/>
    </row>
    <row r="132" spans="1:12">
      <c r="A132" s="20" t="s">
        <v>171</v>
      </c>
      <c r="B132" s="21"/>
      <c r="C132" s="21"/>
      <c r="D132" s="21"/>
      <c r="E132" s="21"/>
      <c r="F132" s="21"/>
      <c r="G132" s="21"/>
      <c r="H132" s="21"/>
      <c r="I132" s="27"/>
      <c r="J132" s="28">
        <f>SUM(J130:J131)</f>
        <v>149.71</v>
      </c>
      <c r="K132" s="32">
        <f t="shared" si="13"/>
        <v>149.71</v>
      </c>
      <c r="L132" s="14"/>
    </row>
    <row r="133" spans="1:12">
      <c r="A133" s="8">
        <v>45944</v>
      </c>
      <c r="B133" s="9">
        <v>21579</v>
      </c>
      <c r="C133" s="10" t="s">
        <v>207</v>
      </c>
      <c r="D133" s="11" t="s">
        <v>93</v>
      </c>
      <c r="E133" s="3">
        <v>275757</v>
      </c>
      <c r="F133" s="12"/>
      <c r="G133" s="13" t="s">
        <v>169</v>
      </c>
      <c r="H133" s="13"/>
      <c r="I133" s="23"/>
      <c r="J133" s="24">
        <v>200</v>
      </c>
      <c r="K133" s="25">
        <f t="shared" si="13"/>
        <v>200</v>
      </c>
      <c r="L133" s="8">
        <v>45943</v>
      </c>
    </row>
    <row r="134" spans="1:12">
      <c r="A134" s="14"/>
      <c r="B134" s="15"/>
      <c r="C134" s="16"/>
      <c r="D134" s="17" t="s">
        <v>170</v>
      </c>
      <c r="E134" s="7"/>
      <c r="F134" s="18"/>
      <c r="G134" s="19" t="s">
        <v>169</v>
      </c>
      <c r="H134" s="19"/>
      <c r="I134" s="26"/>
      <c r="J134" s="24">
        <v>-47.39</v>
      </c>
      <c r="K134" s="25">
        <f t="shared" si="13"/>
        <v>-47.39</v>
      </c>
      <c r="L134" s="14"/>
    </row>
    <row r="135" spans="1:12">
      <c r="A135" s="20" t="s">
        <v>171</v>
      </c>
      <c r="B135" s="21"/>
      <c r="C135" s="21"/>
      <c r="D135" s="21"/>
      <c r="E135" s="21"/>
      <c r="F135" s="21"/>
      <c r="G135" s="21"/>
      <c r="H135" s="21"/>
      <c r="I135" s="27"/>
      <c r="J135" s="28">
        <f>SUM(J133:J134)</f>
        <v>152.61</v>
      </c>
      <c r="K135" s="32">
        <f t="shared" si="13"/>
        <v>152.61</v>
      </c>
      <c r="L135" s="14"/>
    </row>
    <row r="136" spans="1:12">
      <c r="A136" s="8">
        <v>45944</v>
      </c>
      <c r="B136" s="9">
        <v>21579</v>
      </c>
      <c r="C136" s="10" t="s">
        <v>208</v>
      </c>
      <c r="D136" s="11" t="s">
        <v>93</v>
      </c>
      <c r="E136" s="3">
        <v>275734</v>
      </c>
      <c r="F136" s="12"/>
      <c r="G136" s="13" t="s">
        <v>169</v>
      </c>
      <c r="H136" s="13"/>
      <c r="I136" s="23"/>
      <c r="J136" s="24">
        <v>200</v>
      </c>
      <c r="K136" s="25">
        <f t="shared" si="13"/>
        <v>200</v>
      </c>
      <c r="L136" s="8">
        <v>45943</v>
      </c>
    </row>
    <row r="137" spans="1:12">
      <c r="A137" s="14"/>
      <c r="B137" s="15"/>
      <c r="C137" s="16"/>
      <c r="D137" s="17" t="s">
        <v>170</v>
      </c>
      <c r="E137" s="7"/>
      <c r="F137" s="18"/>
      <c r="G137" s="19" t="s">
        <v>169</v>
      </c>
      <c r="H137" s="19"/>
      <c r="I137" s="26"/>
      <c r="J137" s="24">
        <v>-48.24</v>
      </c>
      <c r="K137" s="25">
        <f t="shared" si="13"/>
        <v>-48.24</v>
      </c>
      <c r="L137" s="14"/>
    </row>
    <row r="138" spans="1:12">
      <c r="A138" s="20" t="s">
        <v>171</v>
      </c>
      <c r="B138" s="21"/>
      <c r="C138" s="21"/>
      <c r="D138" s="21"/>
      <c r="E138" s="21"/>
      <c r="F138" s="21"/>
      <c r="G138" s="21"/>
      <c r="H138" s="21"/>
      <c r="I138" s="27"/>
      <c r="J138" s="28">
        <f>SUM(J136:J137)</f>
        <v>151.76</v>
      </c>
      <c r="K138" s="32">
        <f t="shared" si="13"/>
        <v>151.76</v>
      </c>
      <c r="L138" s="14"/>
    </row>
    <row r="139" spans="1:12">
      <c r="A139" s="8">
        <v>45944</v>
      </c>
      <c r="B139" s="9">
        <v>21579</v>
      </c>
      <c r="C139" s="10" t="s">
        <v>209</v>
      </c>
      <c r="D139" s="11" t="s">
        <v>93</v>
      </c>
      <c r="E139" s="3">
        <v>275750</v>
      </c>
      <c r="F139" s="12"/>
      <c r="G139" s="13" t="s">
        <v>169</v>
      </c>
      <c r="H139" s="13"/>
      <c r="I139" s="23"/>
      <c r="J139" s="24">
        <v>400</v>
      </c>
      <c r="K139" s="25">
        <f t="shared" si="13"/>
        <v>400</v>
      </c>
      <c r="L139" s="8">
        <v>45943</v>
      </c>
    </row>
    <row r="140" spans="1:12">
      <c r="A140" s="14"/>
      <c r="B140" s="15"/>
      <c r="C140" s="16"/>
      <c r="D140" s="17" t="s">
        <v>170</v>
      </c>
      <c r="E140" s="7"/>
      <c r="F140" s="18"/>
      <c r="G140" s="19" t="s">
        <v>169</v>
      </c>
      <c r="H140" s="19"/>
      <c r="I140" s="26"/>
      <c r="J140" s="24">
        <v>-89.78</v>
      </c>
      <c r="K140" s="25">
        <f t="shared" si="13"/>
        <v>-89.78</v>
      </c>
      <c r="L140" s="14"/>
    </row>
    <row r="141" spans="1:12">
      <c r="A141" s="20" t="s">
        <v>171</v>
      </c>
      <c r="B141" s="21"/>
      <c r="C141" s="21"/>
      <c r="D141" s="21"/>
      <c r="E141" s="21"/>
      <c r="F141" s="21"/>
      <c r="G141" s="21"/>
      <c r="H141" s="21"/>
      <c r="I141" s="27"/>
      <c r="J141" s="28">
        <f>SUM(J139:J140)</f>
        <v>310.22</v>
      </c>
      <c r="K141" s="32">
        <f t="shared" si="13"/>
        <v>310.22</v>
      </c>
      <c r="L141" s="14"/>
    </row>
    <row r="142" spans="1:12">
      <c r="A142" s="8">
        <v>45944</v>
      </c>
      <c r="B142" s="9">
        <v>21579</v>
      </c>
      <c r="C142" s="10" t="s">
        <v>210</v>
      </c>
      <c r="D142" s="11" t="s">
        <v>93</v>
      </c>
      <c r="E142" s="3">
        <v>275728</v>
      </c>
      <c r="F142" s="12"/>
      <c r="G142" s="13" t="s">
        <v>169</v>
      </c>
      <c r="H142" s="13"/>
      <c r="I142" s="23"/>
      <c r="J142" s="24">
        <v>200</v>
      </c>
      <c r="K142" s="25">
        <f t="shared" si="13"/>
        <v>200</v>
      </c>
      <c r="L142" s="8">
        <v>45943</v>
      </c>
    </row>
    <row r="143" spans="1:12">
      <c r="A143" s="14"/>
      <c r="B143" s="15"/>
      <c r="C143" s="16"/>
      <c r="D143" s="17" t="s">
        <v>170</v>
      </c>
      <c r="E143" s="7"/>
      <c r="F143" s="18"/>
      <c r="G143" s="19" t="s">
        <v>169</v>
      </c>
      <c r="H143" s="19"/>
      <c r="I143" s="26"/>
      <c r="J143" s="24">
        <v>-47.39</v>
      </c>
      <c r="K143" s="25">
        <f t="shared" si="13"/>
        <v>-47.39</v>
      </c>
      <c r="L143" s="14"/>
    </row>
    <row r="144" spans="1:12">
      <c r="A144" s="20" t="s">
        <v>171</v>
      </c>
      <c r="B144" s="21"/>
      <c r="C144" s="21"/>
      <c r="D144" s="21"/>
      <c r="E144" s="21"/>
      <c r="F144" s="21"/>
      <c r="G144" s="21"/>
      <c r="H144" s="21"/>
      <c r="I144" s="27"/>
      <c r="J144" s="28">
        <f>SUM(J142:J143)</f>
        <v>152.61</v>
      </c>
      <c r="K144" s="32">
        <f t="shared" si="13"/>
        <v>152.61</v>
      </c>
      <c r="L144" s="14"/>
    </row>
    <row r="145" spans="1:12">
      <c r="A145" s="8">
        <v>45944</v>
      </c>
      <c r="B145" s="9">
        <v>21579</v>
      </c>
      <c r="C145" s="10" t="s">
        <v>211</v>
      </c>
      <c r="D145" s="11" t="s">
        <v>93</v>
      </c>
      <c r="E145" s="3">
        <v>275722</v>
      </c>
      <c r="F145" s="12"/>
      <c r="G145" s="13" t="s">
        <v>169</v>
      </c>
      <c r="H145" s="13"/>
      <c r="I145" s="23"/>
      <c r="J145" s="24">
        <v>800</v>
      </c>
      <c r="K145" s="25">
        <f t="shared" si="13"/>
        <v>800</v>
      </c>
      <c r="L145" s="8">
        <v>45943</v>
      </c>
    </row>
    <row r="146" spans="1:12">
      <c r="A146" s="14"/>
      <c r="B146" s="15"/>
      <c r="C146" s="16"/>
      <c r="D146" s="17" t="s">
        <v>170</v>
      </c>
      <c r="E146" s="7"/>
      <c r="F146" s="18"/>
      <c r="G146" s="19" t="s">
        <v>169</v>
      </c>
      <c r="H146" s="19"/>
      <c r="I146" s="26"/>
      <c r="J146" s="24">
        <v>-186.15</v>
      </c>
      <c r="K146" s="25">
        <f t="shared" si="13"/>
        <v>-186.15</v>
      </c>
      <c r="L146" s="14"/>
    </row>
    <row r="147" spans="1:12">
      <c r="A147" s="20" t="s">
        <v>171</v>
      </c>
      <c r="B147" s="21"/>
      <c r="C147" s="21"/>
      <c r="D147" s="21"/>
      <c r="E147" s="21"/>
      <c r="F147" s="21"/>
      <c r="G147" s="21"/>
      <c r="H147" s="21"/>
      <c r="I147" s="27"/>
      <c r="J147" s="28">
        <f>SUM(J145:J146)</f>
        <v>613.85</v>
      </c>
      <c r="K147" s="32">
        <f t="shared" si="13"/>
        <v>613.85</v>
      </c>
      <c r="L147" s="14"/>
    </row>
    <row r="148" spans="1:12">
      <c r="A148" s="8">
        <v>45944</v>
      </c>
      <c r="B148" s="9">
        <v>21579</v>
      </c>
      <c r="C148" s="10" t="s">
        <v>212</v>
      </c>
      <c r="D148" s="11" t="s">
        <v>93</v>
      </c>
      <c r="E148" s="3">
        <v>275727</v>
      </c>
      <c r="F148" s="12"/>
      <c r="G148" s="13" t="s">
        <v>169</v>
      </c>
      <c r="H148" s="13"/>
      <c r="I148" s="23"/>
      <c r="J148" s="24">
        <v>200</v>
      </c>
      <c r="K148" s="25">
        <f t="shared" si="13"/>
        <v>200</v>
      </c>
      <c r="L148" s="8">
        <v>45943</v>
      </c>
    </row>
    <row r="149" spans="1:12">
      <c r="A149" s="14"/>
      <c r="B149" s="15"/>
      <c r="C149" s="16"/>
      <c r="D149" s="17" t="s">
        <v>170</v>
      </c>
      <c r="E149" s="7"/>
      <c r="F149" s="18"/>
      <c r="G149" s="19" t="s">
        <v>169</v>
      </c>
      <c r="H149" s="19"/>
      <c r="I149" s="26"/>
      <c r="J149" s="24">
        <v>-48.87</v>
      </c>
      <c r="K149" s="25">
        <f t="shared" si="13"/>
        <v>-48.87</v>
      </c>
      <c r="L149" s="14"/>
    </row>
    <row r="150" spans="1:12">
      <c r="A150" s="20" t="s">
        <v>171</v>
      </c>
      <c r="B150" s="21"/>
      <c r="C150" s="21"/>
      <c r="D150" s="21"/>
      <c r="E150" s="21"/>
      <c r="F150" s="21"/>
      <c r="G150" s="21"/>
      <c r="H150" s="21"/>
      <c r="I150" s="27"/>
      <c r="J150" s="28">
        <f>SUM(J148:J149)</f>
        <v>151.13</v>
      </c>
      <c r="K150" s="32">
        <f t="shared" si="13"/>
        <v>151.13</v>
      </c>
      <c r="L150" s="14"/>
    </row>
    <row r="151" spans="1:12">
      <c r="A151" s="8">
        <v>45944</v>
      </c>
      <c r="B151" s="9">
        <v>21579</v>
      </c>
      <c r="C151" s="10" t="s">
        <v>200</v>
      </c>
      <c r="D151" s="11" t="s">
        <v>93</v>
      </c>
      <c r="E151" s="3">
        <v>275492</v>
      </c>
      <c r="F151" s="12"/>
      <c r="G151" s="13" t="s">
        <v>169</v>
      </c>
      <c r="H151" s="13"/>
      <c r="I151" s="23"/>
      <c r="J151" s="24">
        <v>1100</v>
      </c>
      <c r="K151" s="25">
        <f t="shared" si="13"/>
        <v>1100</v>
      </c>
      <c r="L151" s="8">
        <v>45943</v>
      </c>
    </row>
    <row r="152" spans="1:12">
      <c r="A152" s="14"/>
      <c r="B152" s="15"/>
      <c r="C152" s="16"/>
      <c r="D152" s="17" t="s">
        <v>170</v>
      </c>
      <c r="E152" s="7"/>
      <c r="F152" s="18"/>
      <c r="G152" s="19" t="s">
        <v>169</v>
      </c>
      <c r="H152" s="19"/>
      <c r="I152" s="26"/>
      <c r="J152" s="24">
        <v>-238.99</v>
      </c>
      <c r="K152" s="25">
        <f t="shared" si="13"/>
        <v>-238.99</v>
      </c>
      <c r="L152" s="14"/>
    </row>
    <row r="153" spans="1:12">
      <c r="A153" s="20" t="s">
        <v>171</v>
      </c>
      <c r="B153" s="21"/>
      <c r="C153" s="21"/>
      <c r="D153" s="21"/>
      <c r="E153" s="21"/>
      <c r="F153" s="21"/>
      <c r="G153" s="21"/>
      <c r="H153" s="21"/>
      <c r="I153" s="27"/>
      <c r="J153" s="28">
        <f>SUM(J151:J152)</f>
        <v>861.01</v>
      </c>
      <c r="K153" s="32">
        <f t="shared" si="13"/>
        <v>861.01</v>
      </c>
      <c r="L153" s="14"/>
    </row>
    <row r="154" spans="1:12">
      <c r="A154" s="8">
        <v>45944</v>
      </c>
      <c r="B154" s="9">
        <v>21579</v>
      </c>
      <c r="C154" s="10" t="s">
        <v>213</v>
      </c>
      <c r="D154" s="11" t="s">
        <v>93</v>
      </c>
      <c r="E154" s="3">
        <v>275490</v>
      </c>
      <c r="F154" s="12"/>
      <c r="G154" s="13" t="s">
        <v>169</v>
      </c>
      <c r="H154" s="13"/>
      <c r="I154" s="23"/>
      <c r="J154" s="24">
        <v>400</v>
      </c>
      <c r="K154" s="25">
        <f t="shared" si="13"/>
        <v>400</v>
      </c>
      <c r="L154" s="8">
        <v>45943</v>
      </c>
    </row>
    <row r="155" spans="1:12">
      <c r="A155" s="14"/>
      <c r="B155" s="15"/>
      <c r="C155" s="16"/>
      <c r="D155" s="17" t="s">
        <v>170</v>
      </c>
      <c r="E155" s="7"/>
      <c r="F155" s="18"/>
      <c r="G155" s="19" t="s">
        <v>169</v>
      </c>
      <c r="H155" s="19"/>
      <c r="I155" s="26"/>
      <c r="J155" s="24">
        <v>-96.44</v>
      </c>
      <c r="K155" s="25">
        <f t="shared" si="13"/>
        <v>-96.44</v>
      </c>
      <c r="L155" s="14"/>
    </row>
    <row r="156" spans="1:12">
      <c r="A156" s="20" t="s">
        <v>171</v>
      </c>
      <c r="B156" s="21"/>
      <c r="C156" s="21"/>
      <c r="D156" s="21"/>
      <c r="E156" s="21"/>
      <c r="F156" s="21"/>
      <c r="G156" s="21"/>
      <c r="H156" s="21"/>
      <c r="I156" s="27"/>
      <c r="J156" s="28">
        <f>SUM(J154:J155)</f>
        <v>303.56</v>
      </c>
      <c r="K156" s="32">
        <f t="shared" si="13"/>
        <v>303.56</v>
      </c>
      <c r="L156" s="14"/>
    </row>
    <row r="157" spans="1:12">
      <c r="A157" s="8">
        <v>45944</v>
      </c>
      <c r="B157" s="9">
        <v>21579</v>
      </c>
      <c r="C157" s="10" t="s">
        <v>214</v>
      </c>
      <c r="D157" s="11" t="s">
        <v>93</v>
      </c>
      <c r="E157" s="3">
        <v>275748</v>
      </c>
      <c r="F157" s="12"/>
      <c r="G157" s="13" t="s">
        <v>169</v>
      </c>
      <c r="H157" s="13"/>
      <c r="I157" s="23"/>
      <c r="J157" s="24">
        <v>200</v>
      </c>
      <c r="K157" s="25">
        <f t="shared" si="13"/>
        <v>200</v>
      </c>
      <c r="L157" s="8">
        <v>45943</v>
      </c>
    </row>
    <row r="158" spans="1:12">
      <c r="A158" s="14"/>
      <c r="B158" s="15"/>
      <c r="C158" s="16"/>
      <c r="D158" s="17" t="s">
        <v>170</v>
      </c>
      <c r="E158" s="7"/>
      <c r="F158" s="18"/>
      <c r="G158" s="19" t="s">
        <v>169</v>
      </c>
      <c r="H158" s="19"/>
      <c r="I158" s="26"/>
      <c r="J158" s="24">
        <v>-50.29</v>
      </c>
      <c r="K158" s="25">
        <f t="shared" si="13"/>
        <v>-50.29</v>
      </c>
      <c r="L158" s="14"/>
    </row>
    <row r="159" spans="1:12">
      <c r="A159" s="20" t="s">
        <v>171</v>
      </c>
      <c r="B159" s="21"/>
      <c r="C159" s="21"/>
      <c r="D159" s="21"/>
      <c r="E159" s="21"/>
      <c r="F159" s="21"/>
      <c r="G159" s="21"/>
      <c r="H159" s="21"/>
      <c r="I159" s="27"/>
      <c r="J159" s="28">
        <f>SUM(J157:J158)</f>
        <v>149.71</v>
      </c>
      <c r="K159" s="32">
        <f t="shared" si="13"/>
        <v>149.71</v>
      </c>
      <c r="L159" s="14"/>
    </row>
    <row r="160" spans="1:12">
      <c r="A160" s="8">
        <v>45944</v>
      </c>
      <c r="B160" s="9">
        <v>21579</v>
      </c>
      <c r="C160" s="10" t="s">
        <v>215</v>
      </c>
      <c r="D160" s="11" t="s">
        <v>93</v>
      </c>
      <c r="E160" s="3">
        <v>275030</v>
      </c>
      <c r="F160" s="12"/>
      <c r="G160" s="13" t="s">
        <v>169</v>
      </c>
      <c r="H160" s="13"/>
      <c r="I160" s="23"/>
      <c r="J160" s="24">
        <v>339.5</v>
      </c>
      <c r="K160" s="25">
        <f t="shared" si="13"/>
        <v>339.5</v>
      </c>
      <c r="L160" s="8">
        <v>45943</v>
      </c>
    </row>
    <row r="161" spans="1:12">
      <c r="A161" s="14"/>
      <c r="B161" s="15"/>
      <c r="C161" s="16"/>
      <c r="D161" s="17" t="s">
        <v>170</v>
      </c>
      <c r="E161" s="7"/>
      <c r="F161" s="18"/>
      <c r="G161" s="19" t="s">
        <v>169</v>
      </c>
      <c r="H161" s="19"/>
      <c r="I161" s="26"/>
      <c r="J161" s="24">
        <v>-83.22</v>
      </c>
      <c r="K161" s="25">
        <f t="shared" si="13"/>
        <v>-83.22</v>
      </c>
      <c r="L161" s="14"/>
    </row>
    <row r="162" spans="1:12">
      <c r="A162" s="20" t="s">
        <v>171</v>
      </c>
      <c r="B162" s="21"/>
      <c r="C162" s="21"/>
      <c r="D162" s="21"/>
      <c r="E162" s="21"/>
      <c r="F162" s="21"/>
      <c r="G162" s="21"/>
      <c r="H162" s="21"/>
      <c r="I162" s="27"/>
      <c r="J162" s="28">
        <f>SUM(J160:J161)</f>
        <v>256.28</v>
      </c>
      <c r="K162" s="32">
        <f t="shared" si="13"/>
        <v>256.28</v>
      </c>
      <c r="L162" s="14"/>
    </row>
    <row r="163" spans="1:12">
      <c r="A163" s="8">
        <v>45944</v>
      </c>
      <c r="B163" s="9">
        <v>21579</v>
      </c>
      <c r="C163" s="10" t="s">
        <v>216</v>
      </c>
      <c r="D163" s="11" t="s">
        <v>93</v>
      </c>
      <c r="E163" s="3">
        <v>274809</v>
      </c>
      <c r="F163" s="12"/>
      <c r="G163" s="13" t="s">
        <v>169</v>
      </c>
      <c r="H163" s="13"/>
      <c r="I163" s="23"/>
      <c r="J163" s="24">
        <v>344.75</v>
      </c>
      <c r="K163" s="25">
        <f t="shared" si="13"/>
        <v>344.75</v>
      </c>
      <c r="L163" s="8">
        <v>45943</v>
      </c>
    </row>
    <row r="164" spans="1:12">
      <c r="A164" s="14"/>
      <c r="B164" s="15"/>
      <c r="C164" s="16"/>
      <c r="D164" s="17" t="s">
        <v>170</v>
      </c>
      <c r="E164" s="7"/>
      <c r="F164" s="18"/>
      <c r="G164" s="19" t="s">
        <v>169</v>
      </c>
      <c r="H164" s="19"/>
      <c r="I164" s="26"/>
      <c r="J164" s="24">
        <v>-78.08</v>
      </c>
      <c r="K164" s="25">
        <f t="shared" si="13"/>
        <v>-78.08</v>
      </c>
      <c r="L164" s="14"/>
    </row>
    <row r="165" spans="1:12">
      <c r="A165" s="20" t="s">
        <v>171</v>
      </c>
      <c r="B165" s="21"/>
      <c r="C165" s="21"/>
      <c r="D165" s="21"/>
      <c r="E165" s="21"/>
      <c r="F165" s="21"/>
      <c r="G165" s="21"/>
      <c r="H165" s="21"/>
      <c r="I165" s="27"/>
      <c r="J165" s="28">
        <f>SUM(J163:J164)</f>
        <v>266.67</v>
      </c>
      <c r="K165" s="32">
        <f t="shared" si="13"/>
        <v>266.67</v>
      </c>
      <c r="L165" s="14"/>
    </row>
    <row r="166" spans="1:12">
      <c r="A166" s="8">
        <v>45944</v>
      </c>
      <c r="B166" s="9">
        <v>21579</v>
      </c>
      <c r="C166" s="10" t="s">
        <v>217</v>
      </c>
      <c r="D166" s="11" t="s">
        <v>93</v>
      </c>
      <c r="E166" s="3">
        <v>273972</v>
      </c>
      <c r="F166" s="12"/>
      <c r="G166" s="13" t="s">
        <v>169</v>
      </c>
      <c r="H166" s="13"/>
      <c r="I166" s="23"/>
      <c r="J166" s="24">
        <v>1100</v>
      </c>
      <c r="K166" s="25">
        <f t="shared" si="13"/>
        <v>1100</v>
      </c>
      <c r="L166" s="8">
        <v>45943</v>
      </c>
    </row>
    <row r="167" spans="1:12">
      <c r="A167" s="14"/>
      <c r="B167" s="15"/>
      <c r="C167" s="16"/>
      <c r="D167" s="17" t="s">
        <v>170</v>
      </c>
      <c r="E167" s="7"/>
      <c r="F167" s="18"/>
      <c r="G167" s="19" t="s">
        <v>169</v>
      </c>
      <c r="H167" s="19"/>
      <c r="I167" s="26"/>
      <c r="J167" s="24">
        <v>-240.42</v>
      </c>
      <c r="K167" s="25">
        <f t="shared" si="13"/>
        <v>-240.42</v>
      </c>
      <c r="L167" s="14"/>
    </row>
    <row r="168" spans="1:12">
      <c r="A168" s="20" t="s">
        <v>171</v>
      </c>
      <c r="B168" s="21"/>
      <c r="C168" s="21"/>
      <c r="D168" s="21"/>
      <c r="E168" s="21"/>
      <c r="F168" s="21"/>
      <c r="G168" s="21"/>
      <c r="H168" s="21"/>
      <c r="I168" s="27"/>
      <c r="J168" s="28">
        <f>SUM(J166:J167)</f>
        <v>859.58</v>
      </c>
      <c r="K168" s="32">
        <f t="shared" si="13"/>
        <v>859.58</v>
      </c>
      <c r="L168" s="14"/>
    </row>
    <row r="169" spans="1:12">
      <c r="A169" s="8">
        <v>45944</v>
      </c>
      <c r="B169" s="9">
        <v>21579</v>
      </c>
      <c r="C169" s="10" t="s">
        <v>218</v>
      </c>
      <c r="D169" s="11" t="s">
        <v>93</v>
      </c>
      <c r="E169" s="3">
        <v>275487</v>
      </c>
      <c r="F169" s="12"/>
      <c r="G169" s="13" t="s">
        <v>169</v>
      </c>
      <c r="H169" s="13"/>
      <c r="I169" s="23"/>
      <c r="J169" s="24">
        <v>200</v>
      </c>
      <c r="K169" s="25">
        <f t="shared" si="13"/>
        <v>200</v>
      </c>
      <c r="L169" s="8">
        <v>45943</v>
      </c>
    </row>
    <row r="170" spans="1:12">
      <c r="A170" s="14"/>
      <c r="B170" s="15"/>
      <c r="C170" s="16"/>
      <c r="D170" s="17" t="s">
        <v>170</v>
      </c>
      <c r="E170" s="7"/>
      <c r="F170" s="18"/>
      <c r="G170" s="19" t="s">
        <v>169</v>
      </c>
      <c r="H170" s="19"/>
      <c r="I170" s="26"/>
      <c r="J170" s="24">
        <v>-55.68</v>
      </c>
      <c r="K170" s="25">
        <f t="shared" si="13"/>
        <v>-55.68</v>
      </c>
      <c r="L170" s="14"/>
    </row>
    <row r="171" spans="1:12">
      <c r="A171" s="20" t="s">
        <v>171</v>
      </c>
      <c r="B171" s="21"/>
      <c r="C171" s="21"/>
      <c r="D171" s="21"/>
      <c r="E171" s="21"/>
      <c r="F171" s="21"/>
      <c r="G171" s="21"/>
      <c r="H171" s="21"/>
      <c r="I171" s="27"/>
      <c r="J171" s="28">
        <f>SUM(J169:J170)</f>
        <v>144.32</v>
      </c>
      <c r="K171" s="32">
        <f t="shared" si="13"/>
        <v>144.32</v>
      </c>
      <c r="L171" s="14"/>
    </row>
    <row r="172" spans="1:12">
      <c r="A172" s="8">
        <v>45944</v>
      </c>
      <c r="B172" s="9">
        <v>21579</v>
      </c>
      <c r="C172" s="10" t="s">
        <v>219</v>
      </c>
      <c r="D172" s="11" t="s">
        <v>93</v>
      </c>
      <c r="E172" s="3">
        <v>275334</v>
      </c>
      <c r="F172" s="12"/>
      <c r="G172" s="13" t="s">
        <v>169</v>
      </c>
      <c r="H172" s="13"/>
      <c r="I172" s="23"/>
      <c r="J172" s="24">
        <v>197</v>
      </c>
      <c r="K172" s="25">
        <f t="shared" si="13"/>
        <v>197</v>
      </c>
      <c r="L172" s="8">
        <v>45943</v>
      </c>
    </row>
    <row r="173" spans="1:12">
      <c r="A173" s="14"/>
      <c r="B173" s="15"/>
      <c r="C173" s="16"/>
      <c r="D173" s="17" t="s">
        <v>170</v>
      </c>
      <c r="E173" s="7"/>
      <c r="F173" s="18"/>
      <c r="G173" s="19" t="s">
        <v>169</v>
      </c>
      <c r="H173" s="19"/>
      <c r="I173" s="26"/>
      <c r="J173" s="24">
        <v>-54.92</v>
      </c>
      <c r="K173" s="25">
        <f t="shared" si="13"/>
        <v>-54.92</v>
      </c>
      <c r="L173" s="14"/>
    </row>
    <row r="174" spans="1:12">
      <c r="A174" s="20" t="s">
        <v>171</v>
      </c>
      <c r="B174" s="21"/>
      <c r="C174" s="21"/>
      <c r="D174" s="21"/>
      <c r="E174" s="21"/>
      <c r="F174" s="21"/>
      <c r="G174" s="21"/>
      <c r="H174" s="21"/>
      <c r="I174" s="27"/>
      <c r="J174" s="28">
        <f>SUM(J172:J173)</f>
        <v>142.08</v>
      </c>
      <c r="K174" s="32">
        <f t="shared" si="13"/>
        <v>142.08</v>
      </c>
      <c r="L174" s="14"/>
    </row>
    <row r="175" spans="1:12">
      <c r="A175" s="8">
        <v>45944</v>
      </c>
      <c r="B175" s="9">
        <v>21579</v>
      </c>
      <c r="C175" s="33" t="s">
        <v>220</v>
      </c>
      <c r="D175" s="11" t="s">
        <v>93</v>
      </c>
      <c r="E175" s="3"/>
      <c r="F175" s="12"/>
      <c r="G175" s="13" t="s">
        <v>169</v>
      </c>
      <c r="H175" s="13"/>
      <c r="I175" s="23"/>
      <c r="J175" s="24">
        <v>-126.49</v>
      </c>
      <c r="K175" s="25">
        <f t="shared" si="13"/>
        <v>-126.49</v>
      </c>
      <c r="L175" s="8">
        <v>45943</v>
      </c>
    </row>
    <row r="176" spans="1:12">
      <c r="A176" s="14"/>
      <c r="B176" s="15"/>
      <c r="C176" s="16"/>
      <c r="D176" s="17" t="s">
        <v>170</v>
      </c>
      <c r="E176" s="7"/>
      <c r="F176" s="18"/>
      <c r="G176" s="19" t="s">
        <v>169</v>
      </c>
      <c r="H176" s="19"/>
      <c r="I176" s="26"/>
      <c r="J176" s="24"/>
      <c r="K176" s="25">
        <f t="shared" si="13"/>
        <v>0</v>
      </c>
      <c r="L176" s="14"/>
    </row>
    <row r="177" spans="1:12">
      <c r="A177" s="20" t="s">
        <v>171</v>
      </c>
      <c r="B177" s="21"/>
      <c r="C177" s="21"/>
      <c r="D177" s="21"/>
      <c r="E177" s="21"/>
      <c r="F177" s="21"/>
      <c r="G177" s="21"/>
      <c r="H177" s="21"/>
      <c r="I177" s="27"/>
      <c r="J177" s="34">
        <f>SUM(J175:J176)</f>
        <v>-126.49</v>
      </c>
      <c r="K177" s="32">
        <f t="shared" si="13"/>
        <v>-126.49</v>
      </c>
      <c r="L177" s="14"/>
    </row>
    <row r="178" spans="1:12">
      <c r="A178" s="8">
        <v>45944</v>
      </c>
      <c r="B178" s="9">
        <v>21579</v>
      </c>
      <c r="C178" s="10" t="s">
        <v>221</v>
      </c>
      <c r="D178" s="11" t="s">
        <v>93</v>
      </c>
      <c r="E178" s="3">
        <v>275335</v>
      </c>
      <c r="F178" s="12"/>
      <c r="G178" s="13" t="s">
        <v>169</v>
      </c>
      <c r="H178" s="13"/>
      <c r="I178" s="23"/>
      <c r="J178" s="24">
        <v>600</v>
      </c>
      <c r="K178" s="25">
        <f t="shared" si="13"/>
        <v>600</v>
      </c>
      <c r="L178" s="8">
        <v>45943</v>
      </c>
    </row>
    <row r="179" spans="1:12">
      <c r="A179" s="14"/>
      <c r="B179" s="15"/>
      <c r="C179" s="16"/>
      <c r="D179" s="17" t="s">
        <v>170</v>
      </c>
      <c r="E179" s="7"/>
      <c r="F179" s="18"/>
      <c r="G179" s="19" t="s">
        <v>169</v>
      </c>
      <c r="H179" s="19"/>
      <c r="I179" s="26"/>
      <c r="J179" s="24">
        <v>-141.71</v>
      </c>
      <c r="K179" s="25">
        <f t="shared" si="13"/>
        <v>-141.71</v>
      </c>
      <c r="L179" s="14"/>
    </row>
    <row r="180" spans="1:12">
      <c r="A180" s="20" t="s">
        <v>171</v>
      </c>
      <c r="B180" s="21"/>
      <c r="C180" s="21"/>
      <c r="D180" s="21"/>
      <c r="E180" s="21"/>
      <c r="F180" s="21"/>
      <c r="G180" s="21"/>
      <c r="H180" s="21"/>
      <c r="I180" s="27"/>
      <c r="J180" s="28">
        <f>SUM(J178:J179)</f>
        <v>458.29</v>
      </c>
      <c r="K180" s="32">
        <f>J180+F180</f>
        <v>458.29</v>
      </c>
      <c r="L180" s="14"/>
    </row>
    <row r="181" ht="10.5" spans="1:10">
      <c r="A181" s="2"/>
      <c r="I181" s="29" t="s">
        <v>193</v>
      </c>
      <c r="J181" s="30">
        <f>SUM(J93,J96,J99,J102,J105,J108,J111,J114,J117,J120,J123,J126,J129,J132,J135,J138,J141,J144,J147,J150,J153,J156,J159,J162,J165,J168,J171,J174,J177,J180)</f>
        <v>9986.52</v>
      </c>
    </row>
    <row r="182" ht="10.5" spans="1:10">
      <c r="A182" s="2" t="s">
        <v>23</v>
      </c>
      <c r="D182" s="2" t="s">
        <v>24</v>
      </c>
      <c r="I182" s="31"/>
      <c r="J182" s="30"/>
    </row>
    <row r="183" spans="1:1">
      <c r="A183" s="2"/>
    </row>
    <row r="184" spans="1:1">
      <c r="A184" s="2"/>
    </row>
    <row r="185" spans="1:4">
      <c r="A185" s="2" t="s">
        <v>26</v>
      </c>
      <c r="D185" s="2" t="s">
        <v>27</v>
      </c>
    </row>
    <row r="186" spans="1:4">
      <c r="A186" s="1" t="s">
        <v>29</v>
      </c>
      <c r="D186" s="1" t="s">
        <v>30</v>
      </c>
    </row>
    <row r="193" spans="1:1">
      <c r="A193" s="2" t="s">
        <v>0</v>
      </c>
    </row>
    <row r="194" spans="1:1">
      <c r="A194" s="2" t="s">
        <v>33</v>
      </c>
    </row>
    <row r="196" spans="1:12">
      <c r="A196" s="3" t="s">
        <v>2</v>
      </c>
      <c r="B196" s="3" t="s">
        <v>3</v>
      </c>
      <c r="C196" s="3" t="s">
        <v>4</v>
      </c>
      <c r="D196" s="3" t="s">
        <v>5</v>
      </c>
      <c r="E196" s="3" t="s">
        <v>167</v>
      </c>
      <c r="F196" s="3" t="s">
        <v>7</v>
      </c>
      <c r="G196" s="4" t="s">
        <v>8</v>
      </c>
      <c r="H196" s="5"/>
      <c r="I196" s="5"/>
      <c r="J196" s="22"/>
      <c r="K196" s="3" t="s">
        <v>9</v>
      </c>
      <c r="L196" s="3" t="s">
        <v>10</v>
      </c>
    </row>
    <row r="197" spans="1:12">
      <c r="A197" s="6"/>
      <c r="B197" s="6"/>
      <c r="C197" s="6"/>
      <c r="D197" s="6"/>
      <c r="E197" s="6"/>
      <c r="F197" s="6"/>
      <c r="G197" s="3" t="s">
        <v>11</v>
      </c>
      <c r="H197" s="3" t="s">
        <v>12</v>
      </c>
      <c r="I197" s="3" t="s">
        <v>13</v>
      </c>
      <c r="J197" s="3" t="s">
        <v>14</v>
      </c>
      <c r="K197" s="6"/>
      <c r="L197" s="6"/>
    </row>
    <row r="198" spans="1:1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</row>
    <row r="199" spans="1:12">
      <c r="A199" s="8">
        <v>45952</v>
      </c>
      <c r="B199" s="9">
        <v>21621</v>
      </c>
      <c r="C199" s="10" t="s">
        <v>222</v>
      </c>
      <c r="D199" s="11" t="s">
        <v>93</v>
      </c>
      <c r="E199" s="3">
        <v>276789</v>
      </c>
      <c r="F199" s="12"/>
      <c r="G199" s="13" t="s">
        <v>169</v>
      </c>
      <c r="H199" s="13"/>
      <c r="I199" s="23"/>
      <c r="J199" s="24">
        <v>200</v>
      </c>
      <c r="K199" s="25">
        <f t="shared" ref="K199:K262" si="14">J199+F199</f>
        <v>200</v>
      </c>
      <c r="L199" s="8">
        <v>45950</v>
      </c>
    </row>
    <row r="200" spans="1:12">
      <c r="A200" s="14"/>
      <c r="B200" s="15"/>
      <c r="C200" s="16"/>
      <c r="D200" s="17" t="s">
        <v>170</v>
      </c>
      <c r="E200" s="7"/>
      <c r="F200" s="18"/>
      <c r="G200" s="19" t="s">
        <v>169</v>
      </c>
      <c r="H200" s="19"/>
      <c r="I200" s="26"/>
      <c r="J200" s="24">
        <v>-48.24</v>
      </c>
      <c r="K200" s="25">
        <f t="shared" si="14"/>
        <v>-48.24</v>
      </c>
      <c r="L200" s="14"/>
    </row>
    <row r="201" spans="1:12">
      <c r="A201" s="20" t="s">
        <v>171</v>
      </c>
      <c r="B201" s="21"/>
      <c r="C201" s="21"/>
      <c r="D201" s="21"/>
      <c r="E201" s="21"/>
      <c r="F201" s="21"/>
      <c r="G201" s="21"/>
      <c r="H201" s="21"/>
      <c r="I201" s="27"/>
      <c r="J201" s="28">
        <f>SUM(J199:J200)</f>
        <v>151.76</v>
      </c>
      <c r="K201" s="32">
        <f t="shared" si="14"/>
        <v>151.76</v>
      </c>
      <c r="L201" s="14"/>
    </row>
    <row r="202" spans="1:12">
      <c r="A202" s="8">
        <v>45952</v>
      </c>
      <c r="B202" s="9">
        <v>21621</v>
      </c>
      <c r="C202" s="10" t="s">
        <v>223</v>
      </c>
      <c r="D202" s="11" t="s">
        <v>93</v>
      </c>
      <c r="E202" s="3">
        <v>276590</v>
      </c>
      <c r="F202" s="12"/>
      <c r="G202" s="13" t="s">
        <v>169</v>
      </c>
      <c r="H202" s="13"/>
      <c r="I202" s="23"/>
      <c r="J202" s="24">
        <v>200</v>
      </c>
      <c r="K202" s="25">
        <f t="shared" si="14"/>
        <v>200</v>
      </c>
      <c r="L202" s="8">
        <v>45950</v>
      </c>
    </row>
    <row r="203" spans="1:12">
      <c r="A203" s="14"/>
      <c r="B203" s="15"/>
      <c r="C203" s="16"/>
      <c r="D203" s="17" t="s">
        <v>170</v>
      </c>
      <c r="E203" s="7"/>
      <c r="F203" s="18"/>
      <c r="G203" s="19" t="s">
        <v>169</v>
      </c>
      <c r="H203" s="19"/>
      <c r="I203" s="26"/>
      <c r="J203" s="24">
        <v>-47.39</v>
      </c>
      <c r="K203" s="25">
        <f t="shared" si="14"/>
        <v>-47.39</v>
      </c>
      <c r="L203" s="14"/>
    </row>
    <row r="204" spans="1:12">
      <c r="A204" s="20" t="s">
        <v>171</v>
      </c>
      <c r="B204" s="21"/>
      <c r="C204" s="21"/>
      <c r="D204" s="21"/>
      <c r="E204" s="21"/>
      <c r="F204" s="21"/>
      <c r="G204" s="21"/>
      <c r="H204" s="21"/>
      <c r="I204" s="27"/>
      <c r="J204" s="28">
        <f>SUM(J202:J203)</f>
        <v>152.61</v>
      </c>
      <c r="K204" s="32">
        <f t="shared" si="14"/>
        <v>152.61</v>
      </c>
      <c r="L204" s="14"/>
    </row>
    <row r="205" spans="1:12">
      <c r="A205" s="8">
        <v>45952</v>
      </c>
      <c r="B205" s="9">
        <v>21621</v>
      </c>
      <c r="C205" s="10" t="s">
        <v>224</v>
      </c>
      <c r="D205" s="11" t="s">
        <v>93</v>
      </c>
      <c r="E205" s="3">
        <v>276632</v>
      </c>
      <c r="F205" s="12"/>
      <c r="G205" s="13" t="s">
        <v>169</v>
      </c>
      <c r="H205" s="13"/>
      <c r="I205" s="23"/>
      <c r="J205" s="24">
        <v>200</v>
      </c>
      <c r="K205" s="25">
        <f t="shared" si="14"/>
        <v>200</v>
      </c>
      <c r="L205" s="8">
        <v>45950</v>
      </c>
    </row>
    <row r="206" spans="1:12">
      <c r="A206" s="14"/>
      <c r="B206" s="15"/>
      <c r="C206" s="16"/>
      <c r="D206" s="17" t="s">
        <v>170</v>
      </c>
      <c r="E206" s="7"/>
      <c r="F206" s="18"/>
      <c r="G206" s="19" t="s">
        <v>169</v>
      </c>
      <c r="H206" s="19"/>
      <c r="I206" s="26"/>
      <c r="J206" s="24">
        <v>-55.68</v>
      </c>
      <c r="K206" s="25">
        <f t="shared" si="14"/>
        <v>-55.68</v>
      </c>
      <c r="L206" s="14"/>
    </row>
    <row r="207" spans="1:12">
      <c r="A207" s="20" t="s">
        <v>171</v>
      </c>
      <c r="B207" s="21"/>
      <c r="C207" s="21"/>
      <c r="D207" s="21"/>
      <c r="E207" s="21"/>
      <c r="F207" s="21"/>
      <c r="G207" s="21"/>
      <c r="H207" s="21"/>
      <c r="I207" s="27"/>
      <c r="J207" s="28">
        <f>SUM(J205:J206)</f>
        <v>144.32</v>
      </c>
      <c r="K207" s="32">
        <f t="shared" si="14"/>
        <v>144.32</v>
      </c>
      <c r="L207" s="14"/>
    </row>
    <row r="208" spans="1:12">
      <c r="A208" s="8">
        <v>45952</v>
      </c>
      <c r="B208" s="9">
        <v>21621</v>
      </c>
      <c r="C208" s="10" t="s">
        <v>225</v>
      </c>
      <c r="D208" s="11" t="s">
        <v>93</v>
      </c>
      <c r="E208" s="3">
        <v>276622</v>
      </c>
      <c r="F208" s="12"/>
      <c r="G208" s="13" t="s">
        <v>169</v>
      </c>
      <c r="H208" s="13"/>
      <c r="I208" s="23"/>
      <c r="J208" s="24">
        <v>1100</v>
      </c>
      <c r="K208" s="25">
        <f t="shared" si="14"/>
        <v>1100</v>
      </c>
      <c r="L208" s="8">
        <v>45950</v>
      </c>
    </row>
    <row r="209" spans="1:12">
      <c r="A209" s="14"/>
      <c r="B209" s="15"/>
      <c r="C209" s="16"/>
      <c r="D209" s="17" t="s">
        <v>170</v>
      </c>
      <c r="E209" s="7"/>
      <c r="F209" s="18"/>
      <c r="G209" s="19" t="s">
        <v>169</v>
      </c>
      <c r="H209" s="19"/>
      <c r="I209" s="26"/>
      <c r="J209" s="24">
        <v>-254.11</v>
      </c>
      <c r="K209" s="25">
        <f t="shared" si="14"/>
        <v>-254.11</v>
      </c>
      <c r="L209" s="14"/>
    </row>
    <row r="210" spans="1:12">
      <c r="A210" s="20" t="s">
        <v>171</v>
      </c>
      <c r="B210" s="21"/>
      <c r="C210" s="21"/>
      <c r="D210" s="21"/>
      <c r="E210" s="21"/>
      <c r="F210" s="21"/>
      <c r="G210" s="21"/>
      <c r="H210" s="21"/>
      <c r="I210" s="27"/>
      <c r="J210" s="28">
        <f>SUM(J208:J209)</f>
        <v>845.89</v>
      </c>
      <c r="K210" s="32">
        <f t="shared" si="14"/>
        <v>845.89</v>
      </c>
      <c r="L210" s="14"/>
    </row>
    <row r="211" spans="1:12">
      <c r="A211" s="8">
        <v>45952</v>
      </c>
      <c r="B211" s="9">
        <v>21621</v>
      </c>
      <c r="C211" s="10" t="s">
        <v>226</v>
      </c>
      <c r="D211" s="11" t="s">
        <v>93</v>
      </c>
      <c r="E211" s="3">
        <v>276611</v>
      </c>
      <c r="F211" s="12"/>
      <c r="G211" s="13" t="s">
        <v>169</v>
      </c>
      <c r="H211" s="13"/>
      <c r="I211" s="23"/>
      <c r="J211" s="24">
        <v>200</v>
      </c>
      <c r="K211" s="25">
        <f t="shared" si="14"/>
        <v>200</v>
      </c>
      <c r="L211" s="8">
        <v>45950</v>
      </c>
    </row>
    <row r="212" spans="1:12">
      <c r="A212" s="14"/>
      <c r="B212" s="15"/>
      <c r="C212" s="16"/>
      <c r="D212" s="17" t="s">
        <v>170</v>
      </c>
      <c r="E212" s="7"/>
      <c r="F212" s="18"/>
      <c r="G212" s="19" t="s">
        <v>169</v>
      </c>
      <c r="H212" s="19"/>
      <c r="I212" s="26"/>
      <c r="J212" s="24">
        <v>-47.39</v>
      </c>
      <c r="K212" s="25">
        <f t="shared" si="14"/>
        <v>-47.39</v>
      </c>
      <c r="L212" s="14"/>
    </row>
    <row r="213" spans="1:12">
      <c r="A213" s="20" t="s">
        <v>171</v>
      </c>
      <c r="B213" s="21"/>
      <c r="C213" s="21"/>
      <c r="D213" s="21"/>
      <c r="E213" s="21"/>
      <c r="F213" s="21"/>
      <c r="G213" s="21"/>
      <c r="H213" s="21"/>
      <c r="I213" s="27"/>
      <c r="J213" s="28">
        <f>SUM(J211:J212)</f>
        <v>152.61</v>
      </c>
      <c r="K213" s="32">
        <f t="shared" si="14"/>
        <v>152.61</v>
      </c>
      <c r="L213" s="14"/>
    </row>
    <row r="214" spans="1:12">
      <c r="A214" s="8">
        <v>45952</v>
      </c>
      <c r="B214" s="9">
        <v>21621</v>
      </c>
      <c r="C214" s="10" t="s">
        <v>227</v>
      </c>
      <c r="D214" s="11" t="s">
        <v>93</v>
      </c>
      <c r="E214" s="3">
        <v>276670</v>
      </c>
      <c r="F214" s="12"/>
      <c r="G214" s="13" t="s">
        <v>169</v>
      </c>
      <c r="H214" s="13"/>
      <c r="I214" s="23"/>
      <c r="J214" s="24">
        <v>600</v>
      </c>
      <c r="K214" s="25">
        <f t="shared" si="14"/>
        <v>600</v>
      </c>
      <c r="L214" s="8">
        <v>45950</v>
      </c>
    </row>
    <row r="215" spans="1:12">
      <c r="A215" s="14"/>
      <c r="B215" s="15"/>
      <c r="C215" s="16"/>
      <c r="D215" s="17" t="s">
        <v>170</v>
      </c>
      <c r="E215" s="7"/>
      <c r="F215" s="18"/>
      <c r="G215" s="19" t="s">
        <v>169</v>
      </c>
      <c r="H215" s="19"/>
      <c r="I215" s="26"/>
      <c r="J215" s="24">
        <v>-138.23</v>
      </c>
      <c r="K215" s="25">
        <f t="shared" si="14"/>
        <v>-138.23</v>
      </c>
      <c r="L215" s="14"/>
    </row>
    <row r="216" spans="1:12">
      <c r="A216" s="20" t="s">
        <v>171</v>
      </c>
      <c r="B216" s="21"/>
      <c r="C216" s="21"/>
      <c r="D216" s="21"/>
      <c r="E216" s="21"/>
      <c r="F216" s="21"/>
      <c r="G216" s="21"/>
      <c r="H216" s="21"/>
      <c r="I216" s="27"/>
      <c r="J216" s="28">
        <f>SUM(J214:J215)</f>
        <v>461.77</v>
      </c>
      <c r="K216" s="32">
        <f t="shared" si="14"/>
        <v>461.77</v>
      </c>
      <c r="L216" s="14"/>
    </row>
    <row r="217" spans="1:12">
      <c r="A217" s="8">
        <v>45952</v>
      </c>
      <c r="B217" s="9">
        <v>21621</v>
      </c>
      <c r="C217" s="10" t="s">
        <v>228</v>
      </c>
      <c r="D217" s="11" t="s">
        <v>93</v>
      </c>
      <c r="E217" s="3">
        <v>276200</v>
      </c>
      <c r="F217" s="12"/>
      <c r="G217" s="13" t="s">
        <v>169</v>
      </c>
      <c r="H217" s="13"/>
      <c r="I217" s="23"/>
      <c r="J217" s="24">
        <v>1100</v>
      </c>
      <c r="K217" s="25">
        <f t="shared" si="14"/>
        <v>1100</v>
      </c>
      <c r="L217" s="8">
        <v>45950</v>
      </c>
    </row>
    <row r="218" spans="1:12">
      <c r="A218" s="14"/>
      <c r="B218" s="15"/>
      <c r="C218" s="16"/>
      <c r="D218" s="17" t="s">
        <v>170</v>
      </c>
      <c r="E218" s="7"/>
      <c r="F218" s="18"/>
      <c r="G218" s="19" t="s">
        <v>169</v>
      </c>
      <c r="H218" s="19"/>
      <c r="I218" s="26"/>
      <c r="J218" s="24">
        <v>-238.14</v>
      </c>
      <c r="K218" s="25">
        <f t="shared" si="14"/>
        <v>-238.14</v>
      </c>
      <c r="L218" s="14"/>
    </row>
    <row r="219" spans="1:12">
      <c r="A219" s="20" t="s">
        <v>171</v>
      </c>
      <c r="B219" s="21"/>
      <c r="C219" s="21"/>
      <c r="D219" s="21"/>
      <c r="E219" s="21"/>
      <c r="F219" s="21"/>
      <c r="G219" s="21"/>
      <c r="H219" s="21"/>
      <c r="I219" s="27"/>
      <c r="J219" s="28">
        <f>SUM(J217:J218)</f>
        <v>861.86</v>
      </c>
      <c r="K219" s="32">
        <f t="shared" si="14"/>
        <v>861.86</v>
      </c>
      <c r="L219" s="14"/>
    </row>
    <row r="220" spans="1:12">
      <c r="A220" s="8">
        <v>45952</v>
      </c>
      <c r="B220" s="9">
        <v>21621</v>
      </c>
      <c r="C220" s="10" t="s">
        <v>229</v>
      </c>
      <c r="D220" s="11" t="s">
        <v>93</v>
      </c>
      <c r="E220" s="3">
        <v>276633</v>
      </c>
      <c r="F220" s="12"/>
      <c r="G220" s="13" t="s">
        <v>169</v>
      </c>
      <c r="H220" s="13"/>
      <c r="I220" s="23"/>
      <c r="J220" s="24">
        <v>400</v>
      </c>
      <c r="K220" s="25">
        <f t="shared" si="14"/>
        <v>400</v>
      </c>
      <c r="L220" s="8">
        <v>45950</v>
      </c>
    </row>
    <row r="221" spans="1:12">
      <c r="A221" s="14"/>
      <c r="B221" s="15"/>
      <c r="C221" s="16"/>
      <c r="D221" s="17" t="s">
        <v>170</v>
      </c>
      <c r="E221" s="7"/>
      <c r="F221" s="18"/>
      <c r="G221" s="19" t="s">
        <v>169</v>
      </c>
      <c r="H221" s="19"/>
      <c r="I221" s="26"/>
      <c r="J221" s="24">
        <v>-89.78</v>
      </c>
      <c r="K221" s="25">
        <f t="shared" si="14"/>
        <v>-89.78</v>
      </c>
      <c r="L221" s="14"/>
    </row>
    <row r="222" spans="1:12">
      <c r="A222" s="20" t="s">
        <v>171</v>
      </c>
      <c r="B222" s="21"/>
      <c r="C222" s="21"/>
      <c r="D222" s="21"/>
      <c r="E222" s="21"/>
      <c r="F222" s="21"/>
      <c r="G222" s="21"/>
      <c r="H222" s="21"/>
      <c r="I222" s="27"/>
      <c r="J222" s="28">
        <f>SUM(J220:J221)</f>
        <v>310.22</v>
      </c>
      <c r="K222" s="32">
        <f t="shared" si="14"/>
        <v>310.22</v>
      </c>
      <c r="L222" s="14"/>
    </row>
    <row r="223" spans="1:12">
      <c r="A223" s="8">
        <v>45952</v>
      </c>
      <c r="B223" s="9">
        <v>21621</v>
      </c>
      <c r="C223" s="10" t="s">
        <v>230</v>
      </c>
      <c r="D223" s="11" t="s">
        <v>93</v>
      </c>
      <c r="E223" s="3">
        <v>276634</v>
      </c>
      <c r="F223" s="12"/>
      <c r="G223" s="13" t="s">
        <v>169</v>
      </c>
      <c r="H223" s="13"/>
      <c r="I223" s="23"/>
      <c r="J223" s="24">
        <v>200</v>
      </c>
      <c r="K223" s="25">
        <f t="shared" si="14"/>
        <v>200</v>
      </c>
      <c r="L223" s="8">
        <v>45950</v>
      </c>
    </row>
    <row r="224" spans="1:12">
      <c r="A224" s="14"/>
      <c r="B224" s="15"/>
      <c r="C224" s="16"/>
      <c r="D224" s="17" t="s">
        <v>170</v>
      </c>
      <c r="E224" s="7"/>
      <c r="F224" s="18"/>
      <c r="G224" s="19" t="s">
        <v>169</v>
      </c>
      <c r="H224" s="19"/>
      <c r="I224" s="26"/>
      <c r="J224" s="24">
        <v>-47.39</v>
      </c>
      <c r="K224" s="25">
        <f t="shared" si="14"/>
        <v>-47.39</v>
      </c>
      <c r="L224" s="14"/>
    </row>
    <row r="225" spans="1:12">
      <c r="A225" s="20" t="s">
        <v>171</v>
      </c>
      <c r="B225" s="21"/>
      <c r="C225" s="21"/>
      <c r="D225" s="21"/>
      <c r="E225" s="21"/>
      <c r="F225" s="21"/>
      <c r="G225" s="21"/>
      <c r="H225" s="21"/>
      <c r="I225" s="27"/>
      <c r="J225" s="28">
        <f>SUM(J223:J224)</f>
        <v>152.61</v>
      </c>
      <c r="K225" s="32">
        <f t="shared" si="14"/>
        <v>152.61</v>
      </c>
      <c r="L225" s="14"/>
    </row>
    <row r="226" spans="1:12">
      <c r="A226" s="8">
        <v>45952</v>
      </c>
      <c r="B226" s="9">
        <v>21621</v>
      </c>
      <c r="C226" s="10" t="s">
        <v>231</v>
      </c>
      <c r="D226" s="11" t="s">
        <v>93</v>
      </c>
      <c r="E226" s="3">
        <v>276336</v>
      </c>
      <c r="F226" s="12"/>
      <c r="G226" s="13" t="s">
        <v>169</v>
      </c>
      <c r="H226" s="13"/>
      <c r="I226" s="23"/>
      <c r="J226" s="24">
        <v>200</v>
      </c>
      <c r="K226" s="25">
        <f t="shared" si="14"/>
        <v>200</v>
      </c>
      <c r="L226" s="8">
        <v>45950</v>
      </c>
    </row>
    <row r="227" spans="1:12">
      <c r="A227" s="14"/>
      <c r="B227" s="15"/>
      <c r="C227" s="16"/>
      <c r="D227" s="17" t="s">
        <v>170</v>
      </c>
      <c r="E227" s="7"/>
      <c r="F227" s="18"/>
      <c r="G227" s="19" t="s">
        <v>169</v>
      </c>
      <c r="H227" s="19"/>
      <c r="I227" s="26"/>
      <c r="J227" s="24">
        <v>-48.24</v>
      </c>
      <c r="K227" s="25">
        <f t="shared" si="14"/>
        <v>-48.24</v>
      </c>
      <c r="L227" s="14"/>
    </row>
    <row r="228" spans="1:12">
      <c r="A228" s="20" t="s">
        <v>171</v>
      </c>
      <c r="B228" s="21"/>
      <c r="C228" s="21"/>
      <c r="D228" s="21"/>
      <c r="E228" s="21"/>
      <c r="F228" s="21"/>
      <c r="G228" s="21"/>
      <c r="H228" s="21"/>
      <c r="I228" s="27"/>
      <c r="J228" s="28">
        <f>SUM(J226:J227)</f>
        <v>151.76</v>
      </c>
      <c r="K228" s="32">
        <f t="shared" si="14"/>
        <v>151.76</v>
      </c>
      <c r="L228" s="14"/>
    </row>
    <row r="229" spans="1:12">
      <c r="A229" s="8">
        <v>45952</v>
      </c>
      <c r="B229" s="9">
        <v>21621</v>
      </c>
      <c r="C229" s="10" t="s">
        <v>232</v>
      </c>
      <c r="D229" s="11" t="s">
        <v>93</v>
      </c>
      <c r="E229" s="3">
        <v>276638</v>
      </c>
      <c r="F229" s="12"/>
      <c r="G229" s="13" t="s">
        <v>169</v>
      </c>
      <c r="H229" s="13"/>
      <c r="I229" s="23"/>
      <c r="J229" s="24">
        <v>200</v>
      </c>
      <c r="K229" s="25">
        <f t="shared" si="14"/>
        <v>200</v>
      </c>
      <c r="L229" s="8">
        <v>45950</v>
      </c>
    </row>
    <row r="230" spans="1:12">
      <c r="A230" s="14"/>
      <c r="B230" s="15"/>
      <c r="C230" s="16"/>
      <c r="D230" s="17" t="s">
        <v>170</v>
      </c>
      <c r="E230" s="7"/>
      <c r="F230" s="18"/>
      <c r="G230" s="19" t="s">
        <v>169</v>
      </c>
      <c r="H230" s="19"/>
      <c r="I230" s="26"/>
      <c r="J230" s="24">
        <v>-55.68</v>
      </c>
      <c r="K230" s="25">
        <f t="shared" si="14"/>
        <v>-55.68</v>
      </c>
      <c r="L230" s="14"/>
    </row>
    <row r="231" spans="1:12">
      <c r="A231" s="20" t="s">
        <v>171</v>
      </c>
      <c r="B231" s="21"/>
      <c r="C231" s="21"/>
      <c r="D231" s="21"/>
      <c r="E231" s="21"/>
      <c r="F231" s="21"/>
      <c r="G231" s="21"/>
      <c r="H231" s="21"/>
      <c r="I231" s="27"/>
      <c r="J231" s="28">
        <f>SUM(J229:J230)</f>
        <v>144.32</v>
      </c>
      <c r="K231" s="32">
        <f t="shared" si="14"/>
        <v>144.32</v>
      </c>
      <c r="L231" s="14"/>
    </row>
    <row r="232" spans="1:12">
      <c r="A232" s="8">
        <v>45952</v>
      </c>
      <c r="B232" s="9">
        <v>21621</v>
      </c>
      <c r="C232" s="10" t="s">
        <v>233</v>
      </c>
      <c r="D232" s="11" t="s">
        <v>93</v>
      </c>
      <c r="E232" s="3">
        <v>276340</v>
      </c>
      <c r="F232" s="12"/>
      <c r="G232" s="13" t="s">
        <v>169</v>
      </c>
      <c r="H232" s="13"/>
      <c r="I232" s="23"/>
      <c r="J232" s="24">
        <v>200</v>
      </c>
      <c r="K232" s="25">
        <f t="shared" si="14"/>
        <v>200</v>
      </c>
      <c r="L232" s="8">
        <v>45950</v>
      </c>
    </row>
    <row r="233" spans="1:12">
      <c r="A233" s="14"/>
      <c r="B233" s="15"/>
      <c r="C233" s="16"/>
      <c r="D233" s="17" t="s">
        <v>170</v>
      </c>
      <c r="E233" s="7"/>
      <c r="F233" s="18"/>
      <c r="G233" s="19" t="s">
        <v>169</v>
      </c>
      <c r="H233" s="19"/>
      <c r="I233" s="26"/>
      <c r="J233" s="24">
        <v>-47.92</v>
      </c>
      <c r="K233" s="25">
        <f t="shared" si="14"/>
        <v>-47.92</v>
      </c>
      <c r="L233" s="14"/>
    </row>
    <row r="234" spans="1:12">
      <c r="A234" s="20" t="s">
        <v>171</v>
      </c>
      <c r="B234" s="21"/>
      <c r="C234" s="21"/>
      <c r="D234" s="21"/>
      <c r="E234" s="21"/>
      <c r="F234" s="21"/>
      <c r="G234" s="21"/>
      <c r="H234" s="21"/>
      <c r="I234" s="27"/>
      <c r="J234" s="28">
        <f>SUM(J232:J233)</f>
        <v>152.08</v>
      </c>
      <c r="K234" s="32">
        <f t="shared" si="14"/>
        <v>152.08</v>
      </c>
      <c r="L234" s="14"/>
    </row>
    <row r="235" spans="1:12">
      <c r="A235" s="8">
        <v>45952</v>
      </c>
      <c r="B235" s="9">
        <v>21621</v>
      </c>
      <c r="C235" s="10" t="s">
        <v>234</v>
      </c>
      <c r="D235" s="11" t="s">
        <v>93</v>
      </c>
      <c r="E235" s="3">
        <v>276635</v>
      </c>
      <c r="F235" s="12"/>
      <c r="G235" s="13" t="s">
        <v>169</v>
      </c>
      <c r="H235" s="13"/>
      <c r="I235" s="23"/>
      <c r="J235" s="24">
        <v>200</v>
      </c>
      <c r="K235" s="25">
        <f t="shared" si="14"/>
        <v>200</v>
      </c>
      <c r="L235" s="8">
        <v>45950</v>
      </c>
    </row>
    <row r="236" spans="1:12">
      <c r="A236" s="14"/>
      <c r="B236" s="15"/>
      <c r="C236" s="16"/>
      <c r="D236" s="17" t="s">
        <v>170</v>
      </c>
      <c r="E236" s="7"/>
      <c r="F236" s="18"/>
      <c r="G236" s="19" t="s">
        <v>169</v>
      </c>
      <c r="H236" s="19"/>
      <c r="I236" s="26"/>
      <c r="J236" s="24">
        <v>-47.39</v>
      </c>
      <c r="K236" s="25">
        <f t="shared" si="14"/>
        <v>-47.39</v>
      </c>
      <c r="L236" s="14"/>
    </row>
    <row r="237" spans="1:12">
      <c r="A237" s="20" t="s">
        <v>171</v>
      </c>
      <c r="B237" s="21"/>
      <c r="C237" s="21"/>
      <c r="D237" s="21"/>
      <c r="E237" s="21"/>
      <c r="F237" s="21"/>
      <c r="G237" s="21"/>
      <c r="H237" s="21"/>
      <c r="I237" s="27"/>
      <c r="J237" s="28">
        <f>SUM(J235:J236)</f>
        <v>152.61</v>
      </c>
      <c r="K237" s="32">
        <f t="shared" si="14"/>
        <v>152.61</v>
      </c>
      <c r="L237" s="14"/>
    </row>
    <row r="238" spans="1:12">
      <c r="A238" s="8">
        <v>45952</v>
      </c>
      <c r="B238" s="9">
        <v>21621</v>
      </c>
      <c r="C238" s="10" t="s">
        <v>235</v>
      </c>
      <c r="D238" s="11" t="s">
        <v>93</v>
      </c>
      <c r="E238" s="3">
        <v>276624</v>
      </c>
      <c r="F238" s="12"/>
      <c r="G238" s="13" t="s">
        <v>169</v>
      </c>
      <c r="H238" s="13"/>
      <c r="I238" s="23"/>
      <c r="J238" s="24">
        <v>400</v>
      </c>
      <c r="K238" s="25">
        <f t="shared" si="14"/>
        <v>400</v>
      </c>
      <c r="L238" s="8">
        <v>45950</v>
      </c>
    </row>
    <row r="239" spans="1:12">
      <c r="A239" s="14"/>
      <c r="B239" s="15"/>
      <c r="C239" s="16"/>
      <c r="D239" s="17" t="s">
        <v>170</v>
      </c>
      <c r="E239" s="7"/>
      <c r="F239" s="18"/>
      <c r="G239" s="19" t="s">
        <v>169</v>
      </c>
      <c r="H239" s="19"/>
      <c r="I239" s="26"/>
      <c r="J239" s="24">
        <v>-95.58</v>
      </c>
      <c r="K239" s="25">
        <f t="shared" si="14"/>
        <v>-95.58</v>
      </c>
      <c r="L239" s="14"/>
    </row>
    <row r="240" spans="1:12">
      <c r="A240" s="20" t="s">
        <v>171</v>
      </c>
      <c r="B240" s="21"/>
      <c r="C240" s="21"/>
      <c r="D240" s="21"/>
      <c r="E240" s="21"/>
      <c r="F240" s="21"/>
      <c r="G240" s="21"/>
      <c r="H240" s="21"/>
      <c r="I240" s="27"/>
      <c r="J240" s="28">
        <f>SUM(J238:J239)</f>
        <v>304.42</v>
      </c>
      <c r="K240" s="32">
        <f t="shared" si="14"/>
        <v>304.42</v>
      </c>
      <c r="L240" s="14"/>
    </row>
    <row r="241" spans="1:12">
      <c r="A241" s="8">
        <v>45952</v>
      </c>
      <c r="B241" s="9">
        <v>21621</v>
      </c>
      <c r="C241" s="33" t="s">
        <v>220</v>
      </c>
      <c r="D241" s="11" t="s">
        <v>93</v>
      </c>
      <c r="E241" s="3"/>
      <c r="F241" s="12"/>
      <c r="G241" s="13" t="s">
        <v>169</v>
      </c>
      <c r="H241" s="13"/>
      <c r="I241" s="23"/>
      <c r="J241" s="24">
        <v>0</v>
      </c>
      <c r="K241" s="25">
        <f t="shared" si="14"/>
        <v>0</v>
      </c>
      <c r="L241" s="8">
        <v>45950</v>
      </c>
    </row>
    <row r="242" spans="1:12">
      <c r="A242" s="14"/>
      <c r="B242" s="15"/>
      <c r="C242" s="16"/>
      <c r="D242" s="17" t="s">
        <v>170</v>
      </c>
      <c r="E242" s="7"/>
      <c r="F242" s="18"/>
      <c r="G242" s="19" t="s">
        <v>169</v>
      </c>
      <c r="H242" s="19"/>
      <c r="I242" s="26"/>
      <c r="J242" s="24">
        <v>-50.57</v>
      </c>
      <c r="K242" s="25">
        <f t="shared" si="14"/>
        <v>-50.57</v>
      </c>
      <c r="L242" s="14"/>
    </row>
    <row r="243" spans="1:12">
      <c r="A243" s="20" t="s">
        <v>171</v>
      </c>
      <c r="B243" s="21"/>
      <c r="C243" s="21"/>
      <c r="D243" s="21"/>
      <c r="E243" s="21"/>
      <c r="F243" s="21"/>
      <c r="G243" s="21"/>
      <c r="H243" s="21"/>
      <c r="I243" s="27"/>
      <c r="J243" s="34">
        <f>SUM(J241:J242)</f>
        <v>-50.57</v>
      </c>
      <c r="K243" s="32">
        <f t="shared" si="14"/>
        <v>-50.57</v>
      </c>
      <c r="L243" s="14"/>
    </row>
    <row r="244" spans="1:12">
      <c r="A244" s="8">
        <v>45952</v>
      </c>
      <c r="B244" s="9">
        <v>21621</v>
      </c>
      <c r="C244" s="10" t="s">
        <v>236</v>
      </c>
      <c r="D244" s="11" t="s">
        <v>93</v>
      </c>
      <c r="E244" s="3">
        <v>276605</v>
      </c>
      <c r="F244" s="12"/>
      <c r="G244" s="13" t="s">
        <v>169</v>
      </c>
      <c r="H244" s="13"/>
      <c r="I244" s="23"/>
      <c r="J244" s="24">
        <v>600</v>
      </c>
      <c r="K244" s="25">
        <f t="shared" si="14"/>
        <v>600</v>
      </c>
      <c r="L244" s="8">
        <v>45950</v>
      </c>
    </row>
    <row r="245" spans="1:12">
      <c r="A245" s="14"/>
      <c r="B245" s="15"/>
      <c r="C245" s="16"/>
      <c r="D245" s="17" t="s">
        <v>170</v>
      </c>
      <c r="E245" s="7"/>
      <c r="F245" s="18"/>
      <c r="G245" s="19" t="s">
        <v>169</v>
      </c>
      <c r="H245" s="19"/>
      <c r="I245" s="26"/>
      <c r="J245" s="24">
        <v>-132.17</v>
      </c>
      <c r="K245" s="25">
        <f t="shared" si="14"/>
        <v>-132.17</v>
      </c>
      <c r="L245" s="14"/>
    </row>
    <row r="246" spans="1:12">
      <c r="A246" s="20" t="s">
        <v>171</v>
      </c>
      <c r="B246" s="21"/>
      <c r="C246" s="21"/>
      <c r="D246" s="21"/>
      <c r="E246" s="21"/>
      <c r="F246" s="21"/>
      <c r="G246" s="21"/>
      <c r="H246" s="21"/>
      <c r="I246" s="27"/>
      <c r="J246" s="28">
        <f>SUM(J244:J245)</f>
        <v>467.83</v>
      </c>
      <c r="K246" s="32">
        <f t="shared" si="14"/>
        <v>467.83</v>
      </c>
      <c r="L246" s="14"/>
    </row>
    <row r="247" spans="1:12">
      <c r="A247" s="8">
        <v>45952</v>
      </c>
      <c r="B247" s="9">
        <v>21621</v>
      </c>
      <c r="C247" s="10" t="s">
        <v>237</v>
      </c>
      <c r="D247" s="11" t="s">
        <v>93</v>
      </c>
      <c r="E247" s="3">
        <v>275912</v>
      </c>
      <c r="F247" s="12"/>
      <c r="G247" s="13" t="s">
        <v>169</v>
      </c>
      <c r="H247" s="13"/>
      <c r="I247" s="23"/>
      <c r="J247" s="24">
        <v>1100</v>
      </c>
      <c r="K247" s="25">
        <f t="shared" si="14"/>
        <v>1100</v>
      </c>
      <c r="L247" s="8">
        <v>45950</v>
      </c>
    </row>
    <row r="248" spans="1:12">
      <c r="A248" s="14"/>
      <c r="B248" s="15"/>
      <c r="C248" s="16"/>
      <c r="D248" s="17" t="s">
        <v>170</v>
      </c>
      <c r="E248" s="7"/>
      <c r="F248" s="18"/>
      <c r="G248" s="19" t="s">
        <v>169</v>
      </c>
      <c r="H248" s="19"/>
      <c r="I248" s="26"/>
      <c r="J248" s="24">
        <v>-254.44</v>
      </c>
      <c r="K248" s="25">
        <f t="shared" si="14"/>
        <v>-254.44</v>
      </c>
      <c r="L248" s="14"/>
    </row>
    <row r="249" spans="1:12">
      <c r="A249" s="20" t="s">
        <v>171</v>
      </c>
      <c r="B249" s="21"/>
      <c r="C249" s="21"/>
      <c r="D249" s="21"/>
      <c r="E249" s="21"/>
      <c r="F249" s="21"/>
      <c r="G249" s="21"/>
      <c r="H249" s="21"/>
      <c r="I249" s="27"/>
      <c r="J249" s="28">
        <f>SUM(J247:J248)</f>
        <v>845.56</v>
      </c>
      <c r="K249" s="32">
        <f t="shared" si="14"/>
        <v>845.56</v>
      </c>
      <c r="L249" s="14"/>
    </row>
    <row r="250" spans="1:12">
      <c r="A250" s="8">
        <v>45952</v>
      </c>
      <c r="B250" s="9">
        <v>21621</v>
      </c>
      <c r="C250" s="10" t="s">
        <v>238</v>
      </c>
      <c r="D250" s="11" t="s">
        <v>93</v>
      </c>
      <c r="E250" s="3">
        <v>276637</v>
      </c>
      <c r="F250" s="12"/>
      <c r="G250" s="13" t="s">
        <v>169</v>
      </c>
      <c r="H250" s="13"/>
      <c r="I250" s="23"/>
      <c r="J250" s="24">
        <v>200</v>
      </c>
      <c r="K250" s="25">
        <f t="shared" si="14"/>
        <v>200</v>
      </c>
      <c r="L250" s="8">
        <v>45950</v>
      </c>
    </row>
    <row r="251" spans="1:12">
      <c r="A251" s="14"/>
      <c r="B251" s="15"/>
      <c r="C251" s="16"/>
      <c r="D251" s="17" t="s">
        <v>170</v>
      </c>
      <c r="E251" s="7"/>
      <c r="F251" s="18"/>
      <c r="G251" s="19" t="s">
        <v>169</v>
      </c>
      <c r="H251" s="19"/>
      <c r="I251" s="26"/>
      <c r="J251" s="24">
        <v>-47.39</v>
      </c>
      <c r="K251" s="25">
        <f t="shared" si="14"/>
        <v>-47.39</v>
      </c>
      <c r="L251" s="14"/>
    </row>
    <row r="252" spans="1:12">
      <c r="A252" s="20" t="s">
        <v>171</v>
      </c>
      <c r="B252" s="21"/>
      <c r="C252" s="21"/>
      <c r="D252" s="21"/>
      <c r="E252" s="21"/>
      <c r="F252" s="21"/>
      <c r="G252" s="21"/>
      <c r="H252" s="21"/>
      <c r="I252" s="27"/>
      <c r="J252" s="28">
        <f>SUM(J250:J251)</f>
        <v>152.61</v>
      </c>
      <c r="K252" s="32">
        <f t="shared" si="14"/>
        <v>152.61</v>
      </c>
      <c r="L252" s="14"/>
    </row>
    <row r="253" spans="1:12">
      <c r="A253" s="8">
        <v>45952</v>
      </c>
      <c r="B253" s="9">
        <v>21621</v>
      </c>
      <c r="C253" s="10" t="s">
        <v>239</v>
      </c>
      <c r="D253" s="11" t="s">
        <v>93</v>
      </c>
      <c r="E253" s="3">
        <v>276347</v>
      </c>
      <c r="F253" s="12"/>
      <c r="G253" s="13" t="s">
        <v>169</v>
      </c>
      <c r="H253" s="13"/>
      <c r="I253" s="23"/>
      <c r="J253" s="24">
        <v>1300</v>
      </c>
      <c r="K253" s="25">
        <f t="shared" si="14"/>
        <v>1300</v>
      </c>
      <c r="L253" s="8">
        <v>45950</v>
      </c>
    </row>
    <row r="254" spans="1:12">
      <c r="A254" s="14"/>
      <c r="B254" s="15"/>
      <c r="C254" s="16"/>
      <c r="D254" s="17" t="s">
        <v>170</v>
      </c>
      <c r="E254" s="7"/>
      <c r="F254" s="18"/>
      <c r="G254" s="19" t="s">
        <v>169</v>
      </c>
      <c r="H254" s="19"/>
      <c r="I254" s="26"/>
      <c r="J254" s="24">
        <v>-294.24</v>
      </c>
      <c r="K254" s="25">
        <f t="shared" si="14"/>
        <v>-294.24</v>
      </c>
      <c r="L254" s="14"/>
    </row>
    <row r="255" spans="1:12">
      <c r="A255" s="20" t="s">
        <v>171</v>
      </c>
      <c r="B255" s="21"/>
      <c r="C255" s="21"/>
      <c r="D255" s="21"/>
      <c r="E255" s="21"/>
      <c r="F255" s="21"/>
      <c r="G255" s="21"/>
      <c r="H255" s="21"/>
      <c r="I255" s="27"/>
      <c r="J255" s="28">
        <f>SUM(J253:J254)</f>
        <v>1005.76</v>
      </c>
      <c r="K255" s="32">
        <f t="shared" si="14"/>
        <v>1005.76</v>
      </c>
      <c r="L255" s="14"/>
    </row>
    <row r="256" spans="1:12">
      <c r="A256" s="8">
        <v>45952</v>
      </c>
      <c r="B256" s="9">
        <v>21621</v>
      </c>
      <c r="C256" s="10" t="s">
        <v>240</v>
      </c>
      <c r="D256" s="11" t="s">
        <v>93</v>
      </c>
      <c r="E256" s="3">
        <v>276333</v>
      </c>
      <c r="F256" s="12"/>
      <c r="G256" s="13" t="s">
        <v>169</v>
      </c>
      <c r="H256" s="13"/>
      <c r="I256" s="23"/>
      <c r="J256" s="24">
        <v>200</v>
      </c>
      <c r="K256" s="25">
        <f t="shared" si="14"/>
        <v>200</v>
      </c>
      <c r="L256" s="8">
        <v>45950</v>
      </c>
    </row>
    <row r="257" spans="1:12">
      <c r="A257" s="14"/>
      <c r="B257" s="15"/>
      <c r="C257" s="16"/>
      <c r="D257" s="17" t="s">
        <v>170</v>
      </c>
      <c r="E257" s="7"/>
      <c r="F257" s="18"/>
      <c r="G257" s="19" t="s">
        <v>169</v>
      </c>
      <c r="H257" s="19"/>
      <c r="I257" s="26"/>
      <c r="J257" s="24">
        <v>-55.68</v>
      </c>
      <c r="K257" s="25">
        <f t="shared" si="14"/>
        <v>-55.68</v>
      </c>
      <c r="L257" s="14"/>
    </row>
    <row r="258" spans="1:12">
      <c r="A258" s="20" t="s">
        <v>171</v>
      </c>
      <c r="B258" s="21"/>
      <c r="C258" s="21"/>
      <c r="D258" s="21"/>
      <c r="E258" s="21"/>
      <c r="F258" s="21"/>
      <c r="G258" s="21"/>
      <c r="H258" s="21"/>
      <c r="I258" s="27"/>
      <c r="J258" s="28">
        <f>SUM(J256:J257)</f>
        <v>144.32</v>
      </c>
      <c r="K258" s="32">
        <f t="shared" si="14"/>
        <v>144.32</v>
      </c>
      <c r="L258" s="14"/>
    </row>
    <row r="259" spans="1:12">
      <c r="A259" s="8">
        <v>45952</v>
      </c>
      <c r="B259" s="9">
        <v>21621</v>
      </c>
      <c r="C259" s="10" t="s">
        <v>241</v>
      </c>
      <c r="D259" s="11" t="s">
        <v>93</v>
      </c>
      <c r="E259" s="3">
        <v>276343</v>
      </c>
      <c r="F259" s="12"/>
      <c r="G259" s="13" t="s">
        <v>169</v>
      </c>
      <c r="H259" s="13"/>
      <c r="I259" s="23"/>
      <c r="J259" s="24">
        <v>200</v>
      </c>
      <c r="K259" s="25">
        <f t="shared" si="14"/>
        <v>200</v>
      </c>
      <c r="L259" s="8">
        <v>45950</v>
      </c>
    </row>
    <row r="260" spans="1:12">
      <c r="A260" s="14"/>
      <c r="B260" s="15"/>
      <c r="C260" s="16"/>
      <c r="D260" s="17" t="s">
        <v>170</v>
      </c>
      <c r="E260" s="7"/>
      <c r="F260" s="18"/>
      <c r="G260" s="19" t="s">
        <v>169</v>
      </c>
      <c r="H260" s="19"/>
      <c r="I260" s="26"/>
      <c r="J260" s="24">
        <v>-55.68</v>
      </c>
      <c r="K260" s="25">
        <f t="shared" ref="K260:K297" si="15">J260+F260</f>
        <v>-55.68</v>
      </c>
      <c r="L260" s="14"/>
    </row>
    <row r="261" spans="1:12">
      <c r="A261" s="20" t="s">
        <v>171</v>
      </c>
      <c r="B261" s="21"/>
      <c r="C261" s="21"/>
      <c r="D261" s="21"/>
      <c r="E261" s="21"/>
      <c r="F261" s="21"/>
      <c r="G261" s="21"/>
      <c r="H261" s="21"/>
      <c r="I261" s="27"/>
      <c r="J261" s="28">
        <f>SUM(J259:J260)</f>
        <v>144.32</v>
      </c>
      <c r="K261" s="32">
        <f t="shared" si="15"/>
        <v>144.32</v>
      </c>
      <c r="L261" s="14"/>
    </row>
    <row r="262" spans="1:12">
      <c r="A262" s="8">
        <v>45952</v>
      </c>
      <c r="B262" s="9">
        <v>21621</v>
      </c>
      <c r="C262" s="10" t="s">
        <v>242</v>
      </c>
      <c r="D262" s="11" t="s">
        <v>93</v>
      </c>
      <c r="E262" s="3">
        <v>276597</v>
      </c>
      <c r="F262" s="12"/>
      <c r="G262" s="13" t="s">
        <v>169</v>
      </c>
      <c r="H262" s="13"/>
      <c r="I262" s="23"/>
      <c r="J262" s="24">
        <v>1100</v>
      </c>
      <c r="K262" s="25">
        <f t="shared" si="15"/>
        <v>1100</v>
      </c>
      <c r="L262" s="8">
        <v>45950</v>
      </c>
    </row>
    <row r="263" spans="1:12">
      <c r="A263" s="14"/>
      <c r="B263" s="15"/>
      <c r="C263" s="16"/>
      <c r="D263" s="17" t="s">
        <v>170</v>
      </c>
      <c r="E263" s="7"/>
      <c r="F263" s="18"/>
      <c r="G263" s="19" t="s">
        <v>169</v>
      </c>
      <c r="H263" s="19"/>
      <c r="I263" s="26"/>
      <c r="J263" s="24">
        <v>-254.96</v>
      </c>
      <c r="K263" s="25">
        <f t="shared" si="15"/>
        <v>-254.96</v>
      </c>
      <c r="L263" s="14"/>
    </row>
    <row r="264" spans="1:12">
      <c r="A264" s="20" t="s">
        <v>171</v>
      </c>
      <c r="B264" s="21"/>
      <c r="C264" s="21"/>
      <c r="D264" s="21"/>
      <c r="E264" s="21"/>
      <c r="F264" s="21"/>
      <c r="G264" s="21"/>
      <c r="H264" s="21"/>
      <c r="I264" s="27"/>
      <c r="J264" s="28">
        <f>SUM(J262:J263)</f>
        <v>845.04</v>
      </c>
      <c r="K264" s="32">
        <f t="shared" si="15"/>
        <v>845.04</v>
      </c>
      <c r="L264" s="14"/>
    </row>
    <row r="265" spans="1:12">
      <c r="A265" s="8">
        <v>45952</v>
      </c>
      <c r="B265" s="9">
        <v>21621</v>
      </c>
      <c r="C265" s="10" t="s">
        <v>243</v>
      </c>
      <c r="D265" s="11" t="s">
        <v>93</v>
      </c>
      <c r="E265" s="3">
        <v>276099</v>
      </c>
      <c r="F265" s="12"/>
      <c r="G265" s="13" t="s">
        <v>169</v>
      </c>
      <c r="H265" s="13"/>
      <c r="I265" s="23"/>
      <c r="J265" s="24">
        <v>800</v>
      </c>
      <c r="K265" s="25">
        <f t="shared" si="15"/>
        <v>800</v>
      </c>
      <c r="L265" s="8">
        <v>45950</v>
      </c>
    </row>
    <row r="266" spans="1:12">
      <c r="A266" s="14"/>
      <c r="B266" s="15"/>
      <c r="C266" s="16"/>
      <c r="D266" s="17" t="s">
        <v>170</v>
      </c>
      <c r="E266" s="7"/>
      <c r="F266" s="18"/>
      <c r="G266" s="19" t="s">
        <v>169</v>
      </c>
      <c r="H266" s="19"/>
      <c r="I266" s="26"/>
      <c r="J266" s="24">
        <v>-187.43</v>
      </c>
      <c r="K266" s="25">
        <f t="shared" si="15"/>
        <v>-187.43</v>
      </c>
      <c r="L266" s="14"/>
    </row>
    <row r="267" spans="1:12">
      <c r="A267" s="20" t="s">
        <v>171</v>
      </c>
      <c r="B267" s="21"/>
      <c r="C267" s="21"/>
      <c r="D267" s="21"/>
      <c r="E267" s="21"/>
      <c r="F267" s="21"/>
      <c r="G267" s="21"/>
      <c r="H267" s="21"/>
      <c r="I267" s="27"/>
      <c r="J267" s="28">
        <f>SUM(J265:J266)</f>
        <v>612.57</v>
      </c>
      <c r="K267" s="32">
        <f t="shared" si="15"/>
        <v>612.57</v>
      </c>
      <c r="L267" s="14"/>
    </row>
    <row r="268" spans="1:12">
      <c r="A268" s="8">
        <v>45952</v>
      </c>
      <c r="B268" s="9">
        <v>21621</v>
      </c>
      <c r="C268" s="10" t="s">
        <v>244</v>
      </c>
      <c r="D268" s="11" t="s">
        <v>93</v>
      </c>
      <c r="E268" s="3">
        <v>276625</v>
      </c>
      <c r="F268" s="12"/>
      <c r="G268" s="13" t="s">
        <v>169</v>
      </c>
      <c r="H268" s="13"/>
      <c r="I268" s="23"/>
      <c r="J268" s="24">
        <v>200</v>
      </c>
      <c r="K268" s="25">
        <f t="shared" si="15"/>
        <v>200</v>
      </c>
      <c r="L268" s="8">
        <v>45950</v>
      </c>
    </row>
    <row r="269" spans="1:12">
      <c r="A269" s="14"/>
      <c r="B269" s="15"/>
      <c r="C269" s="16"/>
      <c r="D269" s="17" t="s">
        <v>170</v>
      </c>
      <c r="E269" s="7"/>
      <c r="F269" s="18"/>
      <c r="G269" s="19" t="s">
        <v>169</v>
      </c>
      <c r="H269" s="19"/>
      <c r="I269" s="26"/>
      <c r="J269" s="24">
        <v>-47.39</v>
      </c>
      <c r="K269" s="25">
        <f t="shared" si="15"/>
        <v>-47.39</v>
      </c>
      <c r="L269" s="14"/>
    </row>
    <row r="270" spans="1:12">
      <c r="A270" s="20" t="s">
        <v>171</v>
      </c>
      <c r="B270" s="21"/>
      <c r="C270" s="21"/>
      <c r="D270" s="21"/>
      <c r="E270" s="21"/>
      <c r="F270" s="21"/>
      <c r="G270" s="21"/>
      <c r="H270" s="21"/>
      <c r="I270" s="27"/>
      <c r="J270" s="28">
        <f>SUM(J268:J269)</f>
        <v>152.61</v>
      </c>
      <c r="K270" s="32">
        <f t="shared" si="15"/>
        <v>152.61</v>
      </c>
      <c r="L270" s="14"/>
    </row>
    <row r="271" spans="1:12">
      <c r="A271" s="8">
        <v>45952</v>
      </c>
      <c r="B271" s="9">
        <v>21621</v>
      </c>
      <c r="C271" s="10" t="s">
        <v>245</v>
      </c>
      <c r="D271" s="11" t="s">
        <v>93</v>
      </c>
      <c r="E271" s="3">
        <v>276630</v>
      </c>
      <c r="F271" s="12"/>
      <c r="G271" s="13" t="s">
        <v>169</v>
      </c>
      <c r="H271" s="13"/>
      <c r="I271" s="23"/>
      <c r="J271" s="24">
        <v>200</v>
      </c>
      <c r="K271" s="25">
        <f t="shared" si="15"/>
        <v>200</v>
      </c>
      <c r="L271" s="8">
        <v>45950</v>
      </c>
    </row>
    <row r="272" spans="1:12">
      <c r="A272" s="14"/>
      <c r="B272" s="15"/>
      <c r="C272" s="16"/>
      <c r="D272" s="17" t="s">
        <v>170</v>
      </c>
      <c r="E272" s="7"/>
      <c r="F272" s="18"/>
      <c r="G272" s="19" t="s">
        <v>169</v>
      </c>
      <c r="H272" s="19"/>
      <c r="I272" s="26"/>
      <c r="J272" s="24">
        <v>-47.39</v>
      </c>
      <c r="K272" s="25">
        <f t="shared" si="15"/>
        <v>-47.39</v>
      </c>
      <c r="L272" s="14"/>
    </row>
    <row r="273" spans="1:12">
      <c r="A273" s="20" t="s">
        <v>171</v>
      </c>
      <c r="B273" s="21"/>
      <c r="C273" s="21"/>
      <c r="D273" s="21"/>
      <c r="E273" s="21"/>
      <c r="F273" s="21"/>
      <c r="G273" s="21"/>
      <c r="H273" s="21"/>
      <c r="I273" s="27"/>
      <c r="J273" s="28">
        <f>SUM(J271:J272)</f>
        <v>152.61</v>
      </c>
      <c r="K273" s="32">
        <f t="shared" si="15"/>
        <v>152.61</v>
      </c>
      <c r="L273" s="14"/>
    </row>
    <row r="274" spans="1:12">
      <c r="A274" s="8">
        <v>45952</v>
      </c>
      <c r="B274" s="9">
        <v>21621</v>
      </c>
      <c r="C274" s="10" t="s">
        <v>246</v>
      </c>
      <c r="D274" s="11" t="s">
        <v>93</v>
      </c>
      <c r="E274" s="3">
        <v>276240</v>
      </c>
      <c r="F274" s="12"/>
      <c r="G274" s="13" t="s">
        <v>169</v>
      </c>
      <c r="H274" s="13"/>
      <c r="I274" s="23"/>
      <c r="J274" s="24">
        <v>600</v>
      </c>
      <c r="K274" s="25">
        <f t="shared" si="15"/>
        <v>600</v>
      </c>
      <c r="L274" s="8">
        <v>45950</v>
      </c>
    </row>
    <row r="275" spans="1:12">
      <c r="A275" s="14"/>
      <c r="B275" s="15"/>
      <c r="C275" s="16"/>
      <c r="D275" s="17" t="s">
        <v>170</v>
      </c>
      <c r="E275" s="7"/>
      <c r="F275" s="18"/>
      <c r="G275" s="19" t="s">
        <v>169</v>
      </c>
      <c r="H275" s="19"/>
      <c r="I275" s="26"/>
      <c r="J275" s="24">
        <v>-132.17</v>
      </c>
      <c r="K275" s="25">
        <f t="shared" si="15"/>
        <v>-132.17</v>
      </c>
      <c r="L275" s="14"/>
    </row>
    <row r="276" spans="1:12">
      <c r="A276" s="20" t="s">
        <v>171</v>
      </c>
      <c r="B276" s="21"/>
      <c r="C276" s="21"/>
      <c r="D276" s="21"/>
      <c r="E276" s="21"/>
      <c r="F276" s="21"/>
      <c r="G276" s="21"/>
      <c r="H276" s="21"/>
      <c r="I276" s="27"/>
      <c r="J276" s="28">
        <f>SUM(J274:J275)</f>
        <v>467.83</v>
      </c>
      <c r="K276" s="32">
        <f t="shared" si="15"/>
        <v>467.83</v>
      </c>
      <c r="L276" s="14"/>
    </row>
    <row r="277" spans="1:12">
      <c r="A277" s="8">
        <v>45952</v>
      </c>
      <c r="B277" s="9">
        <v>21621</v>
      </c>
      <c r="C277" s="10" t="s">
        <v>247</v>
      </c>
      <c r="D277" s="11" t="s">
        <v>93</v>
      </c>
      <c r="E277" s="3">
        <v>275737</v>
      </c>
      <c r="F277" s="12"/>
      <c r="G277" s="13" t="s">
        <v>169</v>
      </c>
      <c r="H277" s="13"/>
      <c r="I277" s="23"/>
      <c r="J277" s="24">
        <v>1100</v>
      </c>
      <c r="K277" s="25">
        <f t="shared" si="15"/>
        <v>1100</v>
      </c>
      <c r="L277" s="8">
        <v>45950</v>
      </c>
    </row>
    <row r="278" spans="1:12">
      <c r="A278" s="14"/>
      <c r="B278" s="15"/>
      <c r="C278" s="16"/>
      <c r="D278" s="17" t="s">
        <v>170</v>
      </c>
      <c r="E278" s="7"/>
      <c r="F278" s="18"/>
      <c r="G278" s="19" t="s">
        <v>169</v>
      </c>
      <c r="H278" s="19"/>
      <c r="I278" s="26"/>
      <c r="J278" s="24">
        <v>-254.11</v>
      </c>
      <c r="K278" s="25">
        <f t="shared" si="15"/>
        <v>-254.11</v>
      </c>
      <c r="L278" s="14"/>
    </row>
    <row r="279" spans="1:12">
      <c r="A279" s="20" t="s">
        <v>171</v>
      </c>
      <c r="B279" s="21"/>
      <c r="C279" s="21"/>
      <c r="D279" s="21"/>
      <c r="E279" s="21"/>
      <c r="F279" s="21"/>
      <c r="G279" s="21"/>
      <c r="H279" s="21"/>
      <c r="I279" s="27"/>
      <c r="J279" s="28">
        <f>SUM(J277:J278)</f>
        <v>845.89</v>
      </c>
      <c r="K279" s="32">
        <f t="shared" si="15"/>
        <v>845.89</v>
      </c>
      <c r="L279" s="14"/>
    </row>
    <row r="280" spans="1:12">
      <c r="A280" s="8">
        <v>45952</v>
      </c>
      <c r="B280" s="9">
        <v>21621</v>
      </c>
      <c r="C280" s="33" t="s">
        <v>220</v>
      </c>
      <c r="D280" s="11" t="s">
        <v>93</v>
      </c>
      <c r="E280" s="3"/>
      <c r="F280" s="12"/>
      <c r="G280" s="13" t="s">
        <v>169</v>
      </c>
      <c r="H280" s="13"/>
      <c r="I280" s="23"/>
      <c r="J280" s="24">
        <v>0</v>
      </c>
      <c r="K280" s="25">
        <f t="shared" si="15"/>
        <v>0</v>
      </c>
      <c r="L280" s="8">
        <v>45950</v>
      </c>
    </row>
    <row r="281" spans="1:12">
      <c r="A281" s="14"/>
      <c r="B281" s="15"/>
      <c r="C281" s="16"/>
      <c r="D281" s="17" t="s">
        <v>170</v>
      </c>
      <c r="E281" s="7"/>
      <c r="F281" s="18"/>
      <c r="G281" s="19" t="s">
        <v>169</v>
      </c>
      <c r="H281" s="19"/>
      <c r="I281" s="26"/>
      <c r="J281" s="24">
        <v>-59.28</v>
      </c>
      <c r="K281" s="25">
        <f t="shared" si="15"/>
        <v>-59.28</v>
      </c>
      <c r="L281" s="14"/>
    </row>
    <row r="282" spans="1:12">
      <c r="A282" s="20" t="s">
        <v>171</v>
      </c>
      <c r="B282" s="21"/>
      <c r="C282" s="21"/>
      <c r="D282" s="21"/>
      <c r="E282" s="21"/>
      <c r="F282" s="21"/>
      <c r="G282" s="21"/>
      <c r="H282" s="21"/>
      <c r="I282" s="27"/>
      <c r="J282" s="34">
        <f>SUM(J280:J281)</f>
        <v>-59.28</v>
      </c>
      <c r="K282" s="32">
        <f t="shared" si="15"/>
        <v>-59.28</v>
      </c>
      <c r="L282" s="14"/>
    </row>
    <row r="283" spans="1:12">
      <c r="A283" s="8">
        <v>45952</v>
      </c>
      <c r="B283" s="9">
        <v>21621</v>
      </c>
      <c r="C283" s="10" t="s">
        <v>248</v>
      </c>
      <c r="D283" s="11" t="s">
        <v>93</v>
      </c>
      <c r="E283" s="3">
        <v>276097</v>
      </c>
      <c r="F283" s="12"/>
      <c r="G283" s="13" t="s">
        <v>169</v>
      </c>
      <c r="H283" s="13"/>
      <c r="I283" s="23"/>
      <c r="J283" s="24">
        <v>2200</v>
      </c>
      <c r="K283" s="25">
        <f t="shared" si="15"/>
        <v>2200</v>
      </c>
      <c r="L283" s="8">
        <v>45950</v>
      </c>
    </row>
    <row r="284" spans="1:12">
      <c r="A284" s="14"/>
      <c r="B284" s="15"/>
      <c r="C284" s="16"/>
      <c r="D284" s="17" t="s">
        <v>170</v>
      </c>
      <c r="E284" s="7"/>
      <c r="F284" s="18"/>
      <c r="G284" s="19" t="s">
        <v>169</v>
      </c>
      <c r="H284" s="19"/>
      <c r="I284" s="26"/>
      <c r="J284" s="24">
        <v>-503.22</v>
      </c>
      <c r="K284" s="25">
        <f t="shared" si="15"/>
        <v>-503.22</v>
      </c>
      <c r="L284" s="14"/>
    </row>
    <row r="285" spans="1:12">
      <c r="A285" s="20" t="s">
        <v>171</v>
      </c>
      <c r="B285" s="21"/>
      <c r="C285" s="21"/>
      <c r="D285" s="21"/>
      <c r="E285" s="21"/>
      <c r="F285" s="21"/>
      <c r="G285" s="21"/>
      <c r="H285" s="21"/>
      <c r="I285" s="27"/>
      <c r="J285" s="28">
        <f>SUM(J283:J284)</f>
        <v>1696.78</v>
      </c>
      <c r="K285" s="32">
        <f t="shared" si="15"/>
        <v>1696.78</v>
      </c>
      <c r="L285" s="14"/>
    </row>
    <row r="286" spans="1:12">
      <c r="A286" s="8">
        <v>45952</v>
      </c>
      <c r="B286" s="9">
        <v>21621</v>
      </c>
      <c r="C286" s="10" t="s">
        <v>249</v>
      </c>
      <c r="D286" s="11" t="s">
        <v>93</v>
      </c>
      <c r="E286" s="3">
        <v>276339</v>
      </c>
      <c r="F286" s="12"/>
      <c r="G286" s="13" t="s">
        <v>169</v>
      </c>
      <c r="H286" s="13"/>
      <c r="I286" s="23"/>
      <c r="J286" s="24">
        <v>350</v>
      </c>
      <c r="K286" s="25">
        <f t="shared" si="15"/>
        <v>350</v>
      </c>
      <c r="L286" s="8">
        <v>45950</v>
      </c>
    </row>
    <row r="287" spans="1:12">
      <c r="A287" s="14"/>
      <c r="B287" s="15"/>
      <c r="C287" s="16"/>
      <c r="D287" s="17" t="s">
        <v>170</v>
      </c>
      <c r="E287" s="7"/>
      <c r="F287" s="18"/>
      <c r="G287" s="19" t="s">
        <v>169</v>
      </c>
      <c r="H287" s="19"/>
      <c r="I287" s="26"/>
      <c r="J287" s="24">
        <v>-83.21</v>
      </c>
      <c r="K287" s="25">
        <f t="shared" si="15"/>
        <v>-83.21</v>
      </c>
      <c r="L287" s="14"/>
    </row>
    <row r="288" spans="1:12">
      <c r="A288" s="20" t="s">
        <v>171</v>
      </c>
      <c r="B288" s="21"/>
      <c r="C288" s="21"/>
      <c r="D288" s="21"/>
      <c r="E288" s="21"/>
      <c r="F288" s="21"/>
      <c r="G288" s="21"/>
      <c r="H288" s="21"/>
      <c r="I288" s="27"/>
      <c r="J288" s="28">
        <f>SUM(J286:J287)</f>
        <v>266.79</v>
      </c>
      <c r="K288" s="32">
        <f t="shared" si="15"/>
        <v>266.79</v>
      </c>
      <c r="L288" s="14"/>
    </row>
    <row r="289" spans="1:12">
      <c r="A289" s="8">
        <v>45952</v>
      </c>
      <c r="B289" s="9">
        <v>21621</v>
      </c>
      <c r="C289" s="10" t="s">
        <v>250</v>
      </c>
      <c r="D289" s="11" t="s">
        <v>93</v>
      </c>
      <c r="E289" s="3">
        <v>276348</v>
      </c>
      <c r="F289" s="12"/>
      <c r="G289" s="13" t="s">
        <v>169</v>
      </c>
      <c r="H289" s="13"/>
      <c r="I289" s="23"/>
      <c r="J289" s="24">
        <v>400</v>
      </c>
      <c r="K289" s="25">
        <f t="shared" si="15"/>
        <v>400</v>
      </c>
      <c r="L289" s="8">
        <v>45950</v>
      </c>
    </row>
    <row r="290" spans="1:12">
      <c r="A290" s="14"/>
      <c r="B290" s="15"/>
      <c r="C290" s="16"/>
      <c r="D290" s="17" t="s">
        <v>170</v>
      </c>
      <c r="E290" s="7"/>
      <c r="F290" s="18"/>
      <c r="G290" s="19" t="s">
        <v>169</v>
      </c>
      <c r="H290" s="19"/>
      <c r="I290" s="26"/>
      <c r="J290" s="24">
        <v>-106.36</v>
      </c>
      <c r="K290" s="25">
        <f t="shared" si="15"/>
        <v>-106.36</v>
      </c>
      <c r="L290" s="14"/>
    </row>
    <row r="291" spans="1:12">
      <c r="A291" s="20" t="s">
        <v>171</v>
      </c>
      <c r="B291" s="21"/>
      <c r="C291" s="21"/>
      <c r="D291" s="21"/>
      <c r="E291" s="21"/>
      <c r="F291" s="21"/>
      <c r="G291" s="21"/>
      <c r="H291" s="21"/>
      <c r="I291" s="27"/>
      <c r="J291" s="28">
        <f>SUM(J289:J290)</f>
        <v>293.64</v>
      </c>
      <c r="K291" s="32">
        <f t="shared" si="15"/>
        <v>293.64</v>
      </c>
      <c r="L291" s="14"/>
    </row>
    <row r="292" spans="1:12">
      <c r="A292" s="8">
        <v>45952</v>
      </c>
      <c r="B292" s="9">
        <v>21621</v>
      </c>
      <c r="C292" s="10" t="s">
        <v>251</v>
      </c>
      <c r="D292" s="11" t="s">
        <v>93</v>
      </c>
      <c r="E292" s="3">
        <v>276036</v>
      </c>
      <c r="F292" s="12"/>
      <c r="G292" s="13" t="s">
        <v>169</v>
      </c>
      <c r="H292" s="13"/>
      <c r="I292" s="23"/>
      <c r="J292" s="24">
        <v>200</v>
      </c>
      <c r="K292" s="25">
        <f t="shared" si="15"/>
        <v>200</v>
      </c>
      <c r="L292" s="8">
        <v>45950</v>
      </c>
    </row>
    <row r="293" spans="1:12">
      <c r="A293" s="14"/>
      <c r="B293" s="15"/>
      <c r="C293" s="16"/>
      <c r="D293" s="17" t="s">
        <v>170</v>
      </c>
      <c r="E293" s="7"/>
      <c r="F293" s="18"/>
      <c r="G293" s="19" t="s">
        <v>169</v>
      </c>
      <c r="H293" s="19"/>
      <c r="I293" s="26"/>
      <c r="J293" s="24">
        <v>-50.7</v>
      </c>
      <c r="K293" s="25">
        <f t="shared" si="15"/>
        <v>-50.7</v>
      </c>
      <c r="L293" s="14"/>
    </row>
    <row r="294" spans="1:12">
      <c r="A294" s="20" t="s">
        <v>171</v>
      </c>
      <c r="B294" s="21"/>
      <c r="C294" s="21"/>
      <c r="D294" s="21"/>
      <c r="E294" s="21"/>
      <c r="F294" s="21"/>
      <c r="G294" s="21"/>
      <c r="H294" s="21"/>
      <c r="I294" s="27"/>
      <c r="J294" s="28">
        <f>SUM(J292:J293)</f>
        <v>149.3</v>
      </c>
      <c r="K294" s="32">
        <f t="shared" si="15"/>
        <v>149.3</v>
      </c>
      <c r="L294" s="14"/>
    </row>
    <row r="295" spans="1:12">
      <c r="A295" s="8">
        <v>45952</v>
      </c>
      <c r="B295" s="9">
        <v>21621</v>
      </c>
      <c r="C295" s="10" t="s">
        <v>252</v>
      </c>
      <c r="D295" s="11" t="s">
        <v>93</v>
      </c>
      <c r="E295" s="3">
        <v>275914</v>
      </c>
      <c r="F295" s="12"/>
      <c r="G295" s="13" t="s">
        <v>169</v>
      </c>
      <c r="H295" s="13"/>
      <c r="I295" s="23"/>
      <c r="J295" s="24">
        <v>200</v>
      </c>
      <c r="K295" s="25">
        <f t="shared" si="15"/>
        <v>200</v>
      </c>
      <c r="L295" s="8">
        <v>45950</v>
      </c>
    </row>
    <row r="296" spans="1:12">
      <c r="A296" s="14"/>
      <c r="B296" s="15"/>
      <c r="C296" s="16"/>
      <c r="D296" s="17" t="s">
        <v>170</v>
      </c>
      <c r="E296" s="7"/>
      <c r="F296" s="18"/>
      <c r="G296" s="19" t="s">
        <v>169</v>
      </c>
      <c r="H296" s="19"/>
      <c r="I296" s="26"/>
      <c r="J296" s="24">
        <v>-51.14</v>
      </c>
      <c r="K296" s="25">
        <f t="shared" si="15"/>
        <v>-51.14</v>
      </c>
      <c r="L296" s="14"/>
    </row>
    <row r="297" spans="1:12">
      <c r="A297" s="20" t="s">
        <v>171</v>
      </c>
      <c r="B297" s="21"/>
      <c r="C297" s="21"/>
      <c r="D297" s="21"/>
      <c r="E297" s="21"/>
      <c r="F297" s="21"/>
      <c r="G297" s="21"/>
      <c r="H297" s="21"/>
      <c r="I297" s="27"/>
      <c r="J297" s="28">
        <f>SUM(J295:J296)</f>
        <v>148.86</v>
      </c>
      <c r="K297" s="32">
        <f t="shared" si="15"/>
        <v>148.86</v>
      </c>
      <c r="L297" s="14"/>
    </row>
    <row r="298" ht="10.5" spans="1:10">
      <c r="A298" s="2"/>
      <c r="I298" s="29" t="s">
        <v>193</v>
      </c>
      <c r="J298" s="30">
        <f>SUM(J201,J204,J207,J210,J213,J216,J219,J222,J225,J228,J231,J234,J237,J240,J243,J246,J249,J252,J255,J258,J261,J264,J267,J270,J273,J276,J279,J282,J285,J288,J291,J294,J297)</f>
        <v>12421.31</v>
      </c>
    </row>
    <row r="299" ht="10.5" spans="1:10">
      <c r="A299" s="2"/>
      <c r="I299" s="29"/>
      <c r="J299" s="30"/>
    </row>
    <row r="300" ht="10.5" spans="1:10">
      <c r="A300" s="2" t="s">
        <v>23</v>
      </c>
      <c r="D300" s="2" t="s">
        <v>24</v>
      </c>
      <c r="I300" s="31"/>
      <c r="J300" s="30"/>
    </row>
    <row r="301" spans="1:1">
      <c r="A301" s="2"/>
    </row>
    <row r="302" spans="1:1">
      <c r="A302" s="2"/>
    </row>
    <row r="303" spans="1:4">
      <c r="A303" s="2" t="s">
        <v>26</v>
      </c>
      <c r="D303" s="2" t="s">
        <v>27</v>
      </c>
    </row>
    <row r="304" spans="1:4">
      <c r="A304" s="1" t="s">
        <v>29</v>
      </c>
      <c r="D304" s="1" t="s">
        <v>30</v>
      </c>
    </row>
    <row r="314" spans="1:1">
      <c r="A314" s="2" t="s">
        <v>0</v>
      </c>
    </row>
    <row r="315" spans="1:1">
      <c r="A315" s="2" t="s">
        <v>33</v>
      </c>
    </row>
    <row r="317" spans="1:12">
      <c r="A317" s="3" t="s">
        <v>2</v>
      </c>
      <c r="B317" s="3" t="s">
        <v>3</v>
      </c>
      <c r="C317" s="3" t="s">
        <v>4</v>
      </c>
      <c r="D317" s="3" t="s">
        <v>5</v>
      </c>
      <c r="E317" s="3" t="s">
        <v>167</v>
      </c>
      <c r="F317" s="3" t="s">
        <v>7</v>
      </c>
      <c r="G317" s="4" t="s">
        <v>8</v>
      </c>
      <c r="H317" s="5"/>
      <c r="I317" s="5"/>
      <c r="J317" s="22"/>
      <c r="K317" s="3" t="s">
        <v>9</v>
      </c>
      <c r="L317" s="3" t="s">
        <v>10</v>
      </c>
    </row>
    <row r="318" spans="1:12">
      <c r="A318" s="6"/>
      <c r="B318" s="6"/>
      <c r="C318" s="6"/>
      <c r="D318" s="6"/>
      <c r="E318" s="6"/>
      <c r="F318" s="6"/>
      <c r="G318" s="3" t="s">
        <v>11</v>
      </c>
      <c r="H318" s="3" t="s">
        <v>12</v>
      </c>
      <c r="I318" s="3" t="s">
        <v>13</v>
      </c>
      <c r="J318" s="3" t="s">
        <v>14</v>
      </c>
      <c r="K318" s="6"/>
      <c r="L318" s="6"/>
    </row>
    <row r="319" spans="1:1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</row>
    <row r="320" spans="1:12">
      <c r="A320" s="8">
        <v>45958</v>
      </c>
      <c r="B320" s="9">
        <v>21638</v>
      </c>
      <c r="C320" s="10" t="s">
        <v>253</v>
      </c>
      <c r="D320" s="11" t="s">
        <v>93</v>
      </c>
      <c r="E320" s="3">
        <v>277429</v>
      </c>
      <c r="F320" s="12"/>
      <c r="G320" s="13" t="s">
        <v>169</v>
      </c>
      <c r="H320" s="13"/>
      <c r="I320" s="23"/>
      <c r="J320" s="24">
        <v>400</v>
      </c>
      <c r="K320" s="25">
        <f t="shared" ref="K320:K324" si="16">J320</f>
        <v>400</v>
      </c>
      <c r="L320" s="8">
        <v>45957</v>
      </c>
    </row>
    <row r="321" spans="1:12">
      <c r="A321" s="14"/>
      <c r="B321" s="15"/>
      <c r="C321" s="16"/>
      <c r="D321" s="17" t="s">
        <v>170</v>
      </c>
      <c r="E321" s="7"/>
      <c r="F321" s="18"/>
      <c r="G321" s="19" t="s">
        <v>169</v>
      </c>
      <c r="H321" s="19"/>
      <c r="I321" s="26"/>
      <c r="J321" s="24">
        <v>-89.88</v>
      </c>
      <c r="K321" s="25">
        <f t="shared" si="16"/>
        <v>-89.88</v>
      </c>
      <c r="L321" s="14"/>
    </row>
    <row r="322" spans="1:12">
      <c r="A322" s="20" t="s">
        <v>171</v>
      </c>
      <c r="B322" s="21"/>
      <c r="C322" s="21"/>
      <c r="D322" s="21"/>
      <c r="E322" s="21"/>
      <c r="F322" s="21"/>
      <c r="G322" s="21"/>
      <c r="H322" s="21"/>
      <c r="I322" s="27"/>
      <c r="J322" s="28">
        <f>SUM(J320:J321)</f>
        <v>310.12</v>
      </c>
      <c r="K322" s="28">
        <f>SUM(K320:K321)</f>
        <v>310.12</v>
      </c>
      <c r="L322" s="14"/>
    </row>
    <row r="323" spans="1:12">
      <c r="A323" s="8">
        <v>45958</v>
      </c>
      <c r="B323" s="9">
        <v>21638</v>
      </c>
      <c r="C323" s="10" t="s">
        <v>254</v>
      </c>
      <c r="D323" s="11" t="s">
        <v>93</v>
      </c>
      <c r="E323" s="3">
        <v>277431</v>
      </c>
      <c r="F323" s="12"/>
      <c r="G323" s="13" t="s">
        <v>169</v>
      </c>
      <c r="H323" s="13"/>
      <c r="I323" s="23"/>
      <c r="J323" s="24">
        <v>200</v>
      </c>
      <c r="K323" s="25">
        <f t="shared" ref="K323:K327" si="17">J323</f>
        <v>200</v>
      </c>
      <c r="L323" s="8">
        <v>45957</v>
      </c>
    </row>
    <row r="324" spans="1:12">
      <c r="A324" s="14"/>
      <c r="B324" s="15"/>
      <c r="C324" s="16"/>
      <c r="D324" s="17" t="s">
        <v>170</v>
      </c>
      <c r="E324" s="7"/>
      <c r="F324" s="18"/>
      <c r="G324" s="19" t="s">
        <v>169</v>
      </c>
      <c r="H324" s="19"/>
      <c r="I324" s="26"/>
      <c r="J324" s="24">
        <v>-55.68</v>
      </c>
      <c r="K324" s="25">
        <f t="shared" si="17"/>
        <v>-55.68</v>
      </c>
      <c r="L324" s="14"/>
    </row>
    <row r="325" spans="1:12">
      <c r="A325" s="20" t="s">
        <v>171</v>
      </c>
      <c r="B325" s="21"/>
      <c r="C325" s="21"/>
      <c r="D325" s="21"/>
      <c r="E325" s="21"/>
      <c r="F325" s="21"/>
      <c r="G325" s="21"/>
      <c r="H325" s="21"/>
      <c r="I325" s="27"/>
      <c r="J325" s="28">
        <f>SUM(J323:J324)</f>
        <v>144.32</v>
      </c>
      <c r="K325" s="28">
        <f>SUM(K323:K324)</f>
        <v>144.32</v>
      </c>
      <c r="L325" s="14"/>
    </row>
    <row r="326" spans="1:12">
      <c r="A326" s="8">
        <v>45958</v>
      </c>
      <c r="B326" s="9">
        <v>21638</v>
      </c>
      <c r="C326" s="10" t="s">
        <v>255</v>
      </c>
      <c r="D326" s="11" t="s">
        <v>93</v>
      </c>
      <c r="E326" s="3">
        <v>277428</v>
      </c>
      <c r="F326" s="12"/>
      <c r="G326" s="13" t="s">
        <v>169</v>
      </c>
      <c r="H326" s="13"/>
      <c r="I326" s="23"/>
      <c r="J326" s="24">
        <v>2200</v>
      </c>
      <c r="K326" s="25">
        <f t="shared" si="17"/>
        <v>2200</v>
      </c>
      <c r="L326" s="8">
        <v>45957</v>
      </c>
    </row>
    <row r="327" spans="1:12">
      <c r="A327" s="14"/>
      <c r="B327" s="15"/>
      <c r="C327" s="16"/>
      <c r="D327" s="17" t="s">
        <v>170</v>
      </c>
      <c r="E327" s="7"/>
      <c r="F327" s="18"/>
      <c r="G327" s="19" t="s">
        <v>169</v>
      </c>
      <c r="H327" s="19"/>
      <c r="I327" s="26"/>
      <c r="J327" s="24">
        <v>-504.54</v>
      </c>
      <c r="K327" s="25">
        <f t="shared" si="17"/>
        <v>-504.54</v>
      </c>
      <c r="L327" s="14"/>
    </row>
    <row r="328" spans="1:12">
      <c r="A328" s="20" t="s">
        <v>171</v>
      </c>
      <c r="B328" s="21"/>
      <c r="C328" s="21"/>
      <c r="D328" s="21"/>
      <c r="E328" s="21"/>
      <c r="F328" s="21"/>
      <c r="G328" s="21"/>
      <c r="H328" s="21"/>
      <c r="I328" s="27"/>
      <c r="J328" s="28">
        <f>SUM(J326:J327)</f>
        <v>1695.46</v>
      </c>
      <c r="K328" s="28">
        <f>SUM(K326:K327)</f>
        <v>1695.46</v>
      </c>
      <c r="L328" s="14"/>
    </row>
    <row r="329" spans="1:12">
      <c r="A329" s="8">
        <v>45958</v>
      </c>
      <c r="B329" s="9">
        <v>21638</v>
      </c>
      <c r="C329" s="10" t="s">
        <v>256</v>
      </c>
      <c r="D329" s="11" t="s">
        <v>93</v>
      </c>
      <c r="E329" s="3">
        <v>277811</v>
      </c>
      <c r="F329" s="12"/>
      <c r="G329" s="13" t="s">
        <v>169</v>
      </c>
      <c r="H329" s="13"/>
      <c r="I329" s="23"/>
      <c r="J329" s="24">
        <v>1100</v>
      </c>
      <c r="K329" s="25">
        <f t="shared" ref="K329:K333" si="18">J329</f>
        <v>1100</v>
      </c>
      <c r="L329" s="8">
        <v>45957</v>
      </c>
    </row>
    <row r="330" spans="1:12">
      <c r="A330" s="14"/>
      <c r="B330" s="15"/>
      <c r="C330" s="16"/>
      <c r="D330" s="17" t="s">
        <v>170</v>
      </c>
      <c r="E330" s="7"/>
      <c r="F330" s="18"/>
      <c r="G330" s="19" t="s">
        <v>169</v>
      </c>
      <c r="H330" s="19"/>
      <c r="I330" s="26"/>
      <c r="J330" s="24">
        <v>-254.67</v>
      </c>
      <c r="K330" s="25">
        <f t="shared" si="18"/>
        <v>-254.67</v>
      </c>
      <c r="L330" s="14"/>
    </row>
    <row r="331" spans="1:12">
      <c r="A331" s="20" t="s">
        <v>171</v>
      </c>
      <c r="B331" s="21"/>
      <c r="C331" s="21"/>
      <c r="D331" s="21"/>
      <c r="E331" s="21"/>
      <c r="F331" s="21"/>
      <c r="G331" s="21"/>
      <c r="H331" s="21"/>
      <c r="I331" s="27"/>
      <c r="J331" s="28">
        <f>SUM(J329:J330)</f>
        <v>845.33</v>
      </c>
      <c r="K331" s="28">
        <f>SUM(K329:K330)</f>
        <v>845.33</v>
      </c>
      <c r="L331" s="14"/>
    </row>
    <row r="332" spans="1:12">
      <c r="A332" s="8">
        <v>45958</v>
      </c>
      <c r="B332" s="9">
        <v>21638</v>
      </c>
      <c r="C332" s="10" t="s">
        <v>257</v>
      </c>
      <c r="D332" s="11" t="s">
        <v>93</v>
      </c>
      <c r="E332" s="3">
        <v>277434</v>
      </c>
      <c r="F332" s="12"/>
      <c r="G332" s="13" t="s">
        <v>169</v>
      </c>
      <c r="H332" s="13"/>
      <c r="I332" s="23"/>
      <c r="J332" s="24">
        <v>1100</v>
      </c>
      <c r="K332" s="25">
        <f t="shared" si="18"/>
        <v>1100</v>
      </c>
      <c r="L332" s="8">
        <v>45957</v>
      </c>
    </row>
    <row r="333" spans="1:12">
      <c r="A333" s="14"/>
      <c r="B333" s="15"/>
      <c r="C333" s="16"/>
      <c r="D333" s="17" t="s">
        <v>170</v>
      </c>
      <c r="E333" s="7"/>
      <c r="F333" s="18"/>
      <c r="G333" s="19" t="s">
        <v>169</v>
      </c>
      <c r="H333" s="19"/>
      <c r="I333" s="26"/>
      <c r="J333" s="24">
        <v>-193.82</v>
      </c>
      <c r="K333" s="25">
        <f t="shared" si="18"/>
        <v>-193.82</v>
      </c>
      <c r="L333" s="14"/>
    </row>
    <row r="334" spans="1:12">
      <c r="A334" s="20" t="s">
        <v>171</v>
      </c>
      <c r="B334" s="21"/>
      <c r="C334" s="21"/>
      <c r="D334" s="21"/>
      <c r="E334" s="21"/>
      <c r="F334" s="21"/>
      <c r="G334" s="21"/>
      <c r="H334" s="21"/>
      <c r="I334" s="27"/>
      <c r="J334" s="28">
        <f>SUM(J332:J333)</f>
        <v>906.18</v>
      </c>
      <c r="K334" s="28">
        <f>SUM(K332:K333)</f>
        <v>906.18</v>
      </c>
      <c r="L334" s="14"/>
    </row>
    <row r="335" spans="1:12">
      <c r="A335" s="8">
        <v>45958</v>
      </c>
      <c r="B335" s="9">
        <v>21638</v>
      </c>
      <c r="C335" s="10" t="s">
        <v>258</v>
      </c>
      <c r="D335" s="11" t="s">
        <v>93</v>
      </c>
      <c r="E335" s="3">
        <v>277807</v>
      </c>
      <c r="F335" s="12"/>
      <c r="G335" s="13" t="s">
        <v>169</v>
      </c>
      <c r="H335" s="13"/>
      <c r="I335" s="23"/>
      <c r="J335" s="24">
        <v>400</v>
      </c>
      <c r="K335" s="25">
        <f t="shared" ref="K335:K339" si="19">J335</f>
        <v>400</v>
      </c>
      <c r="L335" s="8">
        <v>45957</v>
      </c>
    </row>
    <row r="336" spans="1:12">
      <c r="A336" s="14"/>
      <c r="B336" s="15"/>
      <c r="C336" s="16"/>
      <c r="D336" s="17" t="s">
        <v>170</v>
      </c>
      <c r="E336" s="7"/>
      <c r="F336" s="18"/>
      <c r="G336" s="19" t="s">
        <v>169</v>
      </c>
      <c r="H336" s="19"/>
      <c r="I336" s="26"/>
      <c r="J336" s="24">
        <v>-89.78</v>
      </c>
      <c r="K336" s="25">
        <f t="shared" si="19"/>
        <v>-89.78</v>
      </c>
      <c r="L336" s="14"/>
    </row>
    <row r="337" spans="1:12">
      <c r="A337" s="20" t="s">
        <v>171</v>
      </c>
      <c r="B337" s="21"/>
      <c r="C337" s="21"/>
      <c r="D337" s="21"/>
      <c r="E337" s="21"/>
      <c r="F337" s="21"/>
      <c r="G337" s="21"/>
      <c r="H337" s="21"/>
      <c r="I337" s="27"/>
      <c r="J337" s="28">
        <f>SUM(J335:J336)</f>
        <v>310.22</v>
      </c>
      <c r="K337" s="28">
        <f>SUM(K335:K336)</f>
        <v>310.22</v>
      </c>
      <c r="L337" s="14"/>
    </row>
    <row r="338" spans="1:12">
      <c r="A338" s="8">
        <v>45958</v>
      </c>
      <c r="B338" s="9">
        <v>21638</v>
      </c>
      <c r="C338" s="10" t="s">
        <v>259</v>
      </c>
      <c r="D338" s="11" t="s">
        <v>93</v>
      </c>
      <c r="E338" s="3">
        <v>277816</v>
      </c>
      <c r="F338" s="12"/>
      <c r="G338" s="13" t="s">
        <v>169</v>
      </c>
      <c r="H338" s="13"/>
      <c r="I338" s="23"/>
      <c r="J338" s="24">
        <v>200</v>
      </c>
      <c r="K338" s="25">
        <f t="shared" si="19"/>
        <v>200</v>
      </c>
      <c r="L338" s="8">
        <v>45957</v>
      </c>
    </row>
    <row r="339" spans="1:12">
      <c r="A339" s="14"/>
      <c r="B339" s="15"/>
      <c r="C339" s="16"/>
      <c r="D339" s="17" t="s">
        <v>170</v>
      </c>
      <c r="E339" s="7"/>
      <c r="F339" s="18"/>
      <c r="G339" s="19" t="s">
        <v>169</v>
      </c>
      <c r="H339" s="19"/>
      <c r="I339" s="26"/>
      <c r="J339" s="24">
        <v>-47.39</v>
      </c>
      <c r="K339" s="25">
        <f t="shared" si="19"/>
        <v>-47.39</v>
      </c>
      <c r="L339" s="14"/>
    </row>
    <row r="340" spans="1:12">
      <c r="A340" s="20" t="s">
        <v>171</v>
      </c>
      <c r="B340" s="21"/>
      <c r="C340" s="21"/>
      <c r="D340" s="21"/>
      <c r="E340" s="21"/>
      <c r="F340" s="21"/>
      <c r="G340" s="21"/>
      <c r="H340" s="21"/>
      <c r="I340" s="27"/>
      <c r="J340" s="28">
        <f>SUM(J338:J339)</f>
        <v>152.61</v>
      </c>
      <c r="K340" s="28">
        <f>SUM(K338:K339)</f>
        <v>152.61</v>
      </c>
      <c r="L340" s="14"/>
    </row>
    <row r="341" spans="1:12">
      <c r="A341" s="8">
        <v>45958</v>
      </c>
      <c r="B341" s="9">
        <v>21638</v>
      </c>
      <c r="C341" s="10" t="s">
        <v>260</v>
      </c>
      <c r="D341" s="11" t="s">
        <v>93</v>
      </c>
      <c r="E341" s="3">
        <v>277438</v>
      </c>
      <c r="F341" s="12"/>
      <c r="G341" s="13" t="s">
        <v>169</v>
      </c>
      <c r="H341" s="13"/>
      <c r="I341" s="23"/>
      <c r="J341" s="24">
        <v>350</v>
      </c>
      <c r="K341" s="25">
        <f t="shared" ref="K341:K345" si="20">J341</f>
        <v>350</v>
      </c>
      <c r="L341" s="8">
        <v>45957</v>
      </c>
    </row>
    <row r="342" spans="1:12">
      <c r="A342" s="14"/>
      <c r="B342" s="15"/>
      <c r="C342" s="16"/>
      <c r="D342" s="17" t="s">
        <v>170</v>
      </c>
      <c r="E342" s="7"/>
      <c r="F342" s="18"/>
      <c r="G342" s="19" t="s">
        <v>169</v>
      </c>
      <c r="H342" s="19"/>
      <c r="I342" s="26"/>
      <c r="J342" s="24">
        <v>-79.18</v>
      </c>
      <c r="K342" s="25">
        <f t="shared" si="20"/>
        <v>-79.18</v>
      </c>
      <c r="L342" s="14"/>
    </row>
    <row r="343" spans="1:12">
      <c r="A343" s="20" t="s">
        <v>171</v>
      </c>
      <c r="B343" s="21"/>
      <c r="C343" s="21"/>
      <c r="D343" s="21"/>
      <c r="E343" s="21"/>
      <c r="F343" s="21"/>
      <c r="G343" s="21"/>
      <c r="H343" s="21"/>
      <c r="I343" s="27"/>
      <c r="J343" s="28">
        <f>SUM(J341:J342)</f>
        <v>270.82</v>
      </c>
      <c r="K343" s="28">
        <f>SUM(K341:K342)</f>
        <v>270.82</v>
      </c>
      <c r="L343" s="14"/>
    </row>
    <row r="344" spans="1:12">
      <c r="A344" s="8">
        <v>45958</v>
      </c>
      <c r="B344" s="9">
        <v>21638</v>
      </c>
      <c r="C344" s="10" t="s">
        <v>261</v>
      </c>
      <c r="D344" s="11" t="s">
        <v>93</v>
      </c>
      <c r="E344" s="3">
        <v>277437</v>
      </c>
      <c r="F344" s="12"/>
      <c r="G344" s="13" t="s">
        <v>169</v>
      </c>
      <c r="H344" s="13"/>
      <c r="I344" s="23"/>
      <c r="J344" s="24">
        <v>400</v>
      </c>
      <c r="K344" s="25">
        <f t="shared" si="20"/>
        <v>400</v>
      </c>
      <c r="L344" s="8">
        <v>45957</v>
      </c>
    </row>
    <row r="345" spans="1:12">
      <c r="A345" s="14"/>
      <c r="B345" s="15"/>
      <c r="C345" s="16"/>
      <c r="D345" s="17" t="s">
        <v>170</v>
      </c>
      <c r="E345" s="7"/>
      <c r="F345" s="18"/>
      <c r="G345" s="19" t="s">
        <v>169</v>
      </c>
      <c r="H345" s="19"/>
      <c r="I345" s="26"/>
      <c r="J345" s="24">
        <v>-90.62</v>
      </c>
      <c r="K345" s="25">
        <f t="shared" si="20"/>
        <v>-90.62</v>
      </c>
      <c r="L345" s="14"/>
    </row>
    <row r="346" spans="1:12">
      <c r="A346" s="20" t="s">
        <v>171</v>
      </c>
      <c r="B346" s="21"/>
      <c r="C346" s="21"/>
      <c r="D346" s="21"/>
      <c r="E346" s="21"/>
      <c r="F346" s="21"/>
      <c r="G346" s="21"/>
      <c r="H346" s="21"/>
      <c r="I346" s="27"/>
      <c r="J346" s="28">
        <f>SUM(J344:J345)</f>
        <v>309.38</v>
      </c>
      <c r="K346" s="28">
        <f>SUM(K344:K345)</f>
        <v>309.38</v>
      </c>
      <c r="L346" s="14"/>
    </row>
    <row r="347" spans="1:12">
      <c r="A347" s="8">
        <v>45958</v>
      </c>
      <c r="B347" s="9">
        <v>21638</v>
      </c>
      <c r="C347" s="10" t="s">
        <v>262</v>
      </c>
      <c r="D347" s="11" t="s">
        <v>93</v>
      </c>
      <c r="E347" s="3">
        <v>277433</v>
      </c>
      <c r="F347" s="12"/>
      <c r="G347" s="13" t="s">
        <v>169</v>
      </c>
      <c r="H347" s="13"/>
      <c r="I347" s="23"/>
      <c r="J347" s="24">
        <v>200</v>
      </c>
      <c r="K347" s="25">
        <f t="shared" ref="K347:K351" si="21">J347</f>
        <v>200</v>
      </c>
      <c r="L347" s="8">
        <v>45957</v>
      </c>
    </row>
    <row r="348" spans="1:12">
      <c r="A348" s="14"/>
      <c r="B348" s="15"/>
      <c r="C348" s="16"/>
      <c r="D348" s="17" t="s">
        <v>170</v>
      </c>
      <c r="E348" s="7"/>
      <c r="F348" s="18"/>
      <c r="G348" s="19" t="s">
        <v>169</v>
      </c>
      <c r="H348" s="19"/>
      <c r="I348" s="26"/>
      <c r="J348" s="24">
        <v>-51.14</v>
      </c>
      <c r="K348" s="25">
        <f t="shared" si="21"/>
        <v>-51.14</v>
      </c>
      <c r="L348" s="14"/>
    </row>
    <row r="349" spans="1:12">
      <c r="A349" s="20" t="s">
        <v>171</v>
      </c>
      <c r="B349" s="21"/>
      <c r="C349" s="21"/>
      <c r="D349" s="21"/>
      <c r="E349" s="21"/>
      <c r="F349" s="21"/>
      <c r="G349" s="21"/>
      <c r="H349" s="21"/>
      <c r="I349" s="27"/>
      <c r="J349" s="28">
        <f>SUM(J347:J348)</f>
        <v>148.86</v>
      </c>
      <c r="K349" s="28">
        <f>SUM(K347:K348)</f>
        <v>148.86</v>
      </c>
      <c r="L349" s="14"/>
    </row>
    <row r="350" spans="1:12">
      <c r="A350" s="8">
        <v>45958</v>
      </c>
      <c r="B350" s="9">
        <v>21638</v>
      </c>
      <c r="C350" s="10" t="s">
        <v>263</v>
      </c>
      <c r="D350" s="11" t="s">
        <v>93</v>
      </c>
      <c r="E350" s="3">
        <v>277439</v>
      </c>
      <c r="F350" s="12"/>
      <c r="G350" s="13" t="s">
        <v>169</v>
      </c>
      <c r="H350" s="13"/>
      <c r="I350" s="23"/>
      <c r="J350" s="24">
        <v>1100</v>
      </c>
      <c r="K350" s="25">
        <f t="shared" si="21"/>
        <v>1100</v>
      </c>
      <c r="L350" s="8">
        <v>45957</v>
      </c>
    </row>
    <row r="351" spans="1:12">
      <c r="A351" s="14"/>
      <c r="B351" s="15"/>
      <c r="C351" s="16" t="s">
        <v>264</v>
      </c>
      <c r="D351" s="17" t="s">
        <v>170</v>
      </c>
      <c r="E351" s="7"/>
      <c r="F351" s="18"/>
      <c r="G351" s="19" t="s">
        <v>169</v>
      </c>
      <c r="H351" s="19"/>
      <c r="I351" s="26"/>
      <c r="J351" s="24">
        <v>-243.35</v>
      </c>
      <c r="K351" s="25">
        <f t="shared" si="21"/>
        <v>-243.35</v>
      </c>
      <c r="L351" s="14"/>
    </row>
    <row r="352" spans="1:12">
      <c r="A352" s="20" t="s">
        <v>171</v>
      </c>
      <c r="B352" s="21"/>
      <c r="C352" s="21"/>
      <c r="D352" s="21"/>
      <c r="E352" s="21"/>
      <c r="F352" s="21"/>
      <c r="G352" s="21"/>
      <c r="H352" s="21"/>
      <c r="I352" s="27"/>
      <c r="J352" s="28">
        <f>SUM(J350:J351)</f>
        <v>856.65</v>
      </c>
      <c r="K352" s="28">
        <f>SUM(K350:K351)</f>
        <v>856.65</v>
      </c>
      <c r="L352" s="14"/>
    </row>
    <row r="353" spans="1:12">
      <c r="A353" s="8">
        <v>45958</v>
      </c>
      <c r="B353" s="9">
        <v>21638</v>
      </c>
      <c r="C353" s="33" t="s">
        <v>220</v>
      </c>
      <c r="D353" s="11" t="s">
        <v>93</v>
      </c>
      <c r="E353" s="3"/>
      <c r="F353" s="12"/>
      <c r="G353" s="13" t="s">
        <v>169</v>
      </c>
      <c r="H353" s="13"/>
      <c r="I353" s="23"/>
      <c r="J353" s="24">
        <v>-62.53</v>
      </c>
      <c r="K353" s="25">
        <f t="shared" ref="K353:K357" si="22">J353</f>
        <v>-62.53</v>
      </c>
      <c r="L353" s="8">
        <v>45957</v>
      </c>
    </row>
    <row r="354" spans="1:12">
      <c r="A354" s="14"/>
      <c r="B354" s="15"/>
      <c r="C354" s="16"/>
      <c r="D354" s="17" t="s">
        <v>170</v>
      </c>
      <c r="E354" s="7"/>
      <c r="F354" s="18"/>
      <c r="G354" s="19" t="s">
        <v>169</v>
      </c>
      <c r="H354" s="19"/>
      <c r="I354" s="26"/>
      <c r="J354" s="24"/>
      <c r="K354" s="25">
        <f t="shared" si="22"/>
        <v>0</v>
      </c>
      <c r="L354" s="14"/>
    </row>
    <row r="355" spans="1:12">
      <c r="A355" s="20" t="s">
        <v>171</v>
      </c>
      <c r="B355" s="21"/>
      <c r="C355" s="21"/>
      <c r="D355" s="21"/>
      <c r="E355" s="21"/>
      <c r="F355" s="21"/>
      <c r="G355" s="21"/>
      <c r="H355" s="21"/>
      <c r="I355" s="27"/>
      <c r="J355" s="34">
        <f>SUM(J353:J354)</f>
        <v>-62.53</v>
      </c>
      <c r="K355" s="28">
        <f>SUM(K353:K354)</f>
        <v>-62.53</v>
      </c>
      <c r="L355" s="14"/>
    </row>
    <row r="356" spans="1:12">
      <c r="A356" s="8">
        <v>45958</v>
      </c>
      <c r="B356" s="9">
        <v>21638</v>
      </c>
      <c r="C356" s="10" t="s">
        <v>265</v>
      </c>
      <c r="D356" s="11" t="s">
        <v>93</v>
      </c>
      <c r="E356" s="3">
        <v>277813</v>
      </c>
      <c r="F356" s="12"/>
      <c r="G356" s="13" t="s">
        <v>169</v>
      </c>
      <c r="H356" s="13"/>
      <c r="I356" s="23"/>
      <c r="J356" s="24">
        <v>200</v>
      </c>
      <c r="K356" s="25">
        <f t="shared" si="22"/>
        <v>200</v>
      </c>
      <c r="L356" s="8">
        <v>45957</v>
      </c>
    </row>
    <row r="357" spans="1:12">
      <c r="A357" s="14"/>
      <c r="B357" s="15"/>
      <c r="C357" s="16"/>
      <c r="D357" s="17" t="s">
        <v>170</v>
      </c>
      <c r="E357" s="7"/>
      <c r="F357" s="18"/>
      <c r="G357" s="19" t="s">
        <v>169</v>
      </c>
      <c r="H357" s="19"/>
      <c r="I357" s="26"/>
      <c r="J357" s="24">
        <v>-47.39</v>
      </c>
      <c r="K357" s="25">
        <f t="shared" si="22"/>
        <v>-47.39</v>
      </c>
      <c r="L357" s="14"/>
    </row>
    <row r="358" spans="1:12">
      <c r="A358" s="20" t="s">
        <v>171</v>
      </c>
      <c r="B358" s="21"/>
      <c r="C358" s="21"/>
      <c r="D358" s="21"/>
      <c r="E358" s="21"/>
      <c r="F358" s="21"/>
      <c r="G358" s="21"/>
      <c r="H358" s="21"/>
      <c r="I358" s="27"/>
      <c r="J358" s="28">
        <f>SUM(J356:J357)</f>
        <v>152.61</v>
      </c>
      <c r="K358" s="28">
        <f>SUM(K356:K357)</f>
        <v>152.61</v>
      </c>
      <c r="L358" s="14"/>
    </row>
    <row r="359" spans="1:12">
      <c r="A359" s="8">
        <v>45958</v>
      </c>
      <c r="B359" s="9">
        <v>21638</v>
      </c>
      <c r="C359" s="10" t="s">
        <v>266</v>
      </c>
      <c r="D359" s="11" t="s">
        <v>93</v>
      </c>
      <c r="E359" s="3">
        <v>277088</v>
      </c>
      <c r="F359" s="12"/>
      <c r="G359" s="13" t="s">
        <v>169</v>
      </c>
      <c r="H359" s="13"/>
      <c r="I359" s="23"/>
      <c r="J359" s="24">
        <v>200</v>
      </c>
      <c r="K359" s="25">
        <f t="shared" ref="K359:K363" si="23">J359</f>
        <v>200</v>
      </c>
      <c r="L359" s="8">
        <v>45957</v>
      </c>
    </row>
    <row r="360" spans="1:12">
      <c r="A360" s="14"/>
      <c r="B360" s="15"/>
      <c r="C360" s="16"/>
      <c r="D360" s="17" t="s">
        <v>170</v>
      </c>
      <c r="E360" s="7"/>
      <c r="F360" s="18"/>
      <c r="G360" s="19" t="s">
        <v>169</v>
      </c>
      <c r="H360" s="19"/>
      <c r="I360" s="26"/>
      <c r="J360" s="24">
        <v>-48.24</v>
      </c>
      <c r="K360" s="25">
        <f t="shared" si="23"/>
        <v>-48.24</v>
      </c>
      <c r="L360" s="14"/>
    </row>
    <row r="361" spans="1:12">
      <c r="A361" s="20" t="s">
        <v>171</v>
      </c>
      <c r="B361" s="21"/>
      <c r="C361" s="21"/>
      <c r="D361" s="21"/>
      <c r="E361" s="21"/>
      <c r="F361" s="21"/>
      <c r="G361" s="21"/>
      <c r="H361" s="21"/>
      <c r="I361" s="27"/>
      <c r="J361" s="28">
        <f>SUM(J359:J360)</f>
        <v>151.76</v>
      </c>
      <c r="K361" s="28">
        <f>SUM(K359:K360)</f>
        <v>151.76</v>
      </c>
      <c r="L361" s="14"/>
    </row>
    <row r="362" spans="1:12">
      <c r="A362" s="8">
        <v>45958</v>
      </c>
      <c r="B362" s="9">
        <v>21638</v>
      </c>
      <c r="C362" s="10" t="s">
        <v>267</v>
      </c>
      <c r="D362" s="11" t="s">
        <v>93</v>
      </c>
      <c r="E362" s="3">
        <v>275915</v>
      </c>
      <c r="F362" s="12"/>
      <c r="G362" s="13" t="s">
        <v>169</v>
      </c>
      <c r="H362" s="13"/>
      <c r="I362" s="23"/>
      <c r="J362" s="24">
        <v>200</v>
      </c>
      <c r="K362" s="25">
        <f t="shared" si="23"/>
        <v>200</v>
      </c>
      <c r="L362" s="8">
        <v>45957</v>
      </c>
    </row>
    <row r="363" spans="1:12">
      <c r="A363" s="14"/>
      <c r="B363" s="15"/>
      <c r="C363" s="16"/>
      <c r="D363" s="17" t="s">
        <v>170</v>
      </c>
      <c r="E363" s="7"/>
      <c r="F363" s="18"/>
      <c r="G363" s="19" t="s">
        <v>169</v>
      </c>
      <c r="H363" s="19"/>
      <c r="I363" s="26"/>
      <c r="J363" s="24">
        <v>-50.29</v>
      </c>
      <c r="K363" s="25">
        <f t="shared" si="23"/>
        <v>-50.29</v>
      </c>
      <c r="L363" s="14"/>
    </row>
    <row r="364" spans="1:12">
      <c r="A364" s="20" t="s">
        <v>171</v>
      </c>
      <c r="B364" s="21"/>
      <c r="C364" s="21"/>
      <c r="D364" s="21"/>
      <c r="E364" s="21"/>
      <c r="F364" s="21"/>
      <c r="G364" s="21"/>
      <c r="H364" s="21"/>
      <c r="I364" s="27"/>
      <c r="J364" s="28">
        <f>SUM(J362:J363)</f>
        <v>149.71</v>
      </c>
      <c r="K364" s="28">
        <f>SUM(K362:K363)</f>
        <v>149.71</v>
      </c>
      <c r="L364" s="14"/>
    </row>
    <row r="365" spans="1:12">
      <c r="A365" s="8">
        <v>45958</v>
      </c>
      <c r="B365" s="9">
        <v>21638</v>
      </c>
      <c r="C365" s="10" t="s">
        <v>268</v>
      </c>
      <c r="D365" s="11" t="s">
        <v>93</v>
      </c>
      <c r="E365" s="3">
        <v>276593</v>
      </c>
      <c r="F365" s="12"/>
      <c r="G365" s="13" t="s">
        <v>169</v>
      </c>
      <c r="H365" s="13"/>
      <c r="I365" s="23"/>
      <c r="J365" s="24">
        <v>400</v>
      </c>
      <c r="K365" s="25">
        <f>J365</f>
        <v>400</v>
      </c>
      <c r="L365" s="8">
        <v>45957</v>
      </c>
    </row>
    <row r="366" spans="1:12">
      <c r="A366" s="14"/>
      <c r="B366" s="15"/>
      <c r="C366" s="16"/>
      <c r="D366" s="17" t="s">
        <v>170</v>
      </c>
      <c r="E366" s="7"/>
      <c r="F366" s="18"/>
      <c r="G366" s="19" t="s">
        <v>169</v>
      </c>
      <c r="H366" s="19"/>
      <c r="I366" s="26"/>
      <c r="J366" s="24">
        <v>-95.58</v>
      </c>
      <c r="K366" s="25">
        <f>J366</f>
        <v>-95.58</v>
      </c>
      <c r="L366" s="14"/>
    </row>
    <row r="367" spans="1:12">
      <c r="A367" s="20" t="s">
        <v>171</v>
      </c>
      <c r="B367" s="21"/>
      <c r="C367" s="21"/>
      <c r="D367" s="21"/>
      <c r="E367" s="21"/>
      <c r="F367" s="21"/>
      <c r="G367" s="21"/>
      <c r="H367" s="21"/>
      <c r="I367" s="27"/>
      <c r="J367" s="28">
        <f>SUM(J365:J366)</f>
        <v>304.42</v>
      </c>
      <c r="K367" s="28">
        <f>SUM(K365:K366)</f>
        <v>304.42</v>
      </c>
      <c r="L367" s="14"/>
    </row>
    <row r="368" ht="10.5" spans="1:10">
      <c r="A368" s="2"/>
      <c r="I368" s="29" t="s">
        <v>193</v>
      </c>
      <c r="J368" s="30">
        <f>SUM(J322,J325,J328,J331,J334,J337,J340,J343,J346,J349,J352,J355,J358,J361,J364,J367)</f>
        <v>6645.92</v>
      </c>
    </row>
    <row r="370" ht="10.5" spans="1:10">
      <c r="A370" s="2" t="s">
        <v>23</v>
      </c>
      <c r="D370" s="2" t="s">
        <v>24</v>
      </c>
      <c r="I370" s="31"/>
      <c r="J370" s="30"/>
    </row>
    <row r="371" spans="1:1">
      <c r="A371" s="2"/>
    </row>
    <row r="372" spans="1:1">
      <c r="A372" s="2"/>
    </row>
    <row r="373" spans="1:4">
      <c r="A373" s="2" t="s">
        <v>26</v>
      </c>
      <c r="D373" s="2" t="s">
        <v>27</v>
      </c>
    </row>
    <row r="374" spans="1:4">
      <c r="A374" s="1" t="s">
        <v>29</v>
      </c>
      <c r="D374" s="1" t="s">
        <v>30</v>
      </c>
    </row>
    <row r="384" spans="1:1">
      <c r="A384" s="2" t="s">
        <v>0</v>
      </c>
    </row>
    <row r="385" spans="1:1">
      <c r="A385" s="2" t="s">
        <v>33</v>
      </c>
    </row>
    <row r="387" spans="1:12">
      <c r="A387" s="3" t="s">
        <v>2</v>
      </c>
      <c r="B387" s="3" t="s">
        <v>3</v>
      </c>
      <c r="C387" s="3" t="s">
        <v>4</v>
      </c>
      <c r="D387" s="3" t="s">
        <v>5</v>
      </c>
      <c r="E387" s="3" t="s">
        <v>167</v>
      </c>
      <c r="F387" s="3" t="s">
        <v>7</v>
      </c>
      <c r="G387" s="4" t="s">
        <v>8</v>
      </c>
      <c r="H387" s="5"/>
      <c r="I387" s="5"/>
      <c r="J387" s="22"/>
      <c r="K387" s="3" t="s">
        <v>9</v>
      </c>
      <c r="L387" s="3" t="s">
        <v>10</v>
      </c>
    </row>
    <row r="388" spans="1:12">
      <c r="A388" s="6"/>
      <c r="B388" s="6"/>
      <c r="C388" s="6"/>
      <c r="D388" s="6"/>
      <c r="E388" s="6"/>
      <c r="F388" s="6"/>
      <c r="G388" s="3" t="s">
        <v>11</v>
      </c>
      <c r="H388" s="3" t="s">
        <v>12</v>
      </c>
      <c r="I388" s="3" t="s">
        <v>13</v>
      </c>
      <c r="J388" s="3" t="s">
        <v>14</v>
      </c>
      <c r="K388" s="6"/>
      <c r="L388" s="6"/>
    </row>
    <row r="389" spans="1:1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</row>
    <row r="390" spans="1:12">
      <c r="A390" s="8">
        <v>45930</v>
      </c>
      <c r="B390" s="9">
        <v>21556</v>
      </c>
      <c r="C390" s="10" t="s">
        <v>269</v>
      </c>
      <c r="D390" s="11" t="s">
        <v>93</v>
      </c>
      <c r="E390" s="3">
        <v>272581</v>
      </c>
      <c r="F390" s="12"/>
      <c r="G390" s="13" t="s">
        <v>169</v>
      </c>
      <c r="H390" s="13"/>
      <c r="I390" s="23"/>
      <c r="J390" s="24">
        <v>4329.25</v>
      </c>
      <c r="K390" s="25">
        <f t="shared" ref="K390:K394" si="24">J390</f>
        <v>4329.25</v>
      </c>
      <c r="L390" s="8">
        <v>45929</v>
      </c>
    </row>
    <row r="391" spans="1:12">
      <c r="A391" s="14"/>
      <c r="B391" s="15"/>
      <c r="C391" s="16"/>
      <c r="D391" s="17" t="s">
        <v>170</v>
      </c>
      <c r="E391" s="7"/>
      <c r="F391" s="18"/>
      <c r="G391" s="19" t="s">
        <v>169</v>
      </c>
      <c r="H391" s="19"/>
      <c r="I391" s="26"/>
      <c r="J391" s="24">
        <v>-897</v>
      </c>
      <c r="K391" s="25">
        <f t="shared" si="24"/>
        <v>-897</v>
      </c>
      <c r="L391" s="14"/>
    </row>
    <row r="392" spans="1:12">
      <c r="A392" s="20" t="s">
        <v>171</v>
      </c>
      <c r="B392" s="21"/>
      <c r="C392" s="21"/>
      <c r="D392" s="21"/>
      <c r="E392" s="21"/>
      <c r="F392" s="21"/>
      <c r="G392" s="21"/>
      <c r="H392" s="21"/>
      <c r="I392" s="27"/>
      <c r="J392" s="28">
        <f>SUM(J390:J391)</f>
        <v>3432.25</v>
      </c>
      <c r="K392" s="28">
        <f>SUM(K390:K391)</f>
        <v>3432.25</v>
      </c>
      <c r="L392" s="14"/>
    </row>
    <row r="393" spans="1:12">
      <c r="A393" s="8">
        <v>45930</v>
      </c>
      <c r="B393" s="9">
        <v>21556</v>
      </c>
      <c r="C393" s="10" t="s">
        <v>270</v>
      </c>
      <c r="D393" s="11" t="s">
        <v>93</v>
      </c>
      <c r="E393" s="3">
        <v>274170</v>
      </c>
      <c r="F393" s="12"/>
      <c r="G393" s="13" t="s">
        <v>169</v>
      </c>
      <c r="H393" s="13"/>
      <c r="I393" s="23"/>
      <c r="J393" s="24">
        <v>1100</v>
      </c>
      <c r="K393" s="25">
        <f t="shared" si="24"/>
        <v>1100</v>
      </c>
      <c r="L393" s="8">
        <v>45929</v>
      </c>
    </row>
    <row r="394" spans="1:12">
      <c r="A394" s="14"/>
      <c r="B394" s="15"/>
      <c r="C394" s="16"/>
      <c r="D394" s="17" t="s">
        <v>170</v>
      </c>
      <c r="E394" s="7"/>
      <c r="F394" s="18"/>
      <c r="G394" s="19" t="s">
        <v>169</v>
      </c>
      <c r="H394" s="19"/>
      <c r="I394" s="26"/>
      <c r="J394" s="24">
        <v>-238.14</v>
      </c>
      <c r="K394" s="25">
        <f t="shared" si="24"/>
        <v>-238.14</v>
      </c>
      <c r="L394" s="14"/>
    </row>
    <row r="395" spans="1:12">
      <c r="A395" s="20" t="s">
        <v>171</v>
      </c>
      <c r="B395" s="21"/>
      <c r="C395" s="21"/>
      <c r="D395" s="21"/>
      <c r="E395" s="21"/>
      <c r="F395" s="21"/>
      <c r="G395" s="21"/>
      <c r="H395" s="21"/>
      <c r="I395" s="27"/>
      <c r="J395" s="28">
        <f>SUM(J393:J394)</f>
        <v>861.86</v>
      </c>
      <c r="K395" s="28">
        <f>SUM(K393:K394)</f>
        <v>861.86</v>
      </c>
      <c r="L395" s="14"/>
    </row>
    <row r="396" spans="1:12">
      <c r="A396" s="8">
        <v>45930</v>
      </c>
      <c r="B396" s="9">
        <v>21556</v>
      </c>
      <c r="C396" s="10" t="s">
        <v>271</v>
      </c>
      <c r="D396" s="11" t="s">
        <v>93</v>
      </c>
      <c r="E396" s="3">
        <v>274604</v>
      </c>
      <c r="F396" s="12"/>
      <c r="G396" s="13" t="s">
        <v>169</v>
      </c>
      <c r="H396" s="13"/>
      <c r="I396" s="23"/>
      <c r="J396" s="24">
        <v>200</v>
      </c>
      <c r="K396" s="25">
        <f t="shared" ref="K396:K400" si="25">J396</f>
        <v>200</v>
      </c>
      <c r="L396" s="8">
        <v>45929</v>
      </c>
    </row>
    <row r="397" spans="1:12">
      <c r="A397" s="14"/>
      <c r="B397" s="15"/>
      <c r="C397" s="16"/>
      <c r="D397" s="17" t="s">
        <v>170</v>
      </c>
      <c r="E397" s="7"/>
      <c r="F397" s="18"/>
      <c r="G397" s="19" t="s">
        <v>169</v>
      </c>
      <c r="H397" s="19"/>
      <c r="I397" s="26"/>
      <c r="J397" s="24">
        <v>-48.24</v>
      </c>
      <c r="K397" s="25">
        <f t="shared" si="25"/>
        <v>-48.24</v>
      </c>
      <c r="L397" s="14"/>
    </row>
    <row r="398" spans="1:12">
      <c r="A398" s="20" t="s">
        <v>171</v>
      </c>
      <c r="B398" s="21"/>
      <c r="C398" s="21"/>
      <c r="D398" s="21"/>
      <c r="E398" s="21"/>
      <c r="F398" s="21"/>
      <c r="G398" s="21"/>
      <c r="H398" s="21"/>
      <c r="I398" s="27"/>
      <c r="J398" s="28">
        <f>SUM(J396:J397)</f>
        <v>151.76</v>
      </c>
      <c r="K398" s="28">
        <f>SUM(K396:K397)</f>
        <v>151.76</v>
      </c>
      <c r="L398" s="14"/>
    </row>
    <row r="399" spans="1:12">
      <c r="A399" s="8">
        <v>45930</v>
      </c>
      <c r="B399" s="9">
        <v>21556</v>
      </c>
      <c r="C399" s="10" t="s">
        <v>272</v>
      </c>
      <c r="D399" s="11" t="s">
        <v>93</v>
      </c>
      <c r="E399" s="3">
        <v>273964</v>
      </c>
      <c r="F399" s="12"/>
      <c r="G399" s="13" t="s">
        <v>169</v>
      </c>
      <c r="H399" s="13"/>
      <c r="I399" s="23"/>
      <c r="J399" s="24">
        <v>350</v>
      </c>
      <c r="K399" s="25">
        <f t="shared" si="25"/>
        <v>350</v>
      </c>
      <c r="L399" s="8">
        <v>45929</v>
      </c>
    </row>
    <row r="400" spans="1:12">
      <c r="A400" s="14"/>
      <c r="B400" s="15"/>
      <c r="C400" s="16"/>
      <c r="D400" s="17" t="s">
        <v>170</v>
      </c>
      <c r="E400" s="7"/>
      <c r="F400" s="18"/>
      <c r="G400" s="19" t="s">
        <v>169</v>
      </c>
      <c r="H400" s="19"/>
      <c r="I400" s="26"/>
      <c r="J400" s="24">
        <v>-85.12</v>
      </c>
      <c r="K400" s="25">
        <f t="shared" si="25"/>
        <v>-85.12</v>
      </c>
      <c r="L400" s="14"/>
    </row>
    <row r="401" spans="1:12">
      <c r="A401" s="20" t="s">
        <v>171</v>
      </c>
      <c r="B401" s="21"/>
      <c r="C401" s="21"/>
      <c r="D401" s="21"/>
      <c r="E401" s="21"/>
      <c r="F401" s="21"/>
      <c r="G401" s="21"/>
      <c r="H401" s="21"/>
      <c r="I401" s="27"/>
      <c r="J401" s="28">
        <f>SUM(J399:J400)</f>
        <v>264.88</v>
      </c>
      <c r="K401" s="28">
        <f>SUM(K399:K400)</f>
        <v>264.88</v>
      </c>
      <c r="L401" s="14"/>
    </row>
    <row r="402" spans="1:12">
      <c r="A402" s="8">
        <v>45930</v>
      </c>
      <c r="B402" s="9">
        <v>21556</v>
      </c>
      <c r="C402" s="10" t="s">
        <v>273</v>
      </c>
      <c r="D402" s="11" t="s">
        <v>93</v>
      </c>
      <c r="E402" s="3">
        <v>273991</v>
      </c>
      <c r="F402" s="12"/>
      <c r="G402" s="13" t="s">
        <v>169</v>
      </c>
      <c r="H402" s="13"/>
      <c r="I402" s="23"/>
      <c r="J402" s="24">
        <v>1100</v>
      </c>
      <c r="K402" s="25">
        <f t="shared" ref="K402:K406" si="26">J402</f>
        <v>1100</v>
      </c>
      <c r="L402" s="8">
        <v>45929</v>
      </c>
    </row>
    <row r="403" spans="1:12">
      <c r="A403" s="14"/>
      <c r="B403" s="15"/>
      <c r="C403" s="16"/>
      <c r="D403" s="17" t="s">
        <v>170</v>
      </c>
      <c r="E403" s="7"/>
      <c r="F403" s="18"/>
      <c r="G403" s="19" t="s">
        <v>169</v>
      </c>
      <c r="H403" s="19"/>
      <c r="I403" s="26"/>
      <c r="J403" s="24">
        <v>-254.96</v>
      </c>
      <c r="K403" s="25">
        <f t="shared" si="26"/>
        <v>-254.96</v>
      </c>
      <c r="L403" s="14"/>
    </row>
    <row r="404" spans="1:12">
      <c r="A404" s="20" t="s">
        <v>171</v>
      </c>
      <c r="B404" s="21"/>
      <c r="C404" s="21"/>
      <c r="D404" s="21"/>
      <c r="E404" s="21"/>
      <c r="F404" s="21"/>
      <c r="G404" s="21"/>
      <c r="H404" s="21"/>
      <c r="I404" s="27"/>
      <c r="J404" s="28">
        <f>SUM(J402:J403)</f>
        <v>845.04</v>
      </c>
      <c r="K404" s="28">
        <f>SUM(K402:K403)</f>
        <v>845.04</v>
      </c>
      <c r="L404" s="14"/>
    </row>
    <row r="405" spans="1:12">
      <c r="A405" s="8">
        <v>45930</v>
      </c>
      <c r="B405" s="9">
        <v>21556</v>
      </c>
      <c r="C405" s="10" t="s">
        <v>274</v>
      </c>
      <c r="D405" s="11" t="s">
        <v>93</v>
      </c>
      <c r="E405" s="3">
        <v>273721</v>
      </c>
      <c r="F405" s="12"/>
      <c r="G405" s="13" t="s">
        <v>169</v>
      </c>
      <c r="H405" s="13"/>
      <c r="I405" s="23"/>
      <c r="J405" s="24">
        <v>1100</v>
      </c>
      <c r="K405" s="25">
        <f t="shared" si="26"/>
        <v>1100</v>
      </c>
      <c r="L405" s="8">
        <v>45929</v>
      </c>
    </row>
    <row r="406" spans="1:12">
      <c r="A406" s="14"/>
      <c r="B406" s="15"/>
      <c r="C406" s="16"/>
      <c r="D406" s="17" t="s">
        <v>170</v>
      </c>
      <c r="E406" s="7"/>
      <c r="F406" s="18"/>
      <c r="G406" s="19" t="s">
        <v>169</v>
      </c>
      <c r="H406" s="19"/>
      <c r="I406" s="26"/>
      <c r="J406" s="24">
        <v>-254.96</v>
      </c>
      <c r="K406" s="25">
        <f t="shared" si="26"/>
        <v>-254.96</v>
      </c>
      <c r="L406" s="14"/>
    </row>
    <row r="407" spans="1:12">
      <c r="A407" s="20" t="s">
        <v>171</v>
      </c>
      <c r="B407" s="21"/>
      <c r="C407" s="21"/>
      <c r="D407" s="21"/>
      <c r="E407" s="21"/>
      <c r="F407" s="21"/>
      <c r="G407" s="21"/>
      <c r="H407" s="21"/>
      <c r="I407" s="27"/>
      <c r="J407" s="28">
        <f>SUM(J405:J406)</f>
        <v>845.04</v>
      </c>
      <c r="K407" s="28">
        <f>SUM(K405:K406)</f>
        <v>845.04</v>
      </c>
      <c r="L407" s="14"/>
    </row>
    <row r="408" spans="1:12">
      <c r="A408" s="8">
        <v>45930</v>
      </c>
      <c r="B408" s="9">
        <v>21556</v>
      </c>
      <c r="C408" s="10" t="s">
        <v>275</v>
      </c>
      <c r="D408" s="11" t="s">
        <v>93</v>
      </c>
      <c r="E408" s="3">
        <v>273993</v>
      </c>
      <c r="F408" s="12"/>
      <c r="G408" s="13" t="s">
        <v>169</v>
      </c>
      <c r="H408" s="13"/>
      <c r="I408" s="23"/>
      <c r="J408" s="24">
        <v>1400</v>
      </c>
      <c r="K408" s="25">
        <f t="shared" ref="K408:K412" si="27">J408</f>
        <v>1400</v>
      </c>
      <c r="L408" s="8">
        <v>45929</v>
      </c>
    </row>
    <row r="409" spans="1:12">
      <c r="A409" s="14"/>
      <c r="B409" s="15"/>
      <c r="C409" s="16"/>
      <c r="D409" s="17" t="s">
        <v>170</v>
      </c>
      <c r="E409" s="7"/>
      <c r="F409" s="18"/>
      <c r="G409" s="19" t="s">
        <v>169</v>
      </c>
      <c r="H409" s="19"/>
      <c r="I409" s="26"/>
      <c r="J409" s="24">
        <v>-322.9</v>
      </c>
      <c r="K409" s="25">
        <f t="shared" si="27"/>
        <v>-322.9</v>
      </c>
      <c r="L409" s="14"/>
    </row>
    <row r="410" spans="1:12">
      <c r="A410" s="20" t="s">
        <v>171</v>
      </c>
      <c r="B410" s="21"/>
      <c r="C410" s="21"/>
      <c r="D410" s="21"/>
      <c r="E410" s="21"/>
      <c r="F410" s="21"/>
      <c r="G410" s="21"/>
      <c r="H410" s="21"/>
      <c r="I410" s="27"/>
      <c r="J410" s="28">
        <f>SUM(J408:J409)</f>
        <v>1077.1</v>
      </c>
      <c r="K410" s="28">
        <f>SUM(K408:K409)</f>
        <v>1077.1</v>
      </c>
      <c r="L410" s="14"/>
    </row>
    <row r="411" spans="1:12">
      <c r="A411" s="8">
        <v>45930</v>
      </c>
      <c r="B411" s="9">
        <v>21556</v>
      </c>
      <c r="C411" s="10" t="s">
        <v>276</v>
      </c>
      <c r="D411" s="11" t="s">
        <v>93</v>
      </c>
      <c r="E411" s="3">
        <v>273979</v>
      </c>
      <c r="F411" s="12"/>
      <c r="G411" s="13" t="s">
        <v>169</v>
      </c>
      <c r="H411" s="13"/>
      <c r="I411" s="23"/>
      <c r="J411" s="24">
        <v>1100</v>
      </c>
      <c r="K411" s="25">
        <f t="shared" si="27"/>
        <v>1100</v>
      </c>
      <c r="L411" s="8">
        <v>45929</v>
      </c>
    </row>
    <row r="412" spans="1:12">
      <c r="A412" s="14"/>
      <c r="B412" s="15"/>
      <c r="C412" s="16"/>
      <c r="D412" s="17" t="s">
        <v>170</v>
      </c>
      <c r="E412" s="7"/>
      <c r="F412" s="18"/>
      <c r="G412" s="19" t="s">
        <v>169</v>
      </c>
      <c r="H412" s="19"/>
      <c r="I412" s="26"/>
      <c r="J412" s="24">
        <v>-254.96</v>
      </c>
      <c r="K412" s="25">
        <f t="shared" si="27"/>
        <v>-254.96</v>
      </c>
      <c r="L412" s="14"/>
    </row>
    <row r="413" spans="1:12">
      <c r="A413" s="20" t="s">
        <v>171</v>
      </c>
      <c r="B413" s="21"/>
      <c r="C413" s="21"/>
      <c r="D413" s="21"/>
      <c r="E413" s="21"/>
      <c r="F413" s="21"/>
      <c r="G413" s="21"/>
      <c r="H413" s="21"/>
      <c r="I413" s="27"/>
      <c r="J413" s="28">
        <f>SUM(J411:J412)</f>
        <v>845.04</v>
      </c>
      <c r="K413" s="28">
        <f>SUM(K411:K412)</f>
        <v>845.04</v>
      </c>
      <c r="L413" s="14"/>
    </row>
    <row r="414" spans="1:12">
      <c r="A414" s="8">
        <v>45930</v>
      </c>
      <c r="B414" s="9">
        <v>21556</v>
      </c>
      <c r="C414" s="10" t="s">
        <v>277</v>
      </c>
      <c r="D414" s="11" t="s">
        <v>93</v>
      </c>
      <c r="E414" s="3">
        <v>273985</v>
      </c>
      <c r="F414" s="12"/>
      <c r="G414" s="13" t="s">
        <v>169</v>
      </c>
      <c r="H414" s="13"/>
      <c r="I414" s="23"/>
      <c r="J414" s="24">
        <v>600</v>
      </c>
      <c r="K414" s="25">
        <f t="shared" ref="K414:K418" si="28">J414</f>
        <v>600</v>
      </c>
      <c r="L414" s="8">
        <v>45929</v>
      </c>
    </row>
    <row r="415" spans="1:12">
      <c r="A415" s="14"/>
      <c r="B415" s="15"/>
      <c r="C415" s="16"/>
      <c r="D415" s="17" t="s">
        <v>170</v>
      </c>
      <c r="E415" s="7"/>
      <c r="F415" s="18"/>
      <c r="G415" s="19" t="s">
        <v>169</v>
      </c>
      <c r="H415" s="19"/>
      <c r="I415" s="26"/>
      <c r="J415" s="24">
        <v>-132.17</v>
      </c>
      <c r="K415" s="25">
        <f t="shared" si="28"/>
        <v>-132.17</v>
      </c>
      <c r="L415" s="14"/>
    </row>
    <row r="416" spans="1:12">
      <c r="A416" s="20" t="s">
        <v>171</v>
      </c>
      <c r="B416" s="21"/>
      <c r="C416" s="21"/>
      <c r="D416" s="21"/>
      <c r="E416" s="21"/>
      <c r="F416" s="21"/>
      <c r="G416" s="21"/>
      <c r="H416" s="21"/>
      <c r="I416" s="27"/>
      <c r="J416" s="28">
        <f>SUM(J414:J415)</f>
        <v>467.83</v>
      </c>
      <c r="K416" s="28">
        <f>SUM(K414:K415)</f>
        <v>467.83</v>
      </c>
      <c r="L416" s="14"/>
    </row>
    <row r="417" spans="1:12">
      <c r="A417" s="8">
        <v>45930</v>
      </c>
      <c r="B417" s="9">
        <v>21556</v>
      </c>
      <c r="C417" s="10" t="s">
        <v>278</v>
      </c>
      <c r="D417" s="11" t="s">
        <v>93</v>
      </c>
      <c r="E417" s="3">
        <v>274168</v>
      </c>
      <c r="F417" s="12"/>
      <c r="G417" s="13" t="s">
        <v>169</v>
      </c>
      <c r="H417" s="13"/>
      <c r="I417" s="23"/>
      <c r="J417" s="24">
        <v>550</v>
      </c>
      <c r="K417" s="25">
        <f t="shared" si="28"/>
        <v>550</v>
      </c>
      <c r="L417" s="8">
        <v>45929</v>
      </c>
    </row>
    <row r="418" spans="1:12">
      <c r="A418" s="14"/>
      <c r="B418" s="15"/>
      <c r="C418" s="16"/>
      <c r="D418" s="17" t="s">
        <v>170</v>
      </c>
      <c r="E418" s="7"/>
      <c r="F418" s="18"/>
      <c r="G418" s="19" t="s">
        <v>169</v>
      </c>
      <c r="H418" s="19"/>
      <c r="I418" s="26"/>
      <c r="J418" s="24">
        <v>-144.38</v>
      </c>
      <c r="K418" s="25">
        <f t="shared" si="28"/>
        <v>-144.38</v>
      </c>
      <c r="L418" s="14"/>
    </row>
    <row r="419" spans="1:12">
      <c r="A419" s="20" t="s">
        <v>171</v>
      </c>
      <c r="B419" s="21"/>
      <c r="C419" s="21"/>
      <c r="D419" s="21"/>
      <c r="E419" s="21"/>
      <c r="F419" s="21"/>
      <c r="G419" s="21"/>
      <c r="H419" s="21"/>
      <c r="I419" s="27"/>
      <c r="J419" s="28">
        <f>SUM(J417:J418)</f>
        <v>405.62</v>
      </c>
      <c r="K419" s="28">
        <f>SUM(K417:K418)</f>
        <v>405.62</v>
      </c>
      <c r="L419" s="14"/>
    </row>
    <row r="420" spans="1:12">
      <c r="A420" s="8">
        <v>45930</v>
      </c>
      <c r="B420" s="9">
        <v>21556</v>
      </c>
      <c r="C420" s="10" t="s">
        <v>279</v>
      </c>
      <c r="D420" s="11" t="s">
        <v>93</v>
      </c>
      <c r="E420" s="3">
        <v>273723</v>
      </c>
      <c r="F420" s="12"/>
      <c r="G420" s="13" t="s">
        <v>169</v>
      </c>
      <c r="H420" s="13"/>
      <c r="I420" s="23"/>
      <c r="J420" s="24">
        <v>200</v>
      </c>
      <c r="K420" s="25">
        <f t="shared" ref="K420:K424" si="29">J420</f>
        <v>200</v>
      </c>
      <c r="L420" s="8">
        <v>45929</v>
      </c>
    </row>
    <row r="421" spans="1:12">
      <c r="A421" s="14"/>
      <c r="B421" s="15"/>
      <c r="C421" s="16"/>
      <c r="D421" s="17" t="s">
        <v>170</v>
      </c>
      <c r="E421" s="7"/>
      <c r="F421" s="18"/>
      <c r="G421" s="19" t="s">
        <v>169</v>
      </c>
      <c r="H421" s="19"/>
      <c r="I421" s="26"/>
      <c r="J421" s="24">
        <v>-51.14</v>
      </c>
      <c r="K421" s="25">
        <f t="shared" si="29"/>
        <v>-51.14</v>
      </c>
      <c r="L421" s="14"/>
    </row>
    <row r="422" spans="1:12">
      <c r="A422" s="20" t="s">
        <v>171</v>
      </c>
      <c r="B422" s="21"/>
      <c r="C422" s="21"/>
      <c r="D422" s="21"/>
      <c r="E422" s="21"/>
      <c r="F422" s="21"/>
      <c r="G422" s="21"/>
      <c r="H422" s="21"/>
      <c r="I422" s="27"/>
      <c r="J422" s="28">
        <f>SUM(J420:J421)</f>
        <v>148.86</v>
      </c>
      <c r="K422" s="28">
        <f>SUM(K420:K421)</f>
        <v>148.86</v>
      </c>
      <c r="L422" s="14"/>
    </row>
    <row r="423" spans="1:12">
      <c r="A423" s="8">
        <v>45930</v>
      </c>
      <c r="B423" s="9">
        <v>21556</v>
      </c>
      <c r="C423" s="10" t="s">
        <v>280</v>
      </c>
      <c r="D423" s="11" t="s">
        <v>93</v>
      </c>
      <c r="E423" s="3">
        <v>273968</v>
      </c>
      <c r="F423" s="12"/>
      <c r="G423" s="13" t="s">
        <v>169</v>
      </c>
      <c r="H423" s="13"/>
      <c r="I423" s="23"/>
      <c r="J423" s="24">
        <v>1100</v>
      </c>
      <c r="K423" s="25">
        <f t="shared" si="29"/>
        <v>1100</v>
      </c>
      <c r="L423" s="8">
        <v>45929</v>
      </c>
    </row>
    <row r="424" spans="1:12">
      <c r="A424" s="14"/>
      <c r="B424" s="15"/>
      <c r="C424" s="16"/>
      <c r="D424" s="17" t="s">
        <v>170</v>
      </c>
      <c r="E424" s="7"/>
      <c r="F424" s="18"/>
      <c r="G424" s="19" t="s">
        <v>169</v>
      </c>
      <c r="H424" s="19"/>
      <c r="I424" s="26"/>
      <c r="J424" s="24">
        <v>-255.42</v>
      </c>
      <c r="K424" s="25">
        <f t="shared" si="29"/>
        <v>-255.42</v>
      </c>
      <c r="L424" s="14"/>
    </row>
    <row r="425" spans="1:12">
      <c r="A425" s="20" t="s">
        <v>171</v>
      </c>
      <c r="B425" s="21"/>
      <c r="C425" s="21"/>
      <c r="D425" s="21"/>
      <c r="E425" s="21"/>
      <c r="F425" s="21"/>
      <c r="G425" s="21"/>
      <c r="H425" s="21"/>
      <c r="I425" s="27"/>
      <c r="J425" s="28">
        <f>SUM(J423:J424)</f>
        <v>844.58</v>
      </c>
      <c r="K425" s="28">
        <f>SUM(K423:K424)</f>
        <v>844.58</v>
      </c>
      <c r="L425" s="14"/>
    </row>
    <row r="426" spans="1:12">
      <c r="A426" s="8">
        <v>45930</v>
      </c>
      <c r="B426" s="9">
        <v>21556</v>
      </c>
      <c r="C426" s="10" t="s">
        <v>281</v>
      </c>
      <c r="D426" s="11" t="s">
        <v>93</v>
      </c>
      <c r="E426" s="3">
        <v>273602</v>
      </c>
      <c r="F426" s="12"/>
      <c r="G426" s="13" t="s">
        <v>169</v>
      </c>
      <c r="H426" s="13"/>
      <c r="I426" s="23"/>
      <c r="J426" s="24">
        <v>1100</v>
      </c>
      <c r="K426" s="25">
        <f t="shared" ref="K426:K430" si="30">J426</f>
        <v>1100</v>
      </c>
      <c r="L426" s="8">
        <v>45929</v>
      </c>
    </row>
    <row r="427" spans="1:12">
      <c r="A427" s="14"/>
      <c r="B427" s="15"/>
      <c r="C427" s="16"/>
      <c r="D427" s="17" t="s">
        <v>170</v>
      </c>
      <c r="E427" s="7"/>
      <c r="F427" s="18"/>
      <c r="G427" s="19" t="s">
        <v>169</v>
      </c>
      <c r="H427" s="19"/>
      <c r="I427" s="26"/>
      <c r="J427" s="24">
        <v>-254.96</v>
      </c>
      <c r="K427" s="25">
        <f t="shared" si="30"/>
        <v>-254.96</v>
      </c>
      <c r="L427" s="14"/>
    </row>
    <row r="428" spans="1:12">
      <c r="A428" s="20" t="s">
        <v>171</v>
      </c>
      <c r="B428" s="21"/>
      <c r="C428" s="21"/>
      <c r="D428" s="21"/>
      <c r="E428" s="21"/>
      <c r="F428" s="21"/>
      <c r="G428" s="21"/>
      <c r="H428" s="21"/>
      <c r="I428" s="27"/>
      <c r="J428" s="28">
        <f>SUM(J426:J427)</f>
        <v>845.04</v>
      </c>
      <c r="K428" s="28">
        <f>SUM(K426:K427)</f>
        <v>845.04</v>
      </c>
      <c r="L428" s="14"/>
    </row>
    <row r="429" spans="1:12">
      <c r="A429" s="8">
        <v>45930</v>
      </c>
      <c r="B429" s="9">
        <v>21556</v>
      </c>
      <c r="C429" s="10" t="s">
        <v>282</v>
      </c>
      <c r="D429" s="11" t="s">
        <v>93</v>
      </c>
      <c r="E429" s="3">
        <v>273970</v>
      </c>
      <c r="F429" s="12"/>
      <c r="G429" s="13" t="s">
        <v>169</v>
      </c>
      <c r="H429" s="13"/>
      <c r="I429" s="23"/>
      <c r="J429" s="24">
        <v>200</v>
      </c>
      <c r="K429" s="25">
        <f t="shared" si="30"/>
        <v>200</v>
      </c>
      <c r="L429" s="8">
        <v>45929</v>
      </c>
    </row>
    <row r="430" spans="1:12">
      <c r="A430" s="14"/>
      <c r="B430" s="15"/>
      <c r="C430" s="16"/>
      <c r="D430" s="17" t="s">
        <v>170</v>
      </c>
      <c r="E430" s="7"/>
      <c r="F430" s="18"/>
      <c r="G430" s="19" t="s">
        <v>169</v>
      </c>
      <c r="H430" s="19"/>
      <c r="I430" s="26"/>
      <c r="J430" s="24">
        <v>-47.39</v>
      </c>
      <c r="K430" s="25">
        <f t="shared" si="30"/>
        <v>-47.39</v>
      </c>
      <c r="L430" s="14"/>
    </row>
    <row r="431" spans="1:12">
      <c r="A431" s="20" t="s">
        <v>171</v>
      </c>
      <c r="B431" s="21"/>
      <c r="C431" s="21"/>
      <c r="D431" s="21"/>
      <c r="E431" s="21"/>
      <c r="F431" s="21"/>
      <c r="G431" s="21"/>
      <c r="H431" s="21"/>
      <c r="I431" s="27"/>
      <c r="J431" s="28">
        <f>SUM(J429:J430)</f>
        <v>152.61</v>
      </c>
      <c r="K431" s="28">
        <f>SUM(K429:K430)</f>
        <v>152.61</v>
      </c>
      <c r="L431" s="14"/>
    </row>
    <row r="432" spans="1:12">
      <c r="A432" s="8">
        <v>45930</v>
      </c>
      <c r="B432" s="9">
        <v>21556</v>
      </c>
      <c r="C432" s="10" t="s">
        <v>283</v>
      </c>
      <c r="D432" s="11" t="s">
        <v>93</v>
      </c>
      <c r="E432" s="3">
        <v>273973</v>
      </c>
      <c r="F432" s="12"/>
      <c r="G432" s="13" t="s">
        <v>169</v>
      </c>
      <c r="H432" s="13"/>
      <c r="I432" s="23"/>
      <c r="J432" s="24">
        <v>350</v>
      </c>
      <c r="K432" s="25">
        <f t="shared" ref="K432:K436" si="31">J432</f>
        <v>350</v>
      </c>
      <c r="L432" s="8">
        <v>45929</v>
      </c>
    </row>
    <row r="433" spans="1:12">
      <c r="A433" s="14"/>
      <c r="B433" s="15"/>
      <c r="C433" s="16"/>
      <c r="D433" s="17" t="s">
        <v>170</v>
      </c>
      <c r="E433" s="7"/>
      <c r="F433" s="18"/>
      <c r="G433" s="19" t="s">
        <v>169</v>
      </c>
      <c r="H433" s="19"/>
      <c r="I433" s="26"/>
      <c r="J433" s="24">
        <v>-79.18</v>
      </c>
      <c r="K433" s="25">
        <f t="shared" si="31"/>
        <v>-79.18</v>
      </c>
      <c r="L433" s="14"/>
    </row>
    <row r="434" spans="1:12">
      <c r="A434" s="20" t="s">
        <v>171</v>
      </c>
      <c r="B434" s="21"/>
      <c r="C434" s="21"/>
      <c r="D434" s="21"/>
      <c r="E434" s="21"/>
      <c r="F434" s="21"/>
      <c r="G434" s="21"/>
      <c r="H434" s="21"/>
      <c r="I434" s="27"/>
      <c r="J434" s="28">
        <f>SUM(J432:J433)</f>
        <v>270.82</v>
      </c>
      <c r="K434" s="28">
        <f>SUM(K432:K433)</f>
        <v>270.82</v>
      </c>
      <c r="L434" s="14"/>
    </row>
    <row r="435" spans="1:12">
      <c r="A435" s="8">
        <v>45930</v>
      </c>
      <c r="B435" s="9">
        <v>21556</v>
      </c>
      <c r="C435" s="10" t="s">
        <v>284</v>
      </c>
      <c r="D435" s="11" t="s">
        <v>93</v>
      </c>
      <c r="E435" s="3">
        <v>273065</v>
      </c>
      <c r="F435" s="12"/>
      <c r="G435" s="13" t="s">
        <v>169</v>
      </c>
      <c r="H435" s="13"/>
      <c r="I435" s="23"/>
      <c r="J435" s="24">
        <v>679</v>
      </c>
      <c r="K435" s="25">
        <f t="shared" si="31"/>
        <v>679</v>
      </c>
      <c r="L435" s="8">
        <v>45929</v>
      </c>
    </row>
    <row r="436" spans="1:12">
      <c r="A436" s="14"/>
      <c r="B436" s="15"/>
      <c r="C436" s="16"/>
      <c r="D436" s="17" t="s">
        <v>170</v>
      </c>
      <c r="E436" s="7"/>
      <c r="F436" s="18"/>
      <c r="G436" s="19" t="s">
        <v>169</v>
      </c>
      <c r="H436" s="19"/>
      <c r="I436" s="26"/>
      <c r="J436" s="24">
        <v>-177.08</v>
      </c>
      <c r="K436" s="25">
        <f t="shared" si="31"/>
        <v>-177.08</v>
      </c>
      <c r="L436" s="14"/>
    </row>
    <row r="437" spans="1:12">
      <c r="A437" s="20" t="s">
        <v>171</v>
      </c>
      <c r="B437" s="21"/>
      <c r="C437" s="21"/>
      <c r="D437" s="21"/>
      <c r="E437" s="21"/>
      <c r="F437" s="21"/>
      <c r="G437" s="21"/>
      <c r="H437" s="21"/>
      <c r="I437" s="27"/>
      <c r="J437" s="28">
        <f>SUM(J435:J436)</f>
        <v>501.92</v>
      </c>
      <c r="K437" s="28">
        <f>SUM(K435:K436)</f>
        <v>501.92</v>
      </c>
      <c r="L437" s="14"/>
    </row>
    <row r="438" spans="1:12">
      <c r="A438" s="8">
        <v>45930</v>
      </c>
      <c r="B438" s="9">
        <v>21556</v>
      </c>
      <c r="C438" s="10" t="s">
        <v>285</v>
      </c>
      <c r="D438" s="11" t="s">
        <v>93</v>
      </c>
      <c r="E438" s="3">
        <v>273601</v>
      </c>
      <c r="F438" s="12"/>
      <c r="G438" s="13" t="s">
        <v>169</v>
      </c>
      <c r="H438" s="13"/>
      <c r="I438" s="23"/>
      <c r="J438" s="24">
        <v>2200</v>
      </c>
      <c r="K438" s="25">
        <f t="shared" ref="K438:K442" si="32">J438</f>
        <v>2200</v>
      </c>
      <c r="L438" s="8">
        <v>45929</v>
      </c>
    </row>
    <row r="439" spans="1:12">
      <c r="A439" s="14"/>
      <c r="B439" s="15"/>
      <c r="C439" s="16"/>
      <c r="D439" s="17" t="s">
        <v>170</v>
      </c>
      <c r="E439" s="7"/>
      <c r="F439" s="18"/>
      <c r="G439" s="19" t="s">
        <v>169</v>
      </c>
      <c r="H439" s="19"/>
      <c r="I439" s="26"/>
      <c r="J439" s="24">
        <v>-503.22</v>
      </c>
      <c r="K439" s="25">
        <f t="shared" si="32"/>
        <v>-503.22</v>
      </c>
      <c r="L439" s="14"/>
    </row>
    <row r="440" spans="1:12">
      <c r="A440" s="20" t="s">
        <v>171</v>
      </c>
      <c r="B440" s="21"/>
      <c r="C440" s="21"/>
      <c r="D440" s="21"/>
      <c r="E440" s="21"/>
      <c r="F440" s="21"/>
      <c r="G440" s="21"/>
      <c r="H440" s="21"/>
      <c r="I440" s="27"/>
      <c r="J440" s="28">
        <f>SUM(J438:J439)</f>
        <v>1696.78</v>
      </c>
      <c r="K440" s="28">
        <f>SUM(K438:K439)</f>
        <v>1696.78</v>
      </c>
      <c r="L440" s="14"/>
    </row>
    <row r="441" spans="1:12">
      <c r="A441" s="8">
        <v>45930</v>
      </c>
      <c r="B441" s="9">
        <v>21556</v>
      </c>
      <c r="C441" s="10" t="s">
        <v>286</v>
      </c>
      <c r="D441" s="11" t="s">
        <v>93</v>
      </c>
      <c r="E441" s="3">
        <v>273149</v>
      </c>
      <c r="F441" s="12"/>
      <c r="G441" s="13" t="s">
        <v>169</v>
      </c>
      <c r="H441" s="13"/>
      <c r="I441" s="23"/>
      <c r="J441" s="24">
        <v>1472.57</v>
      </c>
      <c r="K441" s="25">
        <f t="shared" si="32"/>
        <v>1472.57</v>
      </c>
      <c r="L441" s="8">
        <v>45929</v>
      </c>
    </row>
    <row r="442" spans="1:12">
      <c r="A442" s="14"/>
      <c r="B442" s="15"/>
      <c r="C442" s="16"/>
      <c r="D442" s="17" t="s">
        <v>170</v>
      </c>
      <c r="E442" s="7"/>
      <c r="F442" s="18"/>
      <c r="G442" s="19" t="s">
        <v>169</v>
      </c>
      <c r="H442" s="19"/>
      <c r="I442" s="26"/>
      <c r="J442" s="24">
        <v>-338.48</v>
      </c>
      <c r="K442" s="25">
        <f t="shared" si="32"/>
        <v>-338.48</v>
      </c>
      <c r="L442" s="14"/>
    </row>
    <row r="443" spans="1:12">
      <c r="A443" s="20" t="s">
        <v>171</v>
      </c>
      <c r="B443" s="21"/>
      <c r="C443" s="21"/>
      <c r="D443" s="21"/>
      <c r="E443" s="21"/>
      <c r="F443" s="21"/>
      <c r="G443" s="21"/>
      <c r="H443" s="21"/>
      <c r="I443" s="27"/>
      <c r="J443" s="28">
        <f>SUM(J441:J442)</f>
        <v>1134.09</v>
      </c>
      <c r="K443" s="28">
        <f>SUM(K441:K442)</f>
        <v>1134.09</v>
      </c>
      <c r="L443" s="14"/>
    </row>
    <row r="444" spans="1:12">
      <c r="A444" s="8">
        <v>45930</v>
      </c>
      <c r="B444" s="9">
        <v>21556</v>
      </c>
      <c r="C444" s="10" t="s">
        <v>287</v>
      </c>
      <c r="D444" s="11" t="s">
        <v>93</v>
      </c>
      <c r="E444" s="3">
        <v>273286</v>
      </c>
      <c r="F444" s="12"/>
      <c r="G444" s="13" t="s">
        <v>169</v>
      </c>
      <c r="H444" s="13"/>
      <c r="I444" s="23"/>
      <c r="J444" s="24">
        <v>197</v>
      </c>
      <c r="K444" s="25">
        <f t="shared" ref="K444:K448" si="33">J444</f>
        <v>197</v>
      </c>
      <c r="L444" s="8">
        <v>45929</v>
      </c>
    </row>
    <row r="445" spans="1:12">
      <c r="A445" s="14"/>
      <c r="B445" s="15"/>
      <c r="C445" s="16"/>
      <c r="D445" s="17" t="s">
        <v>170</v>
      </c>
      <c r="E445" s="7"/>
      <c r="F445" s="18"/>
      <c r="G445" s="19" t="s">
        <v>169</v>
      </c>
      <c r="H445" s="19"/>
      <c r="I445" s="26"/>
      <c r="J445" s="24">
        <v>-49.6</v>
      </c>
      <c r="K445" s="25">
        <f t="shared" si="33"/>
        <v>-49.6</v>
      </c>
      <c r="L445" s="14"/>
    </row>
    <row r="446" spans="1:12">
      <c r="A446" s="20" t="s">
        <v>171</v>
      </c>
      <c r="B446" s="21"/>
      <c r="C446" s="21"/>
      <c r="D446" s="21"/>
      <c r="E446" s="21"/>
      <c r="F446" s="21"/>
      <c r="G446" s="21"/>
      <c r="H446" s="21"/>
      <c r="I446" s="27"/>
      <c r="J446" s="28">
        <f>SUM(J444:J445)</f>
        <v>147.4</v>
      </c>
      <c r="K446" s="28">
        <f>SUM(K444:K445)</f>
        <v>147.4</v>
      </c>
      <c r="L446" s="14"/>
    </row>
    <row r="447" spans="1:12">
      <c r="A447" s="8">
        <v>45930</v>
      </c>
      <c r="B447" s="9">
        <v>21556</v>
      </c>
      <c r="C447" s="10" t="s">
        <v>288</v>
      </c>
      <c r="D447" s="11" t="s">
        <v>93</v>
      </c>
      <c r="E447" s="3">
        <v>273426</v>
      </c>
      <c r="F447" s="12"/>
      <c r="G447" s="13" t="s">
        <v>169</v>
      </c>
      <c r="H447" s="13"/>
      <c r="I447" s="23"/>
      <c r="J447" s="24">
        <v>197</v>
      </c>
      <c r="K447" s="25">
        <f t="shared" si="33"/>
        <v>197</v>
      </c>
      <c r="L447" s="8">
        <v>45929</v>
      </c>
    </row>
    <row r="448" spans="1:12">
      <c r="A448" s="14"/>
      <c r="B448" s="15"/>
      <c r="C448" s="16"/>
      <c r="D448" s="17" t="s">
        <v>170</v>
      </c>
      <c r="E448" s="7"/>
      <c r="F448" s="18"/>
      <c r="G448" s="19" t="s">
        <v>169</v>
      </c>
      <c r="H448" s="19"/>
      <c r="I448" s="26"/>
      <c r="J448" s="24">
        <v>-46.75</v>
      </c>
      <c r="K448" s="25">
        <f t="shared" si="33"/>
        <v>-46.75</v>
      </c>
      <c r="L448" s="14"/>
    </row>
    <row r="449" spans="1:12">
      <c r="A449" s="20" t="s">
        <v>171</v>
      </c>
      <c r="B449" s="21"/>
      <c r="C449" s="21"/>
      <c r="D449" s="21"/>
      <c r="E449" s="21"/>
      <c r="F449" s="21"/>
      <c r="G449" s="21"/>
      <c r="H449" s="21"/>
      <c r="I449" s="27"/>
      <c r="J449" s="28">
        <f>SUM(J447:J448)</f>
        <v>150.25</v>
      </c>
      <c r="K449" s="28">
        <f>SUM(K447:K448)</f>
        <v>150.25</v>
      </c>
      <c r="L449" s="14"/>
    </row>
    <row r="450" ht="10.5" spans="1:10">
      <c r="A450" s="2"/>
      <c r="I450" s="29" t="s">
        <v>193</v>
      </c>
      <c r="J450" s="30">
        <f>SUM(J392,J395,J398,J401,J404,J407,J410,J413,J416,J419,J422,J425,J428,J431,J434,J437,J440,J443,J446,J449)</f>
        <v>15088.77</v>
      </c>
    </row>
    <row r="452" ht="10.5" spans="1:10">
      <c r="A452" s="2" t="s">
        <v>23</v>
      </c>
      <c r="D452" s="2" t="s">
        <v>24</v>
      </c>
      <c r="I452" s="31"/>
      <c r="J452" s="30"/>
    </row>
    <row r="453" spans="1:1">
      <c r="A453" s="2"/>
    </row>
    <row r="454" spans="1:1">
      <c r="A454" s="2"/>
    </row>
    <row r="455" spans="1:4">
      <c r="A455" s="2" t="s">
        <v>26</v>
      </c>
      <c r="D455" s="2" t="s">
        <v>27</v>
      </c>
    </row>
    <row r="456" spans="1:4">
      <c r="A456" s="1" t="s">
        <v>29</v>
      </c>
      <c r="D456" s="1" t="s">
        <v>30</v>
      </c>
    </row>
  </sheetData>
  <mergeCells count="307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G88:J88"/>
    <mergeCell ref="A93:I93"/>
    <mergeCell ref="A96:I96"/>
    <mergeCell ref="A99:I99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A150:I150"/>
    <mergeCell ref="A153:I153"/>
    <mergeCell ref="A156:I156"/>
    <mergeCell ref="A159:I159"/>
    <mergeCell ref="A162:I162"/>
    <mergeCell ref="A165:I165"/>
    <mergeCell ref="A168:I168"/>
    <mergeCell ref="A171:I171"/>
    <mergeCell ref="A174:I174"/>
    <mergeCell ref="A177:I177"/>
    <mergeCell ref="A180:I180"/>
    <mergeCell ref="G196:J196"/>
    <mergeCell ref="A201:I201"/>
    <mergeCell ref="A204:I204"/>
    <mergeCell ref="A207:I207"/>
    <mergeCell ref="A210:I210"/>
    <mergeCell ref="A213:I213"/>
    <mergeCell ref="A216:I216"/>
    <mergeCell ref="A219:I219"/>
    <mergeCell ref="A222:I222"/>
    <mergeCell ref="A225:I225"/>
    <mergeCell ref="A228:I228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A270:I270"/>
    <mergeCell ref="A273:I273"/>
    <mergeCell ref="A276:I276"/>
    <mergeCell ref="A279:I279"/>
    <mergeCell ref="A282:I282"/>
    <mergeCell ref="A285:I285"/>
    <mergeCell ref="A288:I288"/>
    <mergeCell ref="A291:I291"/>
    <mergeCell ref="A294:I294"/>
    <mergeCell ref="A297:I297"/>
    <mergeCell ref="G317:J317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A352:I352"/>
    <mergeCell ref="A355:I355"/>
    <mergeCell ref="A358:I358"/>
    <mergeCell ref="A361:I361"/>
    <mergeCell ref="A364:I364"/>
    <mergeCell ref="A367:I367"/>
    <mergeCell ref="G387:J387"/>
    <mergeCell ref="A392:I392"/>
    <mergeCell ref="A395:I395"/>
    <mergeCell ref="A398:I398"/>
    <mergeCell ref="A401:I401"/>
    <mergeCell ref="A404:I404"/>
    <mergeCell ref="A407:I407"/>
    <mergeCell ref="A410:I410"/>
    <mergeCell ref="A413:I413"/>
    <mergeCell ref="A416:I416"/>
    <mergeCell ref="A419:I419"/>
    <mergeCell ref="A422:I422"/>
    <mergeCell ref="A425:I425"/>
    <mergeCell ref="A428:I428"/>
    <mergeCell ref="A431:I431"/>
    <mergeCell ref="A434:I434"/>
    <mergeCell ref="A437:I437"/>
    <mergeCell ref="A440:I440"/>
    <mergeCell ref="A443:I443"/>
    <mergeCell ref="A446:I446"/>
    <mergeCell ref="A449:I449"/>
    <mergeCell ref="A4:A6"/>
    <mergeCell ref="A88:A90"/>
    <mergeCell ref="A196:A198"/>
    <mergeCell ref="A317:A319"/>
    <mergeCell ref="A387:A389"/>
    <mergeCell ref="B4:B6"/>
    <mergeCell ref="B88:B90"/>
    <mergeCell ref="B196:B198"/>
    <mergeCell ref="B317:B319"/>
    <mergeCell ref="B387:B389"/>
    <mergeCell ref="C4:C6"/>
    <mergeCell ref="C88:C90"/>
    <mergeCell ref="C196:C198"/>
    <mergeCell ref="C317:C319"/>
    <mergeCell ref="C387:C389"/>
    <mergeCell ref="D4:D6"/>
    <mergeCell ref="D88:D90"/>
    <mergeCell ref="D196:D198"/>
    <mergeCell ref="D317:D319"/>
    <mergeCell ref="D387:D389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88:E90"/>
    <mergeCell ref="E91:E92"/>
    <mergeCell ref="E94:E95"/>
    <mergeCell ref="E97:E98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E157:E158"/>
    <mergeCell ref="E160:E161"/>
    <mergeCell ref="E163:E164"/>
    <mergeCell ref="E166:E167"/>
    <mergeCell ref="E169:E170"/>
    <mergeCell ref="E172:E173"/>
    <mergeCell ref="E175:E176"/>
    <mergeCell ref="E178:E179"/>
    <mergeCell ref="E196:E198"/>
    <mergeCell ref="E199:E200"/>
    <mergeCell ref="E202:E203"/>
    <mergeCell ref="E205:E206"/>
    <mergeCell ref="E208:E209"/>
    <mergeCell ref="E211:E212"/>
    <mergeCell ref="E214:E215"/>
    <mergeCell ref="E217:E218"/>
    <mergeCell ref="E220:E221"/>
    <mergeCell ref="E223:E224"/>
    <mergeCell ref="E226:E227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68:E269"/>
    <mergeCell ref="E271:E272"/>
    <mergeCell ref="E274:E275"/>
    <mergeCell ref="E277:E278"/>
    <mergeCell ref="E280:E281"/>
    <mergeCell ref="E283:E284"/>
    <mergeCell ref="E286:E287"/>
    <mergeCell ref="E289:E290"/>
    <mergeCell ref="E292:E293"/>
    <mergeCell ref="E295:E296"/>
    <mergeCell ref="E317:E319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50:E351"/>
    <mergeCell ref="E353:E354"/>
    <mergeCell ref="E356:E357"/>
    <mergeCell ref="E359:E360"/>
    <mergeCell ref="E362:E363"/>
    <mergeCell ref="E365:E366"/>
    <mergeCell ref="E387:E389"/>
    <mergeCell ref="E390:E391"/>
    <mergeCell ref="E393:E394"/>
    <mergeCell ref="E396:E397"/>
    <mergeCell ref="E399:E400"/>
    <mergeCell ref="E402:E403"/>
    <mergeCell ref="E405:E406"/>
    <mergeCell ref="E408:E409"/>
    <mergeCell ref="E411:E412"/>
    <mergeCell ref="E414:E415"/>
    <mergeCell ref="E417:E418"/>
    <mergeCell ref="E420:E421"/>
    <mergeCell ref="E423:E424"/>
    <mergeCell ref="E426:E427"/>
    <mergeCell ref="E429:E430"/>
    <mergeCell ref="E432:E433"/>
    <mergeCell ref="E435:E436"/>
    <mergeCell ref="E438:E439"/>
    <mergeCell ref="E441:E442"/>
    <mergeCell ref="E444:E445"/>
    <mergeCell ref="E447:E448"/>
    <mergeCell ref="F4:F6"/>
    <mergeCell ref="F88:F90"/>
    <mergeCell ref="F196:F198"/>
    <mergeCell ref="F317:F319"/>
    <mergeCell ref="F387:F389"/>
    <mergeCell ref="G5:G6"/>
    <mergeCell ref="G89:G90"/>
    <mergeCell ref="G197:G198"/>
    <mergeCell ref="G318:G319"/>
    <mergeCell ref="G388:G389"/>
    <mergeCell ref="H5:H6"/>
    <mergeCell ref="H89:H90"/>
    <mergeCell ref="H197:H198"/>
    <mergeCell ref="H318:H319"/>
    <mergeCell ref="H388:H389"/>
    <mergeCell ref="I5:I6"/>
    <mergeCell ref="I89:I90"/>
    <mergeCell ref="I197:I198"/>
    <mergeCell ref="I318:I319"/>
    <mergeCell ref="I388:I389"/>
    <mergeCell ref="J5:J6"/>
    <mergeCell ref="J89:J90"/>
    <mergeCell ref="J197:J198"/>
    <mergeCell ref="J318:J319"/>
    <mergeCell ref="J388:J389"/>
    <mergeCell ref="K4:K6"/>
    <mergeCell ref="K88:K90"/>
    <mergeCell ref="K196:K198"/>
    <mergeCell ref="K317:K319"/>
    <mergeCell ref="K387:K389"/>
    <mergeCell ref="L4:L6"/>
    <mergeCell ref="L88:L90"/>
    <mergeCell ref="L196:L198"/>
    <mergeCell ref="L317:L319"/>
    <mergeCell ref="L387:L389"/>
  </mergeCells>
  <pageMargins left="0.354166666666667" right="0.25" top="0.629861111111111" bottom="0.196527777777778" header="0.118055555555556" footer="0.0784722222222222"/>
  <pageSetup paperSize="9" scale="88" orientation="landscape" verticalDpi="72"/>
  <headerFooter alignWithMargins="0"/>
  <rowBreaks count="2" manualBreakCount="2">
    <brk id="80" max="16383" man="1"/>
    <brk id="8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6"/>
  <sheetViews>
    <sheetView zoomScale="130" zoomScaleNormal="130" topLeftCell="A78" workbookViewId="0">
      <selection activeCell="C23" sqref="C23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45936</v>
      </c>
      <c r="B7" s="15">
        <v>21567</v>
      </c>
      <c r="C7" s="16" t="s">
        <v>49</v>
      </c>
      <c r="D7" s="17" t="s">
        <v>16</v>
      </c>
      <c r="E7" s="15">
        <v>60470</v>
      </c>
      <c r="F7" s="35">
        <v>27916.2</v>
      </c>
      <c r="G7" s="19"/>
      <c r="H7" s="19"/>
      <c r="I7" s="14"/>
      <c r="J7" s="35">
        <v>0</v>
      </c>
      <c r="K7" s="24">
        <f>F7+J7</f>
        <v>27916.2</v>
      </c>
      <c r="L7" s="14">
        <v>45936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27916.2</v>
      </c>
      <c r="G9" s="2"/>
      <c r="H9" s="2"/>
      <c r="I9" s="2"/>
      <c r="J9" s="46">
        <f t="shared" si="0"/>
        <v>0</v>
      </c>
      <c r="K9" s="36">
        <f t="shared" si="0"/>
        <v>27916.2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38" t="s">
        <v>20</v>
      </c>
    </row>
    <row r="13" spans="11:11">
      <c r="K13" s="38" t="s">
        <v>21</v>
      </c>
    </row>
    <row r="14" spans="7:11">
      <c r="G14" s="2" t="s">
        <v>22</v>
      </c>
      <c r="I14" s="39">
        <v>1000</v>
      </c>
      <c r="J14" s="40">
        <v>27</v>
      </c>
      <c r="K14" s="41">
        <f t="shared" ref="K14:K25" si="1">J14*I14</f>
        <v>27000</v>
      </c>
    </row>
    <row r="15" spans="1:11">
      <c r="A15" s="2" t="s">
        <v>23</v>
      </c>
      <c r="D15" s="2" t="s">
        <v>24</v>
      </c>
      <c r="G15" s="2"/>
      <c r="I15" s="39">
        <v>500</v>
      </c>
      <c r="J15" s="40">
        <v>1</v>
      </c>
      <c r="K15" s="41">
        <f t="shared" si="1"/>
        <v>500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/>
      <c r="G17" s="2" t="s">
        <v>25</v>
      </c>
      <c r="I17" s="39">
        <v>100</v>
      </c>
      <c r="J17" s="40">
        <v>4</v>
      </c>
      <c r="K17" s="41">
        <f t="shared" si="1"/>
        <v>400</v>
      </c>
    </row>
    <row r="18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>
        <v>1</v>
      </c>
      <c r="K20" s="41">
        <f t="shared" si="1"/>
        <v>10</v>
      </c>
    </row>
    <row r="21" spans="9:11">
      <c r="I21" s="39">
        <v>5</v>
      </c>
      <c r="J21" s="40">
        <v>1</v>
      </c>
      <c r="K21" s="41">
        <f t="shared" si="1"/>
        <v>5</v>
      </c>
    </row>
    <row r="22" spans="9:11">
      <c r="I22" s="39">
        <v>1</v>
      </c>
      <c r="J22" s="40">
        <v>1</v>
      </c>
      <c r="K22" s="41">
        <f t="shared" si="1"/>
        <v>1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39">
        <v>0.1</v>
      </c>
      <c r="J24" s="40">
        <v>1</v>
      </c>
      <c r="K24" s="41">
        <f t="shared" si="1"/>
        <v>0.1</v>
      </c>
    </row>
    <row r="25" spans="9:11">
      <c r="I25" s="42">
        <v>0.05</v>
      </c>
      <c r="J25" s="40">
        <v>2</v>
      </c>
      <c r="K25" s="53">
        <f t="shared" si="1"/>
        <v>0.1</v>
      </c>
    </row>
    <row r="26" spans="9:11">
      <c r="I26" s="2" t="s">
        <v>31</v>
      </c>
      <c r="K26" s="54">
        <f>SUM(K14:K25)</f>
        <v>27916.2</v>
      </c>
    </row>
    <row r="27" spans="9:11">
      <c r="I27" s="2" t="s">
        <v>32</v>
      </c>
      <c r="K27" s="44">
        <f>J9</f>
        <v>0</v>
      </c>
    </row>
    <row r="28" ht="9.75" spans="11:11">
      <c r="K28" s="45">
        <f>SUM(K26:K27)</f>
        <v>27916.2</v>
      </c>
    </row>
    <row r="29" ht="9.75"/>
    <row r="34" spans="1:1">
      <c r="A34" s="2" t="s">
        <v>0</v>
      </c>
    </row>
    <row r="35" spans="1:1">
      <c r="A35" s="2" t="s">
        <v>33</v>
      </c>
    </row>
    <row r="37" spans="1:12">
      <c r="A37" s="3" t="s">
        <v>2</v>
      </c>
      <c r="B37" s="47" t="s">
        <v>50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48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ht="10.2" customHeight="1" spans="1:12">
      <c r="A39" s="7"/>
      <c r="B39" s="49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ht="10.2" customHeight="1" spans="1:13">
      <c r="A40" s="14">
        <v>45936</v>
      </c>
      <c r="B40" s="15" t="s">
        <v>51</v>
      </c>
      <c r="C40" s="16" t="s">
        <v>49</v>
      </c>
      <c r="D40" s="17" t="s">
        <v>16</v>
      </c>
      <c r="E40" s="15" t="s">
        <v>52</v>
      </c>
      <c r="F40" s="35">
        <v>400</v>
      </c>
      <c r="G40" s="19"/>
      <c r="H40" s="19"/>
      <c r="I40" s="14"/>
      <c r="J40" s="35"/>
      <c r="K40" s="24">
        <f>J40+F40</f>
        <v>400</v>
      </c>
      <c r="L40" s="14">
        <v>45936</v>
      </c>
      <c r="M40" s="2"/>
    </row>
    <row r="41" ht="9.9" customHeight="1" spans="1:13">
      <c r="A41" s="14"/>
      <c r="B41" s="15"/>
      <c r="C41" s="16"/>
      <c r="D41" s="17"/>
      <c r="E41" s="15"/>
      <c r="F41" s="35"/>
      <c r="G41" s="19"/>
      <c r="H41" s="19"/>
      <c r="I41" s="14"/>
      <c r="J41" s="35"/>
      <c r="K41" s="24"/>
      <c r="L41" s="14"/>
      <c r="M41" s="2"/>
    </row>
    <row r="42" spans="6:11">
      <c r="F42" s="36">
        <f>SUM(F37:F41)</f>
        <v>400</v>
      </c>
      <c r="G42" s="2"/>
      <c r="H42" s="2"/>
      <c r="I42" s="2"/>
      <c r="J42" s="36">
        <f>SUM(J40:J41)</f>
        <v>0</v>
      </c>
      <c r="K42" s="36">
        <f>SUM(K40:K41)</f>
        <v>400</v>
      </c>
    </row>
    <row r="43" spans="9:9">
      <c r="I43" s="1" t="s">
        <v>13</v>
      </c>
    </row>
    <row r="44" spans="8:11">
      <c r="H44" s="2" t="s">
        <v>19</v>
      </c>
      <c r="J44" s="38" t="s">
        <v>20</v>
      </c>
      <c r="K44" s="38" t="s">
        <v>21</v>
      </c>
    </row>
    <row r="45" spans="11:11">
      <c r="K45" s="2"/>
    </row>
    <row r="46" spans="1:11">
      <c r="A46" s="2" t="s">
        <v>23</v>
      </c>
      <c r="D46" s="2" t="s">
        <v>24</v>
      </c>
      <c r="G46" s="2" t="s">
        <v>22</v>
      </c>
      <c r="I46" s="39">
        <v>1000</v>
      </c>
      <c r="J46" s="40"/>
      <c r="K46" s="41">
        <f t="shared" ref="K46:K56" si="2">J46*I46</f>
        <v>0</v>
      </c>
    </row>
    <row r="47" spans="1:11">
      <c r="A47" s="2"/>
      <c r="G47" s="2"/>
      <c r="I47" s="39">
        <v>500</v>
      </c>
      <c r="J47" s="40"/>
      <c r="K47" s="41">
        <f t="shared" si="2"/>
        <v>0</v>
      </c>
    </row>
    <row r="48" spans="1:11">
      <c r="A48" s="2"/>
      <c r="G48" s="2"/>
      <c r="I48" s="39">
        <v>200</v>
      </c>
      <c r="J48" s="40"/>
      <c r="K48" s="41">
        <f t="shared" si="2"/>
        <v>0</v>
      </c>
    </row>
    <row r="49" spans="1:11">
      <c r="A49" s="2" t="s">
        <v>26</v>
      </c>
      <c r="D49" s="2" t="s">
        <v>27</v>
      </c>
      <c r="G49" s="2" t="s">
        <v>25</v>
      </c>
      <c r="I49" s="39">
        <v>100</v>
      </c>
      <c r="J49" s="40">
        <v>4</v>
      </c>
      <c r="K49" s="41">
        <f t="shared" si="2"/>
        <v>400</v>
      </c>
    </row>
    <row r="50" spans="1:11">
      <c r="A50" s="1" t="s">
        <v>29</v>
      </c>
      <c r="D50" s="1" t="s">
        <v>30</v>
      </c>
      <c r="G50" s="1" t="s">
        <v>28</v>
      </c>
      <c r="I50" s="39">
        <v>50</v>
      </c>
      <c r="J50" s="40"/>
      <c r="K50" s="41">
        <f t="shared" si="2"/>
        <v>0</v>
      </c>
    </row>
    <row r="51" spans="9:11">
      <c r="I51" s="39">
        <v>20</v>
      </c>
      <c r="J51" s="40"/>
      <c r="K51" s="41">
        <f t="shared" si="2"/>
        <v>0</v>
      </c>
    </row>
    <row r="52" spans="9:11">
      <c r="I52" s="39">
        <v>10</v>
      </c>
      <c r="J52" s="40"/>
      <c r="K52" s="41">
        <f t="shared" si="2"/>
        <v>0</v>
      </c>
    </row>
    <row r="53" spans="9:11">
      <c r="I53" s="39">
        <v>5</v>
      </c>
      <c r="J53" s="40"/>
      <c r="K53" s="41">
        <f t="shared" si="2"/>
        <v>0</v>
      </c>
    </row>
    <row r="54" spans="9:11">
      <c r="I54" s="39">
        <v>1</v>
      </c>
      <c r="J54" s="40"/>
      <c r="K54" s="41">
        <f t="shared" si="2"/>
        <v>0</v>
      </c>
    </row>
    <row r="55" spans="9:11">
      <c r="I55" s="39">
        <v>0.25</v>
      </c>
      <c r="J55" s="40"/>
      <c r="K55" s="41">
        <f t="shared" si="2"/>
        <v>0</v>
      </c>
    </row>
    <row r="56" spans="9:11">
      <c r="I56" s="42">
        <v>0.05</v>
      </c>
      <c r="J56" s="40"/>
      <c r="K56" s="41">
        <f t="shared" si="2"/>
        <v>0</v>
      </c>
    </row>
    <row r="57" spans="9:11">
      <c r="I57" s="2" t="s">
        <v>31</v>
      </c>
      <c r="K57" s="43">
        <f>SUM(K46:K56)</f>
        <v>400</v>
      </c>
    </row>
    <row r="58" spans="9:11">
      <c r="I58" s="2" t="s">
        <v>32</v>
      </c>
      <c r="K58" s="44">
        <f>J42</f>
        <v>0</v>
      </c>
    </row>
    <row r="59" ht="9.75" spans="11:11">
      <c r="K59" s="45">
        <f>SUM(K57:K58)</f>
        <v>400</v>
      </c>
    </row>
    <row r="60" ht="9.75" spans="11:11">
      <c r="K60" s="39"/>
    </row>
    <row r="67" spans="1:1">
      <c r="A67" s="2" t="s">
        <v>0</v>
      </c>
    </row>
    <row r="68" spans="1:1">
      <c r="A68" s="2" t="s">
        <v>33</v>
      </c>
    </row>
    <row r="70" spans="1:12">
      <c r="A70" s="3" t="s">
        <v>2</v>
      </c>
      <c r="B70" s="3" t="s">
        <v>3</v>
      </c>
      <c r="C70" s="3" t="s">
        <v>4</v>
      </c>
      <c r="D70" s="3" t="s">
        <v>5</v>
      </c>
      <c r="E70" s="3" t="s">
        <v>6</v>
      </c>
      <c r="F70" s="3" t="s">
        <v>7</v>
      </c>
      <c r="G70" s="4" t="s">
        <v>8</v>
      </c>
      <c r="H70" s="5"/>
      <c r="I70" s="5"/>
      <c r="J70" s="22"/>
      <c r="K70" s="3" t="s">
        <v>9</v>
      </c>
      <c r="L70" s="3" t="s">
        <v>10</v>
      </c>
    </row>
    <row r="71" spans="1:12">
      <c r="A71" s="6"/>
      <c r="B71" s="6"/>
      <c r="C71" s="6"/>
      <c r="D71" s="6"/>
      <c r="E71" s="6"/>
      <c r="F71" s="6"/>
      <c r="G71" s="3" t="s">
        <v>11</v>
      </c>
      <c r="H71" s="3" t="s">
        <v>12</v>
      </c>
      <c r="I71" s="3" t="s">
        <v>13</v>
      </c>
      <c r="J71" s="3" t="s">
        <v>14</v>
      </c>
      <c r="K71" s="6"/>
      <c r="L71" s="6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3">
      <c r="A73" s="14">
        <v>45933</v>
      </c>
      <c r="B73" s="15">
        <v>21565</v>
      </c>
      <c r="C73" s="16" t="s">
        <v>53</v>
      </c>
      <c r="D73" s="17" t="s">
        <v>16</v>
      </c>
      <c r="E73" s="15">
        <v>60489</v>
      </c>
      <c r="F73" s="35">
        <v>36394</v>
      </c>
      <c r="G73" s="19"/>
      <c r="H73" s="19"/>
      <c r="I73" s="14"/>
      <c r="J73" s="35">
        <v>0</v>
      </c>
      <c r="K73" s="24">
        <f>F73+J73</f>
        <v>36394</v>
      </c>
      <c r="L73" s="14">
        <v>45932</v>
      </c>
      <c r="M73" s="2"/>
    </row>
    <row r="74" spans="1:13">
      <c r="A74" s="14">
        <v>45933</v>
      </c>
      <c r="B74" s="15">
        <v>21566</v>
      </c>
      <c r="C74" s="16" t="s">
        <v>54</v>
      </c>
      <c r="D74" s="17" t="s">
        <v>16</v>
      </c>
      <c r="E74" s="15">
        <v>60488</v>
      </c>
      <c r="F74" s="35"/>
      <c r="G74" s="19"/>
      <c r="H74" s="19"/>
      <c r="I74" s="14"/>
      <c r="J74" s="35">
        <v>41154.7</v>
      </c>
      <c r="K74" s="24">
        <f>F74+J74</f>
        <v>41154.7</v>
      </c>
      <c r="L74" s="14">
        <v>45933</v>
      </c>
      <c r="M74" s="2"/>
    </row>
    <row r="75" spans="1:13">
      <c r="A75" s="14">
        <v>45936</v>
      </c>
      <c r="B75" s="15">
        <v>21568</v>
      </c>
      <c r="C75" s="16" t="s">
        <v>55</v>
      </c>
      <c r="D75" s="17" t="s">
        <v>16</v>
      </c>
      <c r="E75" s="15">
        <v>60493</v>
      </c>
      <c r="F75" s="35">
        <v>32838.75</v>
      </c>
      <c r="G75" s="19"/>
      <c r="H75" s="19"/>
      <c r="I75" s="14"/>
      <c r="J75" s="35">
        <v>0</v>
      </c>
      <c r="K75" s="24">
        <f>F75+J75</f>
        <v>32838.75</v>
      </c>
      <c r="L75" s="14">
        <v>45936</v>
      </c>
      <c r="M75" s="2"/>
    </row>
    <row r="76" spans="6:11">
      <c r="F76" s="36">
        <f>SUM(F73:F75)</f>
        <v>69232.75</v>
      </c>
      <c r="G76" s="2"/>
      <c r="H76" s="2"/>
      <c r="I76" s="2"/>
      <c r="J76" s="46">
        <f>SUM(J73:J75)</f>
        <v>41154.7</v>
      </c>
      <c r="K76" s="36">
        <f>SUM(K73:K75)</f>
        <v>110387.45</v>
      </c>
    </row>
    <row r="77" spans="6:11">
      <c r="F77" s="36"/>
      <c r="G77" s="2"/>
      <c r="H77" s="2"/>
      <c r="I77" s="2"/>
      <c r="J77" s="36"/>
      <c r="K77" s="36"/>
    </row>
    <row r="78" spans="6:6">
      <c r="F78" s="36"/>
    </row>
    <row r="82" spans="1:4">
      <c r="A82" s="2" t="s">
        <v>23</v>
      </c>
      <c r="D82" s="2" t="s">
        <v>24</v>
      </c>
    </row>
    <row r="83" spans="1:1">
      <c r="A83" s="2"/>
    </row>
    <row r="84" spans="1:1">
      <c r="A84" s="2"/>
    </row>
    <row r="85" spans="1:4">
      <c r="A85" s="2" t="s">
        <v>26</v>
      </c>
      <c r="D85" s="2" t="s">
        <v>27</v>
      </c>
    </row>
    <row r="86" spans="1:4">
      <c r="A86" s="1" t="s">
        <v>29</v>
      </c>
      <c r="D86" s="1" t="s">
        <v>30</v>
      </c>
    </row>
  </sheetData>
  <mergeCells count="39">
    <mergeCell ref="G4:J4"/>
    <mergeCell ref="G37:J37"/>
    <mergeCell ref="G70:J70"/>
    <mergeCell ref="A4:A6"/>
    <mergeCell ref="A37:A39"/>
    <mergeCell ref="A70:A72"/>
    <mergeCell ref="B4:B6"/>
    <mergeCell ref="B37:B39"/>
    <mergeCell ref="B70:B72"/>
    <mergeCell ref="C4:C6"/>
    <mergeCell ref="C37:C39"/>
    <mergeCell ref="C70:C72"/>
    <mergeCell ref="D4:D6"/>
    <mergeCell ref="D37:D39"/>
    <mergeCell ref="D70:D72"/>
    <mergeCell ref="E4:E6"/>
    <mergeCell ref="E37:E39"/>
    <mergeCell ref="E70:E72"/>
    <mergeCell ref="F4:F6"/>
    <mergeCell ref="F37:F39"/>
    <mergeCell ref="F70:F72"/>
    <mergeCell ref="G5:G6"/>
    <mergeCell ref="G38:G39"/>
    <mergeCell ref="G71:G72"/>
    <mergeCell ref="H5:H6"/>
    <mergeCell ref="H38:H39"/>
    <mergeCell ref="H71:H72"/>
    <mergeCell ref="I5:I6"/>
    <mergeCell ref="I38:I39"/>
    <mergeCell ref="I71:I72"/>
    <mergeCell ref="J5:J6"/>
    <mergeCell ref="J38:J39"/>
    <mergeCell ref="J71:J72"/>
    <mergeCell ref="K4:K6"/>
    <mergeCell ref="K37:K39"/>
    <mergeCell ref="K70:K72"/>
    <mergeCell ref="L4:L6"/>
    <mergeCell ref="L37:L39"/>
    <mergeCell ref="L70:L72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30" zoomScaleNormal="130" topLeftCell="A33" workbookViewId="0">
      <selection activeCell="C23" sqref="C23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45937</v>
      </c>
      <c r="B7" s="15">
        <v>21570</v>
      </c>
      <c r="C7" s="16" t="s">
        <v>56</v>
      </c>
      <c r="D7" s="17" t="s">
        <v>16</v>
      </c>
      <c r="E7" s="15">
        <v>60491</v>
      </c>
      <c r="F7" s="35">
        <v>12876.2</v>
      </c>
      <c r="G7" s="19"/>
      <c r="H7" s="19"/>
      <c r="I7" s="14"/>
      <c r="J7" s="35">
        <v>0</v>
      </c>
      <c r="K7" s="24">
        <f t="shared" ref="K7:K9" si="0">F7+J7</f>
        <v>12876.2</v>
      </c>
      <c r="L7" s="14">
        <v>45937</v>
      </c>
      <c r="M7" s="2"/>
    </row>
    <row r="8" spans="1:13">
      <c r="A8" s="14">
        <v>45937</v>
      </c>
      <c r="B8" s="15">
        <v>21571</v>
      </c>
      <c r="C8" s="16" t="s">
        <v>43</v>
      </c>
      <c r="D8" s="17" t="s">
        <v>16</v>
      </c>
      <c r="E8" s="15">
        <v>60497</v>
      </c>
      <c r="F8" s="35">
        <v>9453.2</v>
      </c>
      <c r="G8" s="19"/>
      <c r="H8" s="19"/>
      <c r="I8" s="14"/>
      <c r="J8" s="35">
        <v>0</v>
      </c>
      <c r="K8" s="24">
        <f t="shared" si="0"/>
        <v>9453.2</v>
      </c>
      <c r="L8" s="14">
        <v>45937</v>
      </c>
      <c r="M8" s="2"/>
    </row>
    <row r="9" spans="1:13">
      <c r="A9" s="14">
        <v>45938</v>
      </c>
      <c r="B9" s="15">
        <v>21572</v>
      </c>
      <c r="C9" s="16" t="s">
        <v>57</v>
      </c>
      <c r="D9" s="17" t="s">
        <v>42</v>
      </c>
      <c r="E9" s="15">
        <v>60500</v>
      </c>
      <c r="F9" s="35">
        <v>19396.2</v>
      </c>
      <c r="G9" s="19"/>
      <c r="H9" s="19"/>
      <c r="I9" s="14"/>
      <c r="J9" s="35">
        <v>0</v>
      </c>
      <c r="K9" s="24">
        <f t="shared" si="0"/>
        <v>19396.2</v>
      </c>
      <c r="L9" s="14">
        <v>45937</v>
      </c>
      <c r="M9" s="2"/>
    </row>
    <row r="10" spans="6:11">
      <c r="F10" s="36">
        <f t="shared" ref="F10:K10" si="1">SUM(F7:F9)</f>
        <v>41725.6</v>
      </c>
      <c r="G10" s="2"/>
      <c r="H10" s="2"/>
      <c r="I10" s="2"/>
      <c r="J10" s="46">
        <f t="shared" si="1"/>
        <v>0</v>
      </c>
      <c r="K10" s="36">
        <f t="shared" si="1"/>
        <v>41725.6</v>
      </c>
    </row>
    <row r="11" spans="6:11">
      <c r="F11" s="36"/>
      <c r="G11" s="2"/>
      <c r="H11" s="2"/>
      <c r="I11" s="2"/>
      <c r="J11" s="36"/>
      <c r="K11" s="36"/>
    </row>
    <row r="12" spans="6:6">
      <c r="F12" s="36"/>
    </row>
    <row r="16" spans="1:4">
      <c r="A16" s="2" t="s">
        <v>23</v>
      </c>
      <c r="D16" s="2" t="s">
        <v>24</v>
      </c>
    </row>
    <row r="17" spans="1:1">
      <c r="A17" s="2"/>
    </row>
    <row r="18" spans="1:1">
      <c r="A18" s="2"/>
    </row>
    <row r="19" spans="1:4">
      <c r="A19" s="2" t="s">
        <v>26</v>
      </c>
      <c r="D19" s="2" t="s">
        <v>27</v>
      </c>
    </row>
    <row r="20" spans="1:4">
      <c r="A20" s="1" t="s">
        <v>29</v>
      </c>
      <c r="D20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topLeftCell="A33" workbookViewId="0">
      <selection activeCell="C22" sqref="C22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47" t="s">
        <v>50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48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2" customHeight="1" spans="1:12">
      <c r="A6" s="7"/>
      <c r="B6" s="49"/>
      <c r="C6" s="7"/>
      <c r="D6" s="7"/>
      <c r="E6" s="7"/>
      <c r="F6" s="7"/>
      <c r="G6" s="7"/>
      <c r="H6" s="7"/>
      <c r="I6" s="7"/>
      <c r="J6" s="7"/>
      <c r="K6" s="7"/>
      <c r="L6" s="7"/>
    </row>
    <row r="7" ht="10.2" customHeight="1" spans="1:13">
      <c r="A7" s="14">
        <v>45939</v>
      </c>
      <c r="B7" s="15" t="s">
        <v>58</v>
      </c>
      <c r="C7" s="16" t="s">
        <v>59</v>
      </c>
      <c r="D7" s="17" t="s">
        <v>16</v>
      </c>
      <c r="E7" s="15" t="s">
        <v>60</v>
      </c>
      <c r="F7" s="35">
        <v>3546.3</v>
      </c>
      <c r="G7" s="19"/>
      <c r="H7" s="19"/>
      <c r="I7" s="14"/>
      <c r="J7" s="35"/>
      <c r="K7" s="24">
        <f>J7+F7</f>
        <v>3546.3</v>
      </c>
      <c r="L7" s="14">
        <v>45940</v>
      </c>
      <c r="M7" s="2"/>
    </row>
    <row r="8" ht="9.9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3546.3</v>
      </c>
      <c r="G9" s="2"/>
      <c r="H9" s="2"/>
      <c r="I9" s="2"/>
      <c r="J9" s="36">
        <f>SUM(J7:J8)</f>
        <v>0</v>
      </c>
      <c r="K9" s="36">
        <f>SUM(K7:K8)</f>
        <v>3546.3</v>
      </c>
    </row>
    <row r="10" spans="9:9">
      <c r="I10" s="1" t="s">
        <v>13</v>
      </c>
    </row>
    <row r="11" spans="8:11">
      <c r="H11" s="2" t="s">
        <v>19</v>
      </c>
      <c r="J11" s="38" t="s">
        <v>20</v>
      </c>
      <c r="K11" s="38" t="s">
        <v>21</v>
      </c>
    </row>
    <row r="12" spans="11:11">
      <c r="K12" s="2"/>
    </row>
    <row r="13" spans="1:11">
      <c r="A13" s="2" t="s">
        <v>23</v>
      </c>
      <c r="D13" s="2" t="s">
        <v>24</v>
      </c>
      <c r="G13" s="2" t="s">
        <v>22</v>
      </c>
      <c r="I13" s="39">
        <v>1000</v>
      </c>
      <c r="J13" s="40">
        <v>3</v>
      </c>
      <c r="K13" s="41">
        <f t="shared" ref="K13:K23" si="0">J13*I13</f>
        <v>3000</v>
      </c>
    </row>
    <row r="14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26</v>
      </c>
      <c r="D16" s="2" t="s">
        <v>27</v>
      </c>
      <c r="G16" s="2" t="s">
        <v>25</v>
      </c>
      <c r="I16" s="39">
        <v>100</v>
      </c>
      <c r="J16" s="40"/>
      <c r="K16" s="41">
        <f t="shared" si="0"/>
        <v>0</v>
      </c>
    </row>
    <row r="17" spans="1:11">
      <c r="A17" s="1" t="s">
        <v>29</v>
      </c>
      <c r="D17" s="1" t="s">
        <v>30</v>
      </c>
      <c r="G17" s="1" t="s">
        <v>28</v>
      </c>
      <c r="I17" s="39">
        <v>50</v>
      </c>
      <c r="J17" s="40"/>
      <c r="K17" s="41">
        <f t="shared" si="0"/>
        <v>0</v>
      </c>
    </row>
    <row r="18" spans="9:11">
      <c r="I18" s="39">
        <v>20</v>
      </c>
      <c r="J18" s="40">
        <v>2</v>
      </c>
      <c r="K18" s="41">
        <f t="shared" si="0"/>
        <v>40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>
        <v>1</v>
      </c>
      <c r="K20" s="41">
        <f t="shared" si="0"/>
        <v>5</v>
      </c>
    </row>
    <row r="21" spans="9:11">
      <c r="I21" s="39">
        <v>1</v>
      </c>
      <c r="J21" s="40">
        <v>1</v>
      </c>
      <c r="K21" s="41">
        <f t="shared" si="0"/>
        <v>1</v>
      </c>
    </row>
    <row r="22" spans="9:11">
      <c r="I22" s="39">
        <v>0.25</v>
      </c>
      <c r="J22" s="40">
        <v>1</v>
      </c>
      <c r="K22" s="41">
        <f t="shared" si="0"/>
        <v>0.25</v>
      </c>
    </row>
    <row r="23" spans="9:11">
      <c r="I23" s="42">
        <v>0.05</v>
      </c>
      <c r="J23" s="40">
        <v>1</v>
      </c>
      <c r="K23" s="41">
        <f t="shared" si="0"/>
        <v>0.05</v>
      </c>
    </row>
    <row r="24" spans="9:11">
      <c r="I24" s="2" t="s">
        <v>31</v>
      </c>
      <c r="K24" s="43">
        <f>SUM(K13:K23)</f>
        <v>3546.3</v>
      </c>
    </row>
    <row r="25" spans="9:11">
      <c r="I25" s="2" t="s">
        <v>32</v>
      </c>
      <c r="K25" s="44">
        <f>J9</f>
        <v>0</v>
      </c>
    </row>
    <row r="26" ht="9.75" spans="11:11">
      <c r="K26" s="45">
        <f>SUM(K24:K25)</f>
        <v>3546.3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zoomScale="130" zoomScaleNormal="130" topLeftCell="A62" workbookViewId="0">
      <selection activeCell="C25" sqref="C25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45939</v>
      </c>
      <c r="B7" s="15">
        <v>21574</v>
      </c>
      <c r="C7" s="16" t="s">
        <v>49</v>
      </c>
      <c r="D7" s="17" t="s">
        <v>16</v>
      </c>
      <c r="E7" s="15">
        <v>60492</v>
      </c>
      <c r="F7" s="35">
        <v>43316.2</v>
      </c>
      <c r="G7" s="19"/>
      <c r="H7" s="19"/>
      <c r="I7" s="14"/>
      <c r="J7" s="35">
        <v>0</v>
      </c>
      <c r="K7" s="24">
        <f t="shared" ref="K7:K11" si="0">F7+J7</f>
        <v>43316.2</v>
      </c>
      <c r="L7" s="14">
        <v>45939</v>
      </c>
      <c r="M7" s="2"/>
    </row>
    <row r="8" spans="1:13">
      <c r="A8" s="14">
        <v>45940</v>
      </c>
      <c r="B8" s="15">
        <v>21576</v>
      </c>
      <c r="C8" s="16" t="s">
        <v>61</v>
      </c>
      <c r="D8" s="17" t="s">
        <v>16</v>
      </c>
      <c r="E8" s="15">
        <v>60502</v>
      </c>
      <c r="F8" s="35">
        <v>18796.2</v>
      </c>
      <c r="G8" s="19"/>
      <c r="H8" s="19"/>
      <c r="I8" s="14"/>
      <c r="J8" s="35">
        <v>0</v>
      </c>
      <c r="K8" s="24">
        <f t="shared" si="0"/>
        <v>18796.2</v>
      </c>
      <c r="L8" s="14">
        <v>45940</v>
      </c>
      <c r="M8" s="2"/>
    </row>
    <row r="9" spans="1:13">
      <c r="A9" s="14">
        <v>45940</v>
      </c>
      <c r="B9" s="15">
        <v>21576</v>
      </c>
      <c r="C9" s="16" t="s">
        <v>61</v>
      </c>
      <c r="D9" s="17" t="s">
        <v>62</v>
      </c>
      <c r="E9" s="15">
        <v>60502</v>
      </c>
      <c r="F9" s="35">
        <v>0.8</v>
      </c>
      <c r="G9" s="19"/>
      <c r="H9" s="19"/>
      <c r="I9" s="14"/>
      <c r="J9" s="35">
        <v>0</v>
      </c>
      <c r="K9" s="24">
        <f t="shared" si="0"/>
        <v>0.8</v>
      </c>
      <c r="L9" s="14">
        <v>45940</v>
      </c>
      <c r="M9" s="2"/>
    </row>
    <row r="10" spans="1:13">
      <c r="A10" s="14">
        <v>45940</v>
      </c>
      <c r="B10" s="15">
        <v>21577</v>
      </c>
      <c r="C10" s="16" t="s">
        <v>63</v>
      </c>
      <c r="D10" s="17" t="s">
        <v>42</v>
      </c>
      <c r="E10" s="15">
        <v>60503</v>
      </c>
      <c r="F10" s="35">
        <v>11496.5</v>
      </c>
      <c r="G10" s="19"/>
      <c r="H10" s="19"/>
      <c r="I10" s="14"/>
      <c r="J10" s="35">
        <v>0</v>
      </c>
      <c r="K10" s="24">
        <f t="shared" si="0"/>
        <v>11496.5</v>
      </c>
      <c r="L10" s="14">
        <v>45940</v>
      </c>
      <c r="M10" s="2"/>
    </row>
    <row r="11" spans="1:13">
      <c r="A11" s="14">
        <v>45940</v>
      </c>
      <c r="B11" s="15">
        <v>21578</v>
      </c>
      <c r="C11" s="16" t="s">
        <v>64</v>
      </c>
      <c r="D11" s="17" t="s">
        <v>42</v>
      </c>
      <c r="E11" s="15">
        <v>60510</v>
      </c>
      <c r="F11" s="35">
        <v>38892.2</v>
      </c>
      <c r="G11" s="19"/>
      <c r="H11" s="19"/>
      <c r="I11" s="14"/>
      <c r="J11" s="35">
        <v>0</v>
      </c>
      <c r="K11" s="24">
        <f t="shared" si="0"/>
        <v>38892.2</v>
      </c>
      <c r="L11" s="14">
        <v>45940</v>
      </c>
      <c r="M11" s="2"/>
    </row>
    <row r="12" spans="6:11">
      <c r="F12" s="36">
        <f>SUM(F7:F11)</f>
        <v>112501.9</v>
      </c>
      <c r="G12" s="2"/>
      <c r="H12" s="2"/>
      <c r="I12" s="2"/>
      <c r="J12" s="46">
        <f>SUM(J7:J11)</f>
        <v>0</v>
      </c>
      <c r="K12" s="36">
        <f>SUM(K7:K11)</f>
        <v>112501.9</v>
      </c>
    </row>
    <row r="13" spans="6:11">
      <c r="F13" s="36"/>
      <c r="G13" s="2"/>
      <c r="H13" s="2"/>
      <c r="I13" s="2"/>
      <c r="J13" s="36"/>
      <c r="K13" s="36"/>
    </row>
    <row r="14" spans="6:6">
      <c r="F14" s="36"/>
    </row>
    <row r="18" spans="1:4">
      <c r="A18" s="2" t="s">
        <v>23</v>
      </c>
      <c r="D18" s="2" t="s">
        <v>24</v>
      </c>
    </row>
    <row r="19" spans="1:1">
      <c r="A19" s="2"/>
    </row>
    <row r="20" spans="1:1">
      <c r="A20" s="2"/>
    </row>
    <row r="21" spans="1:4">
      <c r="A21" s="2" t="s">
        <v>26</v>
      </c>
      <c r="D21" s="2" t="s">
        <v>27</v>
      </c>
    </row>
    <row r="22" spans="1:4">
      <c r="A22" s="1" t="s">
        <v>29</v>
      </c>
      <c r="D22" s="1" t="s">
        <v>30</v>
      </c>
    </row>
    <row r="31" spans="1:1">
      <c r="A31" s="2" t="s">
        <v>0</v>
      </c>
    </row>
    <row r="32" spans="1:1">
      <c r="A32" s="2" t="s">
        <v>33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45940</v>
      </c>
      <c r="B37" s="15">
        <v>21575</v>
      </c>
      <c r="C37" s="16" t="s">
        <v>65</v>
      </c>
      <c r="D37" s="17" t="s">
        <v>42</v>
      </c>
      <c r="E37" s="15">
        <v>60508</v>
      </c>
      <c r="F37" s="35"/>
      <c r="G37" s="19" t="s">
        <v>38</v>
      </c>
      <c r="H37" s="19">
        <v>3122423972</v>
      </c>
      <c r="I37" s="14">
        <v>45934</v>
      </c>
      <c r="J37" s="35">
        <v>236106.92</v>
      </c>
      <c r="K37" s="24">
        <f>F37+J37</f>
        <v>236106.92</v>
      </c>
      <c r="L37" s="14">
        <v>45943</v>
      </c>
      <c r="M37" s="2" t="s">
        <v>66</v>
      </c>
    </row>
    <row r="38" spans="1:13">
      <c r="A38" s="14"/>
      <c r="B38" s="15"/>
      <c r="C38" s="16"/>
      <c r="D38" s="17"/>
      <c r="E38" s="15"/>
      <c r="F38" s="35"/>
      <c r="G38" s="19"/>
      <c r="H38" s="19"/>
      <c r="I38" s="14"/>
      <c r="J38" s="35"/>
      <c r="K38" s="24"/>
      <c r="L38" s="14"/>
      <c r="M38" s="2"/>
    </row>
    <row r="39" spans="6:11">
      <c r="F39" s="36">
        <f t="shared" ref="F39:K39" si="1">SUM(F37:F38)</f>
        <v>0</v>
      </c>
      <c r="G39" s="2"/>
      <c r="H39" s="2"/>
      <c r="I39" s="2"/>
      <c r="J39" s="46">
        <f t="shared" si="1"/>
        <v>236106.92</v>
      </c>
      <c r="K39" s="36">
        <f t="shared" si="1"/>
        <v>236106.92</v>
      </c>
    </row>
    <row r="40" spans="6:11">
      <c r="F40" s="36"/>
      <c r="G40" s="2"/>
      <c r="H40" s="2"/>
      <c r="I40" s="2"/>
      <c r="J40" s="36"/>
      <c r="K40" s="36"/>
    </row>
    <row r="41" spans="6:11">
      <c r="F41" s="36"/>
      <c r="I41" s="1" t="s">
        <v>13</v>
      </c>
      <c r="K41" s="36"/>
    </row>
    <row r="42" spans="8:10">
      <c r="H42" s="2" t="s">
        <v>19</v>
      </c>
      <c r="J42" s="38" t="s">
        <v>20</v>
      </c>
    </row>
    <row r="43" spans="11:11">
      <c r="K43" s="38" t="s">
        <v>21</v>
      </c>
    </row>
    <row r="44" spans="7:11">
      <c r="G44" s="2" t="s">
        <v>22</v>
      </c>
      <c r="I44" s="39">
        <v>1000</v>
      </c>
      <c r="J44" s="40"/>
      <c r="K44" s="41">
        <f t="shared" ref="K44:K55" si="2">J44*I44</f>
        <v>0</v>
      </c>
    </row>
    <row r="45" spans="1:11">
      <c r="A45" s="2" t="s">
        <v>23</v>
      </c>
      <c r="D45" s="2" t="s">
        <v>24</v>
      </c>
      <c r="G45" s="2"/>
      <c r="I45" s="39">
        <v>500</v>
      </c>
      <c r="J45" s="40"/>
      <c r="K45" s="41">
        <f t="shared" si="2"/>
        <v>0</v>
      </c>
    </row>
    <row r="46" spans="1:11">
      <c r="A46" s="2"/>
      <c r="G46" s="2"/>
      <c r="I46" s="39">
        <v>200</v>
      </c>
      <c r="J46" s="40"/>
      <c r="K46" s="41">
        <f t="shared" si="2"/>
        <v>0</v>
      </c>
    </row>
    <row r="47" spans="1:11">
      <c r="A47" s="2"/>
      <c r="G47" s="2" t="s">
        <v>25</v>
      </c>
      <c r="I47" s="39">
        <v>100</v>
      </c>
      <c r="J47" s="40"/>
      <c r="K47" s="41">
        <f t="shared" si="2"/>
        <v>0</v>
      </c>
    </row>
    <row r="48" spans="1:11">
      <c r="A48" s="2" t="s">
        <v>26</v>
      </c>
      <c r="D48" s="2" t="s">
        <v>27</v>
      </c>
      <c r="G48" s="1" t="s">
        <v>28</v>
      </c>
      <c r="I48" s="39">
        <v>50</v>
      </c>
      <c r="J48" s="40"/>
      <c r="K48" s="41">
        <f t="shared" si="2"/>
        <v>0</v>
      </c>
    </row>
    <row r="49" spans="1:11">
      <c r="A49" s="1" t="s">
        <v>29</v>
      </c>
      <c r="D49" s="1" t="s">
        <v>30</v>
      </c>
      <c r="I49" s="39">
        <v>20</v>
      </c>
      <c r="J49" s="40"/>
      <c r="K49" s="41">
        <f t="shared" si="2"/>
        <v>0</v>
      </c>
    </row>
    <row r="50" spans="9:11">
      <c r="I50" s="39">
        <v>10</v>
      </c>
      <c r="J50" s="40"/>
      <c r="K50" s="41">
        <f t="shared" si="2"/>
        <v>0</v>
      </c>
    </row>
    <row r="51" spans="9:11">
      <c r="I51" s="39">
        <v>5</v>
      </c>
      <c r="J51" s="40"/>
      <c r="K51" s="41">
        <f t="shared" si="2"/>
        <v>0</v>
      </c>
    </row>
    <row r="52" spans="9:11">
      <c r="I52" s="39">
        <v>1</v>
      </c>
      <c r="J52" s="40"/>
      <c r="K52" s="41">
        <f t="shared" si="2"/>
        <v>0</v>
      </c>
    </row>
    <row r="53" spans="9:11">
      <c r="I53" s="39">
        <v>0.25</v>
      </c>
      <c r="J53" s="40"/>
      <c r="K53" s="41">
        <f t="shared" si="2"/>
        <v>0</v>
      </c>
    </row>
    <row r="54" spans="9:11">
      <c r="I54" s="39">
        <v>0.1</v>
      </c>
      <c r="J54" s="40"/>
      <c r="K54" s="41">
        <f t="shared" si="2"/>
        <v>0</v>
      </c>
    </row>
    <row r="55" spans="9:11">
      <c r="I55" s="42">
        <v>0.05</v>
      </c>
      <c r="J55" s="40"/>
      <c r="K55" s="53">
        <f t="shared" si="2"/>
        <v>0</v>
      </c>
    </row>
    <row r="56" spans="9:11">
      <c r="I56" s="2" t="s">
        <v>31</v>
      </c>
      <c r="K56" s="54">
        <f>SUM(K44:K55)</f>
        <v>0</v>
      </c>
    </row>
    <row r="57" spans="9:11">
      <c r="I57" s="2" t="s">
        <v>32</v>
      </c>
      <c r="K57" s="44">
        <f>J39</f>
        <v>236106.92</v>
      </c>
    </row>
    <row r="58" ht="9.75" spans="11:11">
      <c r="K58" s="45">
        <f>SUM(K56:K57)</f>
        <v>236106.92</v>
      </c>
    </row>
    <row r="59" ht="9.75"/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workbookViewId="0">
      <selection activeCell="A1" sqref="$A1:$XFD27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47" t="s">
        <v>50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48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2" customHeight="1" spans="1:12">
      <c r="A6" s="7"/>
      <c r="B6" s="49"/>
      <c r="C6" s="7"/>
      <c r="D6" s="7"/>
      <c r="E6" s="7"/>
      <c r="F6" s="7"/>
      <c r="G6" s="7"/>
      <c r="H6" s="7"/>
      <c r="I6" s="7"/>
      <c r="J6" s="7"/>
      <c r="K6" s="7"/>
      <c r="L6" s="7"/>
    </row>
    <row r="7" ht="10.2" customHeight="1" spans="1:13">
      <c r="A7" s="14">
        <v>45943</v>
      </c>
      <c r="B7" s="15" t="s">
        <v>67</v>
      </c>
      <c r="C7" s="16" t="s">
        <v>68</v>
      </c>
      <c r="D7" s="17" t="s">
        <v>16</v>
      </c>
      <c r="E7" s="15" t="s">
        <v>69</v>
      </c>
      <c r="F7" s="35">
        <v>5995</v>
      </c>
      <c r="G7" s="19"/>
      <c r="H7" s="19"/>
      <c r="I7" s="14"/>
      <c r="J7" s="35"/>
      <c r="K7" s="24">
        <f>J7+F7</f>
        <v>5995</v>
      </c>
      <c r="L7" s="14">
        <v>45944</v>
      </c>
      <c r="M7" s="2"/>
    </row>
    <row r="8" ht="9.9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5995</v>
      </c>
      <c r="G9" s="2"/>
      <c r="H9" s="2"/>
      <c r="I9" s="2"/>
      <c r="J9" s="36">
        <f>SUM(J7:J8)</f>
        <v>0</v>
      </c>
      <c r="K9" s="36">
        <f>SUM(K7:K8)</f>
        <v>5995</v>
      </c>
    </row>
    <row r="10" spans="9:9">
      <c r="I10" s="1" t="s">
        <v>13</v>
      </c>
    </row>
    <row r="11" spans="8:11">
      <c r="H11" s="2" t="s">
        <v>19</v>
      </c>
      <c r="J11" s="38" t="s">
        <v>20</v>
      </c>
      <c r="K11" s="38" t="s">
        <v>21</v>
      </c>
    </row>
    <row r="12" spans="11:11">
      <c r="K12" s="2"/>
    </row>
    <row r="13" spans="1:11">
      <c r="A13" s="2" t="s">
        <v>23</v>
      </c>
      <c r="D13" s="2" t="s">
        <v>24</v>
      </c>
      <c r="G13" s="2" t="s">
        <v>22</v>
      </c>
      <c r="I13" s="39">
        <v>1000</v>
      </c>
      <c r="J13" s="40">
        <v>5</v>
      </c>
      <c r="K13" s="41">
        <f t="shared" ref="K13:K23" si="0">J13*I13</f>
        <v>5000</v>
      </c>
    </row>
    <row r="14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26</v>
      </c>
      <c r="D16" s="2" t="s">
        <v>27</v>
      </c>
      <c r="G16" s="2" t="s">
        <v>25</v>
      </c>
      <c r="I16" s="39">
        <v>100</v>
      </c>
      <c r="J16" s="40">
        <v>4</v>
      </c>
      <c r="K16" s="41">
        <f t="shared" si="0"/>
        <v>400</v>
      </c>
    </row>
    <row r="17" spans="1:11">
      <c r="A17" s="1" t="s">
        <v>29</v>
      </c>
      <c r="D17" s="1" t="s">
        <v>30</v>
      </c>
      <c r="G17" s="1" t="s">
        <v>28</v>
      </c>
      <c r="I17" s="39">
        <v>50</v>
      </c>
      <c r="J17" s="40">
        <v>1</v>
      </c>
      <c r="K17" s="41">
        <f t="shared" si="0"/>
        <v>50</v>
      </c>
    </row>
    <row r="18" spans="9:11">
      <c r="I18" s="39">
        <v>20</v>
      </c>
      <c r="J18" s="40">
        <v>2</v>
      </c>
      <c r="K18" s="41">
        <f t="shared" si="0"/>
        <v>40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>
        <v>1</v>
      </c>
      <c r="K20" s="41">
        <f t="shared" si="0"/>
        <v>5</v>
      </c>
    </row>
    <row r="21" spans="9:11">
      <c r="I21" s="39">
        <v>1</v>
      </c>
      <c r="J21" s="40"/>
      <c r="K21" s="41">
        <f t="shared" si="0"/>
        <v>0</v>
      </c>
    </row>
    <row r="22" spans="9:11">
      <c r="I22" s="39">
        <v>0.25</v>
      </c>
      <c r="J22" s="40"/>
      <c r="K22" s="41">
        <f t="shared" si="0"/>
        <v>0</v>
      </c>
    </row>
    <row r="23" spans="9:11">
      <c r="I23" s="42">
        <v>0.05</v>
      </c>
      <c r="J23" s="40"/>
      <c r="K23" s="41">
        <f t="shared" si="0"/>
        <v>0</v>
      </c>
    </row>
    <row r="24" spans="9:11">
      <c r="I24" s="2" t="s">
        <v>31</v>
      </c>
      <c r="K24" s="43">
        <f>SUM(K13:K23)</f>
        <v>5995</v>
      </c>
    </row>
    <row r="25" spans="9:11">
      <c r="I25" s="2" t="s">
        <v>32</v>
      </c>
      <c r="K25" s="44">
        <f>J9</f>
        <v>0</v>
      </c>
    </row>
    <row r="26" ht="9.75" spans="11:11">
      <c r="K26" s="45">
        <f>SUM(K24:K25)</f>
        <v>5995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zoomScale="130" zoomScaleNormal="130" topLeftCell="A59" workbookViewId="0">
      <selection activeCell="C19" sqref="C19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45944</v>
      </c>
      <c r="B7" s="15">
        <v>21580</v>
      </c>
      <c r="C7" s="16" t="s">
        <v>70</v>
      </c>
      <c r="D7" s="17" t="s">
        <v>16</v>
      </c>
      <c r="E7" s="15">
        <v>60513</v>
      </c>
      <c r="F7" s="35">
        <v>26916.2</v>
      </c>
      <c r="G7" s="19"/>
      <c r="H7" s="19"/>
      <c r="I7" s="14"/>
      <c r="J7" s="35">
        <v>0</v>
      </c>
      <c r="K7" s="24">
        <f t="shared" ref="K7:K12" si="0">F7+J7</f>
        <v>26916.2</v>
      </c>
      <c r="L7" s="14">
        <v>45943</v>
      </c>
      <c r="M7" s="2"/>
    </row>
    <row r="8" spans="1:13">
      <c r="A8" s="14">
        <v>45944</v>
      </c>
      <c r="B8" s="15">
        <v>21581</v>
      </c>
      <c r="C8" s="16" t="s">
        <v>71</v>
      </c>
      <c r="D8" s="17" t="s">
        <v>16</v>
      </c>
      <c r="E8" s="15" t="s">
        <v>72</v>
      </c>
      <c r="F8" s="35">
        <v>50000</v>
      </c>
      <c r="G8" s="19"/>
      <c r="H8" s="19"/>
      <c r="I8" s="14"/>
      <c r="J8" s="35">
        <v>0</v>
      </c>
      <c r="K8" s="24">
        <f t="shared" si="0"/>
        <v>50000</v>
      </c>
      <c r="L8" s="14">
        <v>45943</v>
      </c>
      <c r="M8" s="2"/>
    </row>
    <row r="9" spans="1:13">
      <c r="A9" s="14">
        <v>45944</v>
      </c>
      <c r="B9" s="15">
        <v>21581</v>
      </c>
      <c r="C9" s="16" t="s">
        <v>71</v>
      </c>
      <c r="D9" s="17" t="s">
        <v>16</v>
      </c>
      <c r="E9" s="15">
        <v>60485</v>
      </c>
      <c r="F9" s="35">
        <v>15848.6</v>
      </c>
      <c r="G9" s="19"/>
      <c r="H9" s="19"/>
      <c r="I9" s="14"/>
      <c r="J9" s="35">
        <v>0</v>
      </c>
      <c r="K9" s="24">
        <f t="shared" si="0"/>
        <v>15848.6</v>
      </c>
      <c r="L9" s="14">
        <v>45944</v>
      </c>
      <c r="M9" s="2"/>
    </row>
    <row r="10" spans="1:13">
      <c r="A10" s="14">
        <v>45944</v>
      </c>
      <c r="B10" s="15">
        <v>21582</v>
      </c>
      <c r="C10" s="16" t="s">
        <v>43</v>
      </c>
      <c r="D10" s="17" t="s">
        <v>16</v>
      </c>
      <c r="E10" s="15">
        <v>60509</v>
      </c>
      <c r="F10" s="35">
        <v>2363.3</v>
      </c>
      <c r="G10" s="19"/>
      <c r="H10" s="19"/>
      <c r="I10" s="14"/>
      <c r="J10" s="35">
        <v>0</v>
      </c>
      <c r="K10" s="24">
        <f t="shared" si="0"/>
        <v>2363.3</v>
      </c>
      <c r="L10" s="14">
        <v>45943</v>
      </c>
      <c r="M10" s="2"/>
    </row>
    <row r="11" spans="1:13">
      <c r="A11" s="14">
        <v>45944</v>
      </c>
      <c r="B11" s="15">
        <v>21583</v>
      </c>
      <c r="C11" s="16" t="s">
        <v>73</v>
      </c>
      <c r="D11" s="17" t="s">
        <v>16</v>
      </c>
      <c r="E11" s="15">
        <v>60499</v>
      </c>
      <c r="F11" s="35">
        <v>10496.5</v>
      </c>
      <c r="G11" s="19"/>
      <c r="H11" s="19"/>
      <c r="I11" s="14"/>
      <c r="J11" s="35">
        <v>0</v>
      </c>
      <c r="K11" s="24">
        <f t="shared" si="0"/>
        <v>10496.5</v>
      </c>
      <c r="L11" s="14">
        <v>45943</v>
      </c>
      <c r="M11" s="2"/>
    </row>
    <row r="12" spans="1:13">
      <c r="A12" s="14">
        <v>45944</v>
      </c>
      <c r="B12" s="15">
        <v>21584</v>
      </c>
      <c r="C12" s="16" t="s">
        <v>74</v>
      </c>
      <c r="D12" s="17" t="s">
        <v>75</v>
      </c>
      <c r="E12" s="15">
        <v>60160</v>
      </c>
      <c r="F12" s="35">
        <v>20000</v>
      </c>
      <c r="G12" s="19"/>
      <c r="H12" s="19"/>
      <c r="I12" s="14"/>
      <c r="J12" s="35">
        <v>0</v>
      </c>
      <c r="K12" s="24">
        <f t="shared" si="0"/>
        <v>20000</v>
      </c>
      <c r="L12" s="14">
        <v>45944</v>
      </c>
      <c r="M12" s="2"/>
    </row>
    <row r="13" spans="6:11">
      <c r="F13" s="36">
        <f>SUM(F7:F12)</f>
        <v>125624.6</v>
      </c>
      <c r="G13" s="2"/>
      <c r="H13" s="2"/>
      <c r="I13" s="2"/>
      <c r="J13" s="46">
        <f>SUM(J7:J12)</f>
        <v>0</v>
      </c>
      <c r="K13" s="36">
        <f>SUM(K7:K12)</f>
        <v>125624.6</v>
      </c>
    </row>
    <row r="14" spans="6:11">
      <c r="F14" s="36"/>
      <c r="G14" s="2"/>
      <c r="H14" s="2"/>
      <c r="I14" s="2"/>
      <c r="J14" s="36"/>
      <c r="K14" s="36"/>
    </row>
    <row r="15" spans="6:6">
      <c r="F15" s="36"/>
    </row>
    <row r="19" spans="1:4">
      <c r="A19" s="2" t="s">
        <v>23</v>
      </c>
      <c r="D19" s="2" t="s">
        <v>24</v>
      </c>
    </row>
    <row r="20" spans="1:1">
      <c r="A20" s="2"/>
    </row>
    <row r="21" spans="1:1">
      <c r="A21" s="2"/>
    </row>
    <row r="22" spans="1:4">
      <c r="A22" s="2" t="s">
        <v>26</v>
      </c>
      <c r="D22" s="2" t="s">
        <v>27</v>
      </c>
    </row>
    <row r="23" spans="1:4">
      <c r="A23" s="1" t="s">
        <v>29</v>
      </c>
      <c r="D23" s="1" t="s">
        <v>30</v>
      </c>
    </row>
    <row r="32" spans="1:1">
      <c r="A32" s="2" t="s">
        <v>0</v>
      </c>
    </row>
    <row r="33" spans="1:1">
      <c r="A33" s="2" t="s">
        <v>33</v>
      </c>
    </row>
    <row r="35" spans="1:12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2"/>
      <c r="K35" s="3" t="s">
        <v>9</v>
      </c>
      <c r="L35" s="3" t="s">
        <v>10</v>
      </c>
    </row>
    <row r="36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>
      <c r="A38" s="14">
        <v>45944</v>
      </c>
      <c r="B38" s="15">
        <v>21585</v>
      </c>
      <c r="C38" s="16" t="s">
        <v>76</v>
      </c>
      <c r="D38" s="17" t="s">
        <v>16</v>
      </c>
      <c r="E38" s="15">
        <v>60518</v>
      </c>
      <c r="F38" s="35">
        <v>11096.5</v>
      </c>
      <c r="G38" s="19"/>
      <c r="H38" s="19"/>
      <c r="I38" s="14"/>
      <c r="J38" s="35">
        <v>0</v>
      </c>
      <c r="K38" s="24">
        <f>F38+J38</f>
        <v>11096.5</v>
      </c>
      <c r="L38" s="14">
        <v>45943</v>
      </c>
      <c r="M38" s="2"/>
    </row>
    <row r="39" spans="1:13">
      <c r="A39" s="14">
        <v>45944</v>
      </c>
      <c r="B39" s="15">
        <v>21586</v>
      </c>
      <c r="C39" s="16" t="s">
        <v>77</v>
      </c>
      <c r="D39" s="17" t="s">
        <v>16</v>
      </c>
      <c r="E39" s="15">
        <v>60519</v>
      </c>
      <c r="F39" s="35">
        <v>36392.4</v>
      </c>
      <c r="G39" s="19"/>
      <c r="H39" s="19"/>
      <c r="I39" s="14"/>
      <c r="J39" s="35">
        <v>0</v>
      </c>
      <c r="K39" s="24">
        <f>F39+J39</f>
        <v>36392.4</v>
      </c>
      <c r="L39" s="14">
        <v>45944</v>
      </c>
      <c r="M39" s="2"/>
    </row>
    <row r="40" spans="1:13">
      <c r="A40" s="14">
        <v>45944</v>
      </c>
      <c r="B40" s="15">
        <v>21587</v>
      </c>
      <c r="C40" s="16" t="s">
        <v>78</v>
      </c>
      <c r="D40" s="17" t="s">
        <v>42</v>
      </c>
      <c r="E40" s="15">
        <v>60520</v>
      </c>
      <c r="F40" s="35">
        <v>11496.5</v>
      </c>
      <c r="G40" s="19"/>
      <c r="H40" s="19"/>
      <c r="I40" s="14"/>
      <c r="J40" s="35">
        <v>0</v>
      </c>
      <c r="K40" s="24">
        <f>F40+J40</f>
        <v>11496.5</v>
      </c>
      <c r="L40" s="14">
        <v>45944</v>
      </c>
      <c r="M40" s="2"/>
    </row>
    <row r="41" spans="1:13">
      <c r="A41" s="14">
        <v>45944</v>
      </c>
      <c r="B41" s="15">
        <v>21588</v>
      </c>
      <c r="C41" s="16" t="s">
        <v>79</v>
      </c>
      <c r="D41" s="17" t="s">
        <v>42</v>
      </c>
      <c r="E41" s="15">
        <v>60523</v>
      </c>
      <c r="F41" s="35">
        <v>20876.2</v>
      </c>
      <c r="G41" s="19"/>
      <c r="H41" s="19"/>
      <c r="I41" s="14"/>
      <c r="J41" s="35">
        <v>0</v>
      </c>
      <c r="K41" s="24">
        <f>F41+J41</f>
        <v>20876.2</v>
      </c>
      <c r="L41" s="14">
        <v>45944</v>
      </c>
      <c r="M41" s="2"/>
    </row>
    <row r="42" spans="6:11">
      <c r="F42" s="36">
        <f>SUM(F38:F41)</f>
        <v>79861.6</v>
      </c>
      <c r="G42" s="2"/>
      <c r="H42" s="2"/>
      <c r="I42" s="2"/>
      <c r="J42" s="46">
        <f>SUM(J38:J41)</f>
        <v>0</v>
      </c>
      <c r="K42" s="36">
        <f>SUM(K38:K41)</f>
        <v>79861.6</v>
      </c>
    </row>
    <row r="43" spans="6:11">
      <c r="F43" s="36"/>
      <c r="G43" s="2"/>
      <c r="H43" s="2"/>
      <c r="I43" s="2"/>
      <c r="J43" s="36"/>
      <c r="K43" s="36"/>
    </row>
    <row r="44" spans="6:6">
      <c r="F44" s="36"/>
    </row>
    <row r="48" spans="1:4">
      <c r="A48" s="2" t="s">
        <v>23</v>
      </c>
      <c r="D48" s="2" t="s">
        <v>24</v>
      </c>
    </row>
    <row r="49" spans="1:1">
      <c r="A49" s="2"/>
    </row>
    <row r="50" spans="1:1">
      <c r="A50" s="2"/>
    </row>
    <row r="51" spans="1:4">
      <c r="A51" s="2" t="s">
        <v>26</v>
      </c>
      <c r="D51" s="2" t="s">
        <v>27</v>
      </c>
    </row>
    <row r="52" spans="1:4">
      <c r="A52" s="1" t="s">
        <v>29</v>
      </c>
      <c r="D52" s="1" t="s">
        <v>30</v>
      </c>
    </row>
  </sheetData>
  <mergeCells count="26">
    <mergeCell ref="G4:J4"/>
    <mergeCell ref="G35:J35"/>
    <mergeCell ref="A4:A6"/>
    <mergeCell ref="A35:A37"/>
    <mergeCell ref="B4:B6"/>
    <mergeCell ref="B35:B37"/>
    <mergeCell ref="C4:C6"/>
    <mergeCell ref="C35:C37"/>
    <mergeCell ref="D4:D6"/>
    <mergeCell ref="D35:D37"/>
    <mergeCell ref="E4:E6"/>
    <mergeCell ref="E35:E37"/>
    <mergeCell ref="F4:F6"/>
    <mergeCell ref="F35:F37"/>
    <mergeCell ref="G5:G6"/>
    <mergeCell ref="G36:G37"/>
    <mergeCell ref="H5:H6"/>
    <mergeCell ref="H36:H37"/>
    <mergeCell ref="I5:I6"/>
    <mergeCell ref="I36:I37"/>
    <mergeCell ref="J5:J6"/>
    <mergeCell ref="J36:J37"/>
    <mergeCell ref="K4:K6"/>
    <mergeCell ref="K35:K37"/>
    <mergeCell ref="L4:L6"/>
    <mergeCell ref="L35:L37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zoomScale="130" zoomScaleNormal="130" topLeftCell="A58" workbookViewId="0">
      <selection activeCell="C16" sqref="C16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45945</v>
      </c>
      <c r="B7" s="15">
        <v>21589</v>
      </c>
      <c r="C7" s="16" t="s">
        <v>80</v>
      </c>
      <c r="D7" s="17" t="s">
        <v>16</v>
      </c>
      <c r="E7" s="15">
        <v>60522</v>
      </c>
      <c r="F7" s="35">
        <v>26916.2</v>
      </c>
      <c r="G7" s="19"/>
      <c r="H7" s="19"/>
      <c r="I7" s="14"/>
      <c r="J7" s="35">
        <v>0</v>
      </c>
      <c r="K7" s="24">
        <f>F7+J7</f>
        <v>26916.2</v>
      </c>
      <c r="L7" s="14">
        <v>45945</v>
      </c>
      <c r="M7" s="2"/>
    </row>
    <row r="8" spans="1:13">
      <c r="A8" s="14">
        <v>45945</v>
      </c>
      <c r="B8" s="15">
        <v>21590</v>
      </c>
      <c r="C8" s="16" t="s">
        <v>81</v>
      </c>
      <c r="D8" s="17" t="s">
        <v>42</v>
      </c>
      <c r="E8" s="15">
        <v>60525</v>
      </c>
      <c r="F8" s="35">
        <v>24376.2</v>
      </c>
      <c r="G8" s="19"/>
      <c r="H8" s="19"/>
      <c r="I8" s="14"/>
      <c r="J8" s="35">
        <v>0</v>
      </c>
      <c r="K8" s="24">
        <f>F8+J8</f>
        <v>24376.2</v>
      </c>
      <c r="L8" s="14">
        <v>45944</v>
      </c>
      <c r="M8" s="2"/>
    </row>
    <row r="9" spans="1:13">
      <c r="A9" s="14">
        <v>45945</v>
      </c>
      <c r="B9" s="15">
        <v>21591</v>
      </c>
      <c r="C9" s="16" t="s">
        <v>82</v>
      </c>
      <c r="D9" s="17" t="s">
        <v>42</v>
      </c>
      <c r="E9" s="15">
        <v>60527</v>
      </c>
      <c r="F9" s="35">
        <v>11096.5</v>
      </c>
      <c r="G9" s="19"/>
      <c r="H9" s="19"/>
      <c r="I9" s="14"/>
      <c r="J9" s="35">
        <v>0</v>
      </c>
      <c r="K9" s="24">
        <f>F9+J9</f>
        <v>11096.5</v>
      </c>
      <c r="L9" s="14">
        <v>45944</v>
      </c>
      <c r="M9" s="2"/>
    </row>
    <row r="10" spans="1:13">
      <c r="A10" s="14">
        <v>45945</v>
      </c>
      <c r="B10" s="15">
        <v>21592</v>
      </c>
      <c r="C10" s="16" t="s">
        <v>83</v>
      </c>
      <c r="D10" s="17" t="s">
        <v>16</v>
      </c>
      <c r="E10" s="15">
        <v>60528</v>
      </c>
      <c r="F10" s="35">
        <v>20276.2</v>
      </c>
      <c r="G10" s="19"/>
      <c r="H10" s="19"/>
      <c r="I10" s="14"/>
      <c r="J10" s="35">
        <v>0</v>
      </c>
      <c r="K10" s="24">
        <f>F10+J10</f>
        <v>20276.2</v>
      </c>
      <c r="L10" s="14">
        <v>45945</v>
      </c>
      <c r="M10" s="2"/>
    </row>
    <row r="11" spans="6:11">
      <c r="F11" s="36">
        <f>SUM(F7:F10)</f>
        <v>82665.1</v>
      </c>
      <c r="G11" s="2"/>
      <c r="H11" s="2"/>
      <c r="I11" s="2"/>
      <c r="J11" s="46">
        <f>SUM(J7:J10)</f>
        <v>0</v>
      </c>
      <c r="K11" s="36">
        <f>SUM(K7:K10)</f>
        <v>82665.1</v>
      </c>
    </row>
    <row r="12" spans="6:11">
      <c r="F12" s="36"/>
      <c r="G12" s="2"/>
      <c r="H12" s="2"/>
      <c r="I12" s="2"/>
      <c r="J12" s="36"/>
      <c r="K12" s="36"/>
    </row>
    <row r="13" spans="6:6">
      <c r="F13" s="36"/>
    </row>
    <row r="17" spans="1:4">
      <c r="A17" s="2" t="s">
        <v>23</v>
      </c>
      <c r="D17" s="2" t="s">
        <v>24</v>
      </c>
    </row>
    <row r="18" spans="1:1">
      <c r="A18" s="2"/>
    </row>
    <row r="19" spans="1:1">
      <c r="A19" s="2"/>
    </row>
    <row r="20" spans="1:4">
      <c r="A20" s="2" t="s">
        <v>26</v>
      </c>
      <c r="D20" s="2" t="s">
        <v>27</v>
      </c>
    </row>
    <row r="21" spans="1:4">
      <c r="A21" s="1" t="s">
        <v>29</v>
      </c>
      <c r="D21" s="1" t="s">
        <v>30</v>
      </c>
    </row>
    <row r="33" spans="1:1">
      <c r="A33" s="2" t="s">
        <v>0</v>
      </c>
    </row>
    <row r="34" spans="1:1">
      <c r="A34" s="2" t="s">
        <v>1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45946</v>
      </c>
      <c r="B39" s="15">
        <v>20649</v>
      </c>
      <c r="C39" s="16" t="s">
        <v>84</v>
      </c>
      <c r="D39" s="17" t="s">
        <v>16</v>
      </c>
      <c r="E39" s="15">
        <v>60521</v>
      </c>
      <c r="F39" s="35"/>
      <c r="G39" s="19" t="s">
        <v>85</v>
      </c>
      <c r="H39" s="19">
        <v>1349559</v>
      </c>
      <c r="I39" s="14">
        <v>45936</v>
      </c>
      <c r="J39" s="35">
        <v>21697.03</v>
      </c>
      <c r="K39" s="24">
        <f>F39+J39</f>
        <v>21697.03</v>
      </c>
      <c r="L39" s="14">
        <v>45946</v>
      </c>
      <c r="M39" s="2" t="s">
        <v>86</v>
      </c>
    </row>
    <row r="40" spans="1:13">
      <c r="A40" s="14"/>
      <c r="B40" s="15"/>
      <c r="C40" s="16"/>
      <c r="D40" s="17"/>
      <c r="E40" s="15"/>
      <c r="F40" s="35"/>
      <c r="G40" s="19"/>
      <c r="H40" s="19"/>
      <c r="I40" s="14"/>
      <c r="J40" s="35"/>
      <c r="K40" s="24"/>
      <c r="L40" s="14"/>
      <c r="M40" s="2"/>
    </row>
    <row r="41" spans="6:11">
      <c r="F41" s="36">
        <f t="shared" ref="F41:K41" si="0">SUM(F39:F40)</f>
        <v>0</v>
      </c>
      <c r="G41" s="2"/>
      <c r="H41" s="2"/>
      <c r="I41" s="2"/>
      <c r="J41" s="46">
        <f t="shared" si="0"/>
        <v>21697.03</v>
      </c>
      <c r="K41" s="36">
        <f t="shared" si="0"/>
        <v>21697.03</v>
      </c>
    </row>
    <row r="42" spans="6:11">
      <c r="F42" s="36"/>
      <c r="G42" s="2"/>
      <c r="H42" s="2"/>
      <c r="I42" s="2"/>
      <c r="J42" s="36"/>
      <c r="K42" s="36"/>
    </row>
    <row r="43" spans="6:11">
      <c r="F43" s="36"/>
      <c r="I43" s="1" t="s">
        <v>13</v>
      </c>
      <c r="K43" s="36"/>
    </row>
    <row r="44" spans="8:10">
      <c r="H44" s="2" t="s">
        <v>19</v>
      </c>
      <c r="J44" s="38" t="s">
        <v>20</v>
      </c>
    </row>
    <row r="45" spans="11:11">
      <c r="K45" s="38" t="s">
        <v>21</v>
      </c>
    </row>
    <row r="46" spans="7:11">
      <c r="G46" s="2" t="s">
        <v>22</v>
      </c>
      <c r="I46" s="39">
        <v>1000</v>
      </c>
      <c r="J46" s="40"/>
      <c r="K46" s="41">
        <f t="shared" ref="K46:K57" si="1">J46*I46</f>
        <v>0</v>
      </c>
    </row>
    <row r="47" spans="1:11">
      <c r="A47" s="2" t="s">
        <v>23</v>
      </c>
      <c r="D47" s="2" t="s">
        <v>24</v>
      </c>
      <c r="G47" s="2"/>
      <c r="I47" s="39">
        <v>500</v>
      </c>
      <c r="J47" s="40"/>
      <c r="K47" s="41">
        <f t="shared" si="1"/>
        <v>0</v>
      </c>
    </row>
    <row r="48" spans="1:11">
      <c r="A48" s="2"/>
      <c r="G48" s="2"/>
      <c r="I48" s="39">
        <v>200</v>
      </c>
      <c r="J48" s="40"/>
      <c r="K48" s="41">
        <f t="shared" si="1"/>
        <v>0</v>
      </c>
    </row>
    <row r="49" spans="1:11">
      <c r="A49" s="2"/>
      <c r="G49" s="2" t="s">
        <v>25</v>
      </c>
      <c r="I49" s="39">
        <v>100</v>
      </c>
      <c r="J49" s="40"/>
      <c r="K49" s="41">
        <f t="shared" si="1"/>
        <v>0</v>
      </c>
    </row>
    <row r="50" spans="1:11">
      <c r="A50" s="2" t="s">
        <v>26</v>
      </c>
      <c r="D50" s="2" t="s">
        <v>27</v>
      </c>
      <c r="G50" s="1" t="s">
        <v>28</v>
      </c>
      <c r="I50" s="39">
        <v>50</v>
      </c>
      <c r="J50" s="40"/>
      <c r="K50" s="41">
        <f t="shared" si="1"/>
        <v>0</v>
      </c>
    </row>
    <row r="51" spans="1:11">
      <c r="A51" s="1" t="s">
        <v>29</v>
      </c>
      <c r="D51" s="1" t="s">
        <v>30</v>
      </c>
      <c r="I51" s="39">
        <v>20</v>
      </c>
      <c r="J51" s="40"/>
      <c r="K51" s="41">
        <f t="shared" si="1"/>
        <v>0</v>
      </c>
    </row>
    <row r="52" spans="9:11">
      <c r="I52" s="39">
        <v>10</v>
      </c>
      <c r="J52" s="40"/>
      <c r="K52" s="41">
        <f t="shared" si="1"/>
        <v>0</v>
      </c>
    </row>
    <row r="53" spans="9:11">
      <c r="I53" s="39">
        <v>5</v>
      </c>
      <c r="J53" s="40"/>
      <c r="K53" s="41">
        <f t="shared" si="1"/>
        <v>0</v>
      </c>
    </row>
    <row r="54" spans="9:11">
      <c r="I54" s="39">
        <v>1</v>
      </c>
      <c r="J54" s="40"/>
      <c r="K54" s="41">
        <f t="shared" si="1"/>
        <v>0</v>
      </c>
    </row>
    <row r="55" spans="9:11">
      <c r="I55" s="39">
        <v>0.25</v>
      </c>
      <c r="J55" s="40"/>
      <c r="K55" s="41">
        <f t="shared" si="1"/>
        <v>0</v>
      </c>
    </row>
    <row r="56" spans="9:11">
      <c r="I56" s="39">
        <v>0.1</v>
      </c>
      <c r="J56" s="40"/>
      <c r="K56" s="41">
        <f t="shared" si="1"/>
        <v>0</v>
      </c>
    </row>
    <row r="57" spans="9:11">
      <c r="I57" s="42">
        <v>0.05</v>
      </c>
      <c r="J57" s="40"/>
      <c r="K57" s="53">
        <f t="shared" si="1"/>
        <v>0</v>
      </c>
    </row>
    <row r="58" spans="9:11">
      <c r="I58" s="2" t="s">
        <v>31</v>
      </c>
      <c r="K58" s="54">
        <f>SUM(K46:K57)</f>
        <v>0</v>
      </c>
    </row>
    <row r="59" spans="9:11">
      <c r="I59" s="2" t="s">
        <v>32</v>
      </c>
      <c r="K59" s="44">
        <f>J41</f>
        <v>21697.03</v>
      </c>
    </row>
    <row r="60" ht="9.75" spans="11:11">
      <c r="K60" s="45">
        <f>SUM(K58:K59)</f>
        <v>21697.03</v>
      </c>
    </row>
    <row r="61" ht="9.75"/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1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OCT 1</vt:lpstr>
      <vt:lpstr>OCT 3</vt:lpstr>
      <vt:lpstr>OCT 6</vt:lpstr>
      <vt:lpstr>OCT 8</vt:lpstr>
      <vt:lpstr>OCT 9</vt:lpstr>
      <vt:lpstr>OCT 10</vt:lpstr>
      <vt:lpstr>OCT 13</vt:lpstr>
      <vt:lpstr>OCT 14</vt:lpstr>
      <vt:lpstr>OCT 15</vt:lpstr>
      <vt:lpstr>OCT 16</vt:lpstr>
      <vt:lpstr>OCT 20</vt:lpstr>
      <vt:lpstr>OCT 21</vt:lpstr>
      <vt:lpstr>OCT 22</vt:lpstr>
      <vt:lpstr>OCT 23</vt:lpstr>
      <vt:lpstr>OCT 24</vt:lpstr>
      <vt:lpstr>OCT 27</vt:lpstr>
      <vt:lpstr>OCT 28</vt:lpstr>
      <vt:lpstr>OCT 29</vt:lpstr>
      <vt:lpstr>OCT 30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2025-09-30T10:56:00Z</dcterms:created>
  <cp:lastPrinted>2025-10-21T07:29:00Z</cp:lastPrinted>
  <dcterms:modified xsi:type="dcterms:W3CDTF">2025-11-03T03:39:16Z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8159306A92604485B70409233123F53C_11</vt:lpwstr>
  </property>
  <property fmtid="{D5CDD505-2E9C-101B-9397-08002B2CF9AE}" pid="3" name="KSOProductBuildVer">
    <vt:lpwstr>1033-12.2.0.20795</vt:lpwstr>
  </property>
</Properties>
</file>