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480" firstSheet="2" activeTab="3"/>
  </bookViews>
  <sheets>
    <sheet name="DEC 1" sheetId="1" r:id="rId1"/>
    <sheet name="DEC 2" sheetId="2" r:id="rId2"/>
    <sheet name="DEC 3" sheetId="4" r:id="rId3"/>
    <sheet name="DEC 4" sheetId="6" r:id="rId4"/>
    <sheet name="DEC 5" sheetId="7" r:id="rId5"/>
    <sheet name="DEC 9" sheetId="8" r:id="rId6"/>
    <sheet name="DEC 10" sheetId="9" r:id="rId7"/>
    <sheet name="DEC 11" sheetId="10" r:id="rId8"/>
    <sheet name="DEC 12" sheetId="11" r:id="rId9"/>
    <sheet name="DEC 15" sheetId="12" r:id="rId10"/>
    <sheet name="DEC 16" sheetId="13" r:id="rId11"/>
    <sheet name="DEC 17" sheetId="14" r:id="rId12"/>
    <sheet name="DEC 18" sheetId="15" r:id="rId13"/>
    <sheet name="DEC 19" sheetId="16" r:id="rId14"/>
    <sheet name="DEC 26" sheetId="17" r:id="rId15"/>
    <sheet name="DEC 29" sheetId="18" r:id="rId16"/>
    <sheet name="LAZADA" sheetId="3" r:id="rId17"/>
  </sheets>
  <definedNames>
    <definedName name="_1_JAN_2024" localSheetId="0">#REF!</definedName>
    <definedName name="_1_JAN_2024" localSheetId="1">#REF!</definedName>
    <definedName name="_1_JAN_2024" localSheetId="2">#REF!</definedName>
    <definedName name="_1_JAN_2024" localSheetId="3">#REF!</definedName>
    <definedName name="_1_JAN_2024" localSheetId="16">#REF!</definedName>
    <definedName name="_2_JAN_2024" localSheetId="0">#REF!</definedName>
    <definedName name="_2_JAN_2024" localSheetId="1">#REF!</definedName>
    <definedName name="_2_JAN_2024" localSheetId="2">#REF!</definedName>
    <definedName name="_2_JAN_2024" localSheetId="3">#REF!</definedName>
    <definedName name="_2_JAN_2024" localSheetId="16">#REF!</definedName>
    <definedName name="_6_Jan_2020" localSheetId="0">#REF!</definedName>
    <definedName name="_6_Jan_2020" localSheetId="1">#REF!</definedName>
    <definedName name="_6_Jan_2020" localSheetId="2">#REF!</definedName>
    <definedName name="_6_Jan_2020" localSheetId="3">#REF!</definedName>
    <definedName name="_6_Jan_2020" localSheetId="16">#REF!</definedName>
    <definedName name="_xlnm.Print_Area" localSheetId="0">'DEC 1'!$A$64:$L$92</definedName>
    <definedName name="_xlnm.Print_Area" localSheetId="1">'DEC 2'!$A$1:$L$28</definedName>
    <definedName name="_xlnm.Print_Area" localSheetId="2">'DEC 3'!$A$1:$L$30</definedName>
    <definedName name="_xlnm.Print_Area" localSheetId="3">'DEC 4'!$A$1:$L$30</definedName>
    <definedName name="_xlnm.Print_Area" localSheetId="16">LAZADA!$A$353:$L$424</definedName>
    <definedName name="_1_JAN_2024" localSheetId="4">#REF!</definedName>
    <definedName name="_2_JAN_2024" localSheetId="4">#REF!</definedName>
    <definedName name="_6_Jan_2020" localSheetId="4">#REF!</definedName>
    <definedName name="_xlnm.Print_Area" localSheetId="4">'DEC 5'!$A$31:$L$59</definedName>
    <definedName name="_1_JAN_2024" localSheetId="5">#REF!</definedName>
    <definedName name="_2_JAN_2024" localSheetId="5">#REF!</definedName>
    <definedName name="_6_Jan_2020" localSheetId="5">#REF!</definedName>
    <definedName name="_xlnm.Print_Area" localSheetId="5">'DEC 9'!$A$63:$M$88</definedName>
    <definedName name="_1_JAN_2024" localSheetId="6">#REF!</definedName>
    <definedName name="_2_JAN_2024" localSheetId="6">#REF!</definedName>
    <definedName name="_6_Jan_2020" localSheetId="6">#REF!</definedName>
    <definedName name="_xlnm.Print_Area" localSheetId="6">'DEC 10'!$A$67:$L$92</definedName>
    <definedName name="_1_JAN_2024" localSheetId="7">#REF!</definedName>
    <definedName name="_2_JAN_2024" localSheetId="7">#REF!</definedName>
    <definedName name="_6_Jan_2020" localSheetId="7">#REF!</definedName>
    <definedName name="_xlnm.Print_Area" localSheetId="7">'DEC 11'!$A$67:$M$91</definedName>
    <definedName name="_1_JAN_2024" localSheetId="8">#REF!</definedName>
    <definedName name="_2_JAN_2024" localSheetId="8">#REF!</definedName>
    <definedName name="_6_Jan_2020" localSheetId="8">#REF!</definedName>
    <definedName name="_xlnm.Print_Area" localSheetId="8">'DEC 12'!$A$105:$L$130</definedName>
    <definedName name="_1_JAN_2024" localSheetId="9">#REF!</definedName>
    <definedName name="_2_JAN_2024" localSheetId="9">#REF!</definedName>
    <definedName name="_6_Jan_2020" localSheetId="9">#REF!</definedName>
    <definedName name="_xlnm.Print_Area" localSheetId="9">'DEC 15'!$A$28:$L$56</definedName>
    <definedName name="_1_JAN_2024" localSheetId="10">#REF!</definedName>
    <definedName name="_2_JAN_2024" localSheetId="10">#REF!</definedName>
    <definedName name="_6_Jan_2020" localSheetId="10">#REF!</definedName>
    <definedName name="_xlnm.Print_Area" localSheetId="10">'DEC 16'!$A$30:$L$53</definedName>
    <definedName name="_1_JAN_2024" localSheetId="11">#REF!</definedName>
    <definedName name="_2_JAN_2024" localSheetId="11">#REF!</definedName>
    <definedName name="_6_Jan_2020" localSheetId="11">#REF!</definedName>
    <definedName name="_xlnm.Print_Area" localSheetId="11">'DEC 17'!$A$99:$L$121</definedName>
    <definedName name="_1_JAN_2024" localSheetId="12">#REF!</definedName>
    <definedName name="_2_JAN_2024" localSheetId="12">#REF!</definedName>
    <definedName name="_6_Jan_2020" localSheetId="12">#REF!</definedName>
    <definedName name="_xlnm.Print_Area" localSheetId="12">'DEC 18'!$A$101:$L$131</definedName>
    <definedName name="_1_JAN_2024" localSheetId="13">#REF!</definedName>
    <definedName name="_2_JAN_2024" localSheetId="13">#REF!</definedName>
    <definedName name="_6_Jan_2020" localSheetId="13">#REF!</definedName>
    <definedName name="_xlnm.Print_Area" localSheetId="13">'DEC 19'!$A$36:$L$63</definedName>
    <definedName name="_1_JAN_2024" localSheetId="14">#REF!</definedName>
    <definedName name="_2_JAN_2024" localSheetId="14">#REF!</definedName>
    <definedName name="_6_Jan_2020" localSheetId="14">#REF!</definedName>
    <definedName name="_xlnm.Print_Area" localSheetId="14">'DEC 26'!#REF!</definedName>
    <definedName name="_1_JAN_2024" localSheetId="15">#REF!</definedName>
    <definedName name="_2_JAN_2024" localSheetId="15">#REF!</definedName>
    <definedName name="_6_Jan_2020" localSheetId="15">#REF!</definedName>
    <definedName name="_xlnm.Print_Area" localSheetId="15">'DEC 29'!$A$131:$L$151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<sst xmlns="http://schemas.openxmlformats.org/spreadsheetml/2006/main" count="2169" uniqueCount="272">
  <si>
    <t>SUMMARY DAILY COLLECTION REPORT</t>
  </si>
  <si>
    <t>KMI H.O. SERIES (ROLAND)</t>
  </si>
  <si>
    <t>DATE</t>
  </si>
  <si>
    <t>KMI OR#</t>
  </si>
  <si>
    <t>CUSTOMER NAME</t>
  </si>
  <si>
    <t>DESCRIPTION OF COLLECTION TRANSACTION</t>
  </si>
  <si>
    <t>KMI SI#</t>
  </si>
  <si>
    <t>CASH</t>
  </si>
  <si>
    <t>CHECK</t>
  </si>
  <si>
    <t>TOTAL</t>
  </si>
  <si>
    <t>DATE OF DEPOSIT</t>
  </si>
  <si>
    <t>Bank</t>
  </si>
  <si>
    <t>Check #</t>
  </si>
  <si>
    <t>Check Date</t>
  </si>
  <si>
    <t>Amount</t>
  </si>
  <si>
    <t>SUPERIOR BT, INC.</t>
  </si>
  <si>
    <t>UNIT</t>
  </si>
  <si>
    <t>BDO</t>
  </si>
  <si>
    <t>EWT 191.75</t>
  </si>
  <si>
    <t>Cash Breakdown</t>
  </si>
  <si>
    <t>PCS</t>
  </si>
  <si>
    <t>AMOUNT</t>
  </si>
  <si>
    <t>Received by:</t>
  </si>
  <si>
    <t>Prepared By:</t>
  </si>
  <si>
    <t>Noted By:</t>
  </si>
  <si>
    <t>RODESSA MANAS</t>
  </si>
  <si>
    <t>JANELLEN LIM</t>
  </si>
  <si>
    <t>MART NATHANIEL R. FLORES</t>
  </si>
  <si>
    <t>Accounting Clerk</t>
  </si>
  <si>
    <t>KMI Assistant</t>
  </si>
  <si>
    <t>KMI- Supervisor</t>
  </si>
  <si>
    <t>Total Coins &amp; Bills</t>
  </si>
  <si>
    <t>Total Checks</t>
  </si>
  <si>
    <t>KMI H.O. SERIES (MART)</t>
  </si>
  <si>
    <t>KMI AR#</t>
  </si>
  <si>
    <t>KM7593</t>
  </si>
  <si>
    <t>CHARLENE RAQUION</t>
  </si>
  <si>
    <t>BS10767</t>
  </si>
  <si>
    <t>MERCADO FOODS AND SAUCES</t>
  </si>
  <si>
    <t>JOHN REEDD S. RAMOS</t>
  </si>
  <si>
    <t>UNIT DP</t>
  </si>
  <si>
    <t>RODERICK QUIJANO</t>
  </si>
  <si>
    <t>MARIECRIS A. CEPE</t>
  </si>
  <si>
    <t>MONETTE DELA CRUZ</t>
  </si>
  <si>
    <t>UNIT &amp; DL</t>
  </si>
  <si>
    <t>KM7594</t>
  </si>
  <si>
    <t>HERALD A. FERNANDEZ</t>
  </si>
  <si>
    <t>BS10774</t>
  </si>
  <si>
    <t>DANIEL ONG</t>
  </si>
  <si>
    <t>ANA GAN</t>
  </si>
  <si>
    <t>PHILTRUST</t>
  </si>
  <si>
    <t>RJC FARM CORP. (for check replacement)</t>
  </si>
  <si>
    <t>RJC FARM CORP.</t>
  </si>
  <si>
    <t>UNIT FP</t>
  </si>
  <si>
    <t>GERALD GARCIA</t>
  </si>
  <si>
    <t>VIVIAN KING</t>
  </si>
  <si>
    <t>FLORIZEL C. GUARIN</t>
  </si>
  <si>
    <t>ANDREA TESORERO</t>
  </si>
  <si>
    <t>JENNIFER KORTENJAN</t>
  </si>
  <si>
    <t>HOWARD SANTOS</t>
  </si>
  <si>
    <t>KM7597</t>
  </si>
  <si>
    <t>ALBEN BERMEO</t>
  </si>
  <si>
    <t>BS10775</t>
  </si>
  <si>
    <t>KM7599</t>
  </si>
  <si>
    <t>ALEX MIGALLOS</t>
  </si>
  <si>
    <t>BS10783</t>
  </si>
  <si>
    <t>JERICHO MANAIG</t>
  </si>
  <si>
    <t>MAGNETRON CONSTRUCTION &amp; DEVT. CORP.</t>
  </si>
  <si>
    <t>UNI</t>
  </si>
  <si>
    <t>EWT 406.58</t>
  </si>
  <si>
    <t>AIRENE ARBOLADO</t>
  </si>
  <si>
    <t>VEVATO MODULAR DISPLAY &amp; CONST. CORP.</t>
  </si>
  <si>
    <t>KRISTIAN SOLO</t>
  </si>
  <si>
    <t>OVERPAYMENT</t>
  </si>
  <si>
    <t>KM7600</t>
  </si>
  <si>
    <t>YSSEL MARTINEZ</t>
  </si>
  <si>
    <t>BS10779</t>
  </si>
  <si>
    <t>KM6167</t>
  </si>
  <si>
    <t>BS10780</t>
  </si>
  <si>
    <t>COLDWINS AC &amp; ELECTROMECHANICAL SERVICES</t>
  </si>
  <si>
    <t>PHILIP SECOSANA</t>
  </si>
  <si>
    <t>RUBY CUESTA</t>
  </si>
  <si>
    <t>UNIT UPGRADE</t>
  </si>
  <si>
    <t>GLENARD AGUINALDO</t>
  </si>
  <si>
    <t>CARLO CARONAN</t>
  </si>
  <si>
    <t>ROLLY CULCO</t>
  </si>
  <si>
    <t>SOP</t>
  </si>
  <si>
    <t>KMI H.O. SERIES (ALFREDO)</t>
  </si>
  <si>
    <t>CHINA BANK SAVINGS, INC.</t>
  </si>
  <si>
    <t>CBS</t>
  </si>
  <si>
    <t>EWT 145.63</t>
  </si>
  <si>
    <t>METROPOLITAN MEDICAL CENTER</t>
  </si>
  <si>
    <t>CHRISTIAN KEITH SARMIENTO</t>
  </si>
  <si>
    <t>JOANNA MARIE DULOG</t>
  </si>
  <si>
    <t>LEONARD AMODENTE</t>
  </si>
  <si>
    <t>JCC21 AIRCONDITIONING</t>
  </si>
  <si>
    <t>LEON HOLDINGS INC.</t>
  </si>
  <si>
    <t>EWT 3889.64</t>
  </si>
  <si>
    <t>PAN DE MANILA FOOD CO., INC.</t>
  </si>
  <si>
    <t>EWT 575.73</t>
  </si>
  <si>
    <t>DRA. KRYSTEN YAYEN-VIVAR</t>
  </si>
  <si>
    <t>AIKA DIZON</t>
  </si>
  <si>
    <t>KAMILLE ANNE FERRER</t>
  </si>
  <si>
    <t>LANGIT CONSTRUCTION</t>
  </si>
  <si>
    <t>LOUIE FERNANDO</t>
  </si>
  <si>
    <t>UNIT (KPII)</t>
  </si>
  <si>
    <t>MVF APPLIANNCES TRADING</t>
  </si>
  <si>
    <t>JHUNE VECINO</t>
  </si>
  <si>
    <t>IANNE BERNARDINO</t>
  </si>
  <si>
    <t>ARGILYN L. ALAFRIZ</t>
  </si>
  <si>
    <t>DEXTER JABIAN</t>
  </si>
  <si>
    <t>KM6168</t>
  </si>
  <si>
    <t>ROSA BRIES</t>
  </si>
  <si>
    <t>STONEWORKS SPECIALIST INT'L CORP.</t>
  </si>
  <si>
    <t>INTRATECH</t>
  </si>
  <si>
    <t>LAURENCE PAGAYUNAN</t>
  </si>
  <si>
    <t>ROSARIO FASTENERS CORPORATION</t>
  </si>
  <si>
    <t>LESTER JEROME CHUA YAP</t>
  </si>
  <si>
    <t>MBTC</t>
  </si>
  <si>
    <t>EFREN CHUA YAP</t>
  </si>
  <si>
    <t>SECURITY</t>
  </si>
  <si>
    <t>LOUIE PAITON</t>
  </si>
  <si>
    <t>JOELYN HALILI</t>
  </si>
  <si>
    <t>ANGEL MAR MALLARI</t>
  </si>
  <si>
    <t>SOP (BRACKET)</t>
  </si>
  <si>
    <t>KPII</t>
  </si>
  <si>
    <t>ANGELINE SY LEE YONG</t>
  </si>
  <si>
    <t>EWT 828.83</t>
  </si>
  <si>
    <t>GILBERT EBORA</t>
  </si>
  <si>
    <t>MORNALIZA BELARDO</t>
  </si>
  <si>
    <t>LOURDEZ CLERIGO</t>
  </si>
  <si>
    <t>MARILOU AURE</t>
  </si>
  <si>
    <t>JOSEPHINE ALIMAD</t>
  </si>
  <si>
    <t>RICHARD ESTEBAN</t>
  </si>
  <si>
    <t>RITA CHUA</t>
  </si>
  <si>
    <t>LEE PING KO</t>
  </si>
  <si>
    <t>LENA CHUAHIOK</t>
  </si>
  <si>
    <t>JINKY MAY ESCUELA</t>
  </si>
  <si>
    <t>DAVID CHUA GO</t>
  </si>
  <si>
    <t>KM6170</t>
  </si>
  <si>
    <t>EDITHA FLORES</t>
  </si>
  <si>
    <t>BS10764</t>
  </si>
  <si>
    <t>BS10792</t>
  </si>
  <si>
    <t>IMMACULATE CONCEPTION ACADEMY OF MANILA</t>
  </si>
  <si>
    <t>PNB</t>
  </si>
  <si>
    <t>AR6020</t>
  </si>
  <si>
    <t>BS10279</t>
  </si>
  <si>
    <t>CBC</t>
  </si>
  <si>
    <t>BS10265</t>
  </si>
  <si>
    <t>BS10268</t>
  </si>
  <si>
    <t>BS10270</t>
  </si>
  <si>
    <t>BS10267</t>
  </si>
  <si>
    <t>HELEN LANGIT</t>
  </si>
  <si>
    <t>LEON HOLDINGS, INC.</t>
  </si>
  <si>
    <t>KATHY MARASIGAN</t>
  </si>
  <si>
    <t>ARTHUR LITONJUA</t>
  </si>
  <si>
    <t>JOSEPH DAYONDON</t>
  </si>
  <si>
    <t>INSTALLATION</t>
  </si>
  <si>
    <t>ROBYNE BEATRIZ TUQUIB</t>
  </si>
  <si>
    <t>ATTY. AGUILAR</t>
  </si>
  <si>
    <t>SIMONETTE DELA CRUZ</t>
  </si>
  <si>
    <t>NVFS</t>
  </si>
  <si>
    <t>REFUND</t>
  </si>
  <si>
    <t>CHRIS BASTO</t>
  </si>
  <si>
    <t>HELLY JANE BACULIO</t>
  </si>
  <si>
    <t>ATD DP</t>
  </si>
  <si>
    <t>LJRM TRADING &amp; INTERIOR FITOUT SERVICES</t>
  </si>
  <si>
    <t>SJR#</t>
  </si>
  <si>
    <t>ROSE ANN REY</t>
  </si>
  <si>
    <t>BPI</t>
  </si>
  <si>
    <t>LAZADA FEE</t>
  </si>
  <si>
    <t xml:space="preserve">TOTAL AMOUNT: </t>
  </si>
  <si>
    <t>PRINCESS KAREN DOLLENTE</t>
  </si>
  <si>
    <t>RENZO MENDOZA</t>
  </si>
  <si>
    <t>MARY JOY VALENZUELA</t>
  </si>
  <si>
    <t>JARED AARON BAUTISTA</t>
  </si>
  <si>
    <t>MARIETA QUIRONA</t>
  </si>
  <si>
    <t>ALFRED M CARREON</t>
  </si>
  <si>
    <t xml:space="preserve">EWT </t>
  </si>
  <si>
    <t>KEVIN MARWIN QUILALA</t>
  </si>
  <si>
    <t>JORGE DEL ROSARIO</t>
  </si>
  <si>
    <t>DENNIS LACSON MEJIA</t>
  </si>
  <si>
    <t>FLORA MAY DAVIDE</t>
  </si>
  <si>
    <t>LANA KHRISTINA ABELLA</t>
  </si>
  <si>
    <t>KLARICE BORROME</t>
  </si>
  <si>
    <t>PATRICIA ANNE CANARIA</t>
  </si>
  <si>
    <t>JOHN MAE ASCORA</t>
  </si>
  <si>
    <t>KRISEL SANTAYANA</t>
  </si>
  <si>
    <t>CESAR ESCAPE</t>
  </si>
  <si>
    <t>NOEL ATANACIO</t>
  </si>
  <si>
    <t>CRUZ, CARLA</t>
  </si>
  <si>
    <t>SCOTT JUSTICE</t>
  </si>
  <si>
    <t>MA. THERESA ROBILLOS</t>
  </si>
  <si>
    <t>PANTALEON, NELIA</t>
  </si>
  <si>
    <t>PENALTY (LATE DELIVERY)</t>
  </si>
  <si>
    <t>TOTAL:</t>
  </si>
  <si>
    <t>JOBEMA GAYOSO HIJARA</t>
  </si>
  <si>
    <t>GRACE DAMASCO</t>
  </si>
  <si>
    <t>ROHH ANN MUNARR</t>
  </si>
  <si>
    <t>GRACE RAMOS</t>
  </si>
  <si>
    <t>JOSEPHINE ILAGAN</t>
  </si>
  <si>
    <t>BALDERAMA, CESAR</t>
  </si>
  <si>
    <t>RP CHAN</t>
  </si>
  <si>
    <t>CHRIS MR. YANG</t>
  </si>
  <si>
    <t>ATARAH B.</t>
  </si>
  <si>
    <t>DHJOANNE ORONOS</t>
  </si>
  <si>
    <t>ALTHEA BARCILLANO</t>
  </si>
  <si>
    <t>MICHAEL MONTENEGRO</t>
  </si>
  <si>
    <t>MILA M. BELL</t>
  </si>
  <si>
    <t>RHAFAEL CORPUZ</t>
  </si>
  <si>
    <t>JANICE COLMINAR</t>
  </si>
  <si>
    <t>CYRUS DAVID</t>
  </si>
  <si>
    <t>VINCE BENAVIDES</t>
  </si>
  <si>
    <t>ELSA AQUINO</t>
  </si>
  <si>
    <t>REENA MANALO</t>
  </si>
  <si>
    <t>MARY ANN DOSAL</t>
  </si>
  <si>
    <t>JENNIE SISON</t>
  </si>
  <si>
    <t>IRENE CRUZ</t>
  </si>
  <si>
    <t>JOSHUA DE LAS ALAS</t>
  </si>
  <si>
    <t>MARK ANTHONY GUTIERREZ</t>
  </si>
  <si>
    <t>JOSEPH VELASCO</t>
  </si>
  <si>
    <t>JASON DANGAN</t>
  </si>
  <si>
    <t>LOU ED JASON F. ARMINTIA</t>
  </si>
  <si>
    <t>FROILAN GARCIA</t>
  </si>
  <si>
    <t>KEN MIRANDA</t>
  </si>
  <si>
    <t>LADY CHARITY IMELDA V. FUENTES</t>
  </si>
  <si>
    <t>SEAN SACAY</t>
  </si>
  <si>
    <t>NALD LAZADA SALES</t>
  </si>
  <si>
    <t>AC ALEJANDRO</t>
  </si>
  <si>
    <t>JOMAR TANDINGAN</t>
  </si>
  <si>
    <t>CEL FLOTILDES</t>
  </si>
  <si>
    <t>LUCILA OCAMPO</t>
  </si>
  <si>
    <t>JOJO AFRICA</t>
  </si>
  <si>
    <t>MARY ROSE MORIN BISCORO</t>
  </si>
  <si>
    <t>ALLEN SARCIA</t>
  </si>
  <si>
    <t>KA WING Q. CHUNG</t>
  </si>
  <si>
    <t>BEAVERLINE GASIT</t>
  </si>
  <si>
    <t>MARIA ELIZA YAMADA</t>
  </si>
  <si>
    <t>ANGELINE SATPARAM</t>
  </si>
  <si>
    <t>ERICA YRASTORZA</t>
  </si>
  <si>
    <t>CHARMAINE CRUZ</t>
  </si>
  <si>
    <t>MARIO SIMORA</t>
  </si>
  <si>
    <t>JESUS DURANTE</t>
  </si>
  <si>
    <t>BRYAN FERRER</t>
  </si>
  <si>
    <t>EUGENE BANTING</t>
  </si>
  <si>
    <t>CARLO MACUHA</t>
  </si>
  <si>
    <t>NORIEL GALICIA</t>
  </si>
  <si>
    <t>STEPHEN MACION</t>
  </si>
  <si>
    <t>RYAN CIFRA</t>
  </si>
  <si>
    <t>TOMAS LAO</t>
  </si>
  <si>
    <t>NACHELL GANDA</t>
  </si>
  <si>
    <t>ROB ERTO</t>
  </si>
  <si>
    <t>AYA DANCEL</t>
  </si>
  <si>
    <t>JR MIGUEL</t>
  </si>
  <si>
    <t>JI MUN OH</t>
  </si>
  <si>
    <t>LIAN DELA CRUZ</t>
  </si>
  <si>
    <t>JOSE NEIL NUERA</t>
  </si>
  <si>
    <t>ROSS RAAGAS</t>
  </si>
  <si>
    <t>RACHELLE CAPISTRANO</t>
  </si>
  <si>
    <t>DAVID ROSS BONIFACIO</t>
  </si>
  <si>
    <t>CATLE RESIDENCE</t>
  </si>
  <si>
    <t>MIRABEL PACLIBARE</t>
  </si>
  <si>
    <t>ADJHIEN RELOX</t>
  </si>
  <si>
    <t>BOY</t>
  </si>
  <si>
    <t>ERISH SANTOS</t>
  </si>
  <si>
    <t>MARY JOAN H. ABUNDO</t>
  </si>
  <si>
    <t>KAT</t>
  </si>
  <si>
    <t>SARAH MAE S. NGO</t>
  </si>
  <si>
    <t>MITZI TAN</t>
  </si>
  <si>
    <t>JOSEPHINE RUIZ</t>
  </si>
  <si>
    <t>RODGEN JARANILLA</t>
  </si>
  <si>
    <t>EDELBERTO U. GO JR.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</si>
</sst>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\-mmm\-yyyy;@"/>
    <numFmt numFmtId="177" formatCode="_(* #,##0.00_);_(* \(#,##0.00\);_(* &quot;-&quot;??_);_(@_)"/>
  </numFmts>
  <fonts count="25">
    <font>
      <sz val="11"/>
      <color theme="1"/>
      <name val="Calibri"/>
      <charset val="134"/>
      <scheme val="minor"/>
    </font>
    <font>
      <sz val="7"/>
      <name val="Tahoma"/>
      <charset val="134"/>
    </font>
    <font>
      <b/>
      <sz val="7"/>
      <name val="Tahoma"/>
      <charset val="134"/>
    </font>
    <font>
      <b/>
      <sz val="7"/>
      <color rgb="FFFF0000"/>
      <name val="Tahoma"/>
      <charset val="134"/>
    </font>
    <font>
      <b/>
      <sz val="8"/>
      <name val="Tahoma"/>
      <charset val="134"/>
    </font>
    <font>
      <sz val="7"/>
      <color rgb="FFFF0000"/>
      <name val="Tahoma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 wrapText="1"/>
    </xf>
    <xf numFmtId="177" fontId="2" fillId="0" borderId="5" xfId="1" applyNumberFormat="1" applyFont="1" applyFill="1" applyBorder="1" applyAlignment="1">
      <alignment horizontal="left"/>
    </xf>
    <xf numFmtId="0" fontId="2" fillId="0" borderId="6" xfId="0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center" wrapText="1"/>
    </xf>
    <xf numFmtId="177" fontId="1" fillId="0" borderId="5" xfId="1" applyNumberFormat="1" applyFont="1" applyFill="1" applyBorder="1" applyAlignment="1">
      <alignment horizontal="left"/>
    </xf>
    <xf numFmtId="0" fontId="1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right"/>
    </xf>
    <xf numFmtId="0" fontId="3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 vertical="center" wrapText="1"/>
    </xf>
    <xf numFmtId="58" fontId="2" fillId="0" borderId="6" xfId="1" applyNumberFormat="1" applyFont="1" applyBorder="1" applyAlignment="1">
      <alignment horizontal="center"/>
    </xf>
    <xf numFmtId="177" fontId="1" fillId="0" borderId="6" xfId="1" applyNumberFormat="1" applyFont="1" applyFill="1" applyBorder="1" applyAlignment="1"/>
    <xf numFmtId="177" fontId="1" fillId="0" borderId="6" xfId="1" applyNumberFormat="1" applyFont="1" applyFill="1" applyBorder="1" applyAlignment="1">
      <alignment vertical="center"/>
    </xf>
    <xf numFmtId="58" fontId="1" fillId="0" borderId="6" xfId="1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right"/>
    </xf>
    <xf numFmtId="177" fontId="2" fillId="2" borderId="6" xfId="1" applyNumberFormat="1" applyFont="1" applyFill="1" applyBorder="1" applyAlignment="1"/>
    <xf numFmtId="177" fontId="3" fillId="2" borderId="6" xfId="1" applyNumberFormat="1" applyFont="1" applyFill="1" applyBorder="1" applyAlignment="1"/>
    <xf numFmtId="0" fontId="4" fillId="0" borderId="0" xfId="0" applyFont="1" applyFill="1" applyAlignment="1">
      <alignment horizontal="left"/>
    </xf>
    <xf numFmtId="177" fontId="4" fillId="0" borderId="0" xfId="0" applyNumberFormat="1" applyFont="1" applyFill="1" applyAlignment="1"/>
    <xf numFmtId="0" fontId="4" fillId="0" borderId="0" xfId="0" applyFont="1" applyFill="1" applyAlignment="1"/>
    <xf numFmtId="177" fontId="2" fillId="2" borderId="6" xfId="1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horizontal="center" wrapText="1"/>
    </xf>
    <xf numFmtId="177" fontId="1" fillId="0" borderId="5" xfId="1" applyNumberFormat="1" applyFont="1" applyFill="1" applyBorder="1" applyAlignment="1">
      <alignment horizontal="center" vertical="center"/>
    </xf>
    <xf numFmtId="177" fontId="1" fillId="0" borderId="0" xfId="1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/>
    </xf>
    <xf numFmtId="4" fontId="2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177" fontId="2" fillId="0" borderId="0" xfId="1" applyNumberFormat="1" applyFont="1" applyAlignment="1">
      <alignment horizontal="center"/>
    </xf>
    <xf numFmtId="4" fontId="2" fillId="0" borderId="8" xfId="0" applyNumberFormat="1" applyFont="1" applyFill="1" applyBorder="1" applyAlignment="1"/>
    <xf numFmtId="177" fontId="2" fillId="0" borderId="0" xfId="1" applyNumberFormat="1" applyFont="1" applyAlignment="1"/>
    <xf numFmtId="177" fontId="2" fillId="0" borderId="0" xfId="1" applyNumberFormat="1" applyFont="1" applyFill="1" applyBorder="1" applyAlignment="1">
      <alignment vertical="center"/>
    </xf>
    <xf numFmtId="4" fontId="2" fillId="0" borderId="9" xfId="0" applyNumberFormat="1" applyFont="1" applyFill="1" applyBorder="1" applyAlignment="1"/>
    <xf numFmtId="177" fontId="1" fillId="0" borderId="0" xfId="1" applyNumberFormat="1" applyFont="1" applyFill="1" applyBorder="1" applyAlignment="1">
      <alignment horizontal="right" vertical="center"/>
    </xf>
    <xf numFmtId="177" fontId="2" fillId="0" borderId="8" xfId="1" applyNumberFormat="1" applyFont="1" applyBorder="1" applyAlignment="1">
      <alignment horizontal="center"/>
    </xf>
    <xf numFmtId="177" fontId="2" fillId="0" borderId="0" xfId="1" applyNumberFormat="1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2" fillId="0" borderId="0" xfId="1" applyNumberFormat="1" applyFont="1" applyAlignment="1">
      <alignment horizontal="right" vertical="center"/>
    </xf>
    <xf numFmtId="177" fontId="2" fillId="0" borderId="0" xfId="1" applyNumberFormat="1" applyFont="1" applyFill="1" applyBorder="1" applyAlignment="1">
      <alignment horizontal="right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6"/>
  <sheetViews>
    <sheetView zoomScale="130" zoomScaleNormal="130" workbookViewId="0">
      <selection activeCell="C23" sqref="C23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7142857142857" style="1" customWidth="1"/>
    <col min="4" max="4" width="13.5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45989</v>
      </c>
      <c r="B7" s="15">
        <v>18940</v>
      </c>
      <c r="C7" s="16" t="s">
        <v>15</v>
      </c>
      <c r="D7" s="17" t="s">
        <v>16</v>
      </c>
      <c r="E7" s="15">
        <v>60634</v>
      </c>
      <c r="F7" s="36"/>
      <c r="G7" s="19" t="s">
        <v>17</v>
      </c>
      <c r="H7" s="19">
        <v>104255</v>
      </c>
      <c r="I7" s="14">
        <v>45979</v>
      </c>
      <c r="J7" s="36">
        <v>20684.45</v>
      </c>
      <c r="K7" s="25">
        <f>F7+J7</f>
        <v>20684.45</v>
      </c>
      <c r="L7" s="14">
        <v>45992</v>
      </c>
      <c r="M7" s="2" t="s">
        <v>18</v>
      </c>
    </row>
    <row r="8" spans="1:13">
      <c r="A8" s="14"/>
      <c r="B8" s="15"/>
      <c r="C8" s="16"/>
      <c r="D8" s="17"/>
      <c r="E8" s="15"/>
      <c r="F8" s="36"/>
      <c r="G8" s="19"/>
      <c r="H8" s="19"/>
      <c r="I8" s="14"/>
      <c r="J8" s="36"/>
      <c r="K8" s="25"/>
      <c r="L8" s="14"/>
      <c r="M8" s="2"/>
    </row>
    <row r="9" spans="6:11">
      <c r="F9" s="37">
        <f t="shared" ref="F9:K9" si="0">SUM(F7:F8)</f>
        <v>0</v>
      </c>
      <c r="G9" s="2"/>
      <c r="H9" s="2"/>
      <c r="I9" s="2"/>
      <c r="J9" s="46">
        <f t="shared" si="0"/>
        <v>20684.45</v>
      </c>
      <c r="K9" s="37">
        <f t="shared" si="0"/>
        <v>20684.45</v>
      </c>
    </row>
    <row r="10" spans="6:11">
      <c r="F10" s="37"/>
      <c r="G10" s="2"/>
      <c r="H10" s="2"/>
      <c r="I10" s="2"/>
      <c r="J10" s="37"/>
      <c r="K10" s="37"/>
    </row>
    <row r="11" spans="6:11">
      <c r="F11" s="37"/>
      <c r="I11" s="1" t="s">
        <v>13</v>
      </c>
      <c r="K11" s="37"/>
    </row>
    <row r="12" spans="8:10">
      <c r="H12" s="2" t="s">
        <v>19</v>
      </c>
      <c r="J12" s="38" t="s">
        <v>20</v>
      </c>
    </row>
    <row r="13" spans="11:11">
      <c r="K13" s="38" t="s">
        <v>21</v>
      </c>
    </row>
    <row r="14" spans="7:11">
      <c r="G14" s="2" t="s">
        <v>22</v>
      </c>
      <c r="I14" s="39">
        <v>1000</v>
      </c>
      <c r="J14" s="40"/>
      <c r="K14" s="41">
        <f t="shared" ref="K14:K25" si="1">J14*I14</f>
        <v>0</v>
      </c>
    </row>
    <row r="15" spans="1:11">
      <c r="A15" s="2" t="s">
        <v>23</v>
      </c>
      <c r="D15" s="2" t="s">
        <v>24</v>
      </c>
      <c r="G15" s="2"/>
      <c r="I15" s="39">
        <v>500</v>
      </c>
      <c r="J15" s="40"/>
      <c r="K15" s="41">
        <f t="shared" si="1"/>
        <v>0</v>
      </c>
    </row>
    <row r="16" spans="1:11">
      <c r="A16" s="2"/>
      <c r="G16" s="2"/>
      <c r="I16" s="39">
        <v>200</v>
      </c>
      <c r="J16" s="40"/>
      <c r="K16" s="41">
        <f t="shared" si="1"/>
        <v>0</v>
      </c>
    </row>
    <row r="17" spans="1:11">
      <c r="A17" s="2"/>
      <c r="G17" s="2" t="s">
        <v>25</v>
      </c>
      <c r="I17" s="39">
        <v>100</v>
      </c>
      <c r="J17" s="40"/>
      <c r="K17" s="41">
        <f t="shared" si="1"/>
        <v>0</v>
      </c>
    </row>
    <row r="18" spans="1:11">
      <c r="A18" s="2" t="s">
        <v>26</v>
      </c>
      <c r="D18" s="2" t="s">
        <v>27</v>
      </c>
      <c r="G18" s="1" t="s">
        <v>28</v>
      </c>
      <c r="I18" s="39">
        <v>50</v>
      </c>
      <c r="J18" s="40"/>
      <c r="K18" s="41">
        <f t="shared" si="1"/>
        <v>0</v>
      </c>
    </row>
    <row r="19" spans="1:11">
      <c r="A19" s="1" t="s">
        <v>29</v>
      </c>
      <c r="D19" s="1" t="s">
        <v>30</v>
      </c>
      <c r="I19" s="39">
        <v>20</v>
      </c>
      <c r="J19" s="40"/>
      <c r="K19" s="41">
        <f t="shared" si="1"/>
        <v>0</v>
      </c>
    </row>
    <row r="20" spans="9:11">
      <c r="I20" s="39">
        <v>10</v>
      </c>
      <c r="J20" s="40"/>
      <c r="K20" s="41">
        <f t="shared" si="1"/>
        <v>0</v>
      </c>
    </row>
    <row r="21" spans="9:11">
      <c r="I21" s="39">
        <v>5</v>
      </c>
      <c r="J21" s="40"/>
      <c r="K21" s="41">
        <f t="shared" si="1"/>
        <v>0</v>
      </c>
    </row>
    <row r="22" spans="9:11">
      <c r="I22" s="39">
        <v>1</v>
      </c>
      <c r="J22" s="40"/>
      <c r="K22" s="41">
        <f t="shared" si="1"/>
        <v>0</v>
      </c>
    </row>
    <row r="23" spans="9:11">
      <c r="I23" s="39">
        <v>0.25</v>
      </c>
      <c r="J23" s="40"/>
      <c r="K23" s="41">
        <f t="shared" si="1"/>
        <v>0</v>
      </c>
    </row>
    <row r="24" spans="9:11">
      <c r="I24" s="39">
        <v>0.1</v>
      </c>
      <c r="J24" s="40"/>
      <c r="K24" s="41">
        <f t="shared" si="1"/>
        <v>0</v>
      </c>
    </row>
    <row r="25" spans="9:11">
      <c r="I25" s="42">
        <v>0.05</v>
      </c>
      <c r="J25" s="40"/>
      <c r="K25" s="47">
        <f t="shared" si="1"/>
        <v>0</v>
      </c>
    </row>
    <row r="26" spans="9:11">
      <c r="I26" s="2" t="s">
        <v>31</v>
      </c>
      <c r="K26" s="48">
        <f>SUM(K14:K25)</f>
        <v>0</v>
      </c>
    </row>
    <row r="27" spans="9:11">
      <c r="I27" s="2" t="s">
        <v>32</v>
      </c>
      <c r="K27" s="44">
        <f>J9</f>
        <v>20684.45</v>
      </c>
    </row>
    <row r="28" ht="9.75" spans="11:11">
      <c r="K28" s="45">
        <f>SUM(K26:K27)</f>
        <v>20684.45</v>
      </c>
    </row>
    <row r="29" ht="9.75"/>
    <row r="34" spans="1:1">
      <c r="A34" s="2" t="s">
        <v>0</v>
      </c>
    </row>
    <row r="35" spans="1:1">
      <c r="A35" s="2" t="s">
        <v>33</v>
      </c>
    </row>
    <row r="37" spans="1:12">
      <c r="A37" s="3" t="s">
        <v>2</v>
      </c>
      <c r="B37" s="49" t="s">
        <v>34</v>
      </c>
      <c r="C37" s="3" t="s">
        <v>4</v>
      </c>
      <c r="D37" s="3" t="s">
        <v>5</v>
      </c>
      <c r="E37" s="3" t="s">
        <v>6</v>
      </c>
      <c r="F37" s="3" t="s">
        <v>7</v>
      </c>
      <c r="G37" s="4" t="s">
        <v>8</v>
      </c>
      <c r="H37" s="5"/>
      <c r="I37" s="5"/>
      <c r="J37" s="23"/>
      <c r="K37" s="3" t="s">
        <v>9</v>
      </c>
      <c r="L37" s="3" t="s">
        <v>10</v>
      </c>
    </row>
    <row r="38" spans="1:12">
      <c r="A38" s="6"/>
      <c r="B38" s="50"/>
      <c r="C38" s="6"/>
      <c r="D38" s="6"/>
      <c r="E38" s="6"/>
      <c r="F38" s="6"/>
      <c r="G38" s="3" t="s">
        <v>11</v>
      </c>
      <c r="H38" s="3" t="s">
        <v>12</v>
      </c>
      <c r="I38" s="3" t="s">
        <v>13</v>
      </c>
      <c r="J38" s="3" t="s">
        <v>14</v>
      </c>
      <c r="K38" s="6"/>
      <c r="L38" s="6"/>
    </row>
    <row r="39" ht="10.15" customHeight="1" spans="1:12">
      <c r="A39" s="7"/>
      <c r="B39" s="51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ht="10.15" customHeight="1" spans="1:13">
      <c r="A40" s="14">
        <v>45992</v>
      </c>
      <c r="B40" s="15" t="s">
        <v>35</v>
      </c>
      <c r="C40" s="16" t="s">
        <v>36</v>
      </c>
      <c r="D40" s="17" t="s">
        <v>16</v>
      </c>
      <c r="E40" s="15" t="s">
        <v>37</v>
      </c>
      <c r="F40" s="36">
        <v>18196.3</v>
      </c>
      <c r="G40" s="19"/>
      <c r="H40" s="19"/>
      <c r="I40" s="14"/>
      <c r="J40" s="36"/>
      <c r="K40" s="25">
        <f>J40+F40</f>
        <v>18196.3</v>
      </c>
      <c r="L40" s="14">
        <v>45959</v>
      </c>
      <c r="M40" s="2"/>
    </row>
    <row r="41" ht="9.95" customHeight="1" spans="1:13">
      <c r="A41" s="14"/>
      <c r="B41" s="15"/>
      <c r="C41" s="16"/>
      <c r="D41" s="17"/>
      <c r="E41" s="15"/>
      <c r="F41" s="36"/>
      <c r="G41" s="19"/>
      <c r="H41" s="19"/>
      <c r="I41" s="14"/>
      <c r="J41" s="36"/>
      <c r="K41" s="25"/>
      <c r="L41" s="14"/>
      <c r="M41" s="2"/>
    </row>
    <row r="42" spans="6:11">
      <c r="F42" s="37">
        <f>SUM(F37:F41)</f>
        <v>18196.3</v>
      </c>
      <c r="G42" s="2"/>
      <c r="H42" s="2"/>
      <c r="I42" s="2"/>
      <c r="J42" s="37">
        <f>SUM(J40:J41)</f>
        <v>0</v>
      </c>
      <c r="K42" s="37">
        <f>SUM(K40:K41)</f>
        <v>18196.3</v>
      </c>
    </row>
    <row r="43" spans="9:9">
      <c r="I43" s="1" t="s">
        <v>13</v>
      </c>
    </row>
    <row r="44" spans="8:11">
      <c r="H44" s="2" t="s">
        <v>19</v>
      </c>
      <c r="J44" s="38" t="s">
        <v>20</v>
      </c>
      <c r="K44" s="38" t="s">
        <v>21</v>
      </c>
    </row>
    <row r="45" spans="11:11">
      <c r="K45" s="2"/>
    </row>
    <row r="46" spans="1:11">
      <c r="A46" s="2" t="s">
        <v>23</v>
      </c>
      <c r="D46" s="2" t="s">
        <v>24</v>
      </c>
      <c r="G46" s="2" t="s">
        <v>22</v>
      </c>
      <c r="I46" s="39">
        <v>1000</v>
      </c>
      <c r="J46" s="40">
        <v>18</v>
      </c>
      <c r="K46" s="41">
        <f t="shared" ref="K46:K56" si="2">J46*I46</f>
        <v>18000</v>
      </c>
    </row>
    <row r="47" spans="1:11">
      <c r="A47" s="2"/>
      <c r="G47" s="2"/>
      <c r="I47" s="39">
        <v>500</v>
      </c>
      <c r="J47" s="40"/>
      <c r="K47" s="41">
        <f t="shared" si="2"/>
        <v>0</v>
      </c>
    </row>
    <row r="48" spans="1:11">
      <c r="A48" s="2"/>
      <c r="G48" s="2"/>
      <c r="I48" s="39">
        <v>200</v>
      </c>
      <c r="J48" s="40"/>
      <c r="K48" s="41">
        <f t="shared" si="2"/>
        <v>0</v>
      </c>
    </row>
    <row r="49" spans="1:11">
      <c r="A49" s="2" t="s">
        <v>26</v>
      </c>
      <c r="D49" s="2" t="s">
        <v>27</v>
      </c>
      <c r="G49" s="2" t="s">
        <v>25</v>
      </c>
      <c r="I49" s="39">
        <v>100</v>
      </c>
      <c r="J49" s="40">
        <v>1</v>
      </c>
      <c r="K49" s="41">
        <f t="shared" si="2"/>
        <v>100</v>
      </c>
    </row>
    <row r="50" spans="1:11">
      <c r="A50" s="1" t="s">
        <v>29</v>
      </c>
      <c r="D50" s="1" t="s">
        <v>30</v>
      </c>
      <c r="G50" s="1" t="s">
        <v>28</v>
      </c>
      <c r="I50" s="39">
        <v>50</v>
      </c>
      <c r="J50" s="40">
        <v>1</v>
      </c>
      <c r="K50" s="41">
        <f t="shared" si="2"/>
        <v>50</v>
      </c>
    </row>
    <row r="51" spans="9:11">
      <c r="I51" s="39">
        <v>20</v>
      </c>
      <c r="J51" s="40">
        <v>2</v>
      </c>
      <c r="K51" s="41">
        <f t="shared" si="2"/>
        <v>40</v>
      </c>
    </row>
    <row r="52" spans="9:11">
      <c r="I52" s="39">
        <v>10</v>
      </c>
      <c r="J52" s="40"/>
      <c r="K52" s="41">
        <f t="shared" si="2"/>
        <v>0</v>
      </c>
    </row>
    <row r="53" spans="9:11">
      <c r="I53" s="39">
        <v>5</v>
      </c>
      <c r="J53" s="40">
        <v>1</v>
      </c>
      <c r="K53" s="41">
        <f t="shared" si="2"/>
        <v>5</v>
      </c>
    </row>
    <row r="54" spans="9:11">
      <c r="I54" s="39">
        <v>1</v>
      </c>
      <c r="J54" s="40">
        <v>1</v>
      </c>
      <c r="K54" s="41">
        <f t="shared" si="2"/>
        <v>1</v>
      </c>
    </row>
    <row r="55" spans="9:11">
      <c r="I55" s="39">
        <v>0.25</v>
      </c>
      <c r="J55" s="40">
        <v>1</v>
      </c>
      <c r="K55" s="41">
        <f t="shared" si="2"/>
        <v>0.25</v>
      </c>
    </row>
    <row r="56" spans="9:11">
      <c r="I56" s="42">
        <v>0.05</v>
      </c>
      <c r="J56" s="40">
        <v>1</v>
      </c>
      <c r="K56" s="41">
        <f t="shared" si="2"/>
        <v>0.05</v>
      </c>
    </row>
    <row r="57" spans="9:11">
      <c r="I57" s="2" t="s">
        <v>31</v>
      </c>
      <c r="K57" s="43">
        <f>SUM(K46:K56)</f>
        <v>18196.3</v>
      </c>
    </row>
    <row r="58" spans="9:11">
      <c r="I58" s="2" t="s">
        <v>32</v>
      </c>
      <c r="K58" s="44">
        <f>J42</f>
        <v>0</v>
      </c>
    </row>
    <row r="59" ht="9.75" spans="11:11">
      <c r="K59" s="45">
        <f>SUM(K57:K58)</f>
        <v>18196.3</v>
      </c>
    </row>
    <row r="60" ht="9.75"/>
    <row r="65" spans="1:1">
      <c r="A65" s="2" t="s">
        <v>0</v>
      </c>
    </row>
    <row r="66" spans="1:1">
      <c r="A66" s="2" t="s">
        <v>33</v>
      </c>
    </row>
    <row r="68" spans="1:12">
      <c r="A68" s="3" t="s">
        <v>2</v>
      </c>
      <c r="B68" s="3" t="s">
        <v>3</v>
      </c>
      <c r="C68" s="3" t="s">
        <v>4</v>
      </c>
      <c r="D68" s="3" t="s">
        <v>5</v>
      </c>
      <c r="E68" s="3" t="s">
        <v>6</v>
      </c>
      <c r="F68" s="3" t="s">
        <v>7</v>
      </c>
      <c r="G68" s="4" t="s">
        <v>8</v>
      </c>
      <c r="H68" s="5"/>
      <c r="I68" s="5"/>
      <c r="J68" s="23"/>
      <c r="K68" s="3" t="s">
        <v>9</v>
      </c>
      <c r="L68" s="3" t="s">
        <v>10</v>
      </c>
    </row>
    <row r="69" spans="1:12">
      <c r="A69" s="6"/>
      <c r="B69" s="6"/>
      <c r="C69" s="6"/>
      <c r="D69" s="6"/>
      <c r="E69" s="6"/>
      <c r="F69" s="6"/>
      <c r="G69" s="3" t="s">
        <v>11</v>
      </c>
      <c r="H69" s="3" t="s">
        <v>12</v>
      </c>
      <c r="I69" s="3" t="s">
        <v>13</v>
      </c>
      <c r="J69" s="3" t="s">
        <v>14</v>
      </c>
      <c r="K69" s="6"/>
      <c r="L69" s="6"/>
    </row>
    <row r="70" spans="1:1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</row>
    <row r="71" spans="1:13">
      <c r="A71" s="14">
        <v>45992</v>
      </c>
      <c r="B71" s="15">
        <v>21780</v>
      </c>
      <c r="C71" s="16" t="s">
        <v>38</v>
      </c>
      <c r="D71" s="17" t="s">
        <v>16</v>
      </c>
      <c r="E71" s="15">
        <v>60657</v>
      </c>
      <c r="F71" s="36">
        <v>19336.2</v>
      </c>
      <c r="G71" s="19"/>
      <c r="H71" s="19"/>
      <c r="I71" s="14"/>
      <c r="J71" s="36">
        <v>0</v>
      </c>
      <c r="K71" s="25">
        <f t="shared" ref="K71:K75" si="3">F71+J71</f>
        <v>19336.2</v>
      </c>
      <c r="L71" s="14">
        <v>45990</v>
      </c>
      <c r="M71" s="2"/>
    </row>
    <row r="72" spans="1:13">
      <c r="A72" s="14">
        <v>45992</v>
      </c>
      <c r="B72" s="15">
        <v>21781</v>
      </c>
      <c r="C72" s="16" t="s">
        <v>39</v>
      </c>
      <c r="D72" s="17" t="s">
        <v>40</v>
      </c>
      <c r="E72" s="15">
        <v>60658</v>
      </c>
      <c r="F72" s="36">
        <v>60000</v>
      </c>
      <c r="G72" s="19"/>
      <c r="H72" s="19"/>
      <c r="I72" s="14"/>
      <c r="J72" s="36">
        <v>0</v>
      </c>
      <c r="K72" s="25">
        <f t="shared" si="3"/>
        <v>60000</v>
      </c>
      <c r="L72" s="14">
        <v>45992</v>
      </c>
      <c r="M72" s="2"/>
    </row>
    <row r="73" spans="1:13">
      <c r="A73" s="14">
        <v>45993</v>
      </c>
      <c r="B73" s="15">
        <v>21782</v>
      </c>
      <c r="C73" s="16" t="s">
        <v>41</v>
      </c>
      <c r="D73" s="17" t="s">
        <v>16</v>
      </c>
      <c r="E73" s="15">
        <v>60651</v>
      </c>
      <c r="F73" s="36">
        <v>3418.2</v>
      </c>
      <c r="G73" s="19"/>
      <c r="H73" s="19"/>
      <c r="I73" s="14"/>
      <c r="J73" s="36">
        <v>0</v>
      </c>
      <c r="K73" s="25">
        <f t="shared" si="3"/>
        <v>3418.2</v>
      </c>
      <c r="L73" s="14">
        <v>45993</v>
      </c>
      <c r="M73" s="2"/>
    </row>
    <row r="74" spans="1:13">
      <c r="A74" s="14">
        <v>45993</v>
      </c>
      <c r="B74" s="15">
        <v>21783</v>
      </c>
      <c r="C74" s="16" t="s">
        <v>42</v>
      </c>
      <c r="D74" s="17" t="s">
        <v>16</v>
      </c>
      <c r="E74" s="15">
        <v>60661</v>
      </c>
      <c r="F74" s="36">
        <v>1950</v>
      </c>
      <c r="G74" s="19"/>
      <c r="H74" s="19"/>
      <c r="I74" s="14"/>
      <c r="J74" s="36">
        <v>0</v>
      </c>
      <c r="K74" s="25">
        <f t="shared" si="3"/>
        <v>1950</v>
      </c>
      <c r="L74" s="14">
        <v>45993</v>
      </c>
      <c r="M74" s="2"/>
    </row>
    <row r="75" spans="1:13">
      <c r="A75" s="14">
        <v>45993</v>
      </c>
      <c r="B75" s="15">
        <v>21784</v>
      </c>
      <c r="C75" s="16" t="s">
        <v>43</v>
      </c>
      <c r="D75" s="17" t="s">
        <v>44</v>
      </c>
      <c r="E75" s="15">
        <v>60662</v>
      </c>
      <c r="F75" s="36">
        <v>26176.2</v>
      </c>
      <c r="G75" s="19"/>
      <c r="H75" s="19"/>
      <c r="I75" s="14"/>
      <c r="J75" s="36">
        <v>0</v>
      </c>
      <c r="K75" s="25">
        <f t="shared" si="3"/>
        <v>26176.2</v>
      </c>
      <c r="L75" s="14">
        <v>45993</v>
      </c>
      <c r="M75" s="2"/>
    </row>
    <row r="76" spans="6:11">
      <c r="F76" s="37">
        <f t="shared" ref="F76:K76" si="4">SUM(F71:F75)</f>
        <v>110880.6</v>
      </c>
      <c r="G76" s="2"/>
      <c r="H76" s="2"/>
      <c r="I76" s="2"/>
      <c r="J76" s="46">
        <f t="shared" si="4"/>
        <v>0</v>
      </c>
      <c r="K76" s="37">
        <f t="shared" si="4"/>
        <v>110880.6</v>
      </c>
    </row>
    <row r="77" spans="6:11">
      <c r="F77" s="37"/>
      <c r="G77" s="2"/>
      <c r="H77" s="2"/>
      <c r="I77" s="2"/>
      <c r="J77" s="37"/>
      <c r="K77" s="37"/>
    </row>
    <row r="78" spans="6:6">
      <c r="F78" s="37"/>
    </row>
    <row r="82" spans="1:4">
      <c r="A82" s="2" t="s">
        <v>23</v>
      </c>
      <c r="D82" s="2" t="s">
        <v>24</v>
      </c>
    </row>
    <row r="83" spans="1:1">
      <c r="A83" s="2"/>
    </row>
    <row r="84" spans="1:1">
      <c r="A84" s="2"/>
    </row>
    <row r="85" spans="1:4">
      <c r="A85" s="2" t="s">
        <v>26</v>
      </c>
      <c r="D85" s="2" t="s">
        <v>27</v>
      </c>
    </row>
    <row r="86" spans="1:4">
      <c r="A86" s="1" t="s">
        <v>29</v>
      </c>
      <c r="D86" s="1" t="s">
        <v>30</v>
      </c>
    </row>
  </sheetData>
  <mergeCells count="39">
    <mergeCell ref="G4:J4"/>
    <mergeCell ref="G37:J37"/>
    <mergeCell ref="G68:J68"/>
    <mergeCell ref="A4:A6"/>
    <mergeCell ref="A37:A39"/>
    <mergeCell ref="A68:A70"/>
    <mergeCell ref="B4:B6"/>
    <mergeCell ref="B37:B39"/>
    <mergeCell ref="B68:B70"/>
    <mergeCell ref="C4:C6"/>
    <mergeCell ref="C37:C39"/>
    <mergeCell ref="C68:C70"/>
    <mergeCell ref="D4:D6"/>
    <mergeCell ref="D37:D39"/>
    <mergeCell ref="D68:D70"/>
    <mergeCell ref="E4:E6"/>
    <mergeCell ref="E37:E39"/>
    <mergeCell ref="E68:E70"/>
    <mergeCell ref="F4:F6"/>
    <mergeCell ref="F37:F39"/>
    <mergeCell ref="F68:F70"/>
    <mergeCell ref="G5:G6"/>
    <mergeCell ref="G38:G39"/>
    <mergeCell ref="G69:G70"/>
    <mergeCell ref="H5:H6"/>
    <mergeCell ref="H38:H39"/>
    <mergeCell ref="H69:H70"/>
    <mergeCell ref="I5:I6"/>
    <mergeCell ref="I38:I39"/>
    <mergeCell ref="I69:I70"/>
    <mergeCell ref="J5:J6"/>
    <mergeCell ref="J38:J39"/>
    <mergeCell ref="J69:J70"/>
    <mergeCell ref="K4:K6"/>
    <mergeCell ref="K37:K39"/>
    <mergeCell ref="K68:K70"/>
    <mergeCell ref="L4:L6"/>
    <mergeCell ref="L37:L39"/>
    <mergeCell ref="L68:L70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6"/>
  <sheetViews>
    <sheetView zoomScale="130" zoomScaleNormal="130" topLeftCell="A40" workbookViewId="0">
      <selection activeCell="D15" sqref="D15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7142857142857" style="1" customWidth="1"/>
    <col min="4" max="4" width="13.5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33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46006</v>
      </c>
      <c r="B7" s="15">
        <v>21818</v>
      </c>
      <c r="C7" s="16" t="s">
        <v>106</v>
      </c>
      <c r="D7" s="17" t="s">
        <v>40</v>
      </c>
      <c r="E7" s="15">
        <v>60602</v>
      </c>
      <c r="F7" s="36">
        <v>50000</v>
      </c>
      <c r="G7" s="19"/>
      <c r="H7" s="19"/>
      <c r="I7" s="14"/>
      <c r="J7" s="36">
        <v>0</v>
      </c>
      <c r="K7" s="25">
        <f>F7+J7</f>
        <v>50000</v>
      </c>
      <c r="L7" s="14">
        <v>46006</v>
      </c>
      <c r="M7" s="2"/>
    </row>
    <row r="8" s="1" customFormat="1" spans="1:13">
      <c r="A8" s="14">
        <v>46006</v>
      </c>
      <c r="B8" s="15">
        <v>21819</v>
      </c>
      <c r="C8" s="16" t="s">
        <v>107</v>
      </c>
      <c r="D8" s="17" t="s">
        <v>16</v>
      </c>
      <c r="E8" s="15">
        <v>60720</v>
      </c>
      <c r="F8" s="36">
        <v>10250</v>
      </c>
      <c r="G8" s="19"/>
      <c r="H8" s="19"/>
      <c r="I8" s="14"/>
      <c r="J8" s="36">
        <v>0</v>
      </c>
      <c r="K8" s="25">
        <f>F8+J8</f>
        <v>10250</v>
      </c>
      <c r="L8" s="14">
        <v>46006</v>
      </c>
      <c r="M8" s="2"/>
    </row>
    <row r="9" s="1" customFormat="1" spans="1:13">
      <c r="A9" s="14">
        <v>46006</v>
      </c>
      <c r="B9" s="15">
        <v>21821</v>
      </c>
      <c r="C9" s="16" t="s">
        <v>108</v>
      </c>
      <c r="D9" s="17" t="s">
        <v>44</v>
      </c>
      <c r="E9" s="15">
        <v>60721</v>
      </c>
      <c r="F9" s="36">
        <v>41152.4</v>
      </c>
      <c r="G9" s="19"/>
      <c r="H9" s="19"/>
      <c r="I9" s="14"/>
      <c r="J9" s="36">
        <v>0</v>
      </c>
      <c r="K9" s="25">
        <f>F9+J9</f>
        <v>41152.4</v>
      </c>
      <c r="L9" s="14">
        <v>46006</v>
      </c>
      <c r="M9" s="2"/>
    </row>
    <row r="10" s="1" customFormat="1" spans="1:13">
      <c r="A10" s="14">
        <v>46006</v>
      </c>
      <c r="B10" s="15">
        <v>21822</v>
      </c>
      <c r="C10" s="16" t="s">
        <v>109</v>
      </c>
      <c r="D10" s="17" t="s">
        <v>16</v>
      </c>
      <c r="E10" s="15">
        <v>60717</v>
      </c>
      <c r="F10" s="36">
        <v>26176.2</v>
      </c>
      <c r="G10" s="19"/>
      <c r="H10" s="19"/>
      <c r="I10" s="14"/>
      <c r="J10" s="36">
        <v>0</v>
      </c>
      <c r="K10" s="25">
        <f>F10+J10</f>
        <v>26176.2</v>
      </c>
      <c r="L10" s="14">
        <v>46006</v>
      </c>
      <c r="M10" s="2"/>
    </row>
    <row r="11" s="1" customFormat="1" spans="6:11">
      <c r="F11" s="37">
        <f>SUM(F7:F10)</f>
        <v>127578.6</v>
      </c>
      <c r="G11" s="2"/>
      <c r="H11" s="2"/>
      <c r="I11" s="2"/>
      <c r="J11" s="46">
        <f>SUM(J7:J10)</f>
        <v>0</v>
      </c>
      <c r="K11" s="37">
        <f>SUM(K7:K10)</f>
        <v>127578.6</v>
      </c>
    </row>
    <row r="12" s="1" customFormat="1" spans="6:11">
      <c r="F12" s="37"/>
      <c r="G12" s="2"/>
      <c r="H12" s="2"/>
      <c r="I12" s="2"/>
      <c r="J12" s="37"/>
      <c r="K12" s="37"/>
    </row>
    <row r="13" s="1" customFormat="1" spans="6:6">
      <c r="F13" s="37"/>
    </row>
    <row r="17" s="1" customFormat="1" spans="1:4">
      <c r="A17" s="2" t="s">
        <v>23</v>
      </c>
      <c r="D17" s="2" t="s">
        <v>24</v>
      </c>
    </row>
    <row r="18" s="1" customFormat="1" spans="1:1">
      <c r="A18" s="2"/>
    </row>
    <row r="19" s="1" customFormat="1" spans="1:1">
      <c r="A19" s="2"/>
    </row>
    <row r="20" s="1" customFormat="1" spans="1:4">
      <c r="A20" s="2" t="s">
        <v>26</v>
      </c>
      <c r="D20" s="2" t="s">
        <v>27</v>
      </c>
    </row>
    <row r="21" s="1" customFormat="1" spans="1:4">
      <c r="A21" s="1" t="s">
        <v>29</v>
      </c>
      <c r="D21" s="1" t="s">
        <v>30</v>
      </c>
    </row>
    <row r="28" s="1" customFormat="1" spans="1:1">
      <c r="A28" s="2" t="s">
        <v>0</v>
      </c>
    </row>
    <row r="29" s="1" customFormat="1" spans="1:1">
      <c r="A29" s="2" t="s">
        <v>33</v>
      </c>
    </row>
    <row r="31" s="1" customFormat="1" spans="1:12">
      <c r="A31" s="3" t="s">
        <v>2</v>
      </c>
      <c r="B31" s="3" t="s">
        <v>3</v>
      </c>
      <c r="C31" s="3" t="s">
        <v>4</v>
      </c>
      <c r="D31" s="3" t="s">
        <v>5</v>
      </c>
      <c r="E31" s="3" t="s">
        <v>6</v>
      </c>
      <c r="F31" s="3" t="s">
        <v>7</v>
      </c>
      <c r="G31" s="4" t="s">
        <v>8</v>
      </c>
      <c r="H31" s="5"/>
      <c r="I31" s="5"/>
      <c r="J31" s="23"/>
      <c r="K31" s="3" t="s">
        <v>9</v>
      </c>
      <c r="L31" s="3" t="s">
        <v>10</v>
      </c>
    </row>
    <row r="32" s="1" customFormat="1" spans="1:12">
      <c r="A32" s="6"/>
      <c r="B32" s="6"/>
      <c r="C32" s="6"/>
      <c r="D32" s="6"/>
      <c r="E32" s="6"/>
      <c r="F32" s="6"/>
      <c r="G32" s="3" t="s">
        <v>11</v>
      </c>
      <c r="H32" s="3" t="s">
        <v>12</v>
      </c>
      <c r="I32" s="3" t="s">
        <v>13</v>
      </c>
      <c r="J32" s="3" t="s">
        <v>14</v>
      </c>
      <c r="K32" s="6"/>
      <c r="L32" s="6"/>
    </row>
    <row r="33" s="1" customFormat="1" spans="1:1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="1" customFormat="1" spans="1:13">
      <c r="A34" s="14">
        <v>46006</v>
      </c>
      <c r="B34" s="15">
        <v>21820</v>
      </c>
      <c r="C34" s="16" t="s">
        <v>110</v>
      </c>
      <c r="D34" s="17" t="s">
        <v>16</v>
      </c>
      <c r="E34" s="15">
        <v>60713</v>
      </c>
      <c r="F34" s="36">
        <v>5946.5</v>
      </c>
      <c r="G34" s="19"/>
      <c r="H34" s="19"/>
      <c r="I34" s="14"/>
      <c r="J34" s="36">
        <v>0</v>
      </c>
      <c r="K34" s="25">
        <f>F34+J34</f>
        <v>5946.5</v>
      </c>
      <c r="L34" s="14">
        <v>46007</v>
      </c>
      <c r="M34" s="2"/>
    </row>
    <row r="35" s="1" customFormat="1" spans="1:13">
      <c r="A35" s="14"/>
      <c r="B35" s="15"/>
      <c r="C35" s="16"/>
      <c r="D35" s="17"/>
      <c r="E35" s="15"/>
      <c r="F35" s="36"/>
      <c r="G35" s="19"/>
      <c r="H35" s="19"/>
      <c r="I35" s="14"/>
      <c r="J35" s="36"/>
      <c r="K35" s="25"/>
      <c r="L35" s="14"/>
      <c r="M35" s="2"/>
    </row>
    <row r="36" s="1" customFormat="1" spans="6:11">
      <c r="F36" s="37">
        <f t="shared" ref="F36:K36" si="0">SUM(F34:F35)</f>
        <v>5946.5</v>
      </c>
      <c r="G36" s="2"/>
      <c r="H36" s="2"/>
      <c r="I36" s="2"/>
      <c r="J36" s="46">
        <f t="shared" si="0"/>
        <v>0</v>
      </c>
      <c r="K36" s="37">
        <f t="shared" si="0"/>
        <v>5946.5</v>
      </c>
    </row>
    <row r="37" s="1" customFormat="1" spans="6:11">
      <c r="F37" s="37"/>
      <c r="G37" s="2"/>
      <c r="H37" s="2"/>
      <c r="I37" s="2"/>
      <c r="J37" s="37"/>
      <c r="K37" s="37"/>
    </row>
    <row r="38" s="1" customFormat="1" spans="6:11">
      <c r="F38" s="37"/>
      <c r="I38" s="1" t="s">
        <v>13</v>
      </c>
      <c r="K38" s="37"/>
    </row>
    <row r="39" s="1" customFormat="1" spans="8:10">
      <c r="H39" s="2" t="s">
        <v>19</v>
      </c>
      <c r="J39" s="38" t="s">
        <v>20</v>
      </c>
    </row>
    <row r="40" s="1" customFormat="1" spans="11:11">
      <c r="K40" s="38" t="s">
        <v>21</v>
      </c>
    </row>
    <row r="41" s="1" customFormat="1" spans="7:11">
      <c r="G41" s="2" t="s">
        <v>22</v>
      </c>
      <c r="I41" s="39">
        <v>1000</v>
      </c>
      <c r="J41" s="40">
        <v>5</v>
      </c>
      <c r="K41" s="41">
        <f t="shared" ref="K41:K52" si="1">J41*I41</f>
        <v>5000</v>
      </c>
    </row>
    <row r="42" s="1" customFormat="1" spans="1:11">
      <c r="A42" s="2" t="s">
        <v>23</v>
      </c>
      <c r="D42" s="2" t="s">
        <v>24</v>
      </c>
      <c r="G42" s="2"/>
      <c r="I42" s="39">
        <v>500</v>
      </c>
      <c r="J42" s="40">
        <v>1</v>
      </c>
      <c r="K42" s="41">
        <f t="shared" si="1"/>
        <v>500</v>
      </c>
    </row>
    <row r="43" s="1" customFormat="1" spans="1:11">
      <c r="A43" s="2"/>
      <c r="G43" s="2"/>
      <c r="I43" s="39">
        <v>200</v>
      </c>
      <c r="J43" s="40"/>
      <c r="K43" s="41">
        <f t="shared" si="1"/>
        <v>0</v>
      </c>
    </row>
    <row r="44" s="1" customFormat="1" spans="1:11">
      <c r="A44" s="2"/>
      <c r="G44" s="2" t="s">
        <v>25</v>
      </c>
      <c r="I44" s="39">
        <v>100</v>
      </c>
      <c r="J44" s="40">
        <v>4</v>
      </c>
      <c r="K44" s="41">
        <f t="shared" si="1"/>
        <v>400</v>
      </c>
    </row>
    <row r="45" s="1" customFormat="1" spans="1:11">
      <c r="A45" s="2" t="s">
        <v>26</v>
      </c>
      <c r="D45" s="2" t="s">
        <v>27</v>
      </c>
      <c r="G45" s="1" t="s">
        <v>28</v>
      </c>
      <c r="I45" s="39">
        <v>50</v>
      </c>
      <c r="J45" s="40"/>
      <c r="K45" s="41">
        <f t="shared" si="1"/>
        <v>0</v>
      </c>
    </row>
    <row r="46" s="1" customFormat="1" spans="1:11">
      <c r="A46" s="1" t="s">
        <v>29</v>
      </c>
      <c r="D46" s="1" t="s">
        <v>30</v>
      </c>
      <c r="I46" s="39">
        <v>20</v>
      </c>
      <c r="J46" s="40">
        <v>2</v>
      </c>
      <c r="K46" s="41">
        <f t="shared" si="1"/>
        <v>40</v>
      </c>
    </row>
    <row r="47" s="1" customFormat="1" spans="9:11">
      <c r="I47" s="39">
        <v>10</v>
      </c>
      <c r="J47" s="40"/>
      <c r="K47" s="41">
        <f t="shared" si="1"/>
        <v>0</v>
      </c>
    </row>
    <row r="48" s="1" customFormat="1" spans="9:11">
      <c r="I48" s="39">
        <v>5</v>
      </c>
      <c r="J48" s="40">
        <v>1</v>
      </c>
      <c r="K48" s="41">
        <f t="shared" si="1"/>
        <v>5</v>
      </c>
    </row>
    <row r="49" s="1" customFormat="1" spans="9:11">
      <c r="I49" s="39">
        <v>1</v>
      </c>
      <c r="J49" s="40">
        <v>1</v>
      </c>
      <c r="K49" s="41">
        <f t="shared" si="1"/>
        <v>1</v>
      </c>
    </row>
    <row r="50" s="1" customFormat="1" spans="9:11">
      <c r="I50" s="39">
        <v>0.25</v>
      </c>
      <c r="J50" s="40">
        <v>2</v>
      </c>
      <c r="K50" s="41">
        <f t="shared" si="1"/>
        <v>0.5</v>
      </c>
    </row>
    <row r="51" s="1" customFormat="1" spans="9:11">
      <c r="I51" s="39">
        <v>0.1</v>
      </c>
      <c r="J51" s="40"/>
      <c r="K51" s="41">
        <f t="shared" si="1"/>
        <v>0</v>
      </c>
    </row>
    <row r="52" s="1" customFormat="1" spans="9:11">
      <c r="I52" s="42">
        <v>0.05</v>
      </c>
      <c r="J52" s="40"/>
      <c r="K52" s="47">
        <f t="shared" si="1"/>
        <v>0</v>
      </c>
    </row>
    <row r="53" s="1" customFormat="1" spans="9:11">
      <c r="I53" s="2" t="s">
        <v>31</v>
      </c>
      <c r="K53" s="48">
        <f>SUM(K41:K52)</f>
        <v>5946.5</v>
      </c>
    </row>
    <row r="54" s="1" customFormat="1" spans="9:11">
      <c r="I54" s="2" t="s">
        <v>32</v>
      </c>
      <c r="K54" s="44">
        <f>J36</f>
        <v>0</v>
      </c>
    </row>
    <row r="55" s="1" customFormat="1" ht="9.75" spans="11:11">
      <c r="K55" s="45">
        <f>SUM(K53:K54)</f>
        <v>5946.5</v>
      </c>
    </row>
    <row r="56" s="1" customFormat="1" ht="9.75"/>
  </sheetData>
  <mergeCells count="26">
    <mergeCell ref="G4:J4"/>
    <mergeCell ref="G31:J31"/>
    <mergeCell ref="A4:A6"/>
    <mergeCell ref="A31:A33"/>
    <mergeCell ref="B4:B6"/>
    <mergeCell ref="B31:B33"/>
    <mergeCell ref="C4:C6"/>
    <mergeCell ref="C31:C33"/>
    <mergeCell ref="D4:D6"/>
    <mergeCell ref="D31:D33"/>
    <mergeCell ref="E4:E6"/>
    <mergeCell ref="E31:E33"/>
    <mergeCell ref="F4:F6"/>
    <mergeCell ref="F31:F33"/>
    <mergeCell ref="G5:G6"/>
    <mergeCell ref="G32:G33"/>
    <mergeCell ref="H5:H6"/>
    <mergeCell ref="H32:H33"/>
    <mergeCell ref="I5:I6"/>
    <mergeCell ref="I32:I33"/>
    <mergeCell ref="J5:J6"/>
    <mergeCell ref="J32:J33"/>
    <mergeCell ref="K4:K6"/>
    <mergeCell ref="K31:K33"/>
    <mergeCell ref="L4:L6"/>
    <mergeCell ref="L31:L33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1"/>
  <sheetViews>
    <sheetView zoomScale="130" zoomScaleNormal="130" topLeftCell="A23" workbookViewId="0">
      <selection activeCell="A30" sqref="$A30:$XFD53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7142857142857" style="1" customWidth="1"/>
    <col min="4" max="4" width="13.5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33</v>
      </c>
    </row>
    <row r="4" s="1" customFormat="1" spans="1:12">
      <c r="A4" s="3" t="s">
        <v>2</v>
      </c>
      <c r="B4" s="49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50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ht="10.15" customHeight="1" spans="1:12">
      <c r="A6" s="7"/>
      <c r="B6" s="51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ht="10.15" customHeight="1" spans="1:13">
      <c r="A7" s="14">
        <v>46007</v>
      </c>
      <c r="B7" s="15" t="s">
        <v>111</v>
      </c>
      <c r="C7" s="16" t="s">
        <v>64</v>
      </c>
      <c r="D7" s="17" t="s">
        <v>53</v>
      </c>
      <c r="E7" s="15" t="s">
        <v>65</v>
      </c>
      <c r="F7" s="36">
        <v>3946.5</v>
      </c>
      <c r="G7" s="19"/>
      <c r="H7" s="19"/>
      <c r="I7" s="14"/>
      <c r="J7" s="36"/>
      <c r="K7" s="25">
        <f>J7+F7</f>
        <v>3946.5</v>
      </c>
      <c r="L7" s="14">
        <v>46007</v>
      </c>
      <c r="M7" s="2"/>
    </row>
    <row r="8" s="1" customFormat="1" ht="9.95" customHeight="1" spans="1:13">
      <c r="A8" s="14"/>
      <c r="B8" s="15"/>
      <c r="C8" s="16"/>
      <c r="D8" s="17"/>
      <c r="E8" s="15"/>
      <c r="F8" s="36"/>
      <c r="G8" s="19"/>
      <c r="H8" s="19"/>
      <c r="I8" s="14"/>
      <c r="J8" s="36"/>
      <c r="K8" s="25"/>
      <c r="L8" s="14"/>
      <c r="M8" s="2"/>
    </row>
    <row r="9" s="1" customFormat="1" spans="6:11">
      <c r="F9" s="37">
        <f>SUM(F4:F8)</f>
        <v>3946.5</v>
      </c>
      <c r="G9" s="2"/>
      <c r="H9" s="2"/>
      <c r="I9" s="2"/>
      <c r="J9" s="37">
        <f>SUM(J7:J8)</f>
        <v>0</v>
      </c>
      <c r="K9" s="37">
        <f>SUM(K7:K8)</f>
        <v>3946.5</v>
      </c>
    </row>
    <row r="10" s="1" customFormat="1" spans="9:9">
      <c r="I10" s="1" t="s">
        <v>13</v>
      </c>
    </row>
    <row r="11" s="1" customFormat="1" spans="8:11">
      <c r="H11" s="2" t="s">
        <v>19</v>
      </c>
      <c r="J11" s="38" t="s">
        <v>20</v>
      </c>
      <c r="K11" s="38" t="s">
        <v>21</v>
      </c>
    </row>
    <row r="12" s="1" customFormat="1" spans="11:11">
      <c r="K12" s="2"/>
    </row>
    <row r="13" s="1" customFormat="1" spans="1:11">
      <c r="A13" s="2" t="s">
        <v>23</v>
      </c>
      <c r="D13" s="2" t="s">
        <v>24</v>
      </c>
      <c r="G13" s="2" t="s">
        <v>22</v>
      </c>
      <c r="I13" s="39">
        <v>1000</v>
      </c>
      <c r="J13" s="40">
        <v>3</v>
      </c>
      <c r="K13" s="41">
        <f t="shared" ref="K13:K23" si="0">J13*I13</f>
        <v>3000</v>
      </c>
    </row>
    <row r="14" s="1" customFormat="1" spans="1:11">
      <c r="A14" s="2"/>
      <c r="G14" s="2"/>
      <c r="I14" s="39">
        <v>500</v>
      </c>
      <c r="J14" s="40">
        <v>1</v>
      </c>
      <c r="K14" s="41">
        <f t="shared" si="0"/>
        <v>500</v>
      </c>
    </row>
    <row r="15" s="1" customFormat="1" spans="1:11">
      <c r="A15" s="2"/>
      <c r="G15" s="2"/>
      <c r="I15" s="39">
        <v>200</v>
      </c>
      <c r="J15" s="40"/>
      <c r="K15" s="41">
        <f t="shared" si="0"/>
        <v>0</v>
      </c>
    </row>
    <row r="16" s="1" customFormat="1" spans="1:11">
      <c r="A16" s="2" t="s">
        <v>26</v>
      </c>
      <c r="D16" s="2" t="s">
        <v>27</v>
      </c>
      <c r="G16" s="2" t="s">
        <v>25</v>
      </c>
      <c r="I16" s="39">
        <v>100</v>
      </c>
      <c r="J16" s="40">
        <v>4</v>
      </c>
      <c r="K16" s="41">
        <f t="shared" si="0"/>
        <v>400</v>
      </c>
    </row>
    <row r="17" s="1" customFormat="1" spans="1:11">
      <c r="A17" s="1" t="s">
        <v>29</v>
      </c>
      <c r="D17" s="1" t="s">
        <v>30</v>
      </c>
      <c r="G17" s="1" t="s">
        <v>28</v>
      </c>
      <c r="I17" s="39">
        <v>50</v>
      </c>
      <c r="J17" s="40"/>
      <c r="K17" s="41">
        <f t="shared" si="0"/>
        <v>0</v>
      </c>
    </row>
    <row r="18" s="1" customFormat="1" spans="9:11">
      <c r="I18" s="39">
        <v>20</v>
      </c>
      <c r="J18" s="40">
        <v>2</v>
      </c>
      <c r="K18" s="41">
        <f t="shared" si="0"/>
        <v>40</v>
      </c>
    </row>
    <row r="19" s="1" customFormat="1" spans="9:11">
      <c r="I19" s="39">
        <v>10</v>
      </c>
      <c r="J19" s="40"/>
      <c r="K19" s="41">
        <f t="shared" si="0"/>
        <v>0</v>
      </c>
    </row>
    <row r="20" s="1" customFormat="1" spans="9:11">
      <c r="I20" s="39">
        <v>5</v>
      </c>
      <c r="J20" s="40">
        <v>1</v>
      </c>
      <c r="K20" s="41">
        <f t="shared" si="0"/>
        <v>5</v>
      </c>
    </row>
    <row r="21" s="1" customFormat="1" spans="9:11">
      <c r="I21" s="39">
        <v>1</v>
      </c>
      <c r="J21" s="40">
        <v>1</v>
      </c>
      <c r="K21" s="41">
        <f t="shared" si="0"/>
        <v>1</v>
      </c>
    </row>
    <row r="22" s="1" customFormat="1" spans="9:11">
      <c r="I22" s="39">
        <v>0.25</v>
      </c>
      <c r="J22" s="40">
        <v>2</v>
      </c>
      <c r="K22" s="41">
        <f t="shared" si="0"/>
        <v>0.5</v>
      </c>
    </row>
    <row r="23" s="1" customFormat="1" spans="9:11">
      <c r="I23" s="42">
        <v>0.05</v>
      </c>
      <c r="J23" s="40"/>
      <c r="K23" s="41">
        <f t="shared" si="0"/>
        <v>0</v>
      </c>
    </row>
    <row r="24" s="1" customFormat="1" spans="9:11">
      <c r="I24" s="2" t="s">
        <v>31</v>
      </c>
      <c r="K24" s="43">
        <f>SUM(K13:K23)</f>
        <v>3946.5</v>
      </c>
    </row>
    <row r="25" s="1" customFormat="1" spans="9:11">
      <c r="I25" s="2" t="s">
        <v>32</v>
      </c>
      <c r="K25" s="44">
        <f>J9</f>
        <v>0</v>
      </c>
    </row>
    <row r="26" s="1" customFormat="1" ht="9.75" spans="11:11">
      <c r="K26" s="45">
        <f>SUM(K24:K25)</f>
        <v>3946.5</v>
      </c>
    </row>
    <row r="27" ht="9.75"/>
    <row r="30" s="1" customFormat="1" spans="1:1">
      <c r="A30" s="2" t="s">
        <v>0</v>
      </c>
    </row>
    <row r="31" s="1" customFormat="1" spans="1:1">
      <c r="A31" s="2" t="s">
        <v>33</v>
      </c>
    </row>
    <row r="33" s="1" customFormat="1" spans="1:12">
      <c r="A33" s="3" t="s">
        <v>2</v>
      </c>
      <c r="B33" s="3" t="s">
        <v>3</v>
      </c>
      <c r="C33" s="3" t="s">
        <v>4</v>
      </c>
      <c r="D33" s="3" t="s">
        <v>5</v>
      </c>
      <c r="E33" s="3" t="s">
        <v>6</v>
      </c>
      <c r="F33" s="3" t="s">
        <v>7</v>
      </c>
      <c r="G33" s="4" t="s">
        <v>8</v>
      </c>
      <c r="H33" s="5"/>
      <c r="I33" s="5"/>
      <c r="J33" s="23"/>
      <c r="K33" s="3" t="s">
        <v>9</v>
      </c>
      <c r="L33" s="3" t="s">
        <v>10</v>
      </c>
    </row>
    <row r="34" s="1" customFormat="1" spans="1:12">
      <c r="A34" s="6"/>
      <c r="B34" s="6"/>
      <c r="C34" s="6"/>
      <c r="D34" s="6"/>
      <c r="E34" s="6"/>
      <c r="F34" s="6"/>
      <c r="G34" s="3" t="s">
        <v>11</v>
      </c>
      <c r="H34" s="3" t="s">
        <v>12</v>
      </c>
      <c r="I34" s="3" t="s">
        <v>13</v>
      </c>
      <c r="J34" s="3" t="s">
        <v>14</v>
      </c>
      <c r="K34" s="6"/>
      <c r="L34" s="6"/>
    </row>
    <row r="35" s="1" customFormat="1" spans="1:1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="1" customFormat="1" spans="1:13">
      <c r="A36" s="14">
        <v>46007</v>
      </c>
      <c r="B36" s="15">
        <v>21823</v>
      </c>
      <c r="C36" s="16" t="s">
        <v>112</v>
      </c>
      <c r="D36" s="17" t="s">
        <v>16</v>
      </c>
      <c r="E36" s="15">
        <v>60714</v>
      </c>
      <c r="F36" s="36">
        <v>8812.4</v>
      </c>
      <c r="G36" s="19"/>
      <c r="H36" s="19"/>
      <c r="I36" s="14"/>
      <c r="J36" s="36">
        <v>0</v>
      </c>
      <c r="K36" s="25">
        <f t="shared" ref="K36:K40" si="1">F36+J36</f>
        <v>8812.4</v>
      </c>
      <c r="L36" s="14">
        <v>46007</v>
      </c>
      <c r="M36" s="2"/>
    </row>
    <row r="37" s="1" customFormat="1" spans="1:13">
      <c r="A37" s="14">
        <v>46007</v>
      </c>
      <c r="B37" s="15">
        <v>21824</v>
      </c>
      <c r="C37" s="16" t="s">
        <v>113</v>
      </c>
      <c r="D37" s="17" t="s">
        <v>16</v>
      </c>
      <c r="E37" s="15">
        <v>60692</v>
      </c>
      <c r="F37" s="36"/>
      <c r="G37" s="19"/>
      <c r="H37" s="19"/>
      <c r="I37" s="14"/>
      <c r="J37" s="36">
        <v>28412</v>
      </c>
      <c r="K37" s="25">
        <f t="shared" si="1"/>
        <v>28412</v>
      </c>
      <c r="L37" s="14">
        <v>46003</v>
      </c>
      <c r="M37" s="2"/>
    </row>
    <row r="38" s="1" customFormat="1" spans="1:13">
      <c r="A38" s="14">
        <v>46007</v>
      </c>
      <c r="B38" s="15">
        <v>21825</v>
      </c>
      <c r="C38" s="16" t="s">
        <v>114</v>
      </c>
      <c r="D38" s="17" t="s">
        <v>44</v>
      </c>
      <c r="E38" s="15">
        <v>60722</v>
      </c>
      <c r="F38" s="36">
        <v>52200</v>
      </c>
      <c r="G38" s="19"/>
      <c r="H38" s="19"/>
      <c r="I38" s="14"/>
      <c r="J38" s="36">
        <v>0</v>
      </c>
      <c r="K38" s="25">
        <f t="shared" si="1"/>
        <v>52200</v>
      </c>
      <c r="L38" s="14">
        <v>46006</v>
      </c>
      <c r="M38" s="2"/>
    </row>
    <row r="39" s="1" customFormat="1" spans="1:13">
      <c r="A39" s="14">
        <v>46007</v>
      </c>
      <c r="B39" s="15">
        <v>21826</v>
      </c>
      <c r="C39" s="16" t="s">
        <v>115</v>
      </c>
      <c r="D39" s="17" t="s">
        <v>16</v>
      </c>
      <c r="E39" s="15">
        <v>60724</v>
      </c>
      <c r="F39" s="36">
        <v>8995</v>
      </c>
      <c r="G39" s="19"/>
      <c r="H39" s="19"/>
      <c r="I39" s="14"/>
      <c r="J39" s="36">
        <v>0</v>
      </c>
      <c r="K39" s="25">
        <f t="shared" si="1"/>
        <v>8995</v>
      </c>
      <c r="L39" s="14">
        <v>46007</v>
      </c>
      <c r="M39" s="2"/>
    </row>
    <row r="40" s="1" customFormat="1" spans="1:13">
      <c r="A40" s="14">
        <v>46007</v>
      </c>
      <c r="B40" s="15">
        <v>21827</v>
      </c>
      <c r="C40" s="16" t="s">
        <v>116</v>
      </c>
      <c r="D40" s="17" t="s">
        <v>44</v>
      </c>
      <c r="E40" s="15">
        <v>60728</v>
      </c>
      <c r="F40" s="36"/>
      <c r="G40" s="19"/>
      <c r="H40" s="19"/>
      <c r="I40" s="14"/>
      <c r="J40" s="36">
        <v>140221.79</v>
      </c>
      <c r="K40" s="25">
        <f t="shared" si="1"/>
        <v>140221.79</v>
      </c>
      <c r="L40" s="14">
        <v>45996</v>
      </c>
      <c r="M40" s="2"/>
    </row>
    <row r="41" s="1" customFormat="1" spans="6:11">
      <c r="F41" s="37">
        <f>SUM(F36:F40)</f>
        <v>70007.4</v>
      </c>
      <c r="G41" s="2"/>
      <c r="H41" s="2"/>
      <c r="I41" s="2"/>
      <c r="J41" s="46">
        <f>SUM(J36:J40)</f>
        <v>168633.79</v>
      </c>
      <c r="K41" s="37">
        <f>SUM(K36:K40)</f>
        <v>238641.19</v>
      </c>
    </row>
    <row r="42" s="1" customFormat="1" spans="6:11">
      <c r="F42" s="37"/>
      <c r="G42" s="2"/>
      <c r="H42" s="2"/>
      <c r="I42" s="2"/>
      <c r="J42" s="37"/>
      <c r="K42" s="37"/>
    </row>
    <row r="43" s="1" customFormat="1" spans="6:6">
      <c r="F43" s="37"/>
    </row>
    <row r="47" s="1" customFormat="1" spans="1:4">
      <c r="A47" s="2" t="s">
        <v>23</v>
      </c>
      <c r="D47" s="2" t="s">
        <v>24</v>
      </c>
    </row>
    <row r="48" s="1" customFormat="1" spans="1:1">
      <c r="A48" s="2"/>
    </row>
    <row r="49" s="1" customFormat="1" spans="1:1">
      <c r="A49" s="2"/>
    </row>
    <row r="50" s="1" customFormat="1" spans="1:4">
      <c r="A50" s="2" t="s">
        <v>26</v>
      </c>
      <c r="D50" s="2" t="s">
        <v>27</v>
      </c>
    </row>
    <row r="51" s="1" customFormat="1" spans="1:4">
      <c r="A51" s="1" t="s">
        <v>29</v>
      </c>
      <c r="D51" s="1" t="s">
        <v>30</v>
      </c>
    </row>
  </sheetData>
  <mergeCells count="26">
    <mergeCell ref="G4:J4"/>
    <mergeCell ref="G33:J33"/>
    <mergeCell ref="A4:A6"/>
    <mergeCell ref="A33:A35"/>
    <mergeCell ref="B4:B6"/>
    <mergeCell ref="B33:B35"/>
    <mergeCell ref="C4:C6"/>
    <mergeCell ref="C33:C35"/>
    <mergeCell ref="D4:D6"/>
    <mergeCell ref="D33:D35"/>
    <mergeCell ref="E4:E6"/>
    <mergeCell ref="E33:E35"/>
    <mergeCell ref="F4:F6"/>
    <mergeCell ref="F33:F35"/>
    <mergeCell ref="G5:G6"/>
    <mergeCell ref="G34:G35"/>
    <mergeCell ref="H5:H6"/>
    <mergeCell ref="H34:H35"/>
    <mergeCell ref="I5:I6"/>
    <mergeCell ref="I34:I35"/>
    <mergeCell ref="J5:J6"/>
    <mergeCell ref="J34:J35"/>
    <mergeCell ref="K4:K6"/>
    <mergeCell ref="K33:K35"/>
    <mergeCell ref="L4:L6"/>
    <mergeCell ref="L33:L35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2"/>
  <sheetViews>
    <sheetView zoomScale="130" zoomScaleNormal="130" topLeftCell="A91" workbookViewId="0">
      <selection activeCell="G126" sqref="G126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7142857142857" style="1" customWidth="1"/>
    <col min="4" max="4" width="13.5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46008</v>
      </c>
      <c r="B7" s="15">
        <v>18945</v>
      </c>
      <c r="C7" s="16" t="s">
        <v>48</v>
      </c>
      <c r="D7" s="17" t="s">
        <v>16</v>
      </c>
      <c r="E7" s="15">
        <v>60696</v>
      </c>
      <c r="F7" s="36">
        <v>19336.2</v>
      </c>
      <c r="G7" s="19"/>
      <c r="H7" s="19"/>
      <c r="I7" s="14"/>
      <c r="J7" s="36">
        <v>0</v>
      </c>
      <c r="K7" s="25">
        <f>F7+J7</f>
        <v>19336.2</v>
      </c>
      <c r="L7" s="14">
        <v>46009</v>
      </c>
      <c r="M7" s="2"/>
    </row>
    <row r="8" s="1" customFormat="1" spans="1:13">
      <c r="A8" s="14"/>
      <c r="B8" s="15"/>
      <c r="C8" s="16"/>
      <c r="D8" s="17"/>
      <c r="E8" s="15"/>
      <c r="F8" s="36"/>
      <c r="G8" s="19"/>
      <c r="H8" s="19"/>
      <c r="I8" s="14"/>
      <c r="J8" s="36"/>
      <c r="K8" s="25"/>
      <c r="L8" s="14"/>
      <c r="M8" s="2"/>
    </row>
    <row r="9" s="1" customFormat="1" spans="6:11">
      <c r="F9" s="37">
        <f t="shared" ref="F9:K9" si="0">SUM(F7:F8)</f>
        <v>19336.2</v>
      </c>
      <c r="G9" s="2"/>
      <c r="H9" s="2"/>
      <c r="I9" s="2"/>
      <c r="J9" s="46">
        <f t="shared" si="0"/>
        <v>0</v>
      </c>
      <c r="K9" s="37">
        <f t="shared" si="0"/>
        <v>19336.2</v>
      </c>
    </row>
    <row r="10" s="1" customFormat="1" spans="6:11">
      <c r="F10" s="37"/>
      <c r="G10" s="2"/>
      <c r="H10" s="2"/>
      <c r="I10" s="2"/>
      <c r="J10" s="37"/>
      <c r="K10" s="37"/>
    </row>
    <row r="11" s="1" customFormat="1" spans="6:11">
      <c r="F11" s="37"/>
      <c r="I11" s="1" t="s">
        <v>13</v>
      </c>
      <c r="K11" s="37"/>
    </row>
    <row r="12" s="1" customFormat="1" spans="8:10">
      <c r="H12" s="2" t="s">
        <v>19</v>
      </c>
      <c r="J12" s="38" t="s">
        <v>20</v>
      </c>
    </row>
    <row r="13" s="1" customFormat="1" spans="11:11">
      <c r="K13" s="38" t="s">
        <v>21</v>
      </c>
    </row>
    <row r="14" s="1" customFormat="1" spans="7:11">
      <c r="G14" s="2" t="s">
        <v>22</v>
      </c>
      <c r="I14" s="39">
        <v>1000</v>
      </c>
      <c r="J14" s="40">
        <v>19</v>
      </c>
      <c r="K14" s="41">
        <f t="shared" ref="K14:K25" si="1">J14*I14</f>
        <v>19000</v>
      </c>
    </row>
    <row r="15" s="1" customFormat="1" spans="1:11">
      <c r="A15" s="2" t="s">
        <v>23</v>
      </c>
      <c r="D15" s="2" t="s">
        <v>24</v>
      </c>
      <c r="G15" s="2"/>
      <c r="I15" s="39">
        <v>500</v>
      </c>
      <c r="J15" s="40"/>
      <c r="K15" s="41">
        <f t="shared" si="1"/>
        <v>0</v>
      </c>
    </row>
    <row r="16" s="1" customFormat="1" spans="1:11">
      <c r="A16" s="2"/>
      <c r="G16" s="2"/>
      <c r="I16" s="39">
        <v>200</v>
      </c>
      <c r="J16" s="40"/>
      <c r="K16" s="41">
        <f t="shared" si="1"/>
        <v>0</v>
      </c>
    </row>
    <row r="17" s="1" customFormat="1" spans="1:11">
      <c r="A17" s="2"/>
      <c r="G17" s="2" t="s">
        <v>25</v>
      </c>
      <c r="I17" s="39">
        <v>100</v>
      </c>
      <c r="J17" s="40">
        <v>3</v>
      </c>
      <c r="K17" s="41">
        <f t="shared" si="1"/>
        <v>300</v>
      </c>
    </row>
    <row r="18" s="1" customFormat="1" spans="1:11">
      <c r="A18" s="2" t="s">
        <v>26</v>
      </c>
      <c r="D18" s="2" t="s">
        <v>27</v>
      </c>
      <c r="G18" s="1" t="s">
        <v>28</v>
      </c>
      <c r="I18" s="39">
        <v>50</v>
      </c>
      <c r="J18" s="40"/>
      <c r="K18" s="41">
        <f t="shared" si="1"/>
        <v>0</v>
      </c>
    </row>
    <row r="19" s="1" customFormat="1" spans="1:11">
      <c r="A19" s="1" t="s">
        <v>29</v>
      </c>
      <c r="D19" s="1" t="s">
        <v>30</v>
      </c>
      <c r="I19" s="39">
        <v>20</v>
      </c>
      <c r="J19" s="40"/>
      <c r="K19" s="41">
        <f t="shared" si="1"/>
        <v>0</v>
      </c>
    </row>
    <row r="20" s="1" customFormat="1" spans="9:11">
      <c r="I20" s="39">
        <v>10</v>
      </c>
      <c r="J20" s="40">
        <v>3</v>
      </c>
      <c r="K20" s="41">
        <f t="shared" si="1"/>
        <v>30</v>
      </c>
    </row>
    <row r="21" s="1" customFormat="1" spans="9:11">
      <c r="I21" s="39">
        <v>5</v>
      </c>
      <c r="J21" s="40">
        <v>1</v>
      </c>
      <c r="K21" s="41">
        <f t="shared" si="1"/>
        <v>5</v>
      </c>
    </row>
    <row r="22" s="1" customFormat="1" spans="9:11">
      <c r="I22" s="39">
        <v>1</v>
      </c>
      <c r="J22" s="40">
        <v>1</v>
      </c>
      <c r="K22" s="41">
        <f t="shared" si="1"/>
        <v>1</v>
      </c>
    </row>
    <row r="23" s="1" customFormat="1" spans="9:11">
      <c r="I23" s="39">
        <v>0.25</v>
      </c>
      <c r="J23" s="40"/>
      <c r="K23" s="41">
        <f t="shared" si="1"/>
        <v>0</v>
      </c>
    </row>
    <row r="24" s="1" customFormat="1" spans="9:11">
      <c r="I24" s="39">
        <v>0.1</v>
      </c>
      <c r="J24" s="40"/>
      <c r="K24" s="41">
        <f t="shared" si="1"/>
        <v>0</v>
      </c>
    </row>
    <row r="25" s="1" customFormat="1" spans="9:11">
      <c r="I25" s="42">
        <v>0.05</v>
      </c>
      <c r="J25" s="40">
        <v>4</v>
      </c>
      <c r="K25" s="47">
        <f t="shared" si="1"/>
        <v>0.2</v>
      </c>
    </row>
    <row r="26" s="1" customFormat="1" spans="9:11">
      <c r="I26" s="2" t="s">
        <v>31</v>
      </c>
      <c r="K26" s="48">
        <f>SUM(K14:K25)</f>
        <v>19336.2</v>
      </c>
    </row>
    <row r="27" s="1" customFormat="1" spans="9:11">
      <c r="I27" s="2" t="s">
        <v>32</v>
      </c>
      <c r="K27" s="44">
        <f>J9</f>
        <v>0</v>
      </c>
    </row>
    <row r="28" s="1" customFormat="1" ht="9.75" spans="11:11">
      <c r="K28" s="45">
        <f>SUM(K26:K27)</f>
        <v>19336.2</v>
      </c>
    </row>
    <row r="29" s="1" customFormat="1" ht="9.75"/>
    <row r="33" s="1" customFormat="1" spans="1:1">
      <c r="A33" s="2" t="s">
        <v>0</v>
      </c>
    </row>
    <row r="34" s="1" customFormat="1" spans="1:1">
      <c r="A34" s="2" t="s">
        <v>1</v>
      </c>
    </row>
    <row r="36" s="1" customFormat="1" spans="1:12">
      <c r="A36" s="3" t="s">
        <v>2</v>
      </c>
      <c r="B36" s="3" t="s">
        <v>3</v>
      </c>
      <c r="C36" s="3" t="s">
        <v>4</v>
      </c>
      <c r="D36" s="3" t="s">
        <v>5</v>
      </c>
      <c r="E36" s="3" t="s">
        <v>6</v>
      </c>
      <c r="F36" s="3" t="s">
        <v>7</v>
      </c>
      <c r="G36" s="4" t="s">
        <v>8</v>
      </c>
      <c r="H36" s="5"/>
      <c r="I36" s="5"/>
      <c r="J36" s="23"/>
      <c r="K36" s="3" t="s">
        <v>9</v>
      </c>
      <c r="L36" s="3" t="s">
        <v>10</v>
      </c>
    </row>
    <row r="37" s="1" customFormat="1" spans="1:12">
      <c r="A37" s="6"/>
      <c r="B37" s="6"/>
      <c r="C37" s="6"/>
      <c r="D37" s="6"/>
      <c r="E37" s="6"/>
      <c r="F37" s="6"/>
      <c r="G37" s="3" t="s">
        <v>11</v>
      </c>
      <c r="H37" s="3" t="s">
        <v>12</v>
      </c>
      <c r="I37" s="3" t="s">
        <v>13</v>
      </c>
      <c r="J37" s="3" t="s">
        <v>14</v>
      </c>
      <c r="K37" s="6"/>
      <c r="L37" s="6"/>
    </row>
    <row r="38" s="1" customFormat="1" spans="1:1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="1" customFormat="1" spans="1:13">
      <c r="A39" s="14">
        <v>46008</v>
      </c>
      <c r="B39" s="15">
        <v>18942</v>
      </c>
      <c r="C39" s="16" t="s">
        <v>117</v>
      </c>
      <c r="D39" s="17" t="s">
        <v>16</v>
      </c>
      <c r="E39" s="15">
        <v>60601</v>
      </c>
      <c r="F39" s="36"/>
      <c r="G39" s="19" t="s">
        <v>118</v>
      </c>
      <c r="H39" s="19">
        <v>3023619</v>
      </c>
      <c r="I39" s="14">
        <v>46001</v>
      </c>
      <c r="J39" s="36">
        <v>4286.3</v>
      </c>
      <c r="K39" s="25">
        <f>F39+J39</f>
        <v>4286.3</v>
      </c>
      <c r="L39" s="14">
        <v>46009</v>
      </c>
      <c r="M39" s="2"/>
    </row>
    <row r="40" s="1" customFormat="1" spans="1:13">
      <c r="A40" s="14">
        <v>46008</v>
      </c>
      <c r="B40" s="15">
        <v>18943</v>
      </c>
      <c r="C40" s="16" t="s">
        <v>119</v>
      </c>
      <c r="D40" s="17" t="s">
        <v>16</v>
      </c>
      <c r="E40" s="15">
        <v>54813</v>
      </c>
      <c r="F40" s="36"/>
      <c r="G40" s="19" t="s">
        <v>120</v>
      </c>
      <c r="H40" s="19">
        <v>5334826</v>
      </c>
      <c r="I40" s="14">
        <v>46004</v>
      </c>
      <c r="J40" s="36">
        <v>24400</v>
      </c>
      <c r="K40" s="25">
        <f>F40+J40</f>
        <v>24400</v>
      </c>
      <c r="L40" s="14">
        <v>46009</v>
      </c>
      <c r="M40" s="2"/>
    </row>
    <row r="41" s="1" customFormat="1" spans="6:11">
      <c r="F41" s="37">
        <f t="shared" ref="F41:K41" si="2">SUM(F39:F40)</f>
        <v>0</v>
      </c>
      <c r="G41" s="2"/>
      <c r="H41" s="2"/>
      <c r="I41" s="2"/>
      <c r="J41" s="46">
        <f t="shared" si="2"/>
        <v>28686.3</v>
      </c>
      <c r="K41" s="37">
        <f t="shared" si="2"/>
        <v>28686.3</v>
      </c>
    </row>
    <row r="42" s="1" customFormat="1" spans="6:11">
      <c r="F42" s="37"/>
      <c r="G42" s="2"/>
      <c r="H42" s="2"/>
      <c r="I42" s="2"/>
      <c r="J42" s="37"/>
      <c r="K42" s="37"/>
    </row>
    <row r="43" s="1" customFormat="1" spans="6:11">
      <c r="F43" s="37"/>
      <c r="I43" s="1" t="s">
        <v>13</v>
      </c>
      <c r="K43" s="37"/>
    </row>
    <row r="44" s="1" customFormat="1" spans="8:10">
      <c r="H44" s="2" t="s">
        <v>19</v>
      </c>
      <c r="J44" s="38" t="s">
        <v>20</v>
      </c>
    </row>
    <row r="45" s="1" customFormat="1" spans="11:11">
      <c r="K45" s="38" t="s">
        <v>21</v>
      </c>
    </row>
    <row r="46" s="1" customFormat="1" spans="7:11">
      <c r="G46" s="2" t="s">
        <v>22</v>
      </c>
      <c r="I46" s="39">
        <v>1000</v>
      </c>
      <c r="J46" s="40"/>
      <c r="K46" s="41">
        <f t="shared" ref="K46:K57" si="3">J46*I46</f>
        <v>0</v>
      </c>
    </row>
    <row r="47" s="1" customFormat="1" spans="1:11">
      <c r="A47" s="2" t="s">
        <v>23</v>
      </c>
      <c r="D47" s="2" t="s">
        <v>24</v>
      </c>
      <c r="G47" s="2"/>
      <c r="I47" s="39">
        <v>500</v>
      </c>
      <c r="J47" s="40"/>
      <c r="K47" s="41">
        <f t="shared" si="3"/>
        <v>0</v>
      </c>
    </row>
    <row r="48" s="1" customFormat="1" spans="1:11">
      <c r="A48" s="2"/>
      <c r="G48" s="2"/>
      <c r="I48" s="39">
        <v>200</v>
      </c>
      <c r="J48" s="40"/>
      <c r="K48" s="41">
        <f t="shared" si="3"/>
        <v>0</v>
      </c>
    </row>
    <row r="49" s="1" customFormat="1" spans="1:11">
      <c r="A49" s="2"/>
      <c r="G49" s="2" t="s">
        <v>25</v>
      </c>
      <c r="I49" s="39">
        <v>100</v>
      </c>
      <c r="J49" s="40"/>
      <c r="K49" s="41">
        <f t="shared" si="3"/>
        <v>0</v>
      </c>
    </row>
    <row r="50" s="1" customFormat="1" spans="1:11">
      <c r="A50" s="2" t="s">
        <v>26</v>
      </c>
      <c r="D50" s="2" t="s">
        <v>27</v>
      </c>
      <c r="G50" s="1" t="s">
        <v>28</v>
      </c>
      <c r="I50" s="39">
        <v>50</v>
      </c>
      <c r="J50" s="40"/>
      <c r="K50" s="41">
        <f t="shared" si="3"/>
        <v>0</v>
      </c>
    </row>
    <row r="51" s="1" customFormat="1" spans="1:11">
      <c r="A51" s="1" t="s">
        <v>29</v>
      </c>
      <c r="D51" s="1" t="s">
        <v>30</v>
      </c>
      <c r="I51" s="39">
        <v>20</v>
      </c>
      <c r="J51" s="40"/>
      <c r="K51" s="41">
        <f t="shared" si="3"/>
        <v>0</v>
      </c>
    </row>
    <row r="52" s="1" customFormat="1" spans="9:11">
      <c r="I52" s="39">
        <v>10</v>
      </c>
      <c r="J52" s="40"/>
      <c r="K52" s="41">
        <f t="shared" si="3"/>
        <v>0</v>
      </c>
    </row>
    <row r="53" s="1" customFormat="1" spans="9:11">
      <c r="I53" s="39">
        <v>5</v>
      </c>
      <c r="J53" s="40"/>
      <c r="K53" s="41">
        <f t="shared" si="3"/>
        <v>0</v>
      </c>
    </row>
    <row r="54" s="1" customFormat="1" spans="9:11">
      <c r="I54" s="39">
        <v>1</v>
      </c>
      <c r="J54" s="40"/>
      <c r="K54" s="41">
        <f t="shared" si="3"/>
        <v>0</v>
      </c>
    </row>
    <row r="55" s="1" customFormat="1" spans="9:11">
      <c r="I55" s="39">
        <v>0.25</v>
      </c>
      <c r="J55" s="40"/>
      <c r="K55" s="41">
        <f t="shared" si="3"/>
        <v>0</v>
      </c>
    </row>
    <row r="56" s="1" customFormat="1" spans="9:11">
      <c r="I56" s="39">
        <v>0.1</v>
      </c>
      <c r="J56" s="40"/>
      <c r="K56" s="41">
        <f t="shared" si="3"/>
        <v>0</v>
      </c>
    </row>
    <row r="57" s="1" customFormat="1" spans="9:11">
      <c r="I57" s="42">
        <v>0.05</v>
      </c>
      <c r="J57" s="40"/>
      <c r="K57" s="47">
        <f t="shared" si="3"/>
        <v>0</v>
      </c>
    </row>
    <row r="58" s="1" customFormat="1" spans="9:11">
      <c r="I58" s="2" t="s">
        <v>31</v>
      </c>
      <c r="K58" s="48">
        <f>SUM(K46:K57)</f>
        <v>0</v>
      </c>
    </row>
    <row r="59" s="1" customFormat="1" spans="9:11">
      <c r="I59" s="2" t="s">
        <v>32</v>
      </c>
      <c r="K59" s="44">
        <f>J41</f>
        <v>28686.3</v>
      </c>
    </row>
    <row r="60" s="1" customFormat="1" ht="9.75" spans="11:11">
      <c r="K60" s="45">
        <f>SUM(K58:K59)</f>
        <v>28686.3</v>
      </c>
    </row>
    <row r="61" s="1" customFormat="1" ht="9.75"/>
    <row r="65" s="1" customFormat="1" spans="1:1">
      <c r="A65" s="2" t="s">
        <v>0</v>
      </c>
    </row>
    <row r="66" s="1" customFormat="1" spans="1:1">
      <c r="A66" s="2" t="s">
        <v>33</v>
      </c>
    </row>
    <row r="68" s="1" customFormat="1" spans="1:12">
      <c r="A68" s="3" t="s">
        <v>2</v>
      </c>
      <c r="B68" s="3" t="s">
        <v>3</v>
      </c>
      <c r="C68" s="3" t="s">
        <v>4</v>
      </c>
      <c r="D68" s="3" t="s">
        <v>5</v>
      </c>
      <c r="E68" s="3" t="s">
        <v>6</v>
      </c>
      <c r="F68" s="3" t="s">
        <v>7</v>
      </c>
      <c r="G68" s="4" t="s">
        <v>8</v>
      </c>
      <c r="H68" s="5"/>
      <c r="I68" s="5"/>
      <c r="J68" s="23"/>
      <c r="K68" s="3" t="s">
        <v>9</v>
      </c>
      <c r="L68" s="3" t="s">
        <v>10</v>
      </c>
    </row>
    <row r="69" s="1" customFormat="1" spans="1:12">
      <c r="A69" s="6"/>
      <c r="B69" s="6"/>
      <c r="C69" s="6"/>
      <c r="D69" s="6"/>
      <c r="E69" s="6"/>
      <c r="F69" s="6"/>
      <c r="G69" s="3" t="s">
        <v>11</v>
      </c>
      <c r="H69" s="3" t="s">
        <v>12</v>
      </c>
      <c r="I69" s="3" t="s">
        <v>13</v>
      </c>
      <c r="J69" s="3" t="s">
        <v>14</v>
      </c>
      <c r="K69" s="6"/>
      <c r="L69" s="6"/>
    </row>
    <row r="70" s="1" customFormat="1" spans="1:1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</row>
    <row r="71" s="1" customFormat="1" spans="1:13">
      <c r="A71" s="14">
        <v>46008</v>
      </c>
      <c r="B71" s="15">
        <v>21831</v>
      </c>
      <c r="C71" s="16" t="s">
        <v>49</v>
      </c>
      <c r="D71" s="17" t="s">
        <v>16</v>
      </c>
      <c r="E71" s="15">
        <v>60709</v>
      </c>
      <c r="F71" s="36"/>
      <c r="G71" s="19" t="s">
        <v>50</v>
      </c>
      <c r="H71" s="19">
        <v>5160998</v>
      </c>
      <c r="I71" s="14">
        <v>46008</v>
      </c>
      <c r="J71" s="36">
        <v>19285</v>
      </c>
      <c r="K71" s="25">
        <f>F71+J71</f>
        <v>19285</v>
      </c>
      <c r="L71" s="14">
        <v>46009</v>
      </c>
      <c r="M71" s="2"/>
    </row>
    <row r="72" s="1" customFormat="1" spans="1:13">
      <c r="A72" s="14"/>
      <c r="B72" s="15"/>
      <c r="C72" s="16"/>
      <c r="D72" s="17"/>
      <c r="E72" s="15"/>
      <c r="F72" s="36"/>
      <c r="G72" s="19"/>
      <c r="H72" s="19"/>
      <c r="I72" s="14"/>
      <c r="J72" s="36"/>
      <c r="K72" s="25"/>
      <c r="L72" s="14"/>
      <c r="M72" s="2"/>
    </row>
    <row r="73" s="1" customFormat="1" spans="6:11">
      <c r="F73" s="37">
        <f t="shared" ref="F73:K73" si="4">SUM(F71:F72)</f>
        <v>0</v>
      </c>
      <c r="G73" s="2"/>
      <c r="H73" s="2"/>
      <c r="I73" s="2"/>
      <c r="J73" s="46">
        <f t="shared" si="4"/>
        <v>19285</v>
      </c>
      <c r="K73" s="37">
        <f t="shared" si="4"/>
        <v>19285</v>
      </c>
    </row>
    <row r="74" s="1" customFormat="1" spans="6:11">
      <c r="F74" s="37"/>
      <c r="G74" s="2"/>
      <c r="H74" s="2"/>
      <c r="I74" s="2"/>
      <c r="J74" s="37"/>
      <c r="K74" s="37"/>
    </row>
    <row r="75" s="1" customFormat="1" spans="6:11">
      <c r="F75" s="37"/>
      <c r="I75" s="1" t="s">
        <v>13</v>
      </c>
      <c r="K75" s="37"/>
    </row>
    <row r="76" s="1" customFormat="1" spans="8:10">
      <c r="H76" s="2" t="s">
        <v>19</v>
      </c>
      <c r="J76" s="38" t="s">
        <v>20</v>
      </c>
    </row>
    <row r="77" s="1" customFormat="1" spans="11:11">
      <c r="K77" s="38" t="s">
        <v>21</v>
      </c>
    </row>
    <row r="78" s="1" customFormat="1" spans="7:11">
      <c r="G78" s="2" t="s">
        <v>22</v>
      </c>
      <c r="I78" s="39">
        <v>1000</v>
      </c>
      <c r="J78" s="40"/>
      <c r="K78" s="41">
        <f t="shared" ref="K78:K89" si="5">J78*I78</f>
        <v>0</v>
      </c>
    </row>
    <row r="79" s="1" customFormat="1" spans="1:11">
      <c r="A79" s="2" t="s">
        <v>23</v>
      </c>
      <c r="D79" s="2" t="s">
        <v>24</v>
      </c>
      <c r="G79" s="2"/>
      <c r="I79" s="39">
        <v>500</v>
      </c>
      <c r="J79" s="40"/>
      <c r="K79" s="41">
        <f t="shared" si="5"/>
        <v>0</v>
      </c>
    </row>
    <row r="80" s="1" customFormat="1" spans="1:11">
      <c r="A80" s="2"/>
      <c r="G80" s="2"/>
      <c r="I80" s="39">
        <v>200</v>
      </c>
      <c r="J80" s="40"/>
      <c r="K80" s="41">
        <f t="shared" si="5"/>
        <v>0</v>
      </c>
    </row>
    <row r="81" s="1" customFormat="1" spans="1:11">
      <c r="A81" s="2"/>
      <c r="G81" s="2" t="s">
        <v>25</v>
      </c>
      <c r="I81" s="39">
        <v>100</v>
      </c>
      <c r="J81" s="40"/>
      <c r="K81" s="41">
        <f t="shared" si="5"/>
        <v>0</v>
      </c>
    </row>
    <row r="82" s="1" customFormat="1" spans="1:11">
      <c r="A82" s="2" t="s">
        <v>26</v>
      </c>
      <c r="D82" s="2" t="s">
        <v>27</v>
      </c>
      <c r="G82" s="1" t="s">
        <v>28</v>
      </c>
      <c r="I82" s="39">
        <v>50</v>
      </c>
      <c r="J82" s="40"/>
      <c r="K82" s="41">
        <f t="shared" si="5"/>
        <v>0</v>
      </c>
    </row>
    <row r="83" s="1" customFormat="1" spans="1:11">
      <c r="A83" s="1" t="s">
        <v>29</v>
      </c>
      <c r="D83" s="1" t="s">
        <v>30</v>
      </c>
      <c r="I83" s="39">
        <v>20</v>
      </c>
      <c r="J83" s="40"/>
      <c r="K83" s="41">
        <f t="shared" si="5"/>
        <v>0</v>
      </c>
    </row>
    <row r="84" s="1" customFormat="1" spans="9:11">
      <c r="I84" s="39">
        <v>10</v>
      </c>
      <c r="J84" s="40"/>
      <c r="K84" s="41">
        <f t="shared" si="5"/>
        <v>0</v>
      </c>
    </row>
    <row r="85" s="1" customFormat="1" spans="9:11">
      <c r="I85" s="39">
        <v>5</v>
      </c>
      <c r="J85" s="40"/>
      <c r="K85" s="41">
        <f t="shared" si="5"/>
        <v>0</v>
      </c>
    </row>
    <row r="86" s="1" customFormat="1" spans="9:11">
      <c r="I86" s="39">
        <v>1</v>
      </c>
      <c r="J86" s="40"/>
      <c r="K86" s="41">
        <f t="shared" si="5"/>
        <v>0</v>
      </c>
    </row>
    <row r="87" s="1" customFormat="1" spans="9:11">
      <c r="I87" s="39">
        <v>0.25</v>
      </c>
      <c r="J87" s="40"/>
      <c r="K87" s="41">
        <f t="shared" si="5"/>
        <v>0</v>
      </c>
    </row>
    <row r="88" s="1" customFormat="1" spans="9:11">
      <c r="I88" s="39">
        <v>0.1</v>
      </c>
      <c r="J88" s="40"/>
      <c r="K88" s="41">
        <f t="shared" si="5"/>
        <v>0</v>
      </c>
    </row>
    <row r="89" s="1" customFormat="1" spans="9:11">
      <c r="I89" s="42">
        <v>0.05</v>
      </c>
      <c r="J89" s="40"/>
      <c r="K89" s="47">
        <f t="shared" si="5"/>
        <v>0</v>
      </c>
    </row>
    <row r="90" s="1" customFormat="1" spans="9:11">
      <c r="I90" s="2" t="s">
        <v>31</v>
      </c>
      <c r="K90" s="48">
        <f>SUM(K78:K89)</f>
        <v>0</v>
      </c>
    </row>
    <row r="91" s="1" customFormat="1" spans="9:11">
      <c r="I91" s="2" t="s">
        <v>32</v>
      </c>
      <c r="K91" s="44">
        <f>J73</f>
        <v>19285</v>
      </c>
    </row>
    <row r="92" s="1" customFormat="1" ht="9.75" spans="11:11">
      <c r="K92" s="45">
        <f>SUM(K90:K91)</f>
        <v>19285</v>
      </c>
    </row>
    <row r="93" s="1" customFormat="1" ht="9.75"/>
    <row r="99" s="1" customFormat="1" spans="1:1">
      <c r="A99" s="2" t="s">
        <v>0</v>
      </c>
    </row>
    <row r="100" s="1" customFormat="1" spans="1:1">
      <c r="A100" s="2" t="s">
        <v>33</v>
      </c>
    </row>
    <row r="102" s="1" customFormat="1" spans="1:12">
      <c r="A102" s="3" t="s">
        <v>2</v>
      </c>
      <c r="B102" s="3" t="s">
        <v>3</v>
      </c>
      <c r="C102" s="3" t="s">
        <v>4</v>
      </c>
      <c r="D102" s="3" t="s">
        <v>5</v>
      </c>
      <c r="E102" s="3" t="s">
        <v>6</v>
      </c>
      <c r="F102" s="3" t="s">
        <v>7</v>
      </c>
      <c r="G102" s="4" t="s">
        <v>8</v>
      </c>
      <c r="H102" s="5"/>
      <c r="I102" s="5"/>
      <c r="J102" s="23"/>
      <c r="K102" s="3" t="s">
        <v>9</v>
      </c>
      <c r="L102" s="3" t="s">
        <v>10</v>
      </c>
    </row>
    <row r="103" s="1" customFormat="1" spans="1:12">
      <c r="A103" s="6"/>
      <c r="B103" s="6"/>
      <c r="C103" s="6"/>
      <c r="D103" s="6"/>
      <c r="E103" s="6"/>
      <c r="F103" s="6"/>
      <c r="G103" s="3" t="s">
        <v>11</v>
      </c>
      <c r="H103" s="3" t="s">
        <v>12</v>
      </c>
      <c r="I103" s="3" t="s">
        <v>13</v>
      </c>
      <c r="J103" s="3" t="s">
        <v>14</v>
      </c>
      <c r="K103" s="6"/>
      <c r="L103" s="6"/>
    </row>
    <row r="104" s="1" customFormat="1" spans="1:12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</row>
    <row r="105" s="1" customFormat="1" spans="1:13">
      <c r="A105" s="14">
        <v>46008</v>
      </c>
      <c r="B105" s="15">
        <v>21828</v>
      </c>
      <c r="C105" s="16" t="s">
        <v>121</v>
      </c>
      <c r="D105" s="17" t="s">
        <v>16</v>
      </c>
      <c r="E105" s="15">
        <v>60731</v>
      </c>
      <c r="F105" s="36">
        <v>8800</v>
      </c>
      <c r="G105" s="19"/>
      <c r="H105" s="19"/>
      <c r="I105" s="14"/>
      <c r="J105" s="36">
        <v>0</v>
      </c>
      <c r="K105" s="25">
        <f t="shared" ref="K105:K109" si="6">F105+J105</f>
        <v>8800</v>
      </c>
      <c r="L105" s="14">
        <v>46008</v>
      </c>
      <c r="M105" s="2"/>
    </row>
    <row r="106" s="1" customFormat="1" spans="1:13">
      <c r="A106" s="14">
        <v>46008</v>
      </c>
      <c r="B106" s="15">
        <v>21829</v>
      </c>
      <c r="C106" s="16" t="s">
        <v>122</v>
      </c>
      <c r="D106" s="17" t="s">
        <v>82</v>
      </c>
      <c r="E106" s="15">
        <v>60725</v>
      </c>
      <c r="F106" s="36">
        <v>1333.9</v>
      </c>
      <c r="G106" s="19"/>
      <c r="H106" s="19"/>
      <c r="I106" s="14"/>
      <c r="J106" s="36">
        <v>0</v>
      </c>
      <c r="K106" s="25">
        <f t="shared" si="6"/>
        <v>1333.9</v>
      </c>
      <c r="L106" s="14">
        <v>46007</v>
      </c>
      <c r="M106" s="2"/>
    </row>
    <row r="107" s="1" customFormat="1" spans="1:13">
      <c r="A107" s="14">
        <v>46008</v>
      </c>
      <c r="B107" s="15">
        <v>21830</v>
      </c>
      <c r="C107" s="16" t="s">
        <v>123</v>
      </c>
      <c r="D107" s="17" t="s">
        <v>16</v>
      </c>
      <c r="E107" s="15">
        <v>60726</v>
      </c>
      <c r="F107" s="36">
        <v>4995</v>
      </c>
      <c r="G107" s="19"/>
      <c r="H107" s="19"/>
      <c r="I107" s="14"/>
      <c r="J107" s="36">
        <v>0</v>
      </c>
      <c r="K107" s="25">
        <f t="shared" si="6"/>
        <v>4995</v>
      </c>
      <c r="L107" s="14">
        <v>46007</v>
      </c>
      <c r="M107" s="2"/>
    </row>
    <row r="108" s="1" customFormat="1" spans="1:13">
      <c r="A108" s="14">
        <v>46008</v>
      </c>
      <c r="B108" s="15">
        <v>21830</v>
      </c>
      <c r="C108" s="16" t="s">
        <v>123</v>
      </c>
      <c r="D108" s="35" t="s">
        <v>124</v>
      </c>
      <c r="E108" s="15" t="s">
        <v>125</v>
      </c>
      <c r="F108" s="36">
        <v>450</v>
      </c>
      <c r="G108" s="19"/>
      <c r="H108" s="19"/>
      <c r="I108" s="14"/>
      <c r="J108" s="36">
        <v>0</v>
      </c>
      <c r="K108" s="25">
        <f t="shared" si="6"/>
        <v>450</v>
      </c>
      <c r="L108" s="14">
        <v>46007</v>
      </c>
      <c r="M108" s="2"/>
    </row>
    <row r="109" s="1" customFormat="1" spans="1:13">
      <c r="A109" s="14">
        <v>46008</v>
      </c>
      <c r="B109" s="15">
        <v>21832</v>
      </c>
      <c r="C109" s="16" t="s">
        <v>126</v>
      </c>
      <c r="D109" s="17" t="s">
        <v>44</v>
      </c>
      <c r="E109" s="15">
        <v>60735</v>
      </c>
      <c r="F109" s="36">
        <v>31932.2</v>
      </c>
      <c r="G109" s="19"/>
      <c r="H109" s="19"/>
      <c r="I109" s="14"/>
      <c r="J109" s="36">
        <v>0</v>
      </c>
      <c r="K109" s="25">
        <f t="shared" si="6"/>
        <v>31932.2</v>
      </c>
      <c r="L109" s="14">
        <v>46008</v>
      </c>
      <c r="M109" s="2"/>
    </row>
    <row r="110" s="1" customFormat="1" spans="6:11">
      <c r="F110" s="37">
        <f>SUM(F105:F109)</f>
        <v>47511.1</v>
      </c>
      <c r="G110" s="2"/>
      <c r="H110" s="2"/>
      <c r="I110" s="2"/>
      <c r="J110" s="46">
        <f>SUM(J105:J109)</f>
        <v>0</v>
      </c>
      <c r="K110" s="37">
        <f>SUM(K105:K109)</f>
        <v>47511.1</v>
      </c>
    </row>
    <row r="111" s="1" customFormat="1" spans="6:11">
      <c r="F111" s="37"/>
      <c r="G111" s="2"/>
      <c r="H111" s="2"/>
      <c r="I111" s="2"/>
      <c r="J111" s="37"/>
      <c r="K111" s="37"/>
    </row>
    <row r="112" s="1" customFormat="1" spans="6:6">
      <c r="F112" s="37"/>
    </row>
    <row r="116" s="1" customFormat="1" spans="1:4">
      <c r="A116" s="2" t="s">
        <v>23</v>
      </c>
      <c r="D116" s="2" t="s">
        <v>24</v>
      </c>
    </row>
    <row r="117" s="1" customFormat="1" spans="1:1">
      <c r="A117" s="2"/>
    </row>
    <row r="118" s="1" customFormat="1" spans="1:1">
      <c r="A118" s="2"/>
    </row>
    <row r="119" s="1" customFormat="1" spans="1:4">
      <c r="A119" s="2" t="s">
        <v>26</v>
      </c>
      <c r="D119" s="2" t="s">
        <v>27</v>
      </c>
    </row>
    <row r="120" s="1" customFormat="1" spans="1:4">
      <c r="A120" s="1" t="s">
        <v>29</v>
      </c>
      <c r="D120" s="1" t="s">
        <v>30</v>
      </c>
    </row>
    <row r="129" customFormat="1" ht="15"/>
    <row r="130" customFormat="1" ht="15"/>
    <row r="131" customFormat="1" ht="15"/>
    <row r="132" customFormat="1" ht="15"/>
    <row r="133" customFormat="1" ht="15"/>
    <row r="134" customFormat="1" ht="15"/>
    <row r="135" customFormat="1" ht="15"/>
    <row r="136" customFormat="1" ht="15"/>
    <row r="137" customFormat="1" ht="15"/>
    <row r="138" customFormat="1" ht="15"/>
    <row r="139" customFormat="1" ht="15"/>
    <row r="140" customFormat="1" ht="15"/>
    <row r="141" customFormat="1" ht="15"/>
    <row r="142" customFormat="1" ht="15"/>
    <row r="143" customFormat="1" ht="15"/>
    <row r="144" customFormat="1" ht="15"/>
    <row r="145" customFormat="1" ht="15"/>
    <row r="146" customFormat="1" ht="15"/>
    <row r="147" customFormat="1" ht="15"/>
    <row r="148" customFormat="1" ht="15"/>
    <row r="149" customFormat="1" ht="15"/>
    <row r="150" customFormat="1" ht="15"/>
    <row r="151" customFormat="1" ht="15"/>
    <row r="152" customFormat="1" ht="15"/>
    <row r="153" customFormat="1" ht="15"/>
    <row r="154" customFormat="1" ht="15"/>
    <row r="155" customFormat="1" ht="15"/>
    <row r="156" customFormat="1" ht="15"/>
    <row r="157" customFormat="1" ht="15"/>
    <row r="158" customFormat="1" ht="15"/>
    <row r="159" customFormat="1" ht="15"/>
    <row r="160" customFormat="1" ht="15"/>
    <row r="161" customFormat="1" ht="15"/>
    <row r="162" customFormat="1" ht="15"/>
  </sheetData>
  <mergeCells count="52">
    <mergeCell ref="G4:J4"/>
    <mergeCell ref="G36:J36"/>
    <mergeCell ref="G68:J68"/>
    <mergeCell ref="G102:J102"/>
    <mergeCell ref="A4:A6"/>
    <mergeCell ref="A36:A38"/>
    <mergeCell ref="A68:A70"/>
    <mergeCell ref="A102:A104"/>
    <mergeCell ref="B4:B6"/>
    <mergeCell ref="B36:B38"/>
    <mergeCell ref="B68:B70"/>
    <mergeCell ref="B102:B104"/>
    <mergeCell ref="C4:C6"/>
    <mergeCell ref="C36:C38"/>
    <mergeCell ref="C68:C70"/>
    <mergeCell ref="C102:C104"/>
    <mergeCell ref="D4:D6"/>
    <mergeCell ref="D36:D38"/>
    <mergeCell ref="D68:D70"/>
    <mergeCell ref="D102:D104"/>
    <mergeCell ref="E4:E6"/>
    <mergeCell ref="E36:E38"/>
    <mergeCell ref="E68:E70"/>
    <mergeCell ref="E102:E104"/>
    <mergeCell ref="F4:F6"/>
    <mergeCell ref="F36:F38"/>
    <mergeCell ref="F68:F70"/>
    <mergeCell ref="F102:F104"/>
    <mergeCell ref="G5:G6"/>
    <mergeCell ref="G37:G38"/>
    <mergeCell ref="G69:G70"/>
    <mergeCell ref="G103:G104"/>
    <mergeCell ref="H5:H6"/>
    <mergeCell ref="H37:H38"/>
    <mergeCell ref="H69:H70"/>
    <mergeCell ref="H103:H104"/>
    <mergeCell ref="I5:I6"/>
    <mergeCell ref="I37:I38"/>
    <mergeCell ref="I69:I70"/>
    <mergeCell ref="I103:I104"/>
    <mergeCell ref="J5:J6"/>
    <mergeCell ref="J37:J38"/>
    <mergeCell ref="J69:J70"/>
    <mergeCell ref="J103:J104"/>
    <mergeCell ref="K4:K6"/>
    <mergeCell ref="K36:K38"/>
    <mergeCell ref="K68:K70"/>
    <mergeCell ref="K102:K104"/>
    <mergeCell ref="L4:L6"/>
    <mergeCell ref="L36:L38"/>
    <mergeCell ref="L68:L70"/>
    <mergeCell ref="L102:L104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5"/>
  <sheetViews>
    <sheetView zoomScale="130" zoomScaleNormal="130" topLeftCell="A96" workbookViewId="0">
      <selection activeCell="A101" sqref="$A101:$XFD128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7142857142857" style="1" customWidth="1"/>
    <col min="4" max="4" width="13.5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33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46009</v>
      </c>
      <c r="B7" s="15">
        <v>21846</v>
      </c>
      <c r="C7" s="16" t="s">
        <v>49</v>
      </c>
      <c r="D7" s="17" t="s">
        <v>16</v>
      </c>
      <c r="E7" s="15">
        <v>60729</v>
      </c>
      <c r="F7" s="36"/>
      <c r="G7" s="19" t="s">
        <v>50</v>
      </c>
      <c r="H7" s="19">
        <v>5160999</v>
      </c>
      <c r="I7" s="14">
        <v>46009</v>
      </c>
      <c r="J7" s="36">
        <v>38975</v>
      </c>
      <c r="K7" s="25">
        <f>F7+J7</f>
        <v>38975</v>
      </c>
      <c r="L7" s="14">
        <v>46010</v>
      </c>
      <c r="M7" s="2"/>
    </row>
    <row r="8" s="1" customFormat="1" spans="1:13">
      <c r="A8" s="14"/>
      <c r="B8" s="15"/>
      <c r="C8" s="16"/>
      <c r="D8" s="17"/>
      <c r="E8" s="15"/>
      <c r="F8" s="36"/>
      <c r="G8" s="19"/>
      <c r="H8" s="19"/>
      <c r="I8" s="14"/>
      <c r="J8" s="36"/>
      <c r="K8" s="25"/>
      <c r="L8" s="14"/>
      <c r="M8" s="2"/>
    </row>
    <row r="9" s="1" customFormat="1" spans="6:11">
      <c r="F9" s="37">
        <f t="shared" ref="F9:K9" si="0">SUM(F7:F8)</f>
        <v>0</v>
      </c>
      <c r="G9" s="2"/>
      <c r="H9" s="2"/>
      <c r="I9" s="2"/>
      <c r="J9" s="46">
        <f t="shared" si="0"/>
        <v>38975</v>
      </c>
      <c r="K9" s="37">
        <f t="shared" si="0"/>
        <v>38975</v>
      </c>
    </row>
    <row r="10" s="1" customFormat="1" spans="6:11">
      <c r="F10" s="37"/>
      <c r="G10" s="2"/>
      <c r="H10" s="2"/>
      <c r="I10" s="2"/>
      <c r="J10" s="37"/>
      <c r="K10" s="37"/>
    </row>
    <row r="11" s="1" customFormat="1" spans="6:11">
      <c r="F11" s="37"/>
      <c r="I11" s="1" t="s">
        <v>13</v>
      </c>
      <c r="K11" s="37"/>
    </row>
    <row r="12" s="1" customFormat="1" spans="8:10">
      <c r="H12" s="2" t="s">
        <v>19</v>
      </c>
      <c r="J12" s="38" t="s">
        <v>20</v>
      </c>
    </row>
    <row r="13" s="1" customFormat="1" spans="11:11">
      <c r="K13" s="38" t="s">
        <v>21</v>
      </c>
    </row>
    <row r="14" s="1" customFormat="1" spans="7:11">
      <c r="G14" s="2" t="s">
        <v>22</v>
      </c>
      <c r="I14" s="39">
        <v>1000</v>
      </c>
      <c r="J14" s="40"/>
      <c r="K14" s="41">
        <f t="shared" ref="K14:K25" si="1">J14*I14</f>
        <v>0</v>
      </c>
    </row>
    <row r="15" s="1" customFormat="1" spans="1:11">
      <c r="A15" s="2" t="s">
        <v>23</v>
      </c>
      <c r="D15" s="2" t="s">
        <v>24</v>
      </c>
      <c r="G15" s="2"/>
      <c r="I15" s="39">
        <v>500</v>
      </c>
      <c r="J15" s="40"/>
      <c r="K15" s="41">
        <f t="shared" si="1"/>
        <v>0</v>
      </c>
    </row>
    <row r="16" s="1" customFormat="1" spans="1:11">
      <c r="A16" s="2"/>
      <c r="G16" s="2"/>
      <c r="I16" s="39">
        <v>200</v>
      </c>
      <c r="J16" s="40"/>
      <c r="K16" s="41">
        <f t="shared" si="1"/>
        <v>0</v>
      </c>
    </row>
    <row r="17" s="1" customFormat="1" spans="1:11">
      <c r="A17" s="2"/>
      <c r="G17" s="2" t="s">
        <v>25</v>
      </c>
      <c r="I17" s="39">
        <v>100</v>
      </c>
      <c r="J17" s="40"/>
      <c r="K17" s="41">
        <f t="shared" si="1"/>
        <v>0</v>
      </c>
    </row>
    <row r="18" s="1" customFormat="1" spans="1:11">
      <c r="A18" s="2" t="s">
        <v>26</v>
      </c>
      <c r="D18" s="2" t="s">
        <v>27</v>
      </c>
      <c r="G18" s="1" t="s">
        <v>28</v>
      </c>
      <c r="I18" s="39">
        <v>50</v>
      </c>
      <c r="J18" s="40"/>
      <c r="K18" s="41">
        <f t="shared" si="1"/>
        <v>0</v>
      </c>
    </row>
    <row r="19" s="1" customFormat="1" spans="1:11">
      <c r="A19" s="1" t="s">
        <v>29</v>
      </c>
      <c r="D19" s="1" t="s">
        <v>30</v>
      </c>
      <c r="I19" s="39">
        <v>20</v>
      </c>
      <c r="J19" s="40"/>
      <c r="K19" s="41">
        <f t="shared" si="1"/>
        <v>0</v>
      </c>
    </row>
    <row r="20" s="1" customFormat="1" spans="9:11">
      <c r="I20" s="39">
        <v>10</v>
      </c>
      <c r="J20" s="40"/>
      <c r="K20" s="41">
        <f t="shared" si="1"/>
        <v>0</v>
      </c>
    </row>
    <row r="21" s="1" customFormat="1" spans="9:11">
      <c r="I21" s="39">
        <v>5</v>
      </c>
      <c r="J21" s="40"/>
      <c r="K21" s="41">
        <f t="shared" si="1"/>
        <v>0</v>
      </c>
    </row>
    <row r="22" s="1" customFormat="1" spans="9:11">
      <c r="I22" s="39">
        <v>1</v>
      </c>
      <c r="J22" s="40"/>
      <c r="K22" s="41">
        <f t="shared" si="1"/>
        <v>0</v>
      </c>
    </row>
    <row r="23" s="1" customFormat="1" spans="9:11">
      <c r="I23" s="39">
        <v>0.25</v>
      </c>
      <c r="J23" s="40"/>
      <c r="K23" s="41">
        <f t="shared" si="1"/>
        <v>0</v>
      </c>
    </row>
    <row r="24" s="1" customFormat="1" spans="9:11">
      <c r="I24" s="39">
        <v>0.1</v>
      </c>
      <c r="J24" s="40"/>
      <c r="K24" s="41">
        <f t="shared" si="1"/>
        <v>0</v>
      </c>
    </row>
    <row r="25" s="1" customFormat="1" spans="9:11">
      <c r="I25" s="42">
        <v>0.05</v>
      </c>
      <c r="J25" s="40"/>
      <c r="K25" s="47">
        <f t="shared" si="1"/>
        <v>0</v>
      </c>
    </row>
    <row r="26" s="1" customFormat="1" spans="9:11">
      <c r="I26" s="2" t="s">
        <v>31</v>
      </c>
      <c r="K26" s="48">
        <f>SUM(K14:K25)</f>
        <v>0</v>
      </c>
    </row>
    <row r="27" s="1" customFormat="1" spans="9:11">
      <c r="I27" s="2" t="s">
        <v>32</v>
      </c>
      <c r="K27" s="44">
        <f>J9</f>
        <v>38975</v>
      </c>
    </row>
    <row r="28" s="1" customFormat="1" ht="9.75" spans="11:11">
      <c r="K28" s="45">
        <f>SUM(K26:K27)</f>
        <v>38975</v>
      </c>
    </row>
    <row r="29" s="1" customFormat="1" ht="9.75"/>
    <row r="38" s="1" customFormat="1" spans="1:1">
      <c r="A38" s="2" t="s">
        <v>0</v>
      </c>
    </row>
    <row r="39" s="1" customFormat="1" spans="1:1">
      <c r="A39" s="2" t="s">
        <v>1</v>
      </c>
    </row>
    <row r="41" s="1" customFormat="1" spans="1:12">
      <c r="A41" s="3" t="s">
        <v>2</v>
      </c>
      <c r="B41" s="3" t="s">
        <v>3</v>
      </c>
      <c r="C41" s="3" t="s">
        <v>4</v>
      </c>
      <c r="D41" s="3" t="s">
        <v>5</v>
      </c>
      <c r="E41" s="3" t="s">
        <v>6</v>
      </c>
      <c r="F41" s="3" t="s">
        <v>7</v>
      </c>
      <c r="G41" s="4" t="s">
        <v>8</v>
      </c>
      <c r="H41" s="5"/>
      <c r="I41" s="5"/>
      <c r="J41" s="23"/>
      <c r="K41" s="3" t="s">
        <v>9</v>
      </c>
      <c r="L41" s="3" t="s">
        <v>10</v>
      </c>
    </row>
    <row r="42" s="1" customFormat="1" spans="1:12">
      <c r="A42" s="6"/>
      <c r="B42" s="6"/>
      <c r="C42" s="6"/>
      <c r="D42" s="6"/>
      <c r="E42" s="6"/>
      <c r="F42" s="6"/>
      <c r="G42" s="3" t="s">
        <v>11</v>
      </c>
      <c r="H42" s="3" t="s">
        <v>12</v>
      </c>
      <c r="I42" s="3" t="s">
        <v>13</v>
      </c>
      <c r="J42" s="3" t="s">
        <v>14</v>
      </c>
      <c r="K42" s="6"/>
      <c r="L42" s="6"/>
    </row>
    <row r="43" s="1" customFormat="1" spans="1:1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="1" customFormat="1" spans="1:13">
      <c r="A44" s="14">
        <v>46009</v>
      </c>
      <c r="B44" s="15">
        <v>18944</v>
      </c>
      <c r="C44" s="16" t="s">
        <v>15</v>
      </c>
      <c r="D44" s="17" t="s">
        <v>16</v>
      </c>
      <c r="E44" s="15">
        <v>60678</v>
      </c>
      <c r="F44" s="36"/>
      <c r="G44" s="19" t="s">
        <v>17</v>
      </c>
      <c r="H44" s="19">
        <v>104590</v>
      </c>
      <c r="I44" s="14">
        <v>46001</v>
      </c>
      <c r="J44" s="36">
        <v>92000.57</v>
      </c>
      <c r="K44" s="25">
        <f>F44+J44</f>
        <v>92000.57</v>
      </c>
      <c r="L44" s="14">
        <v>46010</v>
      </c>
      <c r="M44" s="2" t="s">
        <v>127</v>
      </c>
    </row>
    <row r="45" s="1" customFormat="1" spans="1:13">
      <c r="A45" s="14"/>
      <c r="B45" s="15"/>
      <c r="C45" s="16"/>
      <c r="D45" s="17"/>
      <c r="E45" s="15"/>
      <c r="F45" s="36"/>
      <c r="G45" s="19"/>
      <c r="H45" s="19"/>
      <c r="I45" s="14"/>
      <c r="J45" s="36"/>
      <c r="K45" s="25"/>
      <c r="L45" s="14"/>
      <c r="M45" s="2"/>
    </row>
    <row r="46" s="1" customFormat="1" spans="6:11">
      <c r="F46" s="37">
        <f t="shared" ref="F46:K46" si="2">SUM(F44:F45)</f>
        <v>0</v>
      </c>
      <c r="G46" s="2"/>
      <c r="H46" s="2"/>
      <c r="I46" s="2"/>
      <c r="J46" s="46">
        <f t="shared" si="2"/>
        <v>92000.57</v>
      </c>
      <c r="K46" s="37">
        <f t="shared" si="2"/>
        <v>92000.57</v>
      </c>
    </row>
    <row r="47" s="1" customFormat="1" spans="6:11">
      <c r="F47" s="37"/>
      <c r="G47" s="2"/>
      <c r="H47" s="2"/>
      <c r="I47" s="2"/>
      <c r="J47" s="37"/>
      <c r="K47" s="37"/>
    </row>
    <row r="48" s="1" customFormat="1" spans="6:11">
      <c r="F48" s="37"/>
      <c r="I48" s="1" t="s">
        <v>13</v>
      </c>
      <c r="K48" s="37"/>
    </row>
    <row r="49" s="1" customFormat="1" spans="8:10">
      <c r="H49" s="2" t="s">
        <v>19</v>
      </c>
      <c r="J49" s="38" t="s">
        <v>20</v>
      </c>
    </row>
    <row r="50" s="1" customFormat="1" spans="11:11">
      <c r="K50" s="38" t="s">
        <v>21</v>
      </c>
    </row>
    <row r="51" s="1" customFormat="1" spans="7:11">
      <c r="G51" s="2" t="s">
        <v>22</v>
      </c>
      <c r="I51" s="39">
        <v>1000</v>
      </c>
      <c r="J51" s="40"/>
      <c r="K51" s="41">
        <f t="shared" ref="K51:K62" si="3">J51*I51</f>
        <v>0</v>
      </c>
    </row>
    <row r="52" s="1" customFormat="1" spans="1:11">
      <c r="A52" s="2" t="s">
        <v>23</v>
      </c>
      <c r="D52" s="2" t="s">
        <v>24</v>
      </c>
      <c r="G52" s="2"/>
      <c r="I52" s="39">
        <v>500</v>
      </c>
      <c r="J52" s="40"/>
      <c r="K52" s="41">
        <f t="shared" si="3"/>
        <v>0</v>
      </c>
    </row>
    <row r="53" s="1" customFormat="1" spans="1:11">
      <c r="A53" s="2"/>
      <c r="G53" s="2"/>
      <c r="I53" s="39">
        <v>200</v>
      </c>
      <c r="J53" s="40"/>
      <c r="K53" s="41">
        <f t="shared" si="3"/>
        <v>0</v>
      </c>
    </row>
    <row r="54" s="1" customFormat="1" spans="1:11">
      <c r="A54" s="2"/>
      <c r="G54" s="2" t="s">
        <v>25</v>
      </c>
      <c r="I54" s="39">
        <v>100</v>
      </c>
      <c r="J54" s="40"/>
      <c r="K54" s="41">
        <f t="shared" si="3"/>
        <v>0</v>
      </c>
    </row>
    <row r="55" s="1" customFormat="1" spans="1:11">
      <c r="A55" s="2" t="s">
        <v>26</v>
      </c>
      <c r="D55" s="2" t="s">
        <v>27</v>
      </c>
      <c r="G55" s="1" t="s">
        <v>28</v>
      </c>
      <c r="I55" s="39">
        <v>50</v>
      </c>
      <c r="J55" s="40"/>
      <c r="K55" s="41">
        <f t="shared" si="3"/>
        <v>0</v>
      </c>
    </row>
    <row r="56" s="1" customFormat="1" spans="1:11">
      <c r="A56" s="1" t="s">
        <v>29</v>
      </c>
      <c r="D56" s="1" t="s">
        <v>30</v>
      </c>
      <c r="I56" s="39">
        <v>20</v>
      </c>
      <c r="J56" s="40"/>
      <c r="K56" s="41">
        <f t="shared" si="3"/>
        <v>0</v>
      </c>
    </row>
    <row r="57" s="1" customFormat="1" spans="9:11">
      <c r="I57" s="39">
        <v>10</v>
      </c>
      <c r="J57" s="40"/>
      <c r="K57" s="41">
        <f t="shared" si="3"/>
        <v>0</v>
      </c>
    </row>
    <row r="58" s="1" customFormat="1" spans="9:11">
      <c r="I58" s="39">
        <v>5</v>
      </c>
      <c r="J58" s="40"/>
      <c r="K58" s="41">
        <f t="shared" si="3"/>
        <v>0</v>
      </c>
    </row>
    <row r="59" s="1" customFormat="1" spans="9:11">
      <c r="I59" s="39">
        <v>1</v>
      </c>
      <c r="J59" s="40"/>
      <c r="K59" s="41">
        <f t="shared" si="3"/>
        <v>0</v>
      </c>
    </row>
    <row r="60" s="1" customFormat="1" spans="9:11">
      <c r="I60" s="39">
        <v>0.25</v>
      </c>
      <c r="J60" s="40"/>
      <c r="K60" s="41">
        <f t="shared" si="3"/>
        <v>0</v>
      </c>
    </row>
    <row r="61" s="1" customFormat="1" spans="9:11">
      <c r="I61" s="39">
        <v>0.1</v>
      </c>
      <c r="J61" s="40"/>
      <c r="K61" s="41">
        <f t="shared" si="3"/>
        <v>0</v>
      </c>
    </row>
    <row r="62" s="1" customFormat="1" spans="9:11">
      <c r="I62" s="42">
        <v>0.05</v>
      </c>
      <c r="J62" s="40"/>
      <c r="K62" s="47">
        <f t="shared" si="3"/>
        <v>0</v>
      </c>
    </row>
    <row r="63" s="1" customFormat="1" spans="9:11">
      <c r="I63" s="2" t="s">
        <v>31</v>
      </c>
      <c r="K63" s="48">
        <f>SUM(K51:K62)</f>
        <v>0</v>
      </c>
    </row>
    <row r="64" s="1" customFormat="1" spans="9:11">
      <c r="I64" s="2" t="s">
        <v>32</v>
      </c>
      <c r="K64" s="44">
        <f>J46</f>
        <v>92000.57</v>
      </c>
    </row>
    <row r="65" s="1" customFormat="1" ht="9.75" spans="11:11">
      <c r="K65" s="45">
        <f>SUM(K63:K64)</f>
        <v>92000.57</v>
      </c>
    </row>
    <row r="66" s="1" customFormat="1" ht="9.75"/>
    <row r="70" s="1" customFormat="1" spans="1:1">
      <c r="A70" s="2" t="s">
        <v>0</v>
      </c>
    </row>
    <row r="71" s="1" customFormat="1" spans="1:1">
      <c r="A71" s="2" t="s">
        <v>33</v>
      </c>
    </row>
    <row r="73" s="1" customFormat="1" spans="1:12">
      <c r="A73" s="3" t="s">
        <v>2</v>
      </c>
      <c r="B73" s="3" t="s">
        <v>3</v>
      </c>
      <c r="C73" s="3" t="s">
        <v>4</v>
      </c>
      <c r="D73" s="3" t="s">
        <v>5</v>
      </c>
      <c r="E73" s="3" t="s">
        <v>6</v>
      </c>
      <c r="F73" s="3" t="s">
        <v>7</v>
      </c>
      <c r="G73" s="4" t="s">
        <v>8</v>
      </c>
      <c r="H73" s="5"/>
      <c r="I73" s="5"/>
      <c r="J73" s="23"/>
      <c r="K73" s="3" t="s">
        <v>9</v>
      </c>
      <c r="L73" s="3" t="s">
        <v>10</v>
      </c>
    </row>
    <row r="74" s="1" customFormat="1" spans="1:12">
      <c r="A74" s="6"/>
      <c r="B74" s="6"/>
      <c r="C74" s="6"/>
      <c r="D74" s="6"/>
      <c r="E74" s="6"/>
      <c r="F74" s="6"/>
      <c r="G74" s="3" t="s">
        <v>11</v>
      </c>
      <c r="H74" s="3" t="s">
        <v>12</v>
      </c>
      <c r="I74" s="3" t="s">
        <v>13</v>
      </c>
      <c r="J74" s="3" t="s">
        <v>14</v>
      </c>
      <c r="K74" s="6"/>
      <c r="L74" s="6"/>
    </row>
    <row r="75" s="1" customFormat="1" spans="1:12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</row>
    <row r="76" s="1" customFormat="1" spans="1:13">
      <c r="A76" s="14">
        <v>46008</v>
      </c>
      <c r="B76" s="15">
        <v>21834</v>
      </c>
      <c r="C76" s="16" t="s">
        <v>128</v>
      </c>
      <c r="D76" s="17" t="s">
        <v>40</v>
      </c>
      <c r="E76" s="15">
        <v>60727</v>
      </c>
      <c r="F76" s="36">
        <v>2363.3</v>
      </c>
      <c r="G76" s="19"/>
      <c r="H76" s="19"/>
      <c r="I76" s="14"/>
      <c r="J76" s="36">
        <v>0</v>
      </c>
      <c r="K76" s="25">
        <f t="shared" ref="K76:K83" si="4">F76+J76</f>
        <v>2363.3</v>
      </c>
      <c r="L76" s="14">
        <v>46007</v>
      </c>
      <c r="M76" s="2"/>
    </row>
    <row r="77" s="1" customFormat="1" spans="1:13">
      <c r="A77" s="14">
        <v>46009</v>
      </c>
      <c r="B77" s="15">
        <v>21835</v>
      </c>
      <c r="C77" s="16" t="s">
        <v>128</v>
      </c>
      <c r="D77" s="17" t="s">
        <v>53</v>
      </c>
      <c r="E77" s="15">
        <v>60727</v>
      </c>
      <c r="F77" s="36">
        <v>4816.7</v>
      </c>
      <c r="G77" s="19"/>
      <c r="H77" s="19"/>
      <c r="I77" s="14"/>
      <c r="J77" s="36">
        <v>0</v>
      </c>
      <c r="K77" s="25">
        <f t="shared" si="4"/>
        <v>4816.7</v>
      </c>
      <c r="L77" s="14">
        <v>46009</v>
      </c>
      <c r="M77" s="2"/>
    </row>
    <row r="78" s="1" customFormat="1" spans="1:13">
      <c r="A78" s="14">
        <v>46009</v>
      </c>
      <c r="B78" s="15">
        <v>21836</v>
      </c>
      <c r="C78" s="16" t="s">
        <v>129</v>
      </c>
      <c r="D78" s="17" t="s">
        <v>16</v>
      </c>
      <c r="E78" s="15">
        <v>60730</v>
      </c>
      <c r="F78" s="36">
        <v>5445</v>
      </c>
      <c r="G78" s="19"/>
      <c r="H78" s="19"/>
      <c r="I78" s="14"/>
      <c r="J78" s="36">
        <v>0</v>
      </c>
      <c r="K78" s="25">
        <f t="shared" si="4"/>
        <v>5445</v>
      </c>
      <c r="L78" s="14">
        <v>46009</v>
      </c>
      <c r="M78" s="2"/>
    </row>
    <row r="79" s="1" customFormat="1" spans="1:13">
      <c r="A79" s="14">
        <v>46009</v>
      </c>
      <c r="B79" s="15">
        <v>21837</v>
      </c>
      <c r="C79" s="16" t="s">
        <v>130</v>
      </c>
      <c r="D79" s="17" t="s">
        <v>16</v>
      </c>
      <c r="E79" s="15">
        <v>60732</v>
      </c>
      <c r="F79" s="36">
        <v>1795</v>
      </c>
      <c r="G79" s="19"/>
      <c r="H79" s="19"/>
      <c r="I79" s="14"/>
      <c r="J79" s="36">
        <v>0</v>
      </c>
      <c r="K79" s="25">
        <f t="shared" si="4"/>
        <v>1795</v>
      </c>
      <c r="L79" s="14">
        <v>46009</v>
      </c>
      <c r="M79" s="2"/>
    </row>
    <row r="80" s="1" customFormat="1" spans="1:13">
      <c r="A80" s="14">
        <v>46009</v>
      </c>
      <c r="B80" s="15">
        <v>21838</v>
      </c>
      <c r="C80" s="16" t="s">
        <v>131</v>
      </c>
      <c r="D80" s="17" t="s">
        <v>16</v>
      </c>
      <c r="E80" s="15">
        <v>60733</v>
      </c>
      <c r="F80" s="36">
        <v>1795</v>
      </c>
      <c r="G80" s="19"/>
      <c r="H80" s="19"/>
      <c r="I80" s="14"/>
      <c r="J80" s="36">
        <v>0</v>
      </c>
      <c r="K80" s="25">
        <f t="shared" si="4"/>
        <v>1795</v>
      </c>
      <c r="L80" s="14">
        <v>46009</v>
      </c>
      <c r="M80" s="2"/>
    </row>
    <row r="81" s="1" customFormat="1" spans="1:13">
      <c r="A81" s="14">
        <v>46009</v>
      </c>
      <c r="B81" s="15">
        <v>21838</v>
      </c>
      <c r="C81" s="16" t="s">
        <v>131</v>
      </c>
      <c r="D81" s="17" t="s">
        <v>73</v>
      </c>
      <c r="E81" s="15">
        <v>60733</v>
      </c>
      <c r="F81" s="36">
        <v>3</v>
      </c>
      <c r="G81" s="19"/>
      <c r="H81" s="19"/>
      <c r="I81" s="14"/>
      <c r="J81" s="36">
        <v>0</v>
      </c>
      <c r="K81" s="25">
        <f t="shared" si="4"/>
        <v>3</v>
      </c>
      <c r="L81" s="14">
        <v>46009</v>
      </c>
      <c r="M81" s="2"/>
    </row>
    <row r="82" s="1" customFormat="1" spans="1:13">
      <c r="A82" s="14">
        <v>46009</v>
      </c>
      <c r="B82" s="15">
        <v>21839</v>
      </c>
      <c r="C82" s="16" t="s">
        <v>132</v>
      </c>
      <c r="D82" s="17" t="s">
        <v>16</v>
      </c>
      <c r="E82" s="15">
        <v>60734</v>
      </c>
      <c r="F82" s="36">
        <v>26176.2</v>
      </c>
      <c r="G82" s="19"/>
      <c r="H82" s="19"/>
      <c r="I82" s="14"/>
      <c r="J82" s="36">
        <v>0</v>
      </c>
      <c r="K82" s="25">
        <f t="shared" si="4"/>
        <v>26176.2</v>
      </c>
      <c r="L82" s="14">
        <v>46009</v>
      </c>
      <c r="M82" s="2"/>
    </row>
    <row r="83" s="1" customFormat="1" spans="1:13">
      <c r="A83" s="14">
        <v>46009</v>
      </c>
      <c r="B83" s="15">
        <v>21840</v>
      </c>
      <c r="C83" s="16" t="s">
        <v>133</v>
      </c>
      <c r="D83" s="17" t="s">
        <v>16</v>
      </c>
      <c r="E83" s="15">
        <v>60718</v>
      </c>
      <c r="F83" s="36">
        <v>6156.5</v>
      </c>
      <c r="G83" s="19"/>
      <c r="H83" s="19"/>
      <c r="I83" s="14"/>
      <c r="J83" s="36">
        <v>0</v>
      </c>
      <c r="K83" s="25">
        <f t="shared" si="4"/>
        <v>6156.5</v>
      </c>
      <c r="L83" s="14">
        <v>46009</v>
      </c>
      <c r="M83" s="2"/>
    </row>
    <row r="84" s="1" customFormat="1" spans="6:11">
      <c r="F84" s="37">
        <f>SUM(F76:F83)</f>
        <v>48550.7</v>
      </c>
      <c r="G84" s="2"/>
      <c r="H84" s="2"/>
      <c r="I84" s="2"/>
      <c r="J84" s="46">
        <f>SUM(J76:J83)</f>
        <v>0</v>
      </c>
      <c r="K84" s="37">
        <f>SUM(K76:K83)</f>
        <v>48550.7</v>
      </c>
    </row>
    <row r="85" s="1" customFormat="1" spans="6:11">
      <c r="F85" s="37"/>
      <c r="G85" s="2"/>
      <c r="H85" s="2"/>
      <c r="I85" s="2"/>
      <c r="J85" s="37"/>
      <c r="K85" s="37"/>
    </row>
    <row r="86" s="1" customFormat="1" spans="6:6">
      <c r="F86" s="37"/>
    </row>
    <row r="90" s="1" customFormat="1" spans="1:4">
      <c r="A90" s="2" t="s">
        <v>23</v>
      </c>
      <c r="D90" s="2" t="s">
        <v>24</v>
      </c>
    </row>
    <row r="91" s="1" customFormat="1" spans="1:1">
      <c r="A91" s="2"/>
    </row>
    <row r="92" s="1" customFormat="1" spans="1:1">
      <c r="A92" s="2"/>
    </row>
    <row r="93" s="1" customFormat="1" spans="1:4">
      <c r="A93" s="2" t="s">
        <v>26</v>
      </c>
      <c r="D93" s="2" t="s">
        <v>27</v>
      </c>
    </row>
    <row r="94" s="1" customFormat="1" spans="1:4">
      <c r="A94" s="1" t="s">
        <v>29</v>
      </c>
      <c r="D94" s="1" t="s">
        <v>30</v>
      </c>
    </row>
    <row r="101" s="1" customFormat="1" spans="1:1">
      <c r="A101" s="2" t="s">
        <v>0</v>
      </c>
    </row>
    <row r="102" s="1" customFormat="1" spans="1:1">
      <c r="A102" s="2" t="s">
        <v>33</v>
      </c>
    </row>
    <row r="104" s="1" customFormat="1" spans="1:12">
      <c r="A104" s="3" t="s">
        <v>2</v>
      </c>
      <c r="B104" s="3" t="s">
        <v>3</v>
      </c>
      <c r="C104" s="3" t="s">
        <v>4</v>
      </c>
      <c r="D104" s="3" t="s">
        <v>5</v>
      </c>
      <c r="E104" s="3" t="s">
        <v>6</v>
      </c>
      <c r="F104" s="3" t="s">
        <v>7</v>
      </c>
      <c r="G104" s="4" t="s">
        <v>8</v>
      </c>
      <c r="H104" s="5"/>
      <c r="I104" s="5"/>
      <c r="J104" s="23"/>
      <c r="K104" s="3" t="s">
        <v>9</v>
      </c>
      <c r="L104" s="3" t="s">
        <v>10</v>
      </c>
    </row>
    <row r="105" s="1" customFormat="1" spans="1:12">
      <c r="A105" s="6"/>
      <c r="B105" s="6"/>
      <c r="C105" s="6"/>
      <c r="D105" s="6"/>
      <c r="E105" s="6"/>
      <c r="F105" s="6"/>
      <c r="G105" s="3" t="s">
        <v>11</v>
      </c>
      <c r="H105" s="3" t="s">
        <v>12</v>
      </c>
      <c r="I105" s="3" t="s">
        <v>13</v>
      </c>
      <c r="J105" s="3" t="s">
        <v>14</v>
      </c>
      <c r="K105" s="6"/>
      <c r="L105" s="6"/>
    </row>
    <row r="106" s="1" customFormat="1" spans="1:12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</row>
    <row r="107" s="1" customFormat="1" spans="1:13">
      <c r="A107" s="14">
        <v>46009</v>
      </c>
      <c r="B107" s="15">
        <v>21841</v>
      </c>
      <c r="C107" s="16" t="s">
        <v>134</v>
      </c>
      <c r="D107" s="17" t="s">
        <v>16</v>
      </c>
      <c r="E107" s="15">
        <v>60715</v>
      </c>
      <c r="F107" s="36">
        <v>4406.2</v>
      </c>
      <c r="G107" s="19"/>
      <c r="H107" s="19"/>
      <c r="I107" s="14"/>
      <c r="J107" s="36">
        <v>0</v>
      </c>
      <c r="K107" s="25">
        <f t="shared" ref="K107:K114" si="5">F107+J107</f>
        <v>4406.2</v>
      </c>
      <c r="L107" s="14">
        <v>46009</v>
      </c>
      <c r="M107" s="2"/>
    </row>
    <row r="108" s="1" customFormat="1" spans="1:13">
      <c r="A108" s="14">
        <v>46009</v>
      </c>
      <c r="B108" s="15">
        <v>21842</v>
      </c>
      <c r="C108" s="16" t="s">
        <v>117</v>
      </c>
      <c r="D108" s="17" t="s">
        <v>16</v>
      </c>
      <c r="E108" s="15">
        <v>60589</v>
      </c>
      <c r="F108" s="36">
        <v>2363.3</v>
      </c>
      <c r="G108" s="19"/>
      <c r="H108" s="19"/>
      <c r="I108" s="14"/>
      <c r="J108" s="36">
        <v>0</v>
      </c>
      <c r="K108" s="25">
        <f t="shared" si="5"/>
        <v>2363.3</v>
      </c>
      <c r="L108" s="14">
        <v>46009</v>
      </c>
      <c r="M108" s="2"/>
    </row>
    <row r="109" s="1" customFormat="1" spans="1:13">
      <c r="A109" s="14">
        <v>46009</v>
      </c>
      <c r="B109" s="15">
        <v>21843</v>
      </c>
      <c r="C109" s="16" t="s">
        <v>48</v>
      </c>
      <c r="D109" s="17" t="s">
        <v>16</v>
      </c>
      <c r="E109" s="15">
        <v>60663</v>
      </c>
      <c r="F109" s="36">
        <v>14000</v>
      </c>
      <c r="G109" s="19"/>
      <c r="H109" s="19"/>
      <c r="I109" s="14"/>
      <c r="J109" s="36">
        <v>0</v>
      </c>
      <c r="K109" s="25">
        <f t="shared" si="5"/>
        <v>14000</v>
      </c>
      <c r="L109" s="14">
        <v>46009</v>
      </c>
      <c r="M109" s="2"/>
    </row>
    <row r="110" s="1" customFormat="1" spans="1:13">
      <c r="A110" s="14">
        <v>46009</v>
      </c>
      <c r="B110" s="15">
        <v>21844</v>
      </c>
      <c r="C110" s="16" t="s">
        <v>135</v>
      </c>
      <c r="D110" s="17" t="s">
        <v>16</v>
      </c>
      <c r="E110" s="15">
        <v>60716</v>
      </c>
      <c r="F110" s="36">
        <v>8812.4</v>
      </c>
      <c r="G110" s="19"/>
      <c r="H110" s="19"/>
      <c r="I110" s="14"/>
      <c r="J110" s="36">
        <v>0</v>
      </c>
      <c r="K110" s="25">
        <f t="shared" si="5"/>
        <v>8812.4</v>
      </c>
      <c r="L110" s="14">
        <v>46009</v>
      </c>
      <c r="M110" s="2"/>
    </row>
    <row r="111" s="1" customFormat="1" spans="1:13">
      <c r="A111" s="14">
        <v>46009</v>
      </c>
      <c r="B111" s="15">
        <v>21845</v>
      </c>
      <c r="C111" s="16" t="s">
        <v>54</v>
      </c>
      <c r="D111" s="17" t="s">
        <v>16</v>
      </c>
      <c r="E111" s="15">
        <v>60738</v>
      </c>
      <c r="F111" s="36">
        <v>459000</v>
      </c>
      <c r="G111" s="19"/>
      <c r="H111" s="19"/>
      <c r="I111" s="14"/>
      <c r="J111" s="36">
        <v>0</v>
      </c>
      <c r="K111" s="25">
        <f t="shared" si="5"/>
        <v>459000</v>
      </c>
      <c r="L111" s="14">
        <v>46009</v>
      </c>
      <c r="M111" s="2"/>
    </row>
    <row r="112" s="1" customFormat="1" spans="1:13">
      <c r="A112" s="14">
        <v>46009</v>
      </c>
      <c r="B112" s="15">
        <v>21847</v>
      </c>
      <c r="C112" s="16" t="s">
        <v>84</v>
      </c>
      <c r="D112" s="17" t="s">
        <v>16</v>
      </c>
      <c r="E112" s="15">
        <v>60736</v>
      </c>
      <c r="F112" s="36">
        <v>26916.2</v>
      </c>
      <c r="G112" s="19"/>
      <c r="H112" s="19"/>
      <c r="I112" s="14"/>
      <c r="J112" s="36">
        <v>0</v>
      </c>
      <c r="K112" s="25">
        <f t="shared" si="5"/>
        <v>26916.2</v>
      </c>
      <c r="L112" s="14">
        <v>46008</v>
      </c>
      <c r="M112" s="2"/>
    </row>
    <row r="113" s="1" customFormat="1" spans="1:13">
      <c r="A113" s="14">
        <v>46009</v>
      </c>
      <c r="B113" s="15">
        <v>21848</v>
      </c>
      <c r="C113" s="16" t="s">
        <v>136</v>
      </c>
      <c r="D113" s="17" t="s">
        <v>16</v>
      </c>
      <c r="E113" s="15">
        <v>60737</v>
      </c>
      <c r="F113" s="36"/>
      <c r="G113" s="19"/>
      <c r="H113" s="19"/>
      <c r="I113" s="14"/>
      <c r="J113" s="36">
        <v>19336.2</v>
      </c>
      <c r="K113" s="25">
        <f t="shared" si="5"/>
        <v>19336.2</v>
      </c>
      <c r="L113" s="14">
        <v>46008</v>
      </c>
      <c r="M113" s="2"/>
    </row>
    <row r="114" s="1" customFormat="1" spans="1:13">
      <c r="A114" s="14">
        <v>46009</v>
      </c>
      <c r="B114" s="15">
        <v>21849</v>
      </c>
      <c r="C114" s="16" t="s">
        <v>137</v>
      </c>
      <c r="D114" s="17" t="s">
        <v>16</v>
      </c>
      <c r="E114" s="15">
        <v>60739</v>
      </c>
      <c r="F114" s="36">
        <v>5500</v>
      </c>
      <c r="G114" s="19"/>
      <c r="H114" s="19"/>
      <c r="I114" s="14"/>
      <c r="J114" s="36">
        <v>0</v>
      </c>
      <c r="K114" s="25">
        <f t="shared" si="5"/>
        <v>5500</v>
      </c>
      <c r="L114" s="14">
        <v>46009</v>
      </c>
      <c r="M114" s="2"/>
    </row>
    <row r="115" s="1" customFormat="1" spans="6:11">
      <c r="F115" s="37">
        <f>SUM(F107:F114)</f>
        <v>520998.1</v>
      </c>
      <c r="G115" s="2"/>
      <c r="H115" s="2"/>
      <c r="I115" s="2"/>
      <c r="J115" s="46">
        <f>SUM(J107:J114)</f>
        <v>19336.2</v>
      </c>
      <c r="K115" s="37">
        <f>SUM(K107:K114)</f>
        <v>540334.3</v>
      </c>
    </row>
    <row r="116" s="1" customFormat="1" spans="6:11">
      <c r="F116" s="37"/>
      <c r="G116" s="2"/>
      <c r="H116" s="2"/>
      <c r="I116" s="2"/>
      <c r="J116" s="37"/>
      <c r="K116" s="37"/>
    </row>
    <row r="117" s="1" customFormat="1" spans="6:6">
      <c r="F117" s="37"/>
    </row>
    <row r="121" s="1" customFormat="1" spans="1:4">
      <c r="A121" s="2" t="s">
        <v>23</v>
      </c>
      <c r="D121" s="2" t="s">
        <v>24</v>
      </c>
    </row>
    <row r="122" s="1" customFormat="1" spans="1:1">
      <c r="A122" s="2"/>
    </row>
    <row r="123" s="1" customFormat="1" spans="1:1">
      <c r="A123" s="2"/>
    </row>
    <row r="124" s="1" customFormat="1" spans="1:4">
      <c r="A124" s="2" t="s">
        <v>26</v>
      </c>
      <c r="D124" s="2" t="s">
        <v>27</v>
      </c>
    </row>
    <row r="125" s="1" customFormat="1" spans="1:4">
      <c r="A125" s="1" t="s">
        <v>29</v>
      </c>
      <c r="D125" s="1" t="s">
        <v>30</v>
      </c>
    </row>
  </sheetData>
  <mergeCells count="52">
    <mergeCell ref="G4:J4"/>
    <mergeCell ref="G41:J41"/>
    <mergeCell ref="G73:J73"/>
    <mergeCell ref="G104:J104"/>
    <mergeCell ref="A4:A6"/>
    <mergeCell ref="A41:A43"/>
    <mergeCell ref="A73:A75"/>
    <mergeCell ref="A104:A106"/>
    <mergeCell ref="B4:B6"/>
    <mergeCell ref="B41:B43"/>
    <mergeCell ref="B73:B75"/>
    <mergeCell ref="B104:B106"/>
    <mergeCell ref="C4:C6"/>
    <mergeCell ref="C41:C43"/>
    <mergeCell ref="C73:C75"/>
    <mergeCell ref="C104:C106"/>
    <mergeCell ref="D4:D6"/>
    <mergeCell ref="D41:D43"/>
    <mergeCell ref="D73:D75"/>
    <mergeCell ref="D104:D106"/>
    <mergeCell ref="E4:E6"/>
    <mergeCell ref="E41:E43"/>
    <mergeCell ref="E73:E75"/>
    <mergeCell ref="E104:E106"/>
    <mergeCell ref="F4:F6"/>
    <mergeCell ref="F41:F43"/>
    <mergeCell ref="F73:F75"/>
    <mergeCell ref="F104:F106"/>
    <mergeCell ref="G5:G6"/>
    <mergeCell ref="G42:G43"/>
    <mergeCell ref="G74:G75"/>
    <mergeCell ref="G105:G106"/>
    <mergeCell ref="H5:H6"/>
    <mergeCell ref="H42:H43"/>
    <mergeCell ref="H74:H75"/>
    <mergeCell ref="H105:H106"/>
    <mergeCell ref="I5:I6"/>
    <mergeCell ref="I42:I43"/>
    <mergeCell ref="I74:I75"/>
    <mergeCell ref="I105:I106"/>
    <mergeCell ref="J5:J6"/>
    <mergeCell ref="J42:J43"/>
    <mergeCell ref="J74:J75"/>
    <mergeCell ref="J105:J106"/>
    <mergeCell ref="K4:K6"/>
    <mergeCell ref="K41:K43"/>
    <mergeCell ref="K73:K75"/>
    <mergeCell ref="K104:K106"/>
    <mergeCell ref="L4:L6"/>
    <mergeCell ref="L41:L43"/>
    <mergeCell ref="L73:L75"/>
    <mergeCell ref="L104:L106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2"/>
  <sheetViews>
    <sheetView zoomScale="130" zoomScaleNormal="130" topLeftCell="A60" workbookViewId="0">
      <selection activeCell="F26" sqref="F26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7142857142857" style="1" customWidth="1"/>
    <col min="4" max="4" width="13.5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46010</v>
      </c>
      <c r="B7" s="15">
        <v>22296</v>
      </c>
      <c r="C7" s="16" t="s">
        <v>138</v>
      </c>
      <c r="D7" s="17" t="s">
        <v>16</v>
      </c>
      <c r="E7" s="15">
        <v>60710</v>
      </c>
      <c r="F7" s="36"/>
      <c r="G7" s="19" t="s">
        <v>17</v>
      </c>
      <c r="H7" s="19">
        <v>758540</v>
      </c>
      <c r="I7" s="14">
        <v>46008</v>
      </c>
      <c r="J7" s="36">
        <v>4286.3</v>
      </c>
      <c r="K7" s="25">
        <f>F7+J7</f>
        <v>4286.3</v>
      </c>
      <c r="L7" s="14">
        <v>46013</v>
      </c>
      <c r="M7" s="2"/>
    </row>
    <row r="8" spans="1:13">
      <c r="A8" s="14">
        <v>46010</v>
      </c>
      <c r="B8" s="15">
        <v>21850</v>
      </c>
      <c r="C8" s="16" t="s">
        <v>49</v>
      </c>
      <c r="D8" s="17" t="s">
        <v>16</v>
      </c>
      <c r="E8" s="15">
        <v>60742</v>
      </c>
      <c r="F8" s="36"/>
      <c r="G8" s="19" t="s">
        <v>50</v>
      </c>
      <c r="H8" s="19">
        <v>5161000</v>
      </c>
      <c r="I8" s="14">
        <v>46010</v>
      </c>
      <c r="J8" s="36">
        <v>35900</v>
      </c>
      <c r="K8" s="25">
        <f>F8+J8</f>
        <v>35900</v>
      </c>
      <c r="L8" s="14">
        <v>46013</v>
      </c>
      <c r="M8" s="2"/>
    </row>
    <row r="9" spans="6:11">
      <c r="F9" s="37">
        <f t="shared" ref="F9:K9" si="0">SUM(F7:F8)</f>
        <v>0</v>
      </c>
      <c r="G9" s="2"/>
      <c r="H9" s="2"/>
      <c r="I9" s="2"/>
      <c r="J9" s="46">
        <f t="shared" si="0"/>
        <v>40186.3</v>
      </c>
      <c r="K9" s="37">
        <f t="shared" si="0"/>
        <v>40186.3</v>
      </c>
    </row>
    <row r="10" spans="6:11">
      <c r="F10" s="37"/>
      <c r="G10" s="2"/>
      <c r="H10" s="2"/>
      <c r="I10" s="2"/>
      <c r="J10" s="37"/>
      <c r="K10" s="37"/>
    </row>
    <row r="11" spans="6:11">
      <c r="F11" s="37"/>
      <c r="I11" s="1" t="s">
        <v>13</v>
      </c>
      <c r="K11" s="37"/>
    </row>
    <row r="12" spans="8:10">
      <c r="H12" s="2" t="s">
        <v>19</v>
      </c>
      <c r="J12" s="38" t="s">
        <v>20</v>
      </c>
    </row>
    <row r="13" spans="11:11">
      <c r="K13" s="38" t="s">
        <v>21</v>
      </c>
    </row>
    <row r="14" spans="7:11">
      <c r="G14" s="2" t="s">
        <v>22</v>
      </c>
      <c r="I14" s="39">
        <v>1000</v>
      </c>
      <c r="J14" s="40"/>
      <c r="K14" s="41">
        <f t="shared" ref="K14:K25" si="1">J14*I14</f>
        <v>0</v>
      </c>
    </row>
    <row r="15" spans="1:11">
      <c r="A15" s="2" t="s">
        <v>23</v>
      </c>
      <c r="D15" s="2" t="s">
        <v>24</v>
      </c>
      <c r="G15" s="2"/>
      <c r="I15" s="39">
        <v>500</v>
      </c>
      <c r="J15" s="40"/>
      <c r="K15" s="41">
        <f t="shared" si="1"/>
        <v>0</v>
      </c>
    </row>
    <row r="16" spans="1:11">
      <c r="A16" s="2"/>
      <c r="G16" s="2"/>
      <c r="I16" s="39">
        <v>200</v>
      </c>
      <c r="J16" s="40"/>
      <c r="K16" s="41">
        <f t="shared" si="1"/>
        <v>0</v>
      </c>
    </row>
    <row r="17" spans="1:11">
      <c r="A17" s="2"/>
      <c r="G17" s="2" t="s">
        <v>25</v>
      </c>
      <c r="I17" s="39">
        <v>100</v>
      </c>
      <c r="J17" s="40"/>
      <c r="K17" s="41">
        <f t="shared" si="1"/>
        <v>0</v>
      </c>
    </row>
    <row r="18" spans="1:11">
      <c r="A18" s="2" t="s">
        <v>26</v>
      </c>
      <c r="D18" s="2" t="s">
        <v>27</v>
      </c>
      <c r="G18" s="1" t="s">
        <v>28</v>
      </c>
      <c r="I18" s="39">
        <v>50</v>
      </c>
      <c r="J18" s="40"/>
      <c r="K18" s="41">
        <f t="shared" si="1"/>
        <v>0</v>
      </c>
    </row>
    <row r="19" spans="1:11">
      <c r="A19" s="1" t="s">
        <v>29</v>
      </c>
      <c r="D19" s="1" t="s">
        <v>30</v>
      </c>
      <c r="I19" s="39">
        <v>20</v>
      </c>
      <c r="J19" s="40"/>
      <c r="K19" s="41">
        <f t="shared" si="1"/>
        <v>0</v>
      </c>
    </row>
    <row r="20" spans="9:11">
      <c r="I20" s="39">
        <v>10</v>
      </c>
      <c r="J20" s="40"/>
      <c r="K20" s="41">
        <f t="shared" si="1"/>
        <v>0</v>
      </c>
    </row>
    <row r="21" spans="9:11">
      <c r="I21" s="39">
        <v>5</v>
      </c>
      <c r="J21" s="40"/>
      <c r="K21" s="41">
        <f t="shared" si="1"/>
        <v>0</v>
      </c>
    </row>
    <row r="22" spans="9:11">
      <c r="I22" s="39">
        <v>1</v>
      </c>
      <c r="J22" s="40"/>
      <c r="K22" s="41">
        <f t="shared" si="1"/>
        <v>0</v>
      </c>
    </row>
    <row r="23" spans="9:11">
      <c r="I23" s="39">
        <v>0.25</v>
      </c>
      <c r="J23" s="40"/>
      <c r="K23" s="41">
        <f t="shared" si="1"/>
        <v>0</v>
      </c>
    </row>
    <row r="24" spans="9:11">
      <c r="I24" s="39">
        <v>0.1</v>
      </c>
      <c r="J24" s="40"/>
      <c r="K24" s="41">
        <f t="shared" si="1"/>
        <v>0</v>
      </c>
    </row>
    <row r="25" spans="9:11">
      <c r="I25" s="42">
        <v>0.05</v>
      </c>
      <c r="J25" s="40"/>
      <c r="K25" s="47">
        <f t="shared" si="1"/>
        <v>0</v>
      </c>
    </row>
    <row r="26" spans="9:11">
      <c r="I26" s="2" t="s">
        <v>31</v>
      </c>
      <c r="K26" s="48">
        <f>SUM(K14:K25)</f>
        <v>0</v>
      </c>
    </row>
    <row r="27" spans="9:11">
      <c r="I27" s="2" t="s">
        <v>32</v>
      </c>
      <c r="K27" s="44">
        <f>J9</f>
        <v>40186.3</v>
      </c>
    </row>
    <row r="28" ht="9.75" spans="11:11">
      <c r="K28" s="45">
        <f>SUM(K26:K27)</f>
        <v>40186.3</v>
      </c>
    </row>
    <row r="29" ht="9.75"/>
    <row r="36" s="1" customFormat="1" spans="1:1">
      <c r="A36" s="2" t="s">
        <v>0</v>
      </c>
    </row>
    <row r="37" s="1" customFormat="1" spans="1:1">
      <c r="A37" s="2" t="s">
        <v>33</v>
      </c>
    </row>
    <row r="39" s="1" customFormat="1" spans="1:12">
      <c r="A39" s="3" t="s">
        <v>2</v>
      </c>
      <c r="B39" s="49" t="s">
        <v>34</v>
      </c>
      <c r="C39" s="3" t="s">
        <v>4</v>
      </c>
      <c r="D39" s="3" t="s">
        <v>5</v>
      </c>
      <c r="E39" s="3" t="s">
        <v>6</v>
      </c>
      <c r="F39" s="3" t="s">
        <v>7</v>
      </c>
      <c r="G39" s="4" t="s">
        <v>8</v>
      </c>
      <c r="H39" s="5"/>
      <c r="I39" s="5"/>
      <c r="J39" s="23"/>
      <c r="K39" s="3" t="s">
        <v>9</v>
      </c>
      <c r="L39" s="3" t="s">
        <v>10</v>
      </c>
    </row>
    <row r="40" s="1" customFormat="1" spans="1:12">
      <c r="A40" s="6"/>
      <c r="B40" s="50"/>
      <c r="C40" s="6"/>
      <c r="D40" s="6"/>
      <c r="E40" s="6"/>
      <c r="F40" s="6"/>
      <c r="G40" s="3" t="s">
        <v>11</v>
      </c>
      <c r="H40" s="3" t="s">
        <v>12</v>
      </c>
      <c r="I40" s="3" t="s">
        <v>13</v>
      </c>
      <c r="J40" s="3" t="s">
        <v>14</v>
      </c>
      <c r="K40" s="6"/>
      <c r="L40" s="6"/>
    </row>
    <row r="41" s="1" customFormat="1" ht="10.15" customHeight="1" spans="1:12">
      <c r="A41" s="7"/>
      <c r="B41" s="51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="1" customFormat="1" ht="10.15" customHeight="1" spans="1:13">
      <c r="A42" s="14">
        <v>46010</v>
      </c>
      <c r="B42" s="15" t="s">
        <v>139</v>
      </c>
      <c r="C42" s="16" t="s">
        <v>140</v>
      </c>
      <c r="D42" s="17" t="s">
        <v>16</v>
      </c>
      <c r="E42" s="15" t="s">
        <v>141</v>
      </c>
      <c r="F42" s="36"/>
      <c r="G42" s="19" t="s">
        <v>17</v>
      </c>
      <c r="H42" s="19">
        <v>7585740</v>
      </c>
      <c r="I42" s="14">
        <v>46008</v>
      </c>
      <c r="J42" s="36">
        <v>2363.3</v>
      </c>
      <c r="K42" s="25">
        <f>J42+F42</f>
        <v>2363.3</v>
      </c>
      <c r="L42" s="14">
        <v>46010</v>
      </c>
      <c r="M42" s="2"/>
    </row>
    <row r="43" s="1" customFormat="1" ht="10.15" customHeight="1" spans="1:13">
      <c r="A43" s="14">
        <v>46010</v>
      </c>
      <c r="B43" s="15" t="s">
        <v>139</v>
      </c>
      <c r="C43" s="16" t="s">
        <v>140</v>
      </c>
      <c r="D43" s="17" t="s">
        <v>16</v>
      </c>
      <c r="E43" s="15" t="s">
        <v>142</v>
      </c>
      <c r="F43" s="36"/>
      <c r="G43" s="19" t="s">
        <v>17</v>
      </c>
      <c r="H43" s="19">
        <v>7585740</v>
      </c>
      <c r="I43" s="14">
        <v>46008</v>
      </c>
      <c r="J43" s="36">
        <v>5995</v>
      </c>
      <c r="K43" s="25">
        <f>J43+F43</f>
        <v>5995</v>
      </c>
      <c r="L43" s="14">
        <v>46010</v>
      </c>
      <c r="M43" s="2"/>
    </row>
    <row r="44" s="1" customFormat="1" spans="6:11">
      <c r="F44" s="37">
        <f>SUM(F39:F43)</f>
        <v>0</v>
      </c>
      <c r="G44" s="2"/>
      <c r="H44" s="2"/>
      <c r="I44" s="2"/>
      <c r="J44" s="37">
        <f>SUM(J42:J43)</f>
        <v>8358.3</v>
      </c>
      <c r="K44" s="37">
        <f>SUM(K42:K43)</f>
        <v>8358.3</v>
      </c>
    </row>
    <row r="45" s="1" customFormat="1" spans="9:9">
      <c r="I45" s="1" t="s">
        <v>13</v>
      </c>
    </row>
    <row r="46" s="1" customFormat="1" spans="8:11">
      <c r="H46" s="2" t="s">
        <v>19</v>
      </c>
      <c r="J46" s="38" t="s">
        <v>20</v>
      </c>
      <c r="K46" s="38" t="s">
        <v>21</v>
      </c>
    </row>
    <row r="47" s="1" customFormat="1" spans="11:11">
      <c r="K47" s="2"/>
    </row>
    <row r="48" s="1" customFormat="1" spans="1:11">
      <c r="A48" s="2" t="s">
        <v>23</v>
      </c>
      <c r="D48" s="2" t="s">
        <v>24</v>
      </c>
      <c r="G48" s="2" t="s">
        <v>22</v>
      </c>
      <c r="I48" s="39">
        <v>1000</v>
      </c>
      <c r="J48" s="40"/>
      <c r="K48" s="41">
        <f t="shared" ref="K48:K58" si="2">J48*I48</f>
        <v>0</v>
      </c>
    </row>
    <row r="49" s="1" customFormat="1" spans="1:11">
      <c r="A49" s="2"/>
      <c r="G49" s="2"/>
      <c r="I49" s="39">
        <v>500</v>
      </c>
      <c r="J49" s="40"/>
      <c r="K49" s="41">
        <f t="shared" si="2"/>
        <v>0</v>
      </c>
    </row>
    <row r="50" s="1" customFormat="1" spans="1:11">
      <c r="A50" s="2"/>
      <c r="G50" s="2"/>
      <c r="I50" s="39">
        <v>200</v>
      </c>
      <c r="J50" s="40"/>
      <c r="K50" s="41">
        <f t="shared" si="2"/>
        <v>0</v>
      </c>
    </row>
    <row r="51" s="1" customFormat="1" spans="1:11">
      <c r="A51" s="2" t="s">
        <v>26</v>
      </c>
      <c r="D51" s="2" t="s">
        <v>27</v>
      </c>
      <c r="G51" s="2" t="s">
        <v>25</v>
      </c>
      <c r="I51" s="39">
        <v>100</v>
      </c>
      <c r="J51" s="40"/>
      <c r="K51" s="41">
        <f t="shared" si="2"/>
        <v>0</v>
      </c>
    </row>
    <row r="52" s="1" customFormat="1" spans="1:11">
      <c r="A52" s="1" t="s">
        <v>29</v>
      </c>
      <c r="D52" s="1" t="s">
        <v>30</v>
      </c>
      <c r="G52" s="1" t="s">
        <v>28</v>
      </c>
      <c r="I52" s="39">
        <v>50</v>
      </c>
      <c r="J52" s="40"/>
      <c r="K52" s="41">
        <f t="shared" si="2"/>
        <v>0</v>
      </c>
    </row>
    <row r="53" s="1" customFormat="1" spans="9:11">
      <c r="I53" s="39">
        <v>20</v>
      </c>
      <c r="J53" s="40"/>
      <c r="K53" s="41">
        <f t="shared" si="2"/>
        <v>0</v>
      </c>
    </row>
    <row r="54" s="1" customFormat="1" spans="9:11">
      <c r="I54" s="39">
        <v>10</v>
      </c>
      <c r="J54" s="40"/>
      <c r="K54" s="41">
        <f t="shared" si="2"/>
        <v>0</v>
      </c>
    </row>
    <row r="55" s="1" customFormat="1" spans="9:11">
      <c r="I55" s="39">
        <v>5</v>
      </c>
      <c r="J55" s="40"/>
      <c r="K55" s="41">
        <f t="shared" si="2"/>
        <v>0</v>
      </c>
    </row>
    <row r="56" s="1" customFormat="1" spans="9:11">
      <c r="I56" s="39">
        <v>1</v>
      </c>
      <c r="J56" s="40"/>
      <c r="K56" s="41">
        <f t="shared" si="2"/>
        <v>0</v>
      </c>
    </row>
    <row r="57" s="1" customFormat="1" spans="9:11">
      <c r="I57" s="39">
        <v>0.25</v>
      </c>
      <c r="J57" s="40"/>
      <c r="K57" s="41">
        <f t="shared" si="2"/>
        <v>0</v>
      </c>
    </row>
    <row r="58" s="1" customFormat="1" spans="9:11">
      <c r="I58" s="42">
        <v>0.05</v>
      </c>
      <c r="J58" s="40"/>
      <c r="K58" s="41">
        <f t="shared" si="2"/>
        <v>0</v>
      </c>
    </row>
    <row r="59" s="1" customFormat="1" spans="9:11">
      <c r="I59" s="2" t="s">
        <v>31</v>
      </c>
      <c r="K59" s="43">
        <f>SUM(K48:K58)</f>
        <v>0</v>
      </c>
    </row>
    <row r="60" s="1" customFormat="1" spans="9:11">
      <c r="I60" s="2" t="s">
        <v>32</v>
      </c>
      <c r="K60" s="44">
        <f>J44</f>
        <v>8358.3</v>
      </c>
    </row>
    <row r="61" s="1" customFormat="1" ht="9.75" spans="11:11">
      <c r="K61" s="45">
        <f>SUM(K59:K60)</f>
        <v>8358.3</v>
      </c>
    </row>
    <row r="62" s="1" customFormat="1" ht="9.75"/>
  </sheetData>
  <mergeCells count="26">
    <mergeCell ref="G4:J4"/>
    <mergeCell ref="G39:J39"/>
    <mergeCell ref="A4:A6"/>
    <mergeCell ref="A39:A41"/>
    <mergeCell ref="B4:B6"/>
    <mergeCell ref="B39:B41"/>
    <mergeCell ref="C4:C6"/>
    <mergeCell ref="C39:C41"/>
    <mergeCell ref="D4:D6"/>
    <mergeCell ref="D39:D41"/>
    <mergeCell ref="E4:E6"/>
    <mergeCell ref="E39:E41"/>
    <mergeCell ref="F4:F6"/>
    <mergeCell ref="F39:F41"/>
    <mergeCell ref="G5:G6"/>
    <mergeCell ref="G40:G41"/>
    <mergeCell ref="H5:H6"/>
    <mergeCell ref="H40:H41"/>
    <mergeCell ref="I5:I6"/>
    <mergeCell ref="I40:I41"/>
    <mergeCell ref="J5:J6"/>
    <mergeCell ref="J40:J41"/>
    <mergeCell ref="K4:K6"/>
    <mergeCell ref="K39:K41"/>
    <mergeCell ref="L4:L6"/>
    <mergeCell ref="L39:L41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9"/>
  <sheetViews>
    <sheetView zoomScale="130" zoomScaleNormal="130" topLeftCell="A16" workbookViewId="0">
      <selection activeCell="A3" sqref="A3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7142857142857" style="1" customWidth="1"/>
    <col min="4" max="4" width="13.5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87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46013</v>
      </c>
      <c r="B7" s="15">
        <v>21660</v>
      </c>
      <c r="C7" s="16" t="s">
        <v>143</v>
      </c>
      <c r="D7" s="17" t="s">
        <v>16</v>
      </c>
      <c r="E7" s="15">
        <v>60702</v>
      </c>
      <c r="F7" s="36"/>
      <c r="G7" s="19" t="s">
        <v>144</v>
      </c>
      <c r="H7" s="19">
        <v>2000002067</v>
      </c>
      <c r="I7" s="14">
        <v>46008</v>
      </c>
      <c r="J7" s="36">
        <v>53800</v>
      </c>
      <c r="K7" s="25">
        <f>F7+J7</f>
        <v>53800</v>
      </c>
      <c r="L7" s="14">
        <v>46017</v>
      </c>
      <c r="M7" s="2"/>
    </row>
    <row r="8" spans="1:13">
      <c r="A8" s="14"/>
      <c r="B8" s="15"/>
      <c r="C8" s="16"/>
      <c r="D8" s="17"/>
      <c r="E8" s="15"/>
      <c r="F8" s="36"/>
      <c r="G8" s="19"/>
      <c r="H8" s="19"/>
      <c r="I8" s="14"/>
      <c r="J8" s="36"/>
      <c r="K8" s="25"/>
      <c r="L8" s="14"/>
      <c r="M8" s="2"/>
    </row>
    <row r="9" spans="6:11">
      <c r="F9" s="37">
        <f t="shared" ref="F9:K9" si="0">SUM(F7:F8)</f>
        <v>0</v>
      </c>
      <c r="G9" s="2"/>
      <c r="H9" s="2"/>
      <c r="I9" s="2"/>
      <c r="J9" s="46">
        <f t="shared" si="0"/>
        <v>53800</v>
      </c>
      <c r="K9" s="37">
        <f t="shared" si="0"/>
        <v>53800</v>
      </c>
    </row>
    <row r="10" spans="6:11">
      <c r="F10" s="37"/>
      <c r="G10" s="2"/>
      <c r="H10" s="2"/>
      <c r="I10" s="2"/>
      <c r="J10" s="37"/>
      <c r="K10" s="37"/>
    </row>
    <row r="11" spans="6:11">
      <c r="F11" s="37"/>
      <c r="I11" s="1" t="s">
        <v>13</v>
      </c>
      <c r="K11" s="37"/>
    </row>
    <row r="12" spans="8:10">
      <c r="H12" s="2" t="s">
        <v>19</v>
      </c>
      <c r="J12" s="38" t="s">
        <v>20</v>
      </c>
    </row>
    <row r="13" spans="11:11">
      <c r="K13" s="38" t="s">
        <v>21</v>
      </c>
    </row>
    <row r="14" spans="7:11">
      <c r="G14" s="2" t="s">
        <v>22</v>
      </c>
      <c r="I14" s="39">
        <v>1000</v>
      </c>
      <c r="J14" s="40"/>
      <c r="K14" s="41">
        <f t="shared" ref="K14:K25" si="1">J14*I14</f>
        <v>0</v>
      </c>
    </row>
    <row r="15" spans="1:11">
      <c r="A15" s="2" t="s">
        <v>23</v>
      </c>
      <c r="D15" s="2" t="s">
        <v>24</v>
      </c>
      <c r="G15" s="2"/>
      <c r="I15" s="39">
        <v>500</v>
      </c>
      <c r="J15" s="40"/>
      <c r="K15" s="41">
        <f t="shared" si="1"/>
        <v>0</v>
      </c>
    </row>
    <row r="16" spans="1:11">
      <c r="A16" s="2"/>
      <c r="G16" s="2"/>
      <c r="I16" s="39">
        <v>200</v>
      </c>
      <c r="J16" s="40"/>
      <c r="K16" s="41">
        <f t="shared" si="1"/>
        <v>0</v>
      </c>
    </row>
    <row r="17" spans="1:11">
      <c r="A17" s="2"/>
      <c r="G17" s="2" t="s">
        <v>25</v>
      </c>
      <c r="I17" s="39">
        <v>100</v>
      </c>
      <c r="J17" s="40"/>
      <c r="K17" s="41">
        <f t="shared" si="1"/>
        <v>0</v>
      </c>
    </row>
    <row r="18" spans="1:11">
      <c r="A18" s="2" t="s">
        <v>26</v>
      </c>
      <c r="D18" s="2" t="s">
        <v>27</v>
      </c>
      <c r="G18" s="1" t="s">
        <v>28</v>
      </c>
      <c r="I18" s="39">
        <v>50</v>
      </c>
      <c r="J18" s="40"/>
      <c r="K18" s="41">
        <f t="shared" si="1"/>
        <v>0</v>
      </c>
    </row>
    <row r="19" spans="1:11">
      <c r="A19" s="1" t="s">
        <v>29</v>
      </c>
      <c r="D19" s="1" t="s">
        <v>30</v>
      </c>
      <c r="I19" s="39">
        <v>20</v>
      </c>
      <c r="J19" s="40"/>
      <c r="K19" s="41">
        <f t="shared" si="1"/>
        <v>0</v>
      </c>
    </row>
    <row r="20" spans="9:11">
      <c r="I20" s="39">
        <v>10</v>
      </c>
      <c r="J20" s="40"/>
      <c r="K20" s="41">
        <f t="shared" si="1"/>
        <v>0</v>
      </c>
    </row>
    <row r="21" spans="9:11">
      <c r="I21" s="39">
        <v>5</v>
      </c>
      <c r="J21" s="40"/>
      <c r="K21" s="41">
        <f t="shared" si="1"/>
        <v>0</v>
      </c>
    </row>
    <row r="22" spans="9:11">
      <c r="I22" s="39">
        <v>1</v>
      </c>
      <c r="J22" s="40"/>
      <c r="K22" s="41">
        <f t="shared" si="1"/>
        <v>0</v>
      </c>
    </row>
    <row r="23" spans="9:11">
      <c r="I23" s="39">
        <v>0.25</v>
      </c>
      <c r="J23" s="40"/>
      <c r="K23" s="41">
        <f t="shared" si="1"/>
        <v>0</v>
      </c>
    </row>
    <row r="24" spans="9:11">
      <c r="I24" s="39">
        <v>0.1</v>
      </c>
      <c r="J24" s="40"/>
      <c r="K24" s="41">
        <f t="shared" si="1"/>
        <v>0</v>
      </c>
    </row>
    <row r="25" spans="9:11">
      <c r="I25" s="42">
        <v>0.05</v>
      </c>
      <c r="J25" s="40"/>
      <c r="K25" s="47">
        <f t="shared" si="1"/>
        <v>0</v>
      </c>
    </row>
    <row r="26" spans="9:11">
      <c r="I26" s="2" t="s">
        <v>31</v>
      </c>
      <c r="K26" s="48">
        <f>SUM(K14:K25)</f>
        <v>0</v>
      </c>
    </row>
    <row r="27" spans="9:11">
      <c r="I27" s="2" t="s">
        <v>32</v>
      </c>
      <c r="K27" s="44">
        <f>J9</f>
        <v>53800</v>
      </c>
    </row>
    <row r="28" ht="9.75" spans="11:11">
      <c r="K28" s="45">
        <f>SUM(K26:K27)</f>
        <v>53800</v>
      </c>
    </row>
    <row r="29" ht="9.75"/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0"/>
  <sheetViews>
    <sheetView zoomScale="130" zoomScaleNormal="130" topLeftCell="A125" workbookViewId="0">
      <selection activeCell="D143" sqref="D143"/>
    </sheetView>
  </sheetViews>
  <sheetFormatPr defaultColWidth="8.55238095238095" defaultRowHeight="9"/>
  <cols>
    <col min="1" max="1" width="9" style="1" customWidth="1"/>
    <col min="2" max="2" width="6.33333333333333" style="1" customWidth="1"/>
    <col min="3" max="3" width="31.6666666666667" style="1" customWidth="1"/>
    <col min="4" max="4" width="13.552380952381" style="1" customWidth="1"/>
    <col min="5" max="5" width="8" style="1" customWidth="1"/>
    <col min="6" max="6" width="11.4380952380952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="1" customFormat="1" spans="1:1">
      <c r="A1" s="2" t="s">
        <v>0</v>
      </c>
    </row>
    <row r="2" s="1" customFormat="1" spans="1:1">
      <c r="A2" s="2" t="s">
        <v>33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2">
      <c r="A7" s="14">
        <v>46020</v>
      </c>
      <c r="B7" s="15" t="s">
        <v>145</v>
      </c>
      <c r="C7" s="16" t="s">
        <v>54</v>
      </c>
      <c r="D7" s="17" t="s">
        <v>16</v>
      </c>
      <c r="E7" s="35" t="s">
        <v>146</v>
      </c>
      <c r="F7" s="36"/>
      <c r="G7" s="19" t="s">
        <v>147</v>
      </c>
      <c r="H7" s="19">
        <v>261960</v>
      </c>
      <c r="I7" s="14">
        <v>46022</v>
      </c>
      <c r="J7" s="36">
        <v>14000</v>
      </c>
      <c r="K7" s="25">
        <f>J7+F7</f>
        <v>14000</v>
      </c>
      <c r="L7" s="14">
        <v>46024</v>
      </c>
    </row>
    <row r="8" s="1" customFormat="1" spans="1:12">
      <c r="A8" s="14">
        <v>46020</v>
      </c>
      <c r="B8" s="15" t="s">
        <v>145</v>
      </c>
      <c r="C8" s="16" t="s">
        <v>54</v>
      </c>
      <c r="D8" s="17" t="s">
        <v>16</v>
      </c>
      <c r="E8" s="35" t="s">
        <v>148</v>
      </c>
      <c r="F8" s="36"/>
      <c r="G8" s="19" t="s">
        <v>147</v>
      </c>
      <c r="H8" s="19">
        <v>261960</v>
      </c>
      <c r="I8" s="14">
        <v>46022</v>
      </c>
      <c r="J8" s="36">
        <v>26886</v>
      </c>
      <c r="K8" s="25">
        <f>J8+F8</f>
        <v>26886</v>
      </c>
      <c r="L8" s="14">
        <v>46024</v>
      </c>
    </row>
    <row r="9" s="1" customFormat="1" spans="1:12">
      <c r="A9" s="14">
        <v>46020</v>
      </c>
      <c r="B9" s="15" t="s">
        <v>145</v>
      </c>
      <c r="C9" s="16" t="s">
        <v>54</v>
      </c>
      <c r="D9" s="17" t="s">
        <v>16</v>
      </c>
      <c r="E9" s="35" t="s">
        <v>149</v>
      </c>
      <c r="F9" s="36"/>
      <c r="G9" s="19" t="s">
        <v>147</v>
      </c>
      <c r="H9" s="19">
        <v>261960</v>
      </c>
      <c r="I9" s="14">
        <v>46022</v>
      </c>
      <c r="J9" s="36">
        <v>63374</v>
      </c>
      <c r="K9" s="25">
        <f>J9+F9</f>
        <v>63374</v>
      </c>
      <c r="L9" s="14">
        <v>46024</v>
      </c>
    </row>
    <row r="10" s="1" customFormat="1" spans="1:12">
      <c r="A10" s="14">
        <v>46020</v>
      </c>
      <c r="B10" s="15" t="s">
        <v>145</v>
      </c>
      <c r="C10" s="16" t="s">
        <v>54</v>
      </c>
      <c r="D10" s="17" t="s">
        <v>16</v>
      </c>
      <c r="E10" s="35" t="s">
        <v>150</v>
      </c>
      <c r="F10" s="36"/>
      <c r="G10" s="19" t="s">
        <v>147</v>
      </c>
      <c r="H10" s="19">
        <v>261960</v>
      </c>
      <c r="I10" s="14">
        <v>46022</v>
      </c>
      <c r="J10" s="36">
        <v>30516</v>
      </c>
      <c r="K10" s="25">
        <f>J10+F10</f>
        <v>30516</v>
      </c>
      <c r="L10" s="14">
        <v>46024</v>
      </c>
    </row>
    <row r="11" s="1" customFormat="1" spans="1:12">
      <c r="A11" s="14">
        <v>46020</v>
      </c>
      <c r="B11" s="15" t="s">
        <v>145</v>
      </c>
      <c r="C11" s="16" t="s">
        <v>54</v>
      </c>
      <c r="D11" s="17" t="s">
        <v>16</v>
      </c>
      <c r="E11" s="35" t="s">
        <v>151</v>
      </c>
      <c r="F11" s="36"/>
      <c r="G11" s="19" t="s">
        <v>147</v>
      </c>
      <c r="H11" s="19">
        <v>261960</v>
      </c>
      <c r="I11" s="14">
        <v>46022</v>
      </c>
      <c r="J11" s="36">
        <v>17600</v>
      </c>
      <c r="K11" s="25">
        <f>J11+F11</f>
        <v>17600</v>
      </c>
      <c r="L11" s="14">
        <v>46024</v>
      </c>
    </row>
    <row r="12" s="1" customFormat="1" spans="6:11">
      <c r="F12" s="37">
        <f>SUM(F4:F11)</f>
        <v>0</v>
      </c>
      <c r="G12" s="2"/>
      <c r="H12" s="2"/>
      <c r="I12" s="2"/>
      <c r="J12" s="37">
        <f>SUM(J7:J11)</f>
        <v>152376</v>
      </c>
      <c r="K12" s="37">
        <f>SUM(K7:K11)</f>
        <v>152376</v>
      </c>
    </row>
    <row r="13" s="1" customFormat="1" spans="9:9">
      <c r="I13" s="1" t="s">
        <v>13</v>
      </c>
    </row>
    <row r="14" s="1" customFormat="1" spans="8:11">
      <c r="H14" s="2" t="s">
        <v>19</v>
      </c>
      <c r="J14" s="38" t="s">
        <v>20</v>
      </c>
      <c r="K14" s="38" t="s">
        <v>21</v>
      </c>
    </row>
    <row r="15" s="1" customFormat="1" spans="11:11">
      <c r="K15" s="2"/>
    </row>
    <row r="16" s="1" customFormat="1" spans="1:11">
      <c r="A16" s="2" t="s">
        <v>23</v>
      </c>
      <c r="D16" s="2" t="s">
        <v>24</v>
      </c>
      <c r="G16" s="2" t="s">
        <v>22</v>
      </c>
      <c r="I16" s="39">
        <v>1000</v>
      </c>
      <c r="J16" s="40"/>
      <c r="K16" s="41">
        <f t="shared" ref="K16:K26" si="0">J16*I16</f>
        <v>0</v>
      </c>
    </row>
    <row r="17" s="1" customFormat="1" spans="1:11">
      <c r="A17" s="2"/>
      <c r="G17" s="2"/>
      <c r="I17" s="39">
        <v>500</v>
      </c>
      <c r="J17" s="40"/>
      <c r="K17" s="41">
        <f t="shared" si="0"/>
        <v>0</v>
      </c>
    </row>
    <row r="18" s="1" customFormat="1" spans="1:11">
      <c r="A18" s="2"/>
      <c r="G18" s="2"/>
      <c r="I18" s="39">
        <v>200</v>
      </c>
      <c r="J18" s="40"/>
      <c r="K18" s="41">
        <f t="shared" si="0"/>
        <v>0</v>
      </c>
    </row>
    <row r="19" s="1" customFormat="1" spans="1:11">
      <c r="A19" s="2" t="s">
        <v>26</v>
      </c>
      <c r="D19" s="2" t="s">
        <v>27</v>
      </c>
      <c r="G19" s="2" t="s">
        <v>25</v>
      </c>
      <c r="I19" s="39">
        <v>100</v>
      </c>
      <c r="J19" s="40"/>
      <c r="K19" s="41">
        <f t="shared" si="0"/>
        <v>0</v>
      </c>
    </row>
    <row r="20" s="1" customFormat="1" spans="1:11">
      <c r="A20" s="1" t="s">
        <v>29</v>
      </c>
      <c r="D20" s="1" t="s">
        <v>30</v>
      </c>
      <c r="G20" s="1" t="s">
        <v>28</v>
      </c>
      <c r="I20" s="39">
        <v>50</v>
      </c>
      <c r="J20" s="40"/>
      <c r="K20" s="41">
        <f t="shared" si="0"/>
        <v>0</v>
      </c>
    </row>
    <row r="21" s="1" customFormat="1" spans="9:11">
      <c r="I21" s="39">
        <v>20</v>
      </c>
      <c r="J21" s="40"/>
      <c r="K21" s="41">
        <f t="shared" si="0"/>
        <v>0</v>
      </c>
    </row>
    <row r="22" s="1" customFormat="1" spans="9:11">
      <c r="I22" s="39">
        <v>10</v>
      </c>
      <c r="J22" s="40"/>
      <c r="K22" s="41">
        <f t="shared" si="0"/>
        <v>0</v>
      </c>
    </row>
    <row r="23" s="1" customFormat="1" spans="9:11">
      <c r="I23" s="39">
        <v>5</v>
      </c>
      <c r="J23" s="40"/>
      <c r="K23" s="41">
        <f t="shared" si="0"/>
        <v>0</v>
      </c>
    </row>
    <row r="24" s="1" customFormat="1" spans="9:11">
      <c r="I24" s="39">
        <v>1</v>
      </c>
      <c r="J24" s="40"/>
      <c r="K24" s="41">
        <f t="shared" si="0"/>
        <v>0</v>
      </c>
    </row>
    <row r="25" s="1" customFormat="1" spans="9:11">
      <c r="I25" s="39">
        <v>0.25</v>
      </c>
      <c r="J25" s="40"/>
      <c r="K25" s="41">
        <f t="shared" si="0"/>
        <v>0</v>
      </c>
    </row>
    <row r="26" s="1" customFormat="1" spans="9:11">
      <c r="I26" s="42">
        <v>0.05</v>
      </c>
      <c r="J26" s="40"/>
      <c r="K26" s="41">
        <f t="shared" si="0"/>
        <v>0</v>
      </c>
    </row>
    <row r="27" s="1" customFormat="1" spans="9:11">
      <c r="I27" s="2" t="s">
        <v>31</v>
      </c>
      <c r="K27" s="43">
        <f>SUM(K16:K26)</f>
        <v>0</v>
      </c>
    </row>
    <row r="28" s="1" customFormat="1" spans="9:11">
      <c r="I28" s="2" t="s">
        <v>32</v>
      </c>
      <c r="K28" s="44">
        <f>K12</f>
        <v>152376</v>
      </c>
    </row>
    <row r="29" s="1" customFormat="1" ht="9.75" spans="11:11">
      <c r="K29" s="45">
        <f>SUM(K27:K28)</f>
        <v>152376</v>
      </c>
    </row>
    <row r="30" s="1" customFormat="1" ht="9.75"/>
    <row r="38" s="1" customFormat="1" spans="1:1">
      <c r="A38" s="2" t="s">
        <v>0</v>
      </c>
    </row>
    <row r="39" s="1" customFormat="1" spans="1:1">
      <c r="A39" s="2" t="s">
        <v>33</v>
      </c>
    </row>
    <row r="41" s="1" customFormat="1" spans="1:12">
      <c r="A41" s="3" t="s">
        <v>2</v>
      </c>
      <c r="B41" s="3" t="s">
        <v>3</v>
      </c>
      <c r="C41" s="3" t="s">
        <v>4</v>
      </c>
      <c r="D41" s="3" t="s">
        <v>5</v>
      </c>
      <c r="E41" s="3" t="s">
        <v>6</v>
      </c>
      <c r="F41" s="3" t="s">
        <v>7</v>
      </c>
      <c r="G41" s="4" t="s">
        <v>8</v>
      </c>
      <c r="H41" s="5"/>
      <c r="I41" s="5"/>
      <c r="J41" s="23"/>
      <c r="K41" s="3" t="s">
        <v>9</v>
      </c>
      <c r="L41" s="3" t="s">
        <v>10</v>
      </c>
    </row>
    <row r="42" s="1" customFormat="1" spans="1:12">
      <c r="A42" s="6"/>
      <c r="B42" s="6"/>
      <c r="C42" s="6"/>
      <c r="D42" s="6"/>
      <c r="E42" s="6"/>
      <c r="F42" s="6"/>
      <c r="G42" s="3" t="s">
        <v>11</v>
      </c>
      <c r="H42" s="3" t="s">
        <v>12</v>
      </c>
      <c r="I42" s="3" t="s">
        <v>13</v>
      </c>
      <c r="J42" s="3" t="s">
        <v>14</v>
      </c>
      <c r="K42" s="6"/>
      <c r="L42" s="6"/>
    </row>
    <row r="43" s="1" customFormat="1" spans="1:1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="1" customFormat="1" spans="1:13">
      <c r="A44" s="14">
        <v>46020</v>
      </c>
      <c r="B44" s="15">
        <v>22297</v>
      </c>
      <c r="C44" s="16" t="s">
        <v>121</v>
      </c>
      <c r="D44" s="17" t="s">
        <v>16</v>
      </c>
      <c r="E44" s="15">
        <v>60741</v>
      </c>
      <c r="F44" s="36">
        <v>2450</v>
      </c>
      <c r="G44" s="19"/>
      <c r="H44" s="19"/>
      <c r="I44" s="14"/>
      <c r="J44" s="36">
        <v>0</v>
      </c>
      <c r="K44" s="25">
        <f>F44+J44</f>
        <v>2450</v>
      </c>
      <c r="L44" s="14">
        <v>46010</v>
      </c>
      <c r="M44" s="2"/>
    </row>
    <row r="45" s="1" customFormat="1" spans="1:13">
      <c r="A45" s="14">
        <v>46020</v>
      </c>
      <c r="B45" s="15">
        <v>22298</v>
      </c>
      <c r="C45" s="16" t="s">
        <v>152</v>
      </c>
      <c r="D45" s="17" t="s">
        <v>44</v>
      </c>
      <c r="E45" s="15">
        <v>60740</v>
      </c>
      <c r="F45" s="36">
        <v>24376.2</v>
      </c>
      <c r="G45" s="19"/>
      <c r="H45" s="19"/>
      <c r="I45" s="14"/>
      <c r="J45" s="36">
        <v>0</v>
      </c>
      <c r="K45" s="25">
        <f>F45+J45</f>
        <v>24376.2</v>
      </c>
      <c r="L45" s="14">
        <v>46010</v>
      </c>
      <c r="M45" s="2"/>
    </row>
    <row r="46" s="1" customFormat="1" spans="1:13">
      <c r="A46" s="14">
        <v>46020</v>
      </c>
      <c r="B46" s="15">
        <v>21852</v>
      </c>
      <c r="C46" s="16" t="s">
        <v>153</v>
      </c>
      <c r="D46" s="17" t="s">
        <v>53</v>
      </c>
      <c r="E46" s="15">
        <v>60707</v>
      </c>
      <c r="F46" s="36">
        <v>217520</v>
      </c>
      <c r="G46" s="19"/>
      <c r="H46" s="19"/>
      <c r="I46" s="14"/>
      <c r="J46" s="36">
        <v>0</v>
      </c>
      <c r="K46" s="25">
        <f>F46+J46</f>
        <v>217520</v>
      </c>
      <c r="L46" s="14">
        <v>46013</v>
      </c>
      <c r="M46" s="2"/>
    </row>
    <row r="47" s="1" customFormat="1" spans="6:11">
      <c r="F47" s="37">
        <f>SUM(F44:F46)</f>
        <v>244346.2</v>
      </c>
      <c r="G47" s="2"/>
      <c r="H47" s="2"/>
      <c r="I47" s="2"/>
      <c r="J47" s="46">
        <f>SUM(J44:J46)</f>
        <v>0</v>
      </c>
      <c r="K47" s="37">
        <f>SUM(K44:K46)</f>
        <v>244346.2</v>
      </c>
    </row>
    <row r="48" s="1" customFormat="1" spans="6:11">
      <c r="F48" s="37"/>
      <c r="G48" s="2"/>
      <c r="H48" s="2"/>
      <c r="I48" s="2"/>
      <c r="J48" s="37"/>
      <c r="K48" s="37"/>
    </row>
    <row r="49" s="1" customFormat="1" spans="6:6">
      <c r="F49" s="37"/>
    </row>
    <row r="53" s="1" customFormat="1" spans="1:4">
      <c r="A53" s="2" t="s">
        <v>23</v>
      </c>
      <c r="D53" s="2" t="s">
        <v>24</v>
      </c>
    </row>
    <row r="54" s="1" customFormat="1" spans="1:1">
      <c r="A54" s="2"/>
    </row>
    <row r="55" s="1" customFormat="1" spans="1:1">
      <c r="A55" s="2"/>
    </row>
    <row r="56" s="1" customFormat="1" spans="1:4">
      <c r="A56" s="2" t="s">
        <v>26</v>
      </c>
      <c r="D56" s="2" t="s">
        <v>27</v>
      </c>
    </row>
    <row r="57" s="1" customFormat="1" spans="1:4">
      <c r="A57" s="1" t="s">
        <v>29</v>
      </c>
      <c r="D57" s="1" t="s">
        <v>30</v>
      </c>
    </row>
    <row r="67" s="1" customFormat="1" spans="1:1">
      <c r="A67" s="2" t="s">
        <v>0</v>
      </c>
    </row>
    <row r="68" s="1" customFormat="1" spans="1:1">
      <c r="A68" s="2" t="s">
        <v>33</v>
      </c>
    </row>
    <row r="70" s="1" customFormat="1" spans="1:12">
      <c r="A70" s="3" t="s">
        <v>2</v>
      </c>
      <c r="B70" s="3" t="s">
        <v>3</v>
      </c>
      <c r="C70" s="3" t="s">
        <v>4</v>
      </c>
      <c r="D70" s="3" t="s">
        <v>5</v>
      </c>
      <c r="E70" s="3" t="s">
        <v>6</v>
      </c>
      <c r="F70" s="3" t="s">
        <v>7</v>
      </c>
      <c r="G70" s="4" t="s">
        <v>8</v>
      </c>
      <c r="H70" s="5"/>
      <c r="I70" s="5"/>
      <c r="J70" s="23"/>
      <c r="K70" s="3" t="s">
        <v>9</v>
      </c>
      <c r="L70" s="3" t="s">
        <v>10</v>
      </c>
    </row>
    <row r="71" s="1" customFormat="1" spans="1:12">
      <c r="A71" s="6"/>
      <c r="B71" s="6"/>
      <c r="C71" s="6"/>
      <c r="D71" s="6"/>
      <c r="E71" s="6"/>
      <c r="F71" s="6"/>
      <c r="G71" s="3" t="s">
        <v>11</v>
      </c>
      <c r="H71" s="3" t="s">
        <v>12</v>
      </c>
      <c r="I71" s="3" t="s">
        <v>13</v>
      </c>
      <c r="J71" s="3" t="s">
        <v>14</v>
      </c>
      <c r="K71" s="6"/>
      <c r="L71" s="6"/>
    </row>
    <row r="72" s="1" customFormat="1" spans="1:1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</row>
    <row r="73" s="1" customFormat="1" spans="1:13">
      <c r="A73" s="14">
        <v>46020</v>
      </c>
      <c r="B73" s="15">
        <v>21853</v>
      </c>
      <c r="C73" s="16" t="s">
        <v>154</v>
      </c>
      <c r="D73" s="17" t="s">
        <v>16</v>
      </c>
      <c r="E73" s="15">
        <v>60664</v>
      </c>
      <c r="F73" s="36">
        <v>5600</v>
      </c>
      <c r="G73" s="19"/>
      <c r="H73" s="19"/>
      <c r="I73" s="14"/>
      <c r="J73" s="36">
        <v>0</v>
      </c>
      <c r="K73" s="25">
        <f t="shared" ref="K73:K82" si="1">F73+J73</f>
        <v>5600</v>
      </c>
      <c r="L73" s="14">
        <v>46010</v>
      </c>
      <c r="M73" s="2"/>
    </row>
    <row r="74" s="1" customFormat="1" spans="1:13">
      <c r="A74" s="14">
        <v>46020</v>
      </c>
      <c r="B74" s="15">
        <v>21853</v>
      </c>
      <c r="C74" s="16" t="s">
        <v>154</v>
      </c>
      <c r="D74" s="17" t="s">
        <v>16</v>
      </c>
      <c r="E74" s="15">
        <v>60665</v>
      </c>
      <c r="F74" s="36">
        <v>5600</v>
      </c>
      <c r="G74" s="19"/>
      <c r="H74" s="19"/>
      <c r="I74" s="14"/>
      <c r="J74" s="36">
        <v>0</v>
      </c>
      <c r="K74" s="25">
        <f t="shared" si="1"/>
        <v>5600</v>
      </c>
      <c r="L74" s="14">
        <v>46010</v>
      </c>
      <c r="M74" s="2"/>
    </row>
    <row r="75" s="1" customFormat="1" spans="1:13">
      <c r="A75" s="14">
        <v>46020</v>
      </c>
      <c r="B75" s="15">
        <v>21853</v>
      </c>
      <c r="C75" s="16" t="s">
        <v>154</v>
      </c>
      <c r="D75" s="17" t="s">
        <v>16</v>
      </c>
      <c r="E75" s="15">
        <v>60666</v>
      </c>
      <c r="F75" s="36">
        <v>5600</v>
      </c>
      <c r="G75" s="19"/>
      <c r="H75" s="19"/>
      <c r="I75" s="14"/>
      <c r="J75" s="36">
        <v>0</v>
      </c>
      <c r="K75" s="25">
        <f t="shared" si="1"/>
        <v>5600</v>
      </c>
      <c r="L75" s="14">
        <v>46010</v>
      </c>
      <c r="M75" s="2"/>
    </row>
    <row r="76" s="1" customFormat="1" spans="1:13">
      <c r="A76" s="14">
        <v>46020</v>
      </c>
      <c r="B76" s="15">
        <v>21854</v>
      </c>
      <c r="C76" s="16" t="s">
        <v>155</v>
      </c>
      <c r="D76" s="17" t="s">
        <v>16</v>
      </c>
      <c r="E76" s="15">
        <v>60744</v>
      </c>
      <c r="F76" s="36">
        <v>73768.8</v>
      </c>
      <c r="G76" s="19"/>
      <c r="H76" s="19"/>
      <c r="I76" s="14"/>
      <c r="J76" s="36">
        <v>0</v>
      </c>
      <c r="K76" s="25">
        <f t="shared" si="1"/>
        <v>73768.8</v>
      </c>
      <c r="L76" s="14">
        <v>46013</v>
      </c>
      <c r="M76" s="2"/>
    </row>
    <row r="77" s="1" customFormat="1" spans="1:13">
      <c r="A77" s="14">
        <v>46020</v>
      </c>
      <c r="B77" s="15">
        <v>21855</v>
      </c>
      <c r="C77" s="16" t="s">
        <v>156</v>
      </c>
      <c r="D77" s="17" t="s">
        <v>16</v>
      </c>
      <c r="E77" s="15">
        <v>60748</v>
      </c>
      <c r="F77" s="36">
        <v>5945</v>
      </c>
      <c r="G77" s="19"/>
      <c r="H77" s="19"/>
      <c r="I77" s="14"/>
      <c r="J77" s="36">
        <v>0</v>
      </c>
      <c r="K77" s="25">
        <f t="shared" si="1"/>
        <v>5945</v>
      </c>
      <c r="L77" s="14">
        <v>46014</v>
      </c>
      <c r="M77" s="2"/>
    </row>
    <row r="78" s="1" customFormat="1" spans="1:13">
      <c r="A78" s="14">
        <v>46020</v>
      </c>
      <c r="B78" s="15">
        <v>21856</v>
      </c>
      <c r="C78" s="16" t="s">
        <v>135</v>
      </c>
      <c r="D78" s="17" t="s">
        <v>16</v>
      </c>
      <c r="E78" s="15">
        <v>60743</v>
      </c>
      <c r="F78" s="36">
        <v>17624.8</v>
      </c>
      <c r="G78" s="19"/>
      <c r="H78" s="19"/>
      <c r="I78" s="14"/>
      <c r="J78" s="36">
        <v>0</v>
      </c>
      <c r="K78" s="25">
        <f t="shared" si="1"/>
        <v>17624.8</v>
      </c>
      <c r="L78" s="14">
        <v>46014</v>
      </c>
      <c r="M78" s="2"/>
    </row>
    <row r="79" s="1" customFormat="1" spans="1:13">
      <c r="A79" s="14">
        <v>46020</v>
      </c>
      <c r="B79" s="15">
        <v>21857</v>
      </c>
      <c r="C79" s="16" t="s">
        <v>155</v>
      </c>
      <c r="D79" s="17" t="s">
        <v>44</v>
      </c>
      <c r="E79" s="15">
        <v>60749</v>
      </c>
      <c r="F79" s="36">
        <v>32356.2</v>
      </c>
      <c r="G79" s="19"/>
      <c r="H79" s="19"/>
      <c r="I79" s="14"/>
      <c r="J79" s="36">
        <v>0</v>
      </c>
      <c r="K79" s="25">
        <f t="shared" si="1"/>
        <v>32356.2</v>
      </c>
      <c r="L79" s="14">
        <v>46018</v>
      </c>
      <c r="M79" s="2"/>
    </row>
    <row r="80" s="1" customFormat="1" spans="1:13">
      <c r="A80" s="14">
        <v>46020</v>
      </c>
      <c r="B80" s="15">
        <v>21857</v>
      </c>
      <c r="C80" s="16" t="s">
        <v>155</v>
      </c>
      <c r="D80" s="17" t="s">
        <v>157</v>
      </c>
      <c r="E80" s="15">
        <v>60749</v>
      </c>
      <c r="F80" s="36">
        <v>12665</v>
      </c>
      <c r="G80" s="19"/>
      <c r="H80" s="19"/>
      <c r="I80" s="14"/>
      <c r="J80" s="36">
        <v>0</v>
      </c>
      <c r="K80" s="25">
        <f t="shared" si="1"/>
        <v>12665</v>
      </c>
      <c r="L80" s="14">
        <v>46018</v>
      </c>
      <c r="M80" s="2"/>
    </row>
    <row r="81" s="1" customFormat="1" spans="1:13">
      <c r="A81" s="14">
        <v>46020</v>
      </c>
      <c r="B81" s="15">
        <v>21858</v>
      </c>
      <c r="C81" s="16" t="s">
        <v>158</v>
      </c>
      <c r="D81" s="17" t="s">
        <v>16</v>
      </c>
      <c r="E81" s="15">
        <v>60660</v>
      </c>
      <c r="F81" s="36"/>
      <c r="G81" s="19"/>
      <c r="H81" s="19"/>
      <c r="I81" s="14"/>
      <c r="J81" s="36">
        <v>120080.6</v>
      </c>
      <c r="K81" s="25">
        <f t="shared" si="1"/>
        <v>120080.6</v>
      </c>
      <c r="L81" s="14">
        <v>46020</v>
      </c>
      <c r="M81" s="2"/>
    </row>
    <row r="82" s="1" customFormat="1" spans="1:13">
      <c r="A82" s="14">
        <v>46020</v>
      </c>
      <c r="B82" s="15">
        <v>21859</v>
      </c>
      <c r="C82" s="16" t="s">
        <v>159</v>
      </c>
      <c r="D82" s="17" t="s">
        <v>40</v>
      </c>
      <c r="E82" s="15">
        <v>60633</v>
      </c>
      <c r="F82" s="36">
        <v>45512.4</v>
      </c>
      <c r="G82" s="19"/>
      <c r="H82" s="19"/>
      <c r="I82" s="14"/>
      <c r="J82" s="36">
        <v>0</v>
      </c>
      <c r="K82" s="25">
        <f t="shared" si="1"/>
        <v>45512.4</v>
      </c>
      <c r="L82" s="14">
        <v>46013</v>
      </c>
      <c r="M82" s="2"/>
    </row>
    <row r="83" s="1" customFormat="1" spans="6:11">
      <c r="F83" s="37">
        <f>SUM(F73:F82)</f>
        <v>204672.2</v>
      </c>
      <c r="G83" s="2"/>
      <c r="H83" s="2"/>
      <c r="I83" s="2"/>
      <c r="J83" s="46">
        <f>SUM(J73:J82)</f>
        <v>120080.6</v>
      </c>
      <c r="K83" s="37">
        <f>SUM(K73:K82)</f>
        <v>324752.8</v>
      </c>
    </row>
    <row r="84" s="1" customFormat="1" spans="6:11">
      <c r="F84" s="37"/>
      <c r="G84" s="2"/>
      <c r="H84" s="2"/>
      <c r="I84" s="2"/>
      <c r="J84" s="37"/>
      <c r="K84" s="37"/>
    </row>
    <row r="85" s="1" customFormat="1" spans="6:6">
      <c r="F85" s="37"/>
    </row>
    <row r="89" s="1" customFormat="1" spans="1:4">
      <c r="A89" s="2" t="s">
        <v>23</v>
      </c>
      <c r="D89" s="2" t="s">
        <v>24</v>
      </c>
    </row>
    <row r="90" s="1" customFormat="1" spans="1:1">
      <c r="A90" s="2"/>
    </row>
    <row r="91" s="1" customFormat="1" spans="1:1">
      <c r="A91" s="2"/>
    </row>
    <row r="92" s="1" customFormat="1" spans="1:4">
      <c r="A92" s="2" t="s">
        <v>26</v>
      </c>
      <c r="D92" s="2" t="s">
        <v>27</v>
      </c>
    </row>
    <row r="93" s="1" customFormat="1" spans="1:4">
      <c r="A93" s="1" t="s">
        <v>29</v>
      </c>
      <c r="D93" s="1" t="s">
        <v>30</v>
      </c>
    </row>
    <row r="100" s="1" customFormat="1" spans="1:1">
      <c r="A100" s="2" t="s">
        <v>0</v>
      </c>
    </row>
    <row r="101" s="1" customFormat="1" spans="1:1">
      <c r="A101" s="2" t="s">
        <v>33</v>
      </c>
    </row>
    <row r="103" s="1" customFormat="1" spans="1:12">
      <c r="A103" s="3" t="s">
        <v>2</v>
      </c>
      <c r="B103" s="3" t="s">
        <v>3</v>
      </c>
      <c r="C103" s="3" t="s">
        <v>4</v>
      </c>
      <c r="D103" s="3" t="s">
        <v>5</v>
      </c>
      <c r="E103" s="3" t="s">
        <v>6</v>
      </c>
      <c r="F103" s="3" t="s">
        <v>7</v>
      </c>
      <c r="G103" s="4" t="s">
        <v>8</v>
      </c>
      <c r="H103" s="5"/>
      <c r="I103" s="5"/>
      <c r="J103" s="23"/>
      <c r="K103" s="3" t="s">
        <v>9</v>
      </c>
      <c r="L103" s="3" t="s">
        <v>10</v>
      </c>
    </row>
    <row r="104" s="1" customFormat="1" spans="1:12">
      <c r="A104" s="6"/>
      <c r="B104" s="6"/>
      <c r="C104" s="6"/>
      <c r="D104" s="6"/>
      <c r="E104" s="6"/>
      <c r="F104" s="6"/>
      <c r="G104" s="3" t="s">
        <v>11</v>
      </c>
      <c r="H104" s="3" t="s">
        <v>12</v>
      </c>
      <c r="I104" s="3" t="s">
        <v>13</v>
      </c>
      <c r="J104" s="3" t="s">
        <v>14</v>
      </c>
      <c r="K104" s="6"/>
      <c r="L104" s="6"/>
    </row>
    <row r="105" s="1" customFormat="1" spans="1:12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</row>
    <row r="106" s="1" customFormat="1" spans="1:13">
      <c r="A106" s="14">
        <v>46010</v>
      </c>
      <c r="B106" s="15">
        <v>21851</v>
      </c>
      <c r="C106" s="16" t="s">
        <v>160</v>
      </c>
      <c r="D106" s="17" t="s">
        <v>157</v>
      </c>
      <c r="E106" s="15" t="s">
        <v>161</v>
      </c>
      <c r="F106" s="36">
        <v>16525</v>
      </c>
      <c r="G106" s="19"/>
      <c r="H106" s="19"/>
      <c r="I106" s="14"/>
      <c r="J106" s="36">
        <v>0</v>
      </c>
      <c r="K106" s="25">
        <f>F106+J106</f>
        <v>16525</v>
      </c>
      <c r="L106" s="14">
        <v>46008</v>
      </c>
      <c r="M106" s="2"/>
    </row>
    <row r="107" s="1" customFormat="1" spans="1:13">
      <c r="A107" s="14">
        <v>46010</v>
      </c>
      <c r="B107" s="15">
        <v>21851</v>
      </c>
      <c r="C107" s="16" t="s">
        <v>160</v>
      </c>
      <c r="D107" s="17" t="s">
        <v>73</v>
      </c>
      <c r="E107" s="15" t="s">
        <v>162</v>
      </c>
      <c r="F107" s="36">
        <v>10151.2</v>
      </c>
      <c r="G107" s="19"/>
      <c r="H107" s="19"/>
      <c r="I107" s="14"/>
      <c r="J107" s="36">
        <v>0</v>
      </c>
      <c r="K107" s="25">
        <f>F107+J107</f>
        <v>10151.2</v>
      </c>
      <c r="L107" s="14">
        <v>46008</v>
      </c>
      <c r="M107" s="2"/>
    </row>
    <row r="108" s="1" customFormat="1" spans="1:13">
      <c r="A108" s="14">
        <v>46020</v>
      </c>
      <c r="B108" s="15">
        <v>21860</v>
      </c>
      <c r="C108" s="16" t="s">
        <v>163</v>
      </c>
      <c r="D108" s="17" t="s">
        <v>16</v>
      </c>
      <c r="E108" s="15" t="s">
        <v>125</v>
      </c>
      <c r="F108" s="36">
        <v>11990</v>
      </c>
      <c r="G108" s="19"/>
      <c r="H108" s="19"/>
      <c r="I108" s="14"/>
      <c r="J108" s="36">
        <v>0</v>
      </c>
      <c r="K108" s="25">
        <f>F108+J108</f>
        <v>11990</v>
      </c>
      <c r="L108" s="14">
        <v>46013</v>
      </c>
      <c r="M108" s="2"/>
    </row>
    <row r="109" s="1" customFormat="1" spans="1:13">
      <c r="A109" s="14">
        <v>46020</v>
      </c>
      <c r="B109" s="15">
        <v>21861</v>
      </c>
      <c r="C109" s="16" t="s">
        <v>164</v>
      </c>
      <c r="D109" s="17" t="s">
        <v>16</v>
      </c>
      <c r="E109" s="15" t="s">
        <v>165</v>
      </c>
      <c r="F109" s="36">
        <v>5000</v>
      </c>
      <c r="G109" s="19"/>
      <c r="H109" s="19"/>
      <c r="I109" s="14"/>
      <c r="J109" s="36">
        <v>0</v>
      </c>
      <c r="K109" s="25">
        <f>F109+J109</f>
        <v>5000</v>
      </c>
      <c r="L109" s="14">
        <v>46010</v>
      </c>
      <c r="M109" s="2"/>
    </row>
    <row r="110" s="1" customFormat="1" spans="6:11">
      <c r="F110" s="37">
        <f>SUM(F106:F109)</f>
        <v>43666.2</v>
      </c>
      <c r="G110" s="2"/>
      <c r="H110" s="2"/>
      <c r="I110" s="2"/>
      <c r="J110" s="46">
        <f>SUM(J106:J109)</f>
        <v>0</v>
      </c>
      <c r="K110" s="37">
        <f>SUM(K106:K109)</f>
        <v>43666.2</v>
      </c>
    </row>
    <row r="111" s="1" customFormat="1" spans="6:11">
      <c r="F111" s="37"/>
      <c r="G111" s="2"/>
      <c r="H111" s="2"/>
      <c r="I111" s="2"/>
      <c r="J111" s="37"/>
      <c r="K111" s="37"/>
    </row>
    <row r="112" s="1" customFormat="1" spans="6:6">
      <c r="F112" s="37"/>
    </row>
    <row r="116" s="1" customFormat="1" spans="1:4">
      <c r="A116" s="2" t="s">
        <v>23</v>
      </c>
      <c r="D116" s="2" t="s">
        <v>24</v>
      </c>
    </row>
    <row r="117" s="1" customFormat="1" spans="1:1">
      <c r="A117" s="2"/>
    </row>
    <row r="118" s="1" customFormat="1" spans="1:1">
      <c r="A118" s="2"/>
    </row>
    <row r="119" s="1" customFormat="1" spans="1:4">
      <c r="A119" s="2" t="s">
        <v>26</v>
      </c>
      <c r="D119" s="2" t="s">
        <v>27</v>
      </c>
    </row>
    <row r="120" s="1" customFormat="1" spans="1:4">
      <c r="A120" s="1" t="s">
        <v>29</v>
      </c>
      <c r="D120" s="1" t="s">
        <v>30</v>
      </c>
    </row>
    <row r="132" s="1" customFormat="1" spans="1:1">
      <c r="A132" s="2" t="s">
        <v>0</v>
      </c>
    </row>
    <row r="133" s="1" customFormat="1" spans="1:1">
      <c r="A133" s="2" t="s">
        <v>33</v>
      </c>
    </row>
    <row r="135" s="1" customFormat="1" spans="1:12">
      <c r="A135" s="3" t="s">
        <v>2</v>
      </c>
      <c r="B135" s="3" t="s">
        <v>3</v>
      </c>
      <c r="C135" s="3" t="s">
        <v>4</v>
      </c>
      <c r="D135" s="3" t="s">
        <v>5</v>
      </c>
      <c r="E135" s="3" t="s">
        <v>6</v>
      </c>
      <c r="F135" s="3" t="s">
        <v>7</v>
      </c>
      <c r="G135" s="4" t="s">
        <v>8</v>
      </c>
      <c r="H135" s="5"/>
      <c r="I135" s="5"/>
      <c r="J135" s="23"/>
      <c r="K135" s="3" t="s">
        <v>9</v>
      </c>
      <c r="L135" s="3" t="s">
        <v>10</v>
      </c>
    </row>
    <row r="136" s="1" customFormat="1" spans="1:12">
      <c r="A136" s="6"/>
      <c r="B136" s="6"/>
      <c r="C136" s="6"/>
      <c r="D136" s="6"/>
      <c r="E136" s="6"/>
      <c r="F136" s="6"/>
      <c r="G136" s="3" t="s">
        <v>11</v>
      </c>
      <c r="H136" s="3" t="s">
        <v>12</v>
      </c>
      <c r="I136" s="3" t="s">
        <v>13</v>
      </c>
      <c r="J136" s="3" t="s">
        <v>14</v>
      </c>
      <c r="K136" s="6"/>
      <c r="L136" s="6"/>
    </row>
    <row r="137" s="1" customFormat="1" spans="1:12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</row>
    <row r="138" s="1" customFormat="1" spans="1:13">
      <c r="A138" s="14">
        <v>46020</v>
      </c>
      <c r="B138" s="15">
        <v>22300</v>
      </c>
      <c r="C138" s="16" t="s">
        <v>166</v>
      </c>
      <c r="D138" s="17" t="s">
        <v>16</v>
      </c>
      <c r="E138" s="15">
        <v>60751</v>
      </c>
      <c r="F138" s="36">
        <v>594794</v>
      </c>
      <c r="G138" s="19"/>
      <c r="H138" s="19"/>
      <c r="I138" s="14"/>
      <c r="J138" s="36">
        <v>0</v>
      </c>
      <c r="K138" s="25">
        <f>F138+J138</f>
        <v>594794</v>
      </c>
      <c r="L138" s="14">
        <v>46020</v>
      </c>
      <c r="M138" s="2"/>
    </row>
    <row r="139" s="1" customFormat="1" spans="1:13">
      <c r="A139" s="14"/>
      <c r="B139" s="15"/>
      <c r="C139" s="16"/>
      <c r="D139" s="17"/>
      <c r="E139" s="15"/>
      <c r="F139" s="36"/>
      <c r="G139" s="19"/>
      <c r="H139" s="19"/>
      <c r="I139" s="14"/>
      <c r="J139" s="36"/>
      <c r="K139" s="25"/>
      <c r="L139" s="14"/>
      <c r="M139" s="2"/>
    </row>
    <row r="140" s="1" customFormat="1" spans="6:11">
      <c r="F140" s="37">
        <f>SUM(F138:F139)</f>
        <v>594794</v>
      </c>
      <c r="G140" s="2"/>
      <c r="H140" s="2"/>
      <c r="I140" s="2"/>
      <c r="J140" s="46">
        <f>SUM(J138:J139)</f>
        <v>0</v>
      </c>
      <c r="K140" s="37">
        <f>SUM(K138:K139)</f>
        <v>594794</v>
      </c>
    </row>
    <row r="141" s="1" customFormat="1" spans="6:11">
      <c r="F141" s="37"/>
      <c r="G141" s="2"/>
      <c r="H141" s="2"/>
      <c r="I141" s="2"/>
      <c r="J141" s="37"/>
      <c r="K141" s="37"/>
    </row>
    <row r="142" s="1" customFormat="1" spans="6:6">
      <c r="F142" s="37"/>
    </row>
    <row r="146" s="1" customFormat="1" spans="1:4">
      <c r="A146" s="2" t="s">
        <v>23</v>
      </c>
      <c r="D146" s="2" t="s">
        <v>24</v>
      </c>
    </row>
    <row r="147" s="1" customFormat="1" spans="1:1">
      <c r="A147" s="2"/>
    </row>
    <row r="148" s="1" customFormat="1" spans="1:1">
      <c r="A148" s="2"/>
    </row>
    <row r="149" s="1" customFormat="1" spans="1:4">
      <c r="A149" s="2" t="s">
        <v>26</v>
      </c>
      <c r="D149" s="2" t="s">
        <v>27</v>
      </c>
    </row>
    <row r="150" s="1" customFormat="1" spans="1:4">
      <c r="A150" s="1" t="s">
        <v>29</v>
      </c>
      <c r="D150" s="1" t="s">
        <v>30</v>
      </c>
    </row>
  </sheetData>
  <mergeCells count="65">
    <mergeCell ref="G4:J4"/>
    <mergeCell ref="G41:J41"/>
    <mergeCell ref="G70:J70"/>
    <mergeCell ref="G103:J103"/>
    <mergeCell ref="G135:J135"/>
    <mergeCell ref="A4:A6"/>
    <mergeCell ref="A41:A43"/>
    <mergeCell ref="A70:A72"/>
    <mergeCell ref="A103:A105"/>
    <mergeCell ref="A135:A137"/>
    <mergeCell ref="B4:B6"/>
    <mergeCell ref="B41:B43"/>
    <mergeCell ref="B70:B72"/>
    <mergeCell ref="B103:B105"/>
    <mergeCell ref="B135:B137"/>
    <mergeCell ref="C4:C6"/>
    <mergeCell ref="C41:C43"/>
    <mergeCell ref="C70:C72"/>
    <mergeCell ref="C103:C105"/>
    <mergeCell ref="C135:C137"/>
    <mergeCell ref="D4:D6"/>
    <mergeCell ref="D41:D43"/>
    <mergeCell ref="D70:D72"/>
    <mergeCell ref="D103:D105"/>
    <mergeCell ref="D135:D137"/>
    <mergeCell ref="E4:E6"/>
    <mergeCell ref="E41:E43"/>
    <mergeCell ref="E70:E72"/>
    <mergeCell ref="E103:E105"/>
    <mergeCell ref="E135:E137"/>
    <mergeCell ref="F4:F6"/>
    <mergeCell ref="F41:F43"/>
    <mergeCell ref="F70:F72"/>
    <mergeCell ref="F103:F105"/>
    <mergeCell ref="F135:F137"/>
    <mergeCell ref="G5:G6"/>
    <mergeCell ref="G42:G43"/>
    <mergeCell ref="G71:G72"/>
    <mergeCell ref="G104:G105"/>
    <mergeCell ref="G136:G137"/>
    <mergeCell ref="H5:H6"/>
    <mergeCell ref="H42:H43"/>
    <mergeCell ref="H71:H72"/>
    <mergeCell ref="H104:H105"/>
    <mergeCell ref="H136:H137"/>
    <mergeCell ref="I5:I6"/>
    <mergeCell ref="I42:I43"/>
    <mergeCell ref="I71:I72"/>
    <mergeCell ref="I104:I105"/>
    <mergeCell ref="I136:I137"/>
    <mergeCell ref="J5:J6"/>
    <mergeCell ref="J42:J43"/>
    <mergeCell ref="J71:J72"/>
    <mergeCell ref="J104:J105"/>
    <mergeCell ref="J136:J137"/>
    <mergeCell ref="K4:K6"/>
    <mergeCell ref="K41:K43"/>
    <mergeCell ref="K70:K72"/>
    <mergeCell ref="K103:K105"/>
    <mergeCell ref="K135:K137"/>
    <mergeCell ref="L4:L6"/>
    <mergeCell ref="L41:L43"/>
    <mergeCell ref="L70:L72"/>
    <mergeCell ref="L103:L105"/>
    <mergeCell ref="L135:L137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</sheetPr>
  <dimension ref="A1:L423"/>
  <sheetViews>
    <sheetView zoomScale="115" zoomScaleNormal="115" topLeftCell="A389" workbookViewId="0">
      <selection activeCell="A410" sqref="A410:I410"/>
    </sheetView>
  </sheetViews>
  <sheetFormatPr defaultColWidth="8.57142857142857" defaultRowHeight="9"/>
  <cols>
    <col min="1" max="1" width="11.2857142857143" style="1" customWidth="1"/>
    <col min="2" max="2" width="7.28571428571429" style="1" customWidth="1"/>
    <col min="3" max="3" width="29.4285714285714" style="1" customWidth="1"/>
    <col min="4" max="4" width="11.5714285714286" style="1" customWidth="1"/>
    <col min="5" max="5" width="10.4285714285714" style="1" customWidth="1"/>
    <col min="6" max="6" width="12" style="1" customWidth="1"/>
    <col min="7" max="10" width="12.8571428571429" style="1" customWidth="1"/>
    <col min="11" max="11" width="14" style="1" customWidth="1"/>
    <col min="12" max="12" width="12.5714285714286" style="1" customWidth="1"/>
    <col min="13" max="16384" width="8.57142857142857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167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>
      <c r="A7" s="8">
        <v>45993</v>
      </c>
      <c r="B7" s="9">
        <v>21785</v>
      </c>
      <c r="C7" s="10" t="s">
        <v>168</v>
      </c>
      <c r="D7" s="11" t="s">
        <v>86</v>
      </c>
      <c r="E7" s="3">
        <v>282041</v>
      </c>
      <c r="F7" s="12"/>
      <c r="G7" s="13" t="s">
        <v>169</v>
      </c>
      <c r="H7" s="13"/>
      <c r="I7" s="24"/>
      <c r="J7" s="25">
        <v>200</v>
      </c>
      <c r="K7" s="26">
        <f t="shared" ref="K7:K8" si="0">J7</f>
        <v>200</v>
      </c>
      <c r="L7" s="8">
        <v>45992</v>
      </c>
    </row>
    <row r="8" spans="1:12">
      <c r="A8" s="14"/>
      <c r="B8" s="15"/>
      <c r="C8" s="16"/>
      <c r="D8" s="17" t="s">
        <v>170</v>
      </c>
      <c r="E8" s="7"/>
      <c r="F8" s="18"/>
      <c r="G8" s="19" t="s">
        <v>169</v>
      </c>
      <c r="H8" s="19"/>
      <c r="I8" s="27"/>
      <c r="J8" s="25">
        <v>-47.39</v>
      </c>
      <c r="K8" s="26">
        <f t="shared" si="0"/>
        <v>-47.39</v>
      </c>
      <c r="L8" s="14"/>
    </row>
    <row r="9" spans="1:12">
      <c r="A9" s="20" t="s">
        <v>171</v>
      </c>
      <c r="B9" s="21"/>
      <c r="C9" s="21"/>
      <c r="D9" s="21"/>
      <c r="E9" s="21"/>
      <c r="F9" s="21"/>
      <c r="G9" s="21"/>
      <c r="H9" s="21"/>
      <c r="I9" s="28"/>
      <c r="J9" s="29">
        <f>SUM(J7:J8)</f>
        <v>152.61</v>
      </c>
      <c r="K9" s="29">
        <f>SUM(K7:K8)</f>
        <v>152.61</v>
      </c>
      <c r="L9" s="14"/>
    </row>
    <row r="10" spans="1:12">
      <c r="A10" s="8">
        <v>45993</v>
      </c>
      <c r="B10" s="9">
        <v>21785</v>
      </c>
      <c r="C10" s="10" t="s">
        <v>172</v>
      </c>
      <c r="D10" s="11" t="s">
        <v>86</v>
      </c>
      <c r="E10" s="3">
        <v>281736</v>
      </c>
      <c r="F10" s="12"/>
      <c r="G10" s="13" t="s">
        <v>169</v>
      </c>
      <c r="H10" s="13"/>
      <c r="I10" s="24"/>
      <c r="J10" s="25">
        <v>1100</v>
      </c>
      <c r="K10" s="26">
        <f t="shared" ref="K10:K14" si="1">J10</f>
        <v>1100</v>
      </c>
      <c r="L10" s="8">
        <v>45992</v>
      </c>
    </row>
    <row r="11" spans="1:12">
      <c r="A11" s="14"/>
      <c r="B11" s="15"/>
      <c r="C11" s="16"/>
      <c r="D11" s="17" t="s">
        <v>170</v>
      </c>
      <c r="E11" s="7"/>
      <c r="F11" s="18"/>
      <c r="G11" s="19" t="s">
        <v>169</v>
      </c>
      <c r="H11" s="19"/>
      <c r="I11" s="27"/>
      <c r="J11" s="25">
        <v>-241.32</v>
      </c>
      <c r="K11" s="26">
        <f t="shared" si="1"/>
        <v>-241.32</v>
      </c>
      <c r="L11" s="14"/>
    </row>
    <row r="12" spans="1:12">
      <c r="A12" s="20" t="s">
        <v>171</v>
      </c>
      <c r="B12" s="21"/>
      <c r="C12" s="21"/>
      <c r="D12" s="21"/>
      <c r="E12" s="21"/>
      <c r="F12" s="21"/>
      <c r="G12" s="21"/>
      <c r="H12" s="21"/>
      <c r="I12" s="28"/>
      <c r="J12" s="29">
        <f>SUM(J10:J11)</f>
        <v>858.68</v>
      </c>
      <c r="K12" s="29">
        <f>SUM(K10:K11)</f>
        <v>858.68</v>
      </c>
      <c r="L12" s="14"/>
    </row>
    <row r="13" spans="1:12">
      <c r="A13" s="8">
        <v>45993</v>
      </c>
      <c r="B13" s="9">
        <v>21785</v>
      </c>
      <c r="C13" s="10" t="s">
        <v>173</v>
      </c>
      <c r="D13" s="11" t="s">
        <v>86</v>
      </c>
      <c r="E13" s="3">
        <v>281734</v>
      </c>
      <c r="F13" s="12"/>
      <c r="G13" s="13" t="s">
        <v>169</v>
      </c>
      <c r="H13" s="13"/>
      <c r="I13" s="24"/>
      <c r="J13" s="25">
        <v>4485</v>
      </c>
      <c r="K13" s="26">
        <f t="shared" si="1"/>
        <v>4485</v>
      </c>
      <c r="L13" s="8">
        <v>45992</v>
      </c>
    </row>
    <row r="14" spans="1:12">
      <c r="A14" s="14"/>
      <c r="B14" s="15"/>
      <c r="C14" s="16"/>
      <c r="D14" s="17" t="s">
        <v>170</v>
      </c>
      <c r="E14" s="7"/>
      <c r="F14" s="18"/>
      <c r="G14" s="19" t="s">
        <v>169</v>
      </c>
      <c r="H14" s="19"/>
      <c r="I14" s="27"/>
      <c r="J14" s="25">
        <v>-937.35</v>
      </c>
      <c r="K14" s="26">
        <f t="shared" si="1"/>
        <v>-937.35</v>
      </c>
      <c r="L14" s="14"/>
    </row>
    <row r="15" spans="1:12">
      <c r="A15" s="20" t="s">
        <v>171</v>
      </c>
      <c r="B15" s="21"/>
      <c r="C15" s="21"/>
      <c r="D15" s="21"/>
      <c r="E15" s="21"/>
      <c r="F15" s="21"/>
      <c r="G15" s="21"/>
      <c r="H15" s="21"/>
      <c r="I15" s="28"/>
      <c r="J15" s="29">
        <f>SUM(J13:J14)</f>
        <v>3547.65</v>
      </c>
      <c r="K15" s="29">
        <f>SUM(K13:K14)</f>
        <v>3547.65</v>
      </c>
      <c r="L15" s="14"/>
    </row>
    <row r="16" spans="1:12">
      <c r="A16" s="8">
        <v>45993</v>
      </c>
      <c r="B16" s="9">
        <v>21785</v>
      </c>
      <c r="C16" s="10" t="s">
        <v>174</v>
      </c>
      <c r="D16" s="11" t="s">
        <v>86</v>
      </c>
      <c r="E16" s="3">
        <v>281728</v>
      </c>
      <c r="F16" s="12"/>
      <c r="G16" s="13" t="s">
        <v>169</v>
      </c>
      <c r="H16" s="13"/>
      <c r="I16" s="24"/>
      <c r="J16" s="25">
        <v>1100</v>
      </c>
      <c r="K16" s="26">
        <f t="shared" ref="K16:K20" si="2">J16</f>
        <v>1100</v>
      </c>
      <c r="L16" s="8">
        <v>45992</v>
      </c>
    </row>
    <row r="17" spans="1:12">
      <c r="A17" s="14"/>
      <c r="B17" s="15"/>
      <c r="C17" s="16"/>
      <c r="D17" s="17" t="s">
        <v>170</v>
      </c>
      <c r="E17" s="7"/>
      <c r="F17" s="18"/>
      <c r="G17" s="19" t="s">
        <v>169</v>
      </c>
      <c r="H17" s="19"/>
      <c r="I17" s="27"/>
      <c r="J17" s="25">
        <v>-254.11</v>
      </c>
      <c r="K17" s="26">
        <f t="shared" si="2"/>
        <v>-254.11</v>
      </c>
      <c r="L17" s="14"/>
    </row>
    <row r="18" spans="1:12">
      <c r="A18" s="20" t="s">
        <v>171</v>
      </c>
      <c r="B18" s="21"/>
      <c r="C18" s="21"/>
      <c r="D18" s="21"/>
      <c r="E18" s="21"/>
      <c r="F18" s="21"/>
      <c r="G18" s="21"/>
      <c r="H18" s="21"/>
      <c r="I18" s="28"/>
      <c r="J18" s="29">
        <f>SUM(J16:J17)</f>
        <v>845.89</v>
      </c>
      <c r="K18" s="29">
        <f>SUM(K16:K17)</f>
        <v>845.89</v>
      </c>
      <c r="L18" s="14"/>
    </row>
    <row r="19" spans="1:12">
      <c r="A19" s="8">
        <v>45993</v>
      </c>
      <c r="B19" s="9">
        <v>21785</v>
      </c>
      <c r="C19" s="10" t="s">
        <v>175</v>
      </c>
      <c r="D19" s="11" t="s">
        <v>86</v>
      </c>
      <c r="E19" s="3">
        <v>281887</v>
      </c>
      <c r="F19" s="12"/>
      <c r="G19" s="13" t="s">
        <v>169</v>
      </c>
      <c r="H19" s="13"/>
      <c r="I19" s="24"/>
      <c r="J19" s="25">
        <v>200</v>
      </c>
      <c r="K19" s="26">
        <f t="shared" si="2"/>
        <v>200</v>
      </c>
      <c r="L19" s="8">
        <v>45992</v>
      </c>
    </row>
    <row r="20" spans="1:12">
      <c r="A20" s="14"/>
      <c r="B20" s="15"/>
      <c r="C20" s="16"/>
      <c r="D20" s="17" t="s">
        <v>170</v>
      </c>
      <c r="E20" s="7"/>
      <c r="F20" s="18"/>
      <c r="G20" s="19" t="s">
        <v>169</v>
      </c>
      <c r="H20" s="19"/>
      <c r="I20" s="27"/>
      <c r="J20" s="25">
        <v>-48.24</v>
      </c>
      <c r="K20" s="26">
        <f t="shared" si="2"/>
        <v>-48.24</v>
      </c>
      <c r="L20" s="14"/>
    </row>
    <row r="21" spans="1:12">
      <c r="A21" s="20" t="s">
        <v>171</v>
      </c>
      <c r="B21" s="21"/>
      <c r="C21" s="21"/>
      <c r="D21" s="21"/>
      <c r="E21" s="21"/>
      <c r="F21" s="21"/>
      <c r="G21" s="21"/>
      <c r="H21" s="21"/>
      <c r="I21" s="28"/>
      <c r="J21" s="29">
        <f>SUM(J19:J20)</f>
        <v>151.76</v>
      </c>
      <c r="K21" s="29">
        <f>SUM(K19:K20)</f>
        <v>151.76</v>
      </c>
      <c r="L21" s="14"/>
    </row>
    <row r="22" spans="1:12">
      <c r="A22" s="8">
        <v>45993</v>
      </c>
      <c r="B22" s="9">
        <v>21785</v>
      </c>
      <c r="C22" s="10" t="s">
        <v>176</v>
      </c>
      <c r="D22" s="11" t="s">
        <v>86</v>
      </c>
      <c r="E22" s="3">
        <v>281737</v>
      </c>
      <c r="F22" s="12"/>
      <c r="G22" s="13" t="s">
        <v>169</v>
      </c>
      <c r="H22" s="13"/>
      <c r="I22" s="24"/>
      <c r="J22" s="25">
        <v>350</v>
      </c>
      <c r="K22" s="26">
        <f t="shared" ref="K22:K26" si="3">J22</f>
        <v>350</v>
      </c>
      <c r="L22" s="8">
        <v>45992</v>
      </c>
    </row>
    <row r="23" spans="1:12">
      <c r="A23" s="14"/>
      <c r="B23" s="15"/>
      <c r="C23" s="16"/>
      <c r="D23" s="17" t="s">
        <v>170</v>
      </c>
      <c r="E23" s="7"/>
      <c r="F23" s="18"/>
      <c r="G23" s="19" t="s">
        <v>169</v>
      </c>
      <c r="H23" s="19"/>
      <c r="I23" s="27"/>
      <c r="J23" s="25">
        <v>-80.03</v>
      </c>
      <c r="K23" s="26">
        <f t="shared" si="3"/>
        <v>-80.03</v>
      </c>
      <c r="L23" s="14"/>
    </row>
    <row r="24" spans="1:12">
      <c r="A24" s="20" t="s">
        <v>171</v>
      </c>
      <c r="B24" s="21"/>
      <c r="C24" s="21"/>
      <c r="D24" s="21"/>
      <c r="E24" s="21"/>
      <c r="F24" s="21"/>
      <c r="G24" s="21"/>
      <c r="H24" s="21"/>
      <c r="I24" s="28"/>
      <c r="J24" s="29">
        <f>SUM(J22:J23)</f>
        <v>269.97</v>
      </c>
      <c r="K24" s="29">
        <f>SUM(K22:K23)</f>
        <v>269.97</v>
      </c>
      <c r="L24" s="14"/>
    </row>
    <row r="25" spans="1:12">
      <c r="A25" s="8">
        <v>45993</v>
      </c>
      <c r="B25" s="9">
        <v>21785</v>
      </c>
      <c r="C25" s="10" t="s">
        <v>177</v>
      </c>
      <c r="D25" s="11" t="s">
        <v>86</v>
      </c>
      <c r="E25" s="3">
        <v>281711</v>
      </c>
      <c r="F25" s="12"/>
      <c r="G25" s="13" t="s">
        <v>169</v>
      </c>
      <c r="H25" s="13"/>
      <c r="I25" s="24"/>
      <c r="J25" s="25">
        <v>1100</v>
      </c>
      <c r="K25" s="26">
        <f t="shared" si="3"/>
        <v>1100</v>
      </c>
      <c r="L25" s="8">
        <v>45992</v>
      </c>
    </row>
    <row r="26" spans="1:12">
      <c r="A26" s="14"/>
      <c r="B26" s="15"/>
      <c r="C26" s="16"/>
      <c r="D26" s="17" t="s">
        <v>170</v>
      </c>
      <c r="E26" s="7"/>
      <c r="F26" s="18"/>
      <c r="G26" s="19" t="s">
        <v>169</v>
      </c>
      <c r="H26" s="19"/>
      <c r="I26" s="27"/>
      <c r="J26" s="25">
        <v>-254.37</v>
      </c>
      <c r="K26" s="26">
        <f t="shared" si="3"/>
        <v>-254.37</v>
      </c>
      <c r="L26" s="14"/>
    </row>
    <row r="27" spans="1:12">
      <c r="A27" s="20" t="s">
        <v>171</v>
      </c>
      <c r="B27" s="21"/>
      <c r="C27" s="21"/>
      <c r="D27" s="21"/>
      <c r="E27" s="21"/>
      <c r="F27" s="21"/>
      <c r="G27" s="21"/>
      <c r="H27" s="21"/>
      <c r="I27" s="28"/>
      <c r="J27" s="29">
        <f>SUM(J25:J26)</f>
        <v>845.63</v>
      </c>
      <c r="K27" s="29">
        <f>SUM(K25:K26)</f>
        <v>845.63</v>
      </c>
      <c r="L27" s="14"/>
    </row>
    <row r="28" spans="1:12">
      <c r="A28" s="8">
        <v>45993</v>
      </c>
      <c r="B28" s="9">
        <v>21785</v>
      </c>
      <c r="C28" s="22" t="s">
        <v>178</v>
      </c>
      <c r="D28" s="11" t="s">
        <v>86</v>
      </c>
      <c r="E28" s="3"/>
      <c r="F28" s="12"/>
      <c r="G28" s="13" t="s">
        <v>169</v>
      </c>
      <c r="H28" s="13"/>
      <c r="I28" s="24"/>
      <c r="J28" s="25">
        <v>-41.88</v>
      </c>
      <c r="K28" s="26">
        <f t="shared" ref="K28:K32" si="4">J28</f>
        <v>-41.88</v>
      </c>
      <c r="L28" s="8">
        <v>45992</v>
      </c>
    </row>
    <row r="29" spans="1:12">
      <c r="A29" s="14"/>
      <c r="B29" s="15"/>
      <c r="C29" s="16"/>
      <c r="D29" s="17" t="s">
        <v>170</v>
      </c>
      <c r="E29" s="7"/>
      <c r="F29" s="18"/>
      <c r="G29" s="19" t="s">
        <v>169</v>
      </c>
      <c r="H29" s="19"/>
      <c r="I29" s="27"/>
      <c r="J29" s="25"/>
      <c r="K29" s="26">
        <f t="shared" si="4"/>
        <v>0</v>
      </c>
      <c r="L29" s="14"/>
    </row>
    <row r="30" spans="1:12">
      <c r="A30" s="20" t="s">
        <v>171</v>
      </c>
      <c r="B30" s="21"/>
      <c r="C30" s="21"/>
      <c r="D30" s="21"/>
      <c r="E30" s="21"/>
      <c r="F30" s="21"/>
      <c r="G30" s="21"/>
      <c r="H30" s="21"/>
      <c r="I30" s="28"/>
      <c r="J30" s="30">
        <f>SUM(J28:J29)</f>
        <v>-41.88</v>
      </c>
      <c r="K30" s="29">
        <f>SUM(K28:K29)</f>
        <v>-41.88</v>
      </c>
      <c r="L30" s="14"/>
    </row>
    <row r="31" spans="1:12">
      <c r="A31" s="8">
        <v>45993</v>
      </c>
      <c r="B31" s="9">
        <v>21785</v>
      </c>
      <c r="C31" s="10" t="s">
        <v>179</v>
      </c>
      <c r="D31" s="11" t="s">
        <v>86</v>
      </c>
      <c r="E31" s="3">
        <v>281890</v>
      </c>
      <c r="F31" s="12"/>
      <c r="G31" s="13" t="s">
        <v>169</v>
      </c>
      <c r="H31" s="13"/>
      <c r="I31" s="24"/>
      <c r="J31" s="25">
        <v>200</v>
      </c>
      <c r="K31" s="26">
        <f t="shared" si="4"/>
        <v>200</v>
      </c>
      <c r="L31" s="8">
        <v>45992</v>
      </c>
    </row>
    <row r="32" spans="1:12">
      <c r="A32" s="14"/>
      <c r="B32" s="15"/>
      <c r="C32" s="16"/>
      <c r="D32" s="17" t="s">
        <v>170</v>
      </c>
      <c r="E32" s="7"/>
      <c r="F32" s="18"/>
      <c r="G32" s="19" t="s">
        <v>169</v>
      </c>
      <c r="H32" s="19"/>
      <c r="I32" s="27"/>
      <c r="J32" s="25">
        <v>-47.39</v>
      </c>
      <c r="K32" s="26">
        <f t="shared" si="4"/>
        <v>-47.39</v>
      </c>
      <c r="L32" s="14"/>
    </row>
    <row r="33" spans="1:12">
      <c r="A33" s="20" t="s">
        <v>171</v>
      </c>
      <c r="B33" s="21"/>
      <c r="C33" s="21"/>
      <c r="D33" s="21"/>
      <c r="E33" s="21"/>
      <c r="F33" s="21"/>
      <c r="G33" s="21"/>
      <c r="H33" s="21"/>
      <c r="I33" s="28"/>
      <c r="J33" s="29">
        <f>SUM(J31:J32)</f>
        <v>152.61</v>
      </c>
      <c r="K33" s="29">
        <f>SUM(K31:K32)</f>
        <v>152.61</v>
      </c>
      <c r="L33" s="14"/>
    </row>
    <row r="34" spans="1:12">
      <c r="A34" s="8">
        <v>45993</v>
      </c>
      <c r="B34" s="9">
        <v>21785</v>
      </c>
      <c r="C34" s="10" t="s">
        <v>180</v>
      </c>
      <c r="D34" s="11" t="s">
        <v>86</v>
      </c>
      <c r="E34" s="3">
        <v>281314</v>
      </c>
      <c r="F34" s="12"/>
      <c r="G34" s="13" t="s">
        <v>169</v>
      </c>
      <c r="H34" s="13"/>
      <c r="I34" s="24"/>
      <c r="J34" s="25">
        <v>1400</v>
      </c>
      <c r="K34" s="26">
        <f t="shared" ref="K34:K38" si="5">J34</f>
        <v>1400</v>
      </c>
      <c r="L34" s="8">
        <v>45992</v>
      </c>
    </row>
    <row r="35" spans="1:12">
      <c r="A35" s="14"/>
      <c r="B35" s="15"/>
      <c r="C35" s="16"/>
      <c r="D35" s="17" t="s">
        <v>170</v>
      </c>
      <c r="E35" s="7"/>
      <c r="F35" s="18"/>
      <c r="G35" s="19" t="s">
        <v>169</v>
      </c>
      <c r="H35" s="19"/>
      <c r="I35" s="27"/>
      <c r="J35" s="25">
        <v>-301.71</v>
      </c>
      <c r="K35" s="26">
        <f t="shared" si="5"/>
        <v>-301.71</v>
      </c>
      <c r="L35" s="14"/>
    </row>
    <row r="36" spans="1:12">
      <c r="A36" s="20" t="s">
        <v>171</v>
      </c>
      <c r="B36" s="21"/>
      <c r="C36" s="21"/>
      <c r="D36" s="21"/>
      <c r="E36" s="21"/>
      <c r="F36" s="21"/>
      <c r="G36" s="21"/>
      <c r="H36" s="21"/>
      <c r="I36" s="28"/>
      <c r="J36" s="29">
        <f>SUM(J34:J35)</f>
        <v>1098.29</v>
      </c>
      <c r="K36" s="29">
        <f>SUM(K34:K35)</f>
        <v>1098.29</v>
      </c>
      <c r="L36" s="14"/>
    </row>
    <row r="37" spans="1:12">
      <c r="A37" s="8">
        <v>45993</v>
      </c>
      <c r="B37" s="9">
        <v>21785</v>
      </c>
      <c r="C37" s="10" t="s">
        <v>181</v>
      </c>
      <c r="D37" s="11" t="s">
        <v>86</v>
      </c>
      <c r="E37" s="3">
        <v>282042</v>
      </c>
      <c r="F37" s="12"/>
      <c r="G37" s="13" t="s">
        <v>169</v>
      </c>
      <c r="H37" s="13"/>
      <c r="I37" s="24"/>
      <c r="J37" s="25">
        <v>1100</v>
      </c>
      <c r="K37" s="26">
        <f t="shared" si="5"/>
        <v>1100</v>
      </c>
      <c r="L37" s="8">
        <v>45992</v>
      </c>
    </row>
    <row r="38" spans="1:12">
      <c r="A38" s="14"/>
      <c r="B38" s="15"/>
      <c r="C38" s="16"/>
      <c r="D38" s="17" t="s">
        <v>170</v>
      </c>
      <c r="E38" s="7"/>
      <c r="F38" s="18"/>
      <c r="G38" s="19" t="s">
        <v>169</v>
      </c>
      <c r="H38" s="19"/>
      <c r="I38" s="27"/>
      <c r="J38" s="25">
        <v>-245.59</v>
      </c>
      <c r="K38" s="26">
        <f t="shared" si="5"/>
        <v>-245.59</v>
      </c>
      <c r="L38" s="14"/>
    </row>
    <row r="39" spans="1:12">
      <c r="A39" s="20" t="s">
        <v>171</v>
      </c>
      <c r="B39" s="21"/>
      <c r="C39" s="21"/>
      <c r="D39" s="21"/>
      <c r="E39" s="21"/>
      <c r="F39" s="21"/>
      <c r="G39" s="21"/>
      <c r="H39" s="21"/>
      <c r="I39" s="28"/>
      <c r="J39" s="29">
        <f>SUM(J37:J38)</f>
        <v>854.41</v>
      </c>
      <c r="K39" s="29">
        <f>SUM(K37:K38)</f>
        <v>854.41</v>
      </c>
      <c r="L39" s="14"/>
    </row>
    <row r="40" spans="1:12">
      <c r="A40" s="8">
        <v>45993</v>
      </c>
      <c r="B40" s="9">
        <v>21785</v>
      </c>
      <c r="C40" s="10" t="s">
        <v>182</v>
      </c>
      <c r="D40" s="11" t="s">
        <v>86</v>
      </c>
      <c r="E40" s="3">
        <v>281723</v>
      </c>
      <c r="F40" s="12"/>
      <c r="G40" s="13" t="s">
        <v>169</v>
      </c>
      <c r="H40" s="13"/>
      <c r="I40" s="24"/>
      <c r="J40" s="25">
        <v>1100</v>
      </c>
      <c r="K40" s="26">
        <f t="shared" ref="K40:K44" si="6">J40</f>
        <v>1100</v>
      </c>
      <c r="L40" s="8">
        <v>45992</v>
      </c>
    </row>
    <row r="41" spans="1:12">
      <c r="A41" s="14"/>
      <c r="B41" s="15"/>
      <c r="C41" s="16"/>
      <c r="D41" s="17" t="s">
        <v>170</v>
      </c>
      <c r="E41" s="7"/>
      <c r="F41" s="18"/>
      <c r="G41" s="19" t="s">
        <v>169</v>
      </c>
      <c r="H41" s="19"/>
      <c r="I41" s="27"/>
      <c r="J41" s="25">
        <v>-254.98</v>
      </c>
      <c r="K41" s="26">
        <f t="shared" si="6"/>
        <v>-254.98</v>
      </c>
      <c r="L41" s="14"/>
    </row>
    <row r="42" spans="1:12">
      <c r="A42" s="20" t="s">
        <v>171</v>
      </c>
      <c r="B42" s="21"/>
      <c r="C42" s="21"/>
      <c r="D42" s="21"/>
      <c r="E42" s="21"/>
      <c r="F42" s="21"/>
      <c r="G42" s="21"/>
      <c r="H42" s="21"/>
      <c r="I42" s="28"/>
      <c r="J42" s="29">
        <f>SUM(J40:J41)</f>
        <v>845.02</v>
      </c>
      <c r="K42" s="29">
        <f>SUM(K40:K41)</f>
        <v>845.02</v>
      </c>
      <c r="L42" s="14"/>
    </row>
    <row r="43" spans="1:12">
      <c r="A43" s="8">
        <v>45993</v>
      </c>
      <c r="B43" s="9">
        <v>21785</v>
      </c>
      <c r="C43" s="10" t="s">
        <v>183</v>
      </c>
      <c r="D43" s="11" t="s">
        <v>86</v>
      </c>
      <c r="E43" s="3">
        <v>281719</v>
      </c>
      <c r="F43" s="12"/>
      <c r="G43" s="13" t="s">
        <v>169</v>
      </c>
      <c r="H43" s="13"/>
      <c r="I43" s="24"/>
      <c r="J43" s="25">
        <v>200</v>
      </c>
      <c r="K43" s="26">
        <f t="shared" si="6"/>
        <v>200</v>
      </c>
      <c r="L43" s="8">
        <v>45992</v>
      </c>
    </row>
    <row r="44" spans="1:12">
      <c r="A44" s="14"/>
      <c r="B44" s="15"/>
      <c r="C44" s="16"/>
      <c r="D44" s="17" t="s">
        <v>170</v>
      </c>
      <c r="E44" s="7"/>
      <c r="F44" s="18"/>
      <c r="G44" s="19" t="s">
        <v>169</v>
      </c>
      <c r="H44" s="19"/>
      <c r="I44" s="27"/>
      <c r="J44" s="25">
        <v>-51.14</v>
      </c>
      <c r="K44" s="26">
        <f t="shared" si="6"/>
        <v>-51.14</v>
      </c>
      <c r="L44" s="14"/>
    </row>
    <row r="45" spans="1:12">
      <c r="A45" s="20" t="s">
        <v>171</v>
      </c>
      <c r="B45" s="21"/>
      <c r="C45" s="21"/>
      <c r="D45" s="21"/>
      <c r="E45" s="21"/>
      <c r="F45" s="21"/>
      <c r="G45" s="21"/>
      <c r="H45" s="21"/>
      <c r="I45" s="28"/>
      <c r="J45" s="29">
        <f>SUM(J43:J44)</f>
        <v>148.86</v>
      </c>
      <c r="K45" s="29">
        <f>SUM(K43:K44)</f>
        <v>148.86</v>
      </c>
      <c r="L45" s="14"/>
    </row>
    <row r="46" spans="1:12">
      <c r="A46" s="8">
        <v>45993</v>
      </c>
      <c r="B46" s="9">
        <v>21785</v>
      </c>
      <c r="C46" s="10" t="s">
        <v>184</v>
      </c>
      <c r="D46" s="11" t="s">
        <v>86</v>
      </c>
      <c r="E46" s="3">
        <v>281472</v>
      </c>
      <c r="F46" s="12"/>
      <c r="G46" s="13" t="s">
        <v>169</v>
      </c>
      <c r="H46" s="13"/>
      <c r="I46" s="24"/>
      <c r="J46" s="25">
        <v>200</v>
      </c>
      <c r="K46" s="26">
        <f t="shared" ref="K46:K50" si="7">J46</f>
        <v>200</v>
      </c>
      <c r="L46" s="8">
        <v>45992</v>
      </c>
    </row>
    <row r="47" spans="1:12">
      <c r="A47" s="14"/>
      <c r="B47" s="15"/>
      <c r="C47" s="16"/>
      <c r="D47" s="17" t="s">
        <v>170</v>
      </c>
      <c r="E47" s="7"/>
      <c r="F47" s="18"/>
      <c r="G47" s="19" t="s">
        <v>169</v>
      </c>
      <c r="H47" s="19"/>
      <c r="I47" s="27"/>
      <c r="J47" s="25">
        <v>-48.24</v>
      </c>
      <c r="K47" s="26">
        <f t="shared" si="7"/>
        <v>-48.24</v>
      </c>
      <c r="L47" s="14"/>
    </row>
    <row r="48" spans="1:12">
      <c r="A48" s="20" t="s">
        <v>171</v>
      </c>
      <c r="B48" s="21"/>
      <c r="C48" s="21"/>
      <c r="D48" s="21"/>
      <c r="E48" s="21"/>
      <c r="F48" s="21"/>
      <c r="G48" s="21"/>
      <c r="H48" s="21"/>
      <c r="I48" s="28"/>
      <c r="J48" s="29">
        <f>SUM(J46:J47)</f>
        <v>151.76</v>
      </c>
      <c r="K48" s="29">
        <f>SUM(K46:K47)</f>
        <v>151.76</v>
      </c>
      <c r="L48" s="14"/>
    </row>
    <row r="49" spans="1:12">
      <c r="A49" s="8">
        <v>45993</v>
      </c>
      <c r="B49" s="9">
        <v>21785</v>
      </c>
      <c r="C49" s="10" t="s">
        <v>185</v>
      </c>
      <c r="D49" s="11" t="s">
        <v>86</v>
      </c>
      <c r="E49" s="3">
        <v>281426</v>
      </c>
      <c r="F49" s="12"/>
      <c r="G49" s="13" t="s">
        <v>169</v>
      </c>
      <c r="H49" s="13"/>
      <c r="I49" s="24"/>
      <c r="J49" s="25">
        <v>400</v>
      </c>
      <c r="K49" s="26">
        <f t="shared" si="7"/>
        <v>400</v>
      </c>
      <c r="L49" s="8">
        <v>45992</v>
      </c>
    </row>
    <row r="50" spans="1:12">
      <c r="A50" s="14"/>
      <c r="B50" s="15"/>
      <c r="C50" s="16"/>
      <c r="D50" s="17" t="s">
        <v>170</v>
      </c>
      <c r="E50" s="7"/>
      <c r="F50" s="18"/>
      <c r="G50" s="19" t="s">
        <v>169</v>
      </c>
      <c r="H50" s="19"/>
      <c r="I50" s="27"/>
      <c r="J50" s="25">
        <v>-95.28</v>
      </c>
      <c r="K50" s="26">
        <f t="shared" si="7"/>
        <v>-95.28</v>
      </c>
      <c r="L50" s="14"/>
    </row>
    <row r="51" spans="1:12">
      <c r="A51" s="20" t="s">
        <v>171</v>
      </c>
      <c r="B51" s="21"/>
      <c r="C51" s="21"/>
      <c r="D51" s="21"/>
      <c r="E51" s="21"/>
      <c r="F51" s="21"/>
      <c r="G51" s="21"/>
      <c r="H51" s="21"/>
      <c r="I51" s="28"/>
      <c r="J51" s="29">
        <f>SUM(J49:J50)</f>
        <v>304.72</v>
      </c>
      <c r="K51" s="29">
        <f>SUM(K49:K50)</f>
        <v>304.72</v>
      </c>
      <c r="L51" s="14"/>
    </row>
    <row r="52" spans="1:12">
      <c r="A52" s="8">
        <v>45993</v>
      </c>
      <c r="B52" s="9">
        <v>21785</v>
      </c>
      <c r="C52" s="10" t="s">
        <v>186</v>
      </c>
      <c r="D52" s="11" t="s">
        <v>86</v>
      </c>
      <c r="E52" s="3">
        <v>281313</v>
      </c>
      <c r="F52" s="12"/>
      <c r="G52" s="13" t="s">
        <v>169</v>
      </c>
      <c r="H52" s="13"/>
      <c r="I52" s="24"/>
      <c r="J52" s="25">
        <v>200</v>
      </c>
      <c r="K52" s="26">
        <f t="shared" ref="K52:K56" si="8">J52</f>
        <v>200</v>
      </c>
      <c r="L52" s="8">
        <v>45992</v>
      </c>
    </row>
    <row r="53" spans="1:12">
      <c r="A53" s="14"/>
      <c r="B53" s="15"/>
      <c r="C53" s="16"/>
      <c r="D53" s="17" t="s">
        <v>170</v>
      </c>
      <c r="E53" s="7"/>
      <c r="F53" s="18"/>
      <c r="G53" s="19" t="s">
        <v>169</v>
      </c>
      <c r="H53" s="19"/>
      <c r="I53" s="27"/>
      <c r="J53" s="25">
        <v>-55.68</v>
      </c>
      <c r="K53" s="26">
        <f t="shared" si="8"/>
        <v>-55.68</v>
      </c>
      <c r="L53" s="14"/>
    </row>
    <row r="54" spans="1:12">
      <c r="A54" s="20" t="s">
        <v>171</v>
      </c>
      <c r="B54" s="21"/>
      <c r="C54" s="21"/>
      <c r="D54" s="21"/>
      <c r="E54" s="21"/>
      <c r="F54" s="21"/>
      <c r="G54" s="21"/>
      <c r="H54" s="21"/>
      <c r="I54" s="28"/>
      <c r="J54" s="29">
        <f>SUM(J52:J53)</f>
        <v>144.32</v>
      </c>
      <c r="K54" s="29">
        <f>SUM(K52:K53)</f>
        <v>144.32</v>
      </c>
      <c r="L54" s="14"/>
    </row>
    <row r="55" spans="1:12">
      <c r="A55" s="8">
        <v>45993</v>
      </c>
      <c r="B55" s="9">
        <v>21785</v>
      </c>
      <c r="C55" s="10" t="s">
        <v>187</v>
      </c>
      <c r="D55" s="11" t="s">
        <v>86</v>
      </c>
      <c r="E55" s="3">
        <v>280854</v>
      </c>
      <c r="F55" s="12"/>
      <c r="G55" s="13" t="s">
        <v>169</v>
      </c>
      <c r="H55" s="13"/>
      <c r="I55" s="24"/>
      <c r="J55" s="25">
        <v>200</v>
      </c>
      <c r="K55" s="26">
        <f t="shared" si="8"/>
        <v>200</v>
      </c>
      <c r="L55" s="8">
        <v>45992</v>
      </c>
    </row>
    <row r="56" spans="1:12">
      <c r="A56" s="14"/>
      <c r="B56" s="15"/>
      <c r="C56" s="16"/>
      <c r="D56" s="17" t="s">
        <v>170</v>
      </c>
      <c r="E56" s="7"/>
      <c r="F56" s="18"/>
      <c r="G56" s="19" t="s">
        <v>169</v>
      </c>
      <c r="H56" s="19"/>
      <c r="I56" s="27"/>
      <c r="J56" s="25">
        <v>-51.14</v>
      </c>
      <c r="K56" s="26">
        <f t="shared" si="8"/>
        <v>-51.14</v>
      </c>
      <c r="L56" s="14"/>
    </row>
    <row r="57" spans="1:12">
      <c r="A57" s="20" t="s">
        <v>171</v>
      </c>
      <c r="B57" s="21"/>
      <c r="C57" s="21"/>
      <c r="D57" s="21"/>
      <c r="E57" s="21"/>
      <c r="F57" s="21"/>
      <c r="G57" s="21"/>
      <c r="H57" s="21"/>
      <c r="I57" s="28"/>
      <c r="J57" s="29">
        <f>SUM(J55:J56)</f>
        <v>148.86</v>
      </c>
      <c r="K57" s="29">
        <f>SUM(K55:K56)</f>
        <v>148.86</v>
      </c>
      <c r="L57" s="14"/>
    </row>
    <row r="58" spans="1:12">
      <c r="A58" s="8">
        <v>45993</v>
      </c>
      <c r="B58" s="9">
        <v>21785</v>
      </c>
      <c r="C58" s="10" t="s">
        <v>188</v>
      </c>
      <c r="D58" s="11" t="s">
        <v>86</v>
      </c>
      <c r="E58" s="3">
        <v>280552</v>
      </c>
      <c r="F58" s="12"/>
      <c r="G58" s="13" t="s">
        <v>169</v>
      </c>
      <c r="H58" s="13"/>
      <c r="I58" s="24"/>
      <c r="J58" s="25">
        <v>1050</v>
      </c>
      <c r="K58" s="26">
        <f t="shared" ref="K58:K62" si="9">J58</f>
        <v>1050</v>
      </c>
      <c r="L58" s="8">
        <v>45992</v>
      </c>
    </row>
    <row r="59" spans="1:12">
      <c r="A59" s="14"/>
      <c r="B59" s="15"/>
      <c r="C59" s="16"/>
      <c r="D59" s="17" t="s">
        <v>170</v>
      </c>
      <c r="E59" s="7"/>
      <c r="F59" s="18"/>
      <c r="G59" s="19" t="s">
        <v>169</v>
      </c>
      <c r="H59" s="19"/>
      <c r="I59" s="27"/>
      <c r="J59" s="25">
        <v>-245.6</v>
      </c>
      <c r="K59" s="26">
        <f t="shared" si="9"/>
        <v>-245.6</v>
      </c>
      <c r="L59" s="14"/>
    </row>
    <row r="60" spans="1:12">
      <c r="A60" s="20" t="s">
        <v>171</v>
      </c>
      <c r="B60" s="21"/>
      <c r="C60" s="21"/>
      <c r="D60" s="21"/>
      <c r="E60" s="21"/>
      <c r="F60" s="21"/>
      <c r="G60" s="21"/>
      <c r="H60" s="21"/>
      <c r="I60" s="28"/>
      <c r="J60" s="29">
        <f>SUM(J58:J59)</f>
        <v>804.4</v>
      </c>
      <c r="K60" s="29">
        <f>SUM(K58:K59)</f>
        <v>804.4</v>
      </c>
      <c r="L60" s="14"/>
    </row>
    <row r="61" spans="1:12">
      <c r="A61" s="8">
        <v>45993</v>
      </c>
      <c r="B61" s="9">
        <v>21785</v>
      </c>
      <c r="C61" s="10" t="s">
        <v>189</v>
      </c>
      <c r="D61" s="11" t="s">
        <v>86</v>
      </c>
      <c r="E61" s="3">
        <v>280894</v>
      </c>
      <c r="F61" s="12"/>
      <c r="G61" s="13" t="s">
        <v>169</v>
      </c>
      <c r="H61" s="13"/>
      <c r="I61" s="24"/>
      <c r="J61" s="25">
        <v>1100</v>
      </c>
      <c r="K61" s="26">
        <f t="shared" si="9"/>
        <v>1100</v>
      </c>
      <c r="L61" s="8">
        <v>45992</v>
      </c>
    </row>
    <row r="62" spans="1:12">
      <c r="A62" s="14"/>
      <c r="B62" s="15"/>
      <c r="C62" s="16"/>
      <c r="D62" s="17" t="s">
        <v>170</v>
      </c>
      <c r="E62" s="7"/>
      <c r="F62" s="18"/>
      <c r="G62" s="19" t="s">
        <v>169</v>
      </c>
      <c r="H62" s="19"/>
      <c r="I62" s="27"/>
      <c r="J62" s="25">
        <v>-238.14</v>
      </c>
      <c r="K62" s="26">
        <f t="shared" si="9"/>
        <v>-238.14</v>
      </c>
      <c r="L62" s="14"/>
    </row>
    <row r="63" spans="1:12">
      <c r="A63" s="20" t="s">
        <v>171</v>
      </c>
      <c r="B63" s="21"/>
      <c r="C63" s="21"/>
      <c r="D63" s="21"/>
      <c r="E63" s="21"/>
      <c r="F63" s="21"/>
      <c r="G63" s="21"/>
      <c r="H63" s="21"/>
      <c r="I63" s="28"/>
      <c r="J63" s="29">
        <f>SUM(J61:J62)</f>
        <v>861.86</v>
      </c>
      <c r="K63" s="29">
        <f>SUM(K61:K62)</f>
        <v>861.86</v>
      </c>
      <c r="L63" s="14"/>
    </row>
    <row r="64" spans="1:12">
      <c r="A64" s="8">
        <v>45993</v>
      </c>
      <c r="B64" s="9">
        <v>21785</v>
      </c>
      <c r="C64" s="10" t="s">
        <v>190</v>
      </c>
      <c r="D64" s="11" t="s">
        <v>86</v>
      </c>
      <c r="E64" s="3">
        <v>281137</v>
      </c>
      <c r="F64" s="12"/>
      <c r="G64" s="13" t="s">
        <v>169</v>
      </c>
      <c r="H64" s="13"/>
      <c r="I64" s="24"/>
      <c r="J64" s="25">
        <v>550</v>
      </c>
      <c r="K64" s="26">
        <f t="shared" ref="K64:K68" si="10">J64</f>
        <v>550</v>
      </c>
      <c r="L64" s="8">
        <v>45992</v>
      </c>
    </row>
    <row r="65" spans="1:12">
      <c r="A65" s="14"/>
      <c r="B65" s="15"/>
      <c r="C65" s="16"/>
      <c r="D65" s="17" t="s">
        <v>170</v>
      </c>
      <c r="E65" s="7"/>
      <c r="F65" s="18"/>
      <c r="G65" s="19" t="s">
        <v>169</v>
      </c>
      <c r="H65" s="19"/>
      <c r="I65" s="27"/>
      <c r="J65" s="25">
        <v>-122.43</v>
      </c>
      <c r="K65" s="26">
        <f t="shared" si="10"/>
        <v>-122.43</v>
      </c>
      <c r="L65" s="14"/>
    </row>
    <row r="66" spans="1:12">
      <c r="A66" s="20" t="s">
        <v>171</v>
      </c>
      <c r="B66" s="21"/>
      <c r="C66" s="21"/>
      <c r="D66" s="21"/>
      <c r="E66" s="21"/>
      <c r="F66" s="21"/>
      <c r="G66" s="21"/>
      <c r="H66" s="21"/>
      <c r="I66" s="28"/>
      <c r="J66" s="29">
        <f>SUM(J64:J65)</f>
        <v>427.57</v>
      </c>
      <c r="K66" s="29">
        <f>SUM(K64:K65)</f>
        <v>427.57</v>
      </c>
      <c r="L66" s="14"/>
    </row>
    <row r="67" spans="1:12">
      <c r="A67" s="8">
        <v>45993</v>
      </c>
      <c r="B67" s="9">
        <v>21785</v>
      </c>
      <c r="C67" s="10" t="s">
        <v>191</v>
      </c>
      <c r="D67" s="11" t="s">
        <v>86</v>
      </c>
      <c r="E67" s="3">
        <v>281427</v>
      </c>
      <c r="F67" s="12"/>
      <c r="G67" s="13" t="s">
        <v>169</v>
      </c>
      <c r="H67" s="13"/>
      <c r="I67" s="24"/>
      <c r="J67" s="25">
        <v>350</v>
      </c>
      <c r="K67" s="26">
        <f t="shared" si="10"/>
        <v>350</v>
      </c>
      <c r="L67" s="8">
        <v>45992</v>
      </c>
    </row>
    <row r="68" spans="1:12">
      <c r="A68" s="14"/>
      <c r="B68" s="15"/>
      <c r="C68" s="16"/>
      <c r="D68" s="17" t="s">
        <v>170</v>
      </c>
      <c r="E68" s="7"/>
      <c r="F68" s="18"/>
      <c r="G68" s="19" t="s">
        <v>169</v>
      </c>
      <c r="H68" s="19"/>
      <c r="I68" s="27"/>
      <c r="J68" s="25">
        <v>-80.05</v>
      </c>
      <c r="K68" s="26">
        <f t="shared" si="10"/>
        <v>-80.05</v>
      </c>
      <c r="L68" s="14"/>
    </row>
    <row r="69" spans="1:12">
      <c r="A69" s="20" t="s">
        <v>171</v>
      </c>
      <c r="B69" s="21"/>
      <c r="C69" s="21"/>
      <c r="D69" s="21"/>
      <c r="E69" s="21"/>
      <c r="F69" s="21"/>
      <c r="G69" s="21"/>
      <c r="H69" s="21"/>
      <c r="I69" s="28"/>
      <c r="J69" s="29">
        <f>SUM(J67:J68)</f>
        <v>269.95</v>
      </c>
      <c r="K69" s="29">
        <f>SUM(K67:K68)</f>
        <v>269.95</v>
      </c>
      <c r="L69" s="14"/>
    </row>
    <row r="70" spans="1:12">
      <c r="A70" s="8">
        <v>45993</v>
      </c>
      <c r="B70" s="9">
        <v>21785</v>
      </c>
      <c r="C70" s="10" t="s">
        <v>192</v>
      </c>
      <c r="D70" s="11" t="s">
        <v>86</v>
      </c>
      <c r="E70" s="3">
        <v>280858</v>
      </c>
      <c r="F70" s="12"/>
      <c r="G70" s="13" t="s">
        <v>169</v>
      </c>
      <c r="H70" s="13"/>
      <c r="I70" s="24"/>
      <c r="J70" s="25">
        <v>200</v>
      </c>
      <c r="K70" s="26">
        <f t="shared" ref="K70:K74" si="11">J70</f>
        <v>200</v>
      </c>
      <c r="L70" s="8">
        <v>45992</v>
      </c>
    </row>
    <row r="71" spans="1:12">
      <c r="A71" s="14"/>
      <c r="B71" s="15"/>
      <c r="C71" s="16"/>
      <c r="D71" s="17" t="s">
        <v>170</v>
      </c>
      <c r="E71" s="7"/>
      <c r="F71" s="18"/>
      <c r="G71" s="19" t="s">
        <v>169</v>
      </c>
      <c r="H71" s="19"/>
      <c r="I71" s="27"/>
      <c r="J71" s="25">
        <v>-50.29</v>
      </c>
      <c r="K71" s="26">
        <f t="shared" si="11"/>
        <v>-50.29</v>
      </c>
      <c r="L71" s="14"/>
    </row>
    <row r="72" spans="1:12">
      <c r="A72" s="20" t="s">
        <v>171</v>
      </c>
      <c r="B72" s="21"/>
      <c r="C72" s="21"/>
      <c r="D72" s="21"/>
      <c r="E72" s="21"/>
      <c r="F72" s="21"/>
      <c r="G72" s="21"/>
      <c r="H72" s="21"/>
      <c r="I72" s="28"/>
      <c r="J72" s="29">
        <f>SUM(J70:J71)</f>
        <v>149.71</v>
      </c>
      <c r="K72" s="29">
        <f>SUM(K70:K71)</f>
        <v>149.71</v>
      </c>
      <c r="L72" s="14"/>
    </row>
    <row r="73" spans="1:12">
      <c r="A73" s="8">
        <v>45993</v>
      </c>
      <c r="B73" s="9">
        <v>21785</v>
      </c>
      <c r="C73" s="10" t="s">
        <v>193</v>
      </c>
      <c r="D73" s="11" t="s">
        <v>86</v>
      </c>
      <c r="E73" s="3">
        <v>281138</v>
      </c>
      <c r="F73" s="12"/>
      <c r="G73" s="13" t="s">
        <v>169</v>
      </c>
      <c r="H73" s="13"/>
      <c r="I73" s="24"/>
      <c r="J73" s="25">
        <v>1400</v>
      </c>
      <c r="K73" s="26">
        <f t="shared" si="11"/>
        <v>1400</v>
      </c>
      <c r="L73" s="8">
        <v>45992</v>
      </c>
    </row>
    <row r="74" spans="1:12">
      <c r="A74" s="14"/>
      <c r="B74" s="15"/>
      <c r="C74" s="16"/>
      <c r="D74" s="17" t="s">
        <v>170</v>
      </c>
      <c r="E74" s="7"/>
      <c r="F74" s="18"/>
      <c r="G74" s="19" t="s">
        <v>169</v>
      </c>
      <c r="H74" s="19"/>
      <c r="I74" s="27"/>
      <c r="J74" s="25">
        <v>-243.65</v>
      </c>
      <c r="K74" s="26">
        <f t="shared" si="11"/>
        <v>-243.65</v>
      </c>
      <c r="L74" s="14"/>
    </row>
    <row r="75" spans="1:12">
      <c r="A75" s="20" t="s">
        <v>171</v>
      </c>
      <c r="B75" s="21"/>
      <c r="C75" s="21"/>
      <c r="D75" s="21"/>
      <c r="E75" s="21"/>
      <c r="F75" s="21"/>
      <c r="G75" s="21"/>
      <c r="H75" s="21"/>
      <c r="I75" s="28"/>
      <c r="J75" s="29">
        <f>SUM(J73:J74)</f>
        <v>1156.35</v>
      </c>
      <c r="K75" s="29">
        <f>SUM(K73:K74)</f>
        <v>1156.35</v>
      </c>
      <c r="L75" s="14"/>
    </row>
    <row r="76" spans="1:12">
      <c r="A76" s="8">
        <v>45993</v>
      </c>
      <c r="B76" s="9">
        <v>21785</v>
      </c>
      <c r="C76" s="22" t="s">
        <v>194</v>
      </c>
      <c r="D76" s="11" t="s">
        <v>86</v>
      </c>
      <c r="E76" s="3"/>
      <c r="F76" s="12"/>
      <c r="G76" s="13" t="s">
        <v>169</v>
      </c>
      <c r="H76" s="13"/>
      <c r="I76" s="24"/>
      <c r="J76" s="25">
        <v>-90</v>
      </c>
      <c r="K76" s="26">
        <f>J76</f>
        <v>-90</v>
      </c>
      <c r="L76" s="8">
        <v>45992</v>
      </c>
    </row>
    <row r="77" spans="1:12">
      <c r="A77" s="14"/>
      <c r="B77" s="15"/>
      <c r="C77" s="16"/>
      <c r="D77" s="17" t="s">
        <v>170</v>
      </c>
      <c r="E77" s="7"/>
      <c r="F77" s="18"/>
      <c r="G77" s="19" t="s">
        <v>169</v>
      </c>
      <c r="H77" s="19"/>
      <c r="I77" s="27"/>
      <c r="J77" s="25"/>
      <c r="K77" s="26">
        <f>J77</f>
        <v>0</v>
      </c>
      <c r="L77" s="14"/>
    </row>
    <row r="78" spans="1:12">
      <c r="A78" s="20" t="s">
        <v>171</v>
      </c>
      <c r="B78" s="21"/>
      <c r="C78" s="21"/>
      <c r="D78" s="21"/>
      <c r="E78" s="21"/>
      <c r="F78" s="21"/>
      <c r="G78" s="21"/>
      <c r="H78" s="21"/>
      <c r="I78" s="28"/>
      <c r="J78" s="30">
        <f>SUM(J76:J77)</f>
        <v>-90</v>
      </c>
      <c r="K78" s="29">
        <f>SUM(K76:K77)</f>
        <v>-90</v>
      </c>
      <c r="L78" s="14"/>
    </row>
    <row r="79" ht="10.5" spans="1:10">
      <c r="A79" s="2"/>
      <c r="I79" s="31" t="s">
        <v>195</v>
      </c>
      <c r="J79" s="32">
        <f>SUM(J9,J12,J15,J18,J21,J24,J27,J30,J33,J36,J39,J42,J45,J48,J51,J54,J57,J60,J63,J66,J69,J72,J75,J78)</f>
        <v>14059</v>
      </c>
    </row>
    <row r="80" ht="10.5" spans="1:10">
      <c r="A80" s="2"/>
      <c r="I80" s="31"/>
      <c r="J80" s="32"/>
    </row>
    <row r="81" ht="10.5" spans="1:10">
      <c r="A81" s="2" t="s">
        <v>23</v>
      </c>
      <c r="D81" s="2" t="s">
        <v>24</v>
      </c>
      <c r="I81" s="33"/>
      <c r="J81" s="32"/>
    </row>
    <row r="82" spans="1:1">
      <c r="A82" s="2"/>
    </row>
    <row r="83" spans="1:1">
      <c r="A83" s="2"/>
    </row>
    <row r="84" spans="1:4">
      <c r="A84" s="2" t="s">
        <v>26</v>
      </c>
      <c r="D84" s="2" t="s">
        <v>27</v>
      </c>
    </row>
    <row r="85" spans="1:4">
      <c r="A85" s="1" t="s">
        <v>29</v>
      </c>
      <c r="D85" s="1" t="s">
        <v>30</v>
      </c>
    </row>
    <row r="91" spans="1:1">
      <c r="A91" s="2" t="s">
        <v>0</v>
      </c>
    </row>
    <row r="92" spans="1:1">
      <c r="A92" s="2" t="s">
        <v>33</v>
      </c>
    </row>
    <row r="94" spans="1:12">
      <c r="A94" s="3" t="s">
        <v>2</v>
      </c>
      <c r="B94" s="3" t="s">
        <v>3</v>
      </c>
      <c r="C94" s="3" t="s">
        <v>4</v>
      </c>
      <c r="D94" s="3" t="s">
        <v>5</v>
      </c>
      <c r="E94" s="3" t="s">
        <v>167</v>
      </c>
      <c r="F94" s="3" t="s">
        <v>7</v>
      </c>
      <c r="G94" s="4" t="s">
        <v>8</v>
      </c>
      <c r="H94" s="5"/>
      <c r="I94" s="5"/>
      <c r="J94" s="23"/>
      <c r="K94" s="3" t="s">
        <v>9</v>
      </c>
      <c r="L94" s="3" t="s">
        <v>10</v>
      </c>
    </row>
    <row r="95" spans="1:12">
      <c r="A95" s="6"/>
      <c r="B95" s="6"/>
      <c r="C95" s="6"/>
      <c r="D95" s="6"/>
      <c r="E95" s="6"/>
      <c r="F95" s="6"/>
      <c r="G95" s="3" t="s">
        <v>11</v>
      </c>
      <c r="H95" s="3" t="s">
        <v>12</v>
      </c>
      <c r="I95" s="3" t="s">
        <v>13</v>
      </c>
      <c r="J95" s="3" t="s">
        <v>14</v>
      </c>
      <c r="K95" s="6"/>
      <c r="L95" s="6"/>
    </row>
    <row r="96" spans="1:12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</row>
    <row r="97" spans="1:12">
      <c r="A97" s="8">
        <v>46003</v>
      </c>
      <c r="B97" s="9">
        <v>21812</v>
      </c>
      <c r="C97" s="10" t="s">
        <v>196</v>
      </c>
      <c r="D97" s="11" t="s">
        <v>86</v>
      </c>
      <c r="E97" s="3">
        <v>282862</v>
      </c>
      <c r="F97" s="12"/>
      <c r="G97" s="13" t="s">
        <v>169</v>
      </c>
      <c r="H97" s="13"/>
      <c r="I97" s="24"/>
      <c r="J97" s="25">
        <v>200</v>
      </c>
      <c r="K97" s="26">
        <f t="shared" ref="K97:K147" si="12">J97+F97</f>
        <v>200</v>
      </c>
      <c r="L97" s="8">
        <v>46000</v>
      </c>
    </row>
    <row r="98" spans="1:12">
      <c r="A98" s="14"/>
      <c r="B98" s="15"/>
      <c r="C98" s="16"/>
      <c r="D98" s="17" t="s">
        <v>170</v>
      </c>
      <c r="E98" s="7"/>
      <c r="F98" s="18"/>
      <c r="G98" s="19" t="s">
        <v>169</v>
      </c>
      <c r="H98" s="19"/>
      <c r="I98" s="27"/>
      <c r="J98" s="25">
        <v>-55.68</v>
      </c>
      <c r="K98" s="26">
        <f t="shared" si="12"/>
        <v>-55.68</v>
      </c>
      <c r="L98" s="14"/>
    </row>
    <row r="99" spans="1:12">
      <c r="A99" s="20" t="s">
        <v>171</v>
      </c>
      <c r="B99" s="21"/>
      <c r="C99" s="21"/>
      <c r="D99" s="21"/>
      <c r="E99" s="21"/>
      <c r="F99" s="21"/>
      <c r="G99" s="21"/>
      <c r="H99" s="21"/>
      <c r="I99" s="28"/>
      <c r="J99" s="29">
        <f>SUM(J97:J98)</f>
        <v>144.32</v>
      </c>
      <c r="K99" s="34">
        <f t="shared" si="12"/>
        <v>144.32</v>
      </c>
      <c r="L99" s="14"/>
    </row>
    <row r="100" spans="1:12">
      <c r="A100" s="8">
        <v>46003</v>
      </c>
      <c r="B100" s="9">
        <v>21812</v>
      </c>
      <c r="C100" s="10" t="s">
        <v>197</v>
      </c>
      <c r="D100" s="11" t="s">
        <v>86</v>
      </c>
      <c r="E100" s="3">
        <v>282863</v>
      </c>
      <c r="F100" s="12"/>
      <c r="G100" s="13" t="s">
        <v>169</v>
      </c>
      <c r="H100" s="13"/>
      <c r="I100" s="24"/>
      <c r="J100" s="25">
        <v>200</v>
      </c>
      <c r="K100" s="26">
        <f t="shared" si="12"/>
        <v>200</v>
      </c>
      <c r="L100" s="8">
        <v>46000</v>
      </c>
    </row>
    <row r="101" spans="1:12">
      <c r="A101" s="14"/>
      <c r="B101" s="15"/>
      <c r="C101" s="16"/>
      <c r="D101" s="17" t="s">
        <v>170</v>
      </c>
      <c r="E101" s="7"/>
      <c r="F101" s="18"/>
      <c r="G101" s="19" t="s">
        <v>169</v>
      </c>
      <c r="H101" s="19"/>
      <c r="I101" s="27"/>
      <c r="J101" s="25">
        <v>-47.39</v>
      </c>
      <c r="K101" s="26">
        <f t="shared" si="12"/>
        <v>-47.39</v>
      </c>
      <c r="L101" s="14"/>
    </row>
    <row r="102" spans="1:12">
      <c r="A102" s="20" t="s">
        <v>171</v>
      </c>
      <c r="B102" s="21"/>
      <c r="C102" s="21"/>
      <c r="D102" s="21"/>
      <c r="E102" s="21"/>
      <c r="F102" s="21"/>
      <c r="G102" s="21"/>
      <c r="H102" s="21"/>
      <c r="I102" s="28"/>
      <c r="J102" s="29">
        <f>SUM(J100:J101)</f>
        <v>152.61</v>
      </c>
      <c r="K102" s="34">
        <f t="shared" si="12"/>
        <v>152.61</v>
      </c>
      <c r="L102" s="14"/>
    </row>
    <row r="103" spans="1:12">
      <c r="A103" s="8">
        <v>46003</v>
      </c>
      <c r="B103" s="9">
        <v>21812</v>
      </c>
      <c r="C103" s="10" t="s">
        <v>198</v>
      </c>
      <c r="D103" s="11" t="s">
        <v>86</v>
      </c>
      <c r="E103" s="3">
        <v>282875</v>
      </c>
      <c r="F103" s="12"/>
      <c r="G103" s="13" t="s">
        <v>169</v>
      </c>
      <c r="H103" s="13"/>
      <c r="I103" s="24"/>
      <c r="J103" s="25">
        <v>200</v>
      </c>
      <c r="K103" s="26">
        <f t="shared" si="12"/>
        <v>200</v>
      </c>
      <c r="L103" s="8">
        <v>46000</v>
      </c>
    </row>
    <row r="104" spans="1:12">
      <c r="A104" s="14"/>
      <c r="B104" s="15"/>
      <c r="C104" s="16"/>
      <c r="D104" s="17" t="s">
        <v>170</v>
      </c>
      <c r="E104" s="7"/>
      <c r="F104" s="18"/>
      <c r="G104" s="19" t="s">
        <v>169</v>
      </c>
      <c r="H104" s="19"/>
      <c r="I104" s="27"/>
      <c r="J104" s="25">
        <v>-55.68</v>
      </c>
      <c r="K104" s="26">
        <f t="shared" si="12"/>
        <v>-55.68</v>
      </c>
      <c r="L104" s="14"/>
    </row>
    <row r="105" spans="1:12">
      <c r="A105" s="20" t="s">
        <v>171</v>
      </c>
      <c r="B105" s="21"/>
      <c r="C105" s="21"/>
      <c r="D105" s="21"/>
      <c r="E105" s="21"/>
      <c r="F105" s="21"/>
      <c r="G105" s="21"/>
      <c r="H105" s="21"/>
      <c r="I105" s="28"/>
      <c r="J105" s="29">
        <f>SUM(J103:J104)</f>
        <v>144.32</v>
      </c>
      <c r="K105" s="34">
        <f t="shared" si="12"/>
        <v>144.32</v>
      </c>
      <c r="L105" s="14"/>
    </row>
    <row r="106" spans="1:12">
      <c r="A106" s="8">
        <v>46003</v>
      </c>
      <c r="B106" s="9">
        <v>21812</v>
      </c>
      <c r="C106" s="10" t="s">
        <v>199</v>
      </c>
      <c r="D106" s="11" t="s">
        <v>86</v>
      </c>
      <c r="E106" s="3">
        <v>282641</v>
      </c>
      <c r="F106" s="12"/>
      <c r="G106" s="13" t="s">
        <v>169</v>
      </c>
      <c r="H106" s="13"/>
      <c r="I106" s="24"/>
      <c r="J106" s="25">
        <v>1400</v>
      </c>
      <c r="K106" s="26">
        <f t="shared" si="12"/>
        <v>1400</v>
      </c>
      <c r="L106" s="8">
        <v>46000</v>
      </c>
    </row>
    <row r="107" spans="1:12">
      <c r="A107" s="14"/>
      <c r="B107" s="15"/>
      <c r="C107" s="16"/>
      <c r="D107" s="17" t="s">
        <v>170</v>
      </c>
      <c r="E107" s="7"/>
      <c r="F107" s="18"/>
      <c r="G107" s="19" t="s">
        <v>169</v>
      </c>
      <c r="H107" s="19"/>
      <c r="I107" s="27"/>
      <c r="J107" s="25">
        <v>-322.05</v>
      </c>
      <c r="K107" s="26">
        <f t="shared" si="12"/>
        <v>-322.05</v>
      </c>
      <c r="L107" s="14"/>
    </row>
    <row r="108" spans="1:12">
      <c r="A108" s="20" t="s">
        <v>171</v>
      </c>
      <c r="B108" s="21"/>
      <c r="C108" s="21"/>
      <c r="D108" s="21"/>
      <c r="E108" s="21"/>
      <c r="F108" s="21"/>
      <c r="G108" s="21"/>
      <c r="H108" s="21"/>
      <c r="I108" s="28"/>
      <c r="J108" s="29">
        <f>SUM(J106:J107)</f>
        <v>1077.95</v>
      </c>
      <c r="K108" s="34">
        <f t="shared" si="12"/>
        <v>1077.95</v>
      </c>
      <c r="L108" s="14"/>
    </row>
    <row r="109" spans="1:12">
      <c r="A109" s="8">
        <v>46003</v>
      </c>
      <c r="B109" s="9">
        <v>21812</v>
      </c>
      <c r="C109" s="10" t="s">
        <v>200</v>
      </c>
      <c r="D109" s="11" t="s">
        <v>86</v>
      </c>
      <c r="E109" s="3">
        <v>282351</v>
      </c>
      <c r="F109" s="12"/>
      <c r="G109" s="13" t="s">
        <v>169</v>
      </c>
      <c r="H109" s="13"/>
      <c r="I109" s="24"/>
      <c r="J109" s="25">
        <v>350</v>
      </c>
      <c r="K109" s="26">
        <f t="shared" si="12"/>
        <v>350</v>
      </c>
      <c r="L109" s="8">
        <v>46000</v>
      </c>
    </row>
    <row r="110" spans="1:12">
      <c r="A110" s="14"/>
      <c r="B110" s="15"/>
      <c r="C110" s="16"/>
      <c r="D110" s="17" t="s">
        <v>170</v>
      </c>
      <c r="E110" s="7"/>
      <c r="F110" s="18"/>
      <c r="G110" s="19" t="s">
        <v>169</v>
      </c>
      <c r="H110" s="19"/>
      <c r="I110" s="27"/>
      <c r="J110" s="25">
        <v>-79.18</v>
      </c>
      <c r="K110" s="26">
        <f t="shared" si="12"/>
        <v>-79.18</v>
      </c>
      <c r="L110" s="14"/>
    </row>
    <row r="111" spans="1:12">
      <c r="A111" s="20" t="s">
        <v>171</v>
      </c>
      <c r="B111" s="21"/>
      <c r="C111" s="21"/>
      <c r="D111" s="21"/>
      <c r="E111" s="21"/>
      <c r="F111" s="21"/>
      <c r="G111" s="21"/>
      <c r="H111" s="21"/>
      <c r="I111" s="28"/>
      <c r="J111" s="29">
        <f>SUM(J109:J110)</f>
        <v>270.82</v>
      </c>
      <c r="K111" s="34">
        <f t="shared" si="12"/>
        <v>270.82</v>
      </c>
      <c r="L111" s="14"/>
    </row>
    <row r="112" spans="1:12">
      <c r="A112" s="8">
        <v>46003</v>
      </c>
      <c r="B112" s="9">
        <v>21812</v>
      </c>
      <c r="C112" s="10" t="s">
        <v>201</v>
      </c>
      <c r="D112" s="11" t="s">
        <v>86</v>
      </c>
      <c r="E112" s="3">
        <v>282965</v>
      </c>
      <c r="F112" s="12"/>
      <c r="G112" s="13" t="s">
        <v>169</v>
      </c>
      <c r="H112" s="13"/>
      <c r="I112" s="24"/>
      <c r="J112" s="25">
        <v>1100</v>
      </c>
      <c r="K112" s="26">
        <f t="shared" si="12"/>
        <v>1100</v>
      </c>
      <c r="L112" s="8">
        <v>46000</v>
      </c>
    </row>
    <row r="113" spans="1:12">
      <c r="A113" s="14"/>
      <c r="B113" s="15"/>
      <c r="C113" s="16"/>
      <c r="D113" s="17" t="s">
        <v>170</v>
      </c>
      <c r="E113" s="7"/>
      <c r="F113" s="18"/>
      <c r="G113" s="19" t="s">
        <v>169</v>
      </c>
      <c r="H113" s="19"/>
      <c r="I113" s="27"/>
      <c r="J113" s="25">
        <v>-238.14</v>
      </c>
      <c r="K113" s="26">
        <f t="shared" si="12"/>
        <v>-238.14</v>
      </c>
      <c r="L113" s="14"/>
    </row>
    <row r="114" spans="1:12">
      <c r="A114" s="20" t="s">
        <v>171</v>
      </c>
      <c r="B114" s="21"/>
      <c r="C114" s="21"/>
      <c r="D114" s="21"/>
      <c r="E114" s="21"/>
      <c r="F114" s="21"/>
      <c r="G114" s="21"/>
      <c r="H114" s="21"/>
      <c r="I114" s="28"/>
      <c r="J114" s="29">
        <f>SUM(J112:J113)</f>
        <v>861.86</v>
      </c>
      <c r="K114" s="34">
        <f t="shared" si="12"/>
        <v>861.86</v>
      </c>
      <c r="L114" s="14"/>
    </row>
    <row r="115" spans="1:12">
      <c r="A115" s="8">
        <v>46003</v>
      </c>
      <c r="B115" s="9">
        <v>21812</v>
      </c>
      <c r="C115" s="10" t="s">
        <v>202</v>
      </c>
      <c r="D115" s="11" t="s">
        <v>86</v>
      </c>
      <c r="E115" s="3">
        <v>282635</v>
      </c>
      <c r="F115" s="12"/>
      <c r="G115" s="13" t="s">
        <v>169</v>
      </c>
      <c r="H115" s="13"/>
      <c r="I115" s="24"/>
      <c r="J115" s="25">
        <v>1100</v>
      </c>
      <c r="K115" s="26">
        <f t="shared" si="12"/>
        <v>1100</v>
      </c>
      <c r="L115" s="8">
        <v>46000</v>
      </c>
    </row>
    <row r="116" spans="1:12">
      <c r="A116" s="14"/>
      <c r="B116" s="15"/>
      <c r="C116" s="16"/>
      <c r="D116" s="17" t="s">
        <v>170</v>
      </c>
      <c r="E116" s="7"/>
      <c r="F116" s="18"/>
      <c r="G116" s="19" t="s">
        <v>169</v>
      </c>
      <c r="H116" s="19"/>
      <c r="I116" s="27"/>
      <c r="J116" s="25">
        <v>-250.79</v>
      </c>
      <c r="K116" s="26">
        <f t="shared" si="12"/>
        <v>-250.79</v>
      </c>
      <c r="L116" s="14"/>
    </row>
    <row r="117" spans="1:12">
      <c r="A117" s="20" t="s">
        <v>171</v>
      </c>
      <c r="B117" s="21"/>
      <c r="C117" s="21"/>
      <c r="D117" s="21"/>
      <c r="E117" s="21"/>
      <c r="F117" s="21"/>
      <c r="G117" s="21"/>
      <c r="H117" s="21"/>
      <c r="I117" s="28"/>
      <c r="J117" s="29">
        <f>SUM(J115:J116)</f>
        <v>849.21</v>
      </c>
      <c r="K117" s="34">
        <f t="shared" si="12"/>
        <v>849.21</v>
      </c>
      <c r="L117" s="14"/>
    </row>
    <row r="118" spans="1:12">
      <c r="A118" s="8">
        <v>46003</v>
      </c>
      <c r="B118" s="9">
        <v>21812</v>
      </c>
      <c r="C118" s="10" t="s">
        <v>203</v>
      </c>
      <c r="D118" s="11" t="s">
        <v>86</v>
      </c>
      <c r="E118" s="3">
        <v>282700</v>
      </c>
      <c r="F118" s="12"/>
      <c r="G118" s="13" t="s">
        <v>169</v>
      </c>
      <c r="H118" s="13"/>
      <c r="I118" s="24"/>
      <c r="J118" s="25">
        <v>350</v>
      </c>
      <c r="K118" s="26">
        <f t="shared" si="12"/>
        <v>350</v>
      </c>
      <c r="L118" s="8">
        <v>46000</v>
      </c>
    </row>
    <row r="119" spans="1:12">
      <c r="A119" s="14"/>
      <c r="B119" s="15"/>
      <c r="C119" s="16"/>
      <c r="D119" s="17" t="s">
        <v>170</v>
      </c>
      <c r="E119" s="7"/>
      <c r="F119" s="18"/>
      <c r="G119" s="19" t="s">
        <v>169</v>
      </c>
      <c r="H119" s="19"/>
      <c r="I119" s="27"/>
      <c r="J119" s="25">
        <v>-79.18</v>
      </c>
      <c r="K119" s="26">
        <f t="shared" si="12"/>
        <v>-79.18</v>
      </c>
      <c r="L119" s="14"/>
    </row>
    <row r="120" spans="1:12">
      <c r="A120" s="20" t="s">
        <v>171</v>
      </c>
      <c r="B120" s="21"/>
      <c r="C120" s="21"/>
      <c r="D120" s="21"/>
      <c r="E120" s="21"/>
      <c r="F120" s="21"/>
      <c r="G120" s="21"/>
      <c r="H120" s="21"/>
      <c r="I120" s="28"/>
      <c r="J120" s="29">
        <f>SUM(J118:J119)</f>
        <v>270.82</v>
      </c>
      <c r="K120" s="34">
        <f t="shared" si="12"/>
        <v>270.82</v>
      </c>
      <c r="L120" s="14"/>
    </row>
    <row r="121" spans="1:12">
      <c r="A121" s="8">
        <v>46003</v>
      </c>
      <c r="B121" s="9">
        <v>21812</v>
      </c>
      <c r="C121" s="10" t="s">
        <v>204</v>
      </c>
      <c r="D121" s="11" t="s">
        <v>86</v>
      </c>
      <c r="E121" s="3">
        <v>282353</v>
      </c>
      <c r="F121" s="12"/>
      <c r="G121" s="13" t="s">
        <v>169</v>
      </c>
      <c r="H121" s="13"/>
      <c r="I121" s="24"/>
      <c r="J121" s="25">
        <v>200</v>
      </c>
      <c r="K121" s="26">
        <f t="shared" si="12"/>
        <v>200</v>
      </c>
      <c r="L121" s="8">
        <v>46000</v>
      </c>
    </row>
    <row r="122" spans="1:12">
      <c r="A122" s="14"/>
      <c r="B122" s="15"/>
      <c r="C122" s="16"/>
      <c r="D122" s="17" t="s">
        <v>170</v>
      </c>
      <c r="E122" s="7"/>
      <c r="F122" s="18"/>
      <c r="G122" s="19" t="s">
        <v>169</v>
      </c>
      <c r="H122" s="19"/>
      <c r="I122" s="27"/>
      <c r="J122" s="25">
        <v>-55.68</v>
      </c>
      <c r="K122" s="26">
        <f t="shared" si="12"/>
        <v>-55.68</v>
      </c>
      <c r="L122" s="14"/>
    </row>
    <row r="123" spans="1:12">
      <c r="A123" s="20" t="s">
        <v>171</v>
      </c>
      <c r="B123" s="21"/>
      <c r="C123" s="21"/>
      <c r="D123" s="21"/>
      <c r="E123" s="21"/>
      <c r="F123" s="21"/>
      <c r="G123" s="21"/>
      <c r="H123" s="21"/>
      <c r="I123" s="28"/>
      <c r="J123" s="29">
        <f>SUM(J121:J122)</f>
        <v>144.32</v>
      </c>
      <c r="K123" s="34">
        <f t="shared" si="12"/>
        <v>144.32</v>
      </c>
      <c r="L123" s="14"/>
    </row>
    <row r="124" spans="1:12">
      <c r="A124" s="8">
        <v>46003</v>
      </c>
      <c r="B124" s="9">
        <v>21812</v>
      </c>
      <c r="C124" s="10" t="s">
        <v>205</v>
      </c>
      <c r="D124" s="11" t="s">
        <v>86</v>
      </c>
      <c r="E124" s="3">
        <v>282642</v>
      </c>
      <c r="F124" s="12"/>
      <c r="G124" s="13" t="s">
        <v>169</v>
      </c>
      <c r="H124" s="13"/>
      <c r="I124" s="24"/>
      <c r="J124" s="25">
        <v>200</v>
      </c>
      <c r="K124" s="26">
        <f t="shared" si="12"/>
        <v>200</v>
      </c>
      <c r="L124" s="8">
        <v>46000</v>
      </c>
    </row>
    <row r="125" spans="1:12">
      <c r="A125" s="14"/>
      <c r="B125" s="15"/>
      <c r="C125" s="16"/>
      <c r="D125" s="17" t="s">
        <v>170</v>
      </c>
      <c r="E125" s="7"/>
      <c r="F125" s="18"/>
      <c r="G125" s="19" t="s">
        <v>169</v>
      </c>
      <c r="H125" s="19"/>
      <c r="I125" s="27"/>
      <c r="J125" s="25">
        <v>-47.39</v>
      </c>
      <c r="K125" s="26">
        <f t="shared" si="12"/>
        <v>-47.39</v>
      </c>
      <c r="L125" s="14"/>
    </row>
    <row r="126" spans="1:12">
      <c r="A126" s="20" t="s">
        <v>171</v>
      </c>
      <c r="B126" s="21"/>
      <c r="C126" s="21"/>
      <c r="D126" s="21"/>
      <c r="E126" s="21"/>
      <c r="F126" s="21"/>
      <c r="G126" s="21"/>
      <c r="H126" s="21"/>
      <c r="I126" s="28"/>
      <c r="J126" s="29">
        <f>SUM(J124:J125)</f>
        <v>152.61</v>
      </c>
      <c r="K126" s="34">
        <f t="shared" si="12"/>
        <v>152.61</v>
      </c>
      <c r="L126" s="14"/>
    </row>
    <row r="127" spans="1:12">
      <c r="A127" s="8">
        <v>46003</v>
      </c>
      <c r="B127" s="9">
        <v>21812</v>
      </c>
      <c r="C127" s="10" t="s">
        <v>206</v>
      </c>
      <c r="D127" s="11" t="s">
        <v>86</v>
      </c>
      <c r="E127" s="3">
        <v>282640</v>
      </c>
      <c r="F127" s="12"/>
      <c r="G127" s="13" t="s">
        <v>169</v>
      </c>
      <c r="H127" s="13"/>
      <c r="I127" s="24"/>
      <c r="J127" s="25">
        <v>200</v>
      </c>
      <c r="K127" s="26">
        <f t="shared" si="12"/>
        <v>200</v>
      </c>
      <c r="L127" s="8">
        <v>46000</v>
      </c>
    </row>
    <row r="128" spans="1:12">
      <c r="A128" s="14"/>
      <c r="B128" s="15"/>
      <c r="C128" s="16"/>
      <c r="D128" s="17" t="s">
        <v>170</v>
      </c>
      <c r="E128" s="7"/>
      <c r="F128" s="18"/>
      <c r="G128" s="19" t="s">
        <v>169</v>
      </c>
      <c r="H128" s="19"/>
      <c r="I128" s="27"/>
      <c r="J128" s="25">
        <v>-55.68</v>
      </c>
      <c r="K128" s="26">
        <f t="shared" si="12"/>
        <v>-55.68</v>
      </c>
      <c r="L128" s="14"/>
    </row>
    <row r="129" spans="1:12">
      <c r="A129" s="20" t="s">
        <v>171</v>
      </c>
      <c r="B129" s="21"/>
      <c r="C129" s="21"/>
      <c r="D129" s="21"/>
      <c r="E129" s="21"/>
      <c r="F129" s="21"/>
      <c r="G129" s="21"/>
      <c r="H129" s="21"/>
      <c r="I129" s="28"/>
      <c r="J129" s="29">
        <f>SUM(J127:J128)</f>
        <v>144.32</v>
      </c>
      <c r="K129" s="34">
        <f t="shared" si="12"/>
        <v>144.32</v>
      </c>
      <c r="L129" s="14"/>
    </row>
    <row r="130" spans="1:12">
      <c r="A130" s="8">
        <v>46003</v>
      </c>
      <c r="B130" s="9">
        <v>21812</v>
      </c>
      <c r="C130" s="10" t="s">
        <v>207</v>
      </c>
      <c r="D130" s="11" t="s">
        <v>86</v>
      </c>
      <c r="E130" s="3">
        <v>282449</v>
      </c>
      <c r="F130" s="12"/>
      <c r="G130" s="13" t="s">
        <v>169</v>
      </c>
      <c r="H130" s="13"/>
      <c r="I130" s="24"/>
      <c r="J130" s="25">
        <v>1100</v>
      </c>
      <c r="K130" s="26">
        <f t="shared" si="12"/>
        <v>1100</v>
      </c>
      <c r="L130" s="8">
        <v>46000</v>
      </c>
    </row>
    <row r="131" spans="1:12">
      <c r="A131" s="14"/>
      <c r="B131" s="15"/>
      <c r="C131" s="16"/>
      <c r="D131" s="17" t="s">
        <v>170</v>
      </c>
      <c r="E131" s="7"/>
      <c r="F131" s="18"/>
      <c r="G131" s="19" t="s">
        <v>169</v>
      </c>
      <c r="H131" s="19"/>
      <c r="I131" s="27"/>
      <c r="J131" s="25">
        <v>-243.37</v>
      </c>
      <c r="K131" s="26">
        <f t="shared" si="12"/>
        <v>-243.37</v>
      </c>
      <c r="L131" s="14"/>
    </row>
    <row r="132" spans="1:12">
      <c r="A132" s="20" t="s">
        <v>171</v>
      </c>
      <c r="B132" s="21"/>
      <c r="C132" s="21"/>
      <c r="D132" s="21"/>
      <c r="E132" s="21"/>
      <c r="F132" s="21"/>
      <c r="G132" s="21"/>
      <c r="H132" s="21"/>
      <c r="I132" s="28"/>
      <c r="J132" s="29">
        <f>SUM(J130:J131)</f>
        <v>856.63</v>
      </c>
      <c r="K132" s="34">
        <f t="shared" si="12"/>
        <v>856.63</v>
      </c>
      <c r="L132" s="14"/>
    </row>
    <row r="133" spans="1:12">
      <c r="A133" s="8">
        <v>46003</v>
      </c>
      <c r="B133" s="9">
        <v>21812</v>
      </c>
      <c r="C133" s="10" t="s">
        <v>208</v>
      </c>
      <c r="D133" s="11" t="s">
        <v>86</v>
      </c>
      <c r="E133" s="3">
        <v>281895</v>
      </c>
      <c r="F133" s="12"/>
      <c r="G133" s="13" t="s">
        <v>169</v>
      </c>
      <c r="H133" s="13"/>
      <c r="I133" s="24"/>
      <c r="J133" s="25">
        <v>1100</v>
      </c>
      <c r="K133" s="26">
        <f t="shared" si="12"/>
        <v>1100</v>
      </c>
      <c r="L133" s="8">
        <v>46000</v>
      </c>
    </row>
    <row r="134" spans="1:12">
      <c r="A134" s="14"/>
      <c r="B134" s="15"/>
      <c r="C134" s="16"/>
      <c r="D134" s="17" t="s">
        <v>170</v>
      </c>
      <c r="E134" s="7"/>
      <c r="F134" s="18"/>
      <c r="G134" s="19" t="s">
        <v>169</v>
      </c>
      <c r="H134" s="19"/>
      <c r="I134" s="27"/>
      <c r="J134" s="25">
        <v>-240.98</v>
      </c>
      <c r="K134" s="26">
        <f t="shared" si="12"/>
        <v>-240.98</v>
      </c>
      <c r="L134" s="14"/>
    </row>
    <row r="135" spans="1:12">
      <c r="A135" s="20" t="s">
        <v>171</v>
      </c>
      <c r="B135" s="21"/>
      <c r="C135" s="21"/>
      <c r="D135" s="21"/>
      <c r="E135" s="21"/>
      <c r="F135" s="21"/>
      <c r="G135" s="21"/>
      <c r="H135" s="21"/>
      <c r="I135" s="28"/>
      <c r="J135" s="29">
        <f>SUM(J133:J134)</f>
        <v>859.02</v>
      </c>
      <c r="K135" s="34">
        <f t="shared" si="12"/>
        <v>859.02</v>
      </c>
      <c r="L135" s="14"/>
    </row>
    <row r="136" spans="1:12">
      <c r="A136" s="8">
        <v>46003</v>
      </c>
      <c r="B136" s="9">
        <v>21812</v>
      </c>
      <c r="C136" s="10" t="s">
        <v>209</v>
      </c>
      <c r="D136" s="11" t="s">
        <v>86</v>
      </c>
      <c r="E136" s="3">
        <v>282408</v>
      </c>
      <c r="F136" s="12"/>
      <c r="G136" s="13" t="s">
        <v>169</v>
      </c>
      <c r="H136" s="13"/>
      <c r="I136" s="24"/>
      <c r="J136" s="25">
        <v>1100</v>
      </c>
      <c r="K136" s="26">
        <f t="shared" si="12"/>
        <v>1100</v>
      </c>
      <c r="L136" s="8">
        <v>46000</v>
      </c>
    </row>
    <row r="137" spans="1:12">
      <c r="A137" s="14"/>
      <c r="B137" s="15"/>
      <c r="C137" s="16"/>
      <c r="D137" s="17" t="s">
        <v>170</v>
      </c>
      <c r="E137" s="7"/>
      <c r="F137" s="18"/>
      <c r="G137" s="19" t="s">
        <v>169</v>
      </c>
      <c r="H137" s="19"/>
      <c r="I137" s="27"/>
      <c r="J137" s="25">
        <v>-254.11</v>
      </c>
      <c r="K137" s="26">
        <f t="shared" si="12"/>
        <v>-254.11</v>
      </c>
      <c r="L137" s="14"/>
    </row>
    <row r="138" spans="1:12">
      <c r="A138" s="20" t="s">
        <v>171</v>
      </c>
      <c r="B138" s="21"/>
      <c r="C138" s="21"/>
      <c r="D138" s="21"/>
      <c r="E138" s="21"/>
      <c r="F138" s="21"/>
      <c r="G138" s="21"/>
      <c r="H138" s="21"/>
      <c r="I138" s="28"/>
      <c r="J138" s="29">
        <f>SUM(J136:J137)</f>
        <v>845.89</v>
      </c>
      <c r="K138" s="34">
        <f t="shared" si="12"/>
        <v>845.89</v>
      </c>
      <c r="L138" s="14"/>
    </row>
    <row r="139" spans="1:12">
      <c r="A139" s="8">
        <v>46003</v>
      </c>
      <c r="B139" s="9">
        <v>21812</v>
      </c>
      <c r="C139" s="10" t="s">
        <v>210</v>
      </c>
      <c r="D139" s="11" t="s">
        <v>86</v>
      </c>
      <c r="E139" s="3">
        <v>282698</v>
      </c>
      <c r="F139" s="12"/>
      <c r="G139" s="13" t="s">
        <v>169</v>
      </c>
      <c r="H139" s="13"/>
      <c r="I139" s="24"/>
      <c r="J139" s="25">
        <v>400</v>
      </c>
      <c r="K139" s="26">
        <f t="shared" si="12"/>
        <v>400</v>
      </c>
      <c r="L139" s="8">
        <v>46000</v>
      </c>
    </row>
    <row r="140" spans="1:12">
      <c r="A140" s="14"/>
      <c r="B140" s="15"/>
      <c r="C140" s="16"/>
      <c r="D140" s="17" t="s">
        <v>170</v>
      </c>
      <c r="E140" s="7"/>
      <c r="F140" s="18"/>
      <c r="G140" s="19" t="s">
        <v>169</v>
      </c>
      <c r="H140" s="19"/>
      <c r="I140" s="27"/>
      <c r="J140" s="25">
        <v>-93.54</v>
      </c>
      <c r="K140" s="26">
        <f t="shared" si="12"/>
        <v>-93.54</v>
      </c>
      <c r="L140" s="14"/>
    </row>
    <row r="141" spans="1:12">
      <c r="A141" s="20" t="s">
        <v>171</v>
      </c>
      <c r="B141" s="21"/>
      <c r="C141" s="21"/>
      <c r="D141" s="21"/>
      <c r="E141" s="21"/>
      <c r="F141" s="21"/>
      <c r="G141" s="21"/>
      <c r="H141" s="21"/>
      <c r="I141" s="28"/>
      <c r="J141" s="29">
        <f>SUM(J139:J140)</f>
        <v>306.46</v>
      </c>
      <c r="K141" s="34">
        <f t="shared" si="12"/>
        <v>306.46</v>
      </c>
      <c r="L141" s="14"/>
    </row>
    <row r="142" spans="1:12">
      <c r="A142" s="8">
        <v>46003</v>
      </c>
      <c r="B142" s="9">
        <v>21812</v>
      </c>
      <c r="C142" s="10" t="s">
        <v>211</v>
      </c>
      <c r="D142" s="11" t="s">
        <v>86</v>
      </c>
      <c r="E142" s="3">
        <v>281892</v>
      </c>
      <c r="F142" s="12"/>
      <c r="G142" s="13" t="s">
        <v>169</v>
      </c>
      <c r="H142" s="13"/>
      <c r="I142" s="24"/>
      <c r="J142" s="25">
        <v>800</v>
      </c>
      <c r="K142" s="26">
        <f t="shared" si="12"/>
        <v>800</v>
      </c>
      <c r="L142" s="8">
        <v>46000</v>
      </c>
    </row>
    <row r="143" spans="1:12">
      <c r="A143" s="14"/>
      <c r="B143" s="15"/>
      <c r="C143" s="16"/>
      <c r="D143" s="17" t="s">
        <v>170</v>
      </c>
      <c r="E143" s="7"/>
      <c r="F143" s="18"/>
      <c r="G143" s="19" t="s">
        <v>169</v>
      </c>
      <c r="H143" s="19"/>
      <c r="I143" s="27"/>
      <c r="J143" s="25">
        <v>-186.15</v>
      </c>
      <c r="K143" s="26">
        <f t="shared" si="12"/>
        <v>-186.15</v>
      </c>
      <c r="L143" s="14"/>
    </row>
    <row r="144" spans="1:12">
      <c r="A144" s="20" t="s">
        <v>171</v>
      </c>
      <c r="B144" s="21"/>
      <c r="C144" s="21"/>
      <c r="D144" s="21"/>
      <c r="E144" s="21"/>
      <c r="F144" s="21"/>
      <c r="G144" s="21"/>
      <c r="H144" s="21"/>
      <c r="I144" s="28"/>
      <c r="J144" s="29">
        <f>SUM(J142:J143)</f>
        <v>613.85</v>
      </c>
      <c r="K144" s="34">
        <f t="shared" si="12"/>
        <v>613.85</v>
      </c>
      <c r="L144" s="14"/>
    </row>
    <row r="145" spans="1:12">
      <c r="A145" s="8">
        <v>46003</v>
      </c>
      <c r="B145" s="9">
        <v>21812</v>
      </c>
      <c r="C145" s="22" t="s">
        <v>194</v>
      </c>
      <c r="D145" s="11" t="s">
        <v>86</v>
      </c>
      <c r="E145" s="3"/>
      <c r="F145" s="12"/>
      <c r="G145" s="13" t="s">
        <v>169</v>
      </c>
      <c r="H145" s="13"/>
      <c r="I145" s="24"/>
      <c r="J145" s="25">
        <v>-43.5</v>
      </c>
      <c r="K145" s="26">
        <f t="shared" si="12"/>
        <v>-43.5</v>
      </c>
      <c r="L145" s="8">
        <v>46000</v>
      </c>
    </row>
    <row r="146" spans="1:12">
      <c r="A146" s="14"/>
      <c r="B146" s="15"/>
      <c r="C146" s="16"/>
      <c r="D146" s="17" t="s">
        <v>170</v>
      </c>
      <c r="E146" s="7"/>
      <c r="F146" s="18"/>
      <c r="G146" s="19" t="s">
        <v>169</v>
      </c>
      <c r="H146" s="19"/>
      <c r="I146" s="27"/>
      <c r="J146" s="25"/>
      <c r="K146" s="26">
        <f t="shared" si="12"/>
        <v>0</v>
      </c>
      <c r="L146" s="14"/>
    </row>
    <row r="147" spans="1:12">
      <c r="A147" s="20" t="s">
        <v>171</v>
      </c>
      <c r="B147" s="21"/>
      <c r="C147" s="21"/>
      <c r="D147" s="21"/>
      <c r="E147" s="21"/>
      <c r="F147" s="21"/>
      <c r="G147" s="21"/>
      <c r="H147" s="21"/>
      <c r="I147" s="28"/>
      <c r="J147" s="30">
        <f>SUM(J145:J146)</f>
        <v>-43.5</v>
      </c>
      <c r="K147" s="34">
        <f t="shared" si="12"/>
        <v>-43.5</v>
      </c>
      <c r="L147" s="14"/>
    </row>
    <row r="148" ht="10.5" spans="1:10">
      <c r="A148" s="2"/>
      <c r="I148" s="31" t="s">
        <v>195</v>
      </c>
      <c r="J148" s="32">
        <f>SUM(J99,J102,J105,J108,J111,J114,J117,J120,J123,J126,J129,J132,J135,J138,J141,J144,J147)</f>
        <v>7651.51</v>
      </c>
    </row>
    <row r="149" ht="10.5" spans="1:10">
      <c r="A149" s="2" t="s">
        <v>23</v>
      </c>
      <c r="D149" s="2" t="s">
        <v>24</v>
      </c>
      <c r="I149" s="33"/>
      <c r="J149" s="32"/>
    </row>
    <row r="150" spans="1:1">
      <c r="A150" s="2"/>
    </row>
    <row r="151" spans="1:1">
      <c r="A151" s="2"/>
    </row>
    <row r="152" spans="1:4">
      <c r="A152" s="2" t="s">
        <v>26</v>
      </c>
      <c r="D152" s="2" t="s">
        <v>27</v>
      </c>
    </row>
    <row r="153" spans="1:4">
      <c r="A153" s="1" t="s">
        <v>29</v>
      </c>
      <c r="D153" s="1" t="s">
        <v>30</v>
      </c>
    </row>
    <row r="160" spans="1:1">
      <c r="A160" s="2" t="s">
        <v>0</v>
      </c>
    </row>
    <row r="161" spans="1:1">
      <c r="A161" s="2" t="s">
        <v>33</v>
      </c>
    </row>
    <row r="163" spans="1:12">
      <c r="A163" s="3" t="s">
        <v>2</v>
      </c>
      <c r="B163" s="3" t="s">
        <v>3</v>
      </c>
      <c r="C163" s="3" t="s">
        <v>4</v>
      </c>
      <c r="D163" s="3" t="s">
        <v>5</v>
      </c>
      <c r="E163" s="3" t="s">
        <v>167</v>
      </c>
      <c r="F163" s="3" t="s">
        <v>7</v>
      </c>
      <c r="G163" s="4" t="s">
        <v>8</v>
      </c>
      <c r="H163" s="5"/>
      <c r="I163" s="5"/>
      <c r="J163" s="23"/>
      <c r="K163" s="3" t="s">
        <v>9</v>
      </c>
      <c r="L163" s="3" t="s">
        <v>10</v>
      </c>
    </row>
    <row r="164" spans="1:12">
      <c r="A164" s="6"/>
      <c r="B164" s="6"/>
      <c r="C164" s="6"/>
      <c r="D164" s="6"/>
      <c r="E164" s="6"/>
      <c r="F164" s="6"/>
      <c r="G164" s="3" t="s">
        <v>11</v>
      </c>
      <c r="H164" s="3" t="s">
        <v>12</v>
      </c>
      <c r="I164" s="3" t="s">
        <v>13</v>
      </c>
      <c r="J164" s="3" t="s">
        <v>14</v>
      </c>
      <c r="K164" s="6"/>
      <c r="L164" s="6"/>
    </row>
    <row r="165" spans="1:12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</row>
    <row r="166" spans="1:12">
      <c r="A166" s="8">
        <v>46008</v>
      </c>
      <c r="B166" s="9">
        <v>21833</v>
      </c>
      <c r="C166" s="10" t="s">
        <v>212</v>
      </c>
      <c r="D166" s="11" t="s">
        <v>86</v>
      </c>
      <c r="E166" s="3">
        <v>283558</v>
      </c>
      <c r="F166" s="12"/>
      <c r="G166" s="13" t="s">
        <v>169</v>
      </c>
      <c r="H166" s="13"/>
      <c r="I166" s="24"/>
      <c r="J166" s="25">
        <v>200</v>
      </c>
      <c r="K166" s="26">
        <f t="shared" ref="K166:K229" si="13">J166+F166</f>
        <v>200</v>
      </c>
      <c r="L166" s="8">
        <v>46006</v>
      </c>
    </row>
    <row r="167" spans="1:12">
      <c r="A167" s="14"/>
      <c r="B167" s="15"/>
      <c r="C167" s="16"/>
      <c r="D167" s="17" t="s">
        <v>170</v>
      </c>
      <c r="E167" s="7"/>
      <c r="F167" s="18"/>
      <c r="G167" s="19" t="s">
        <v>169</v>
      </c>
      <c r="H167" s="19"/>
      <c r="I167" s="27"/>
      <c r="J167" s="25">
        <v>-50.29</v>
      </c>
      <c r="K167" s="26">
        <f t="shared" si="13"/>
        <v>-50.29</v>
      </c>
      <c r="L167" s="14"/>
    </row>
    <row r="168" spans="1:12">
      <c r="A168" s="20" t="s">
        <v>171</v>
      </c>
      <c r="B168" s="21"/>
      <c r="C168" s="21"/>
      <c r="D168" s="21"/>
      <c r="E168" s="21"/>
      <c r="F168" s="21"/>
      <c r="G168" s="21"/>
      <c r="H168" s="21"/>
      <c r="I168" s="28"/>
      <c r="J168" s="29">
        <f>SUM(J166:J167)</f>
        <v>149.71</v>
      </c>
      <c r="K168" s="34">
        <f t="shared" si="13"/>
        <v>149.71</v>
      </c>
      <c r="L168" s="14"/>
    </row>
    <row r="169" spans="1:12">
      <c r="A169" s="8">
        <v>46008</v>
      </c>
      <c r="B169" s="9">
        <v>21833</v>
      </c>
      <c r="C169" s="10" t="s">
        <v>213</v>
      </c>
      <c r="D169" s="11" t="s">
        <v>86</v>
      </c>
      <c r="E169" s="3">
        <v>283767</v>
      </c>
      <c r="F169" s="12"/>
      <c r="G169" s="13" t="s">
        <v>169</v>
      </c>
      <c r="H169" s="13"/>
      <c r="I169" s="24"/>
      <c r="J169" s="25">
        <v>350</v>
      </c>
      <c r="K169" s="26">
        <f t="shared" si="13"/>
        <v>350</v>
      </c>
      <c r="L169" s="8">
        <v>46006</v>
      </c>
    </row>
    <row r="170" spans="1:12">
      <c r="A170" s="14"/>
      <c r="B170" s="15"/>
      <c r="C170" s="16"/>
      <c r="D170" s="17" t="s">
        <v>170</v>
      </c>
      <c r="E170" s="7"/>
      <c r="F170" s="18"/>
      <c r="G170" s="19" t="s">
        <v>169</v>
      </c>
      <c r="H170" s="19"/>
      <c r="I170" s="27"/>
      <c r="J170" s="25">
        <v>-80.03</v>
      </c>
      <c r="K170" s="26">
        <f t="shared" si="13"/>
        <v>-80.03</v>
      </c>
      <c r="L170" s="14"/>
    </row>
    <row r="171" spans="1:12">
      <c r="A171" s="20" t="s">
        <v>171</v>
      </c>
      <c r="B171" s="21"/>
      <c r="C171" s="21"/>
      <c r="D171" s="21"/>
      <c r="E171" s="21"/>
      <c r="F171" s="21"/>
      <c r="G171" s="21"/>
      <c r="H171" s="21"/>
      <c r="I171" s="28"/>
      <c r="J171" s="29">
        <f>SUM(J169:J170)</f>
        <v>269.97</v>
      </c>
      <c r="K171" s="34">
        <f t="shared" si="13"/>
        <v>269.97</v>
      </c>
      <c r="L171" s="14"/>
    </row>
    <row r="172" spans="1:12">
      <c r="A172" s="8">
        <v>46008</v>
      </c>
      <c r="B172" s="9">
        <v>21833</v>
      </c>
      <c r="C172" s="10" t="s">
        <v>214</v>
      </c>
      <c r="D172" s="11" t="s">
        <v>86</v>
      </c>
      <c r="E172" s="3">
        <v>283560</v>
      </c>
      <c r="F172" s="12"/>
      <c r="G172" s="13" t="s">
        <v>169</v>
      </c>
      <c r="H172" s="13"/>
      <c r="I172" s="24"/>
      <c r="J172" s="25">
        <v>200</v>
      </c>
      <c r="K172" s="26">
        <f t="shared" si="13"/>
        <v>200</v>
      </c>
      <c r="L172" s="8">
        <v>46006</v>
      </c>
    </row>
    <row r="173" spans="1:12">
      <c r="A173" s="14"/>
      <c r="B173" s="15"/>
      <c r="C173" s="16"/>
      <c r="D173" s="17" t="s">
        <v>170</v>
      </c>
      <c r="E173" s="7"/>
      <c r="F173" s="18"/>
      <c r="G173" s="19" t="s">
        <v>169</v>
      </c>
      <c r="H173" s="19"/>
      <c r="I173" s="27"/>
      <c r="J173" s="25">
        <v>-47.39</v>
      </c>
      <c r="K173" s="26">
        <f t="shared" si="13"/>
        <v>-47.39</v>
      </c>
      <c r="L173" s="14"/>
    </row>
    <row r="174" spans="1:12">
      <c r="A174" s="20" t="s">
        <v>171</v>
      </c>
      <c r="B174" s="21"/>
      <c r="C174" s="21"/>
      <c r="D174" s="21"/>
      <c r="E174" s="21"/>
      <c r="F174" s="21"/>
      <c r="G174" s="21"/>
      <c r="H174" s="21"/>
      <c r="I174" s="28"/>
      <c r="J174" s="29">
        <f>SUM(J172:J173)</f>
        <v>152.61</v>
      </c>
      <c r="K174" s="34">
        <f t="shared" si="13"/>
        <v>152.61</v>
      </c>
      <c r="L174" s="14"/>
    </row>
    <row r="175" spans="1:12">
      <c r="A175" s="8">
        <v>46008</v>
      </c>
      <c r="B175" s="9">
        <v>21833</v>
      </c>
      <c r="C175" s="10" t="s">
        <v>215</v>
      </c>
      <c r="D175" s="11" t="s">
        <v>86</v>
      </c>
      <c r="E175" s="3">
        <v>283570</v>
      </c>
      <c r="F175" s="12"/>
      <c r="G175" s="13" t="s">
        <v>169</v>
      </c>
      <c r="H175" s="13"/>
      <c r="I175" s="24"/>
      <c r="J175" s="25">
        <v>350</v>
      </c>
      <c r="K175" s="26">
        <f t="shared" si="13"/>
        <v>350</v>
      </c>
      <c r="L175" s="8">
        <v>46006</v>
      </c>
    </row>
    <row r="176" spans="1:12">
      <c r="A176" s="14"/>
      <c r="B176" s="15"/>
      <c r="C176" s="16"/>
      <c r="D176" s="17" t="s">
        <v>170</v>
      </c>
      <c r="E176" s="7"/>
      <c r="F176" s="18"/>
      <c r="G176" s="19" t="s">
        <v>169</v>
      </c>
      <c r="H176" s="19"/>
      <c r="I176" s="27"/>
      <c r="J176" s="25">
        <v>-85.12</v>
      </c>
      <c r="K176" s="26">
        <f t="shared" si="13"/>
        <v>-85.12</v>
      </c>
      <c r="L176" s="14"/>
    </row>
    <row r="177" spans="1:12">
      <c r="A177" s="20" t="s">
        <v>171</v>
      </c>
      <c r="B177" s="21"/>
      <c r="C177" s="21"/>
      <c r="D177" s="21"/>
      <c r="E177" s="21"/>
      <c r="F177" s="21"/>
      <c r="G177" s="21"/>
      <c r="H177" s="21"/>
      <c r="I177" s="28"/>
      <c r="J177" s="29">
        <f>SUM(J175:J176)</f>
        <v>264.88</v>
      </c>
      <c r="K177" s="34">
        <f t="shared" si="13"/>
        <v>264.88</v>
      </c>
      <c r="L177" s="14"/>
    </row>
    <row r="178" spans="1:12">
      <c r="A178" s="8">
        <v>46008</v>
      </c>
      <c r="B178" s="9">
        <v>21833</v>
      </c>
      <c r="C178" s="10" t="s">
        <v>216</v>
      </c>
      <c r="D178" s="11" t="s">
        <v>86</v>
      </c>
      <c r="E178" s="3">
        <v>283566</v>
      </c>
      <c r="F178" s="12"/>
      <c r="G178" s="13" t="s">
        <v>169</v>
      </c>
      <c r="H178" s="13"/>
      <c r="I178" s="24"/>
      <c r="J178" s="25">
        <v>450</v>
      </c>
      <c r="K178" s="26">
        <f t="shared" si="13"/>
        <v>450</v>
      </c>
      <c r="L178" s="8">
        <v>46006</v>
      </c>
    </row>
    <row r="179" spans="1:12">
      <c r="A179" s="14"/>
      <c r="B179" s="15"/>
      <c r="C179" s="16"/>
      <c r="D179" s="17" t="s">
        <v>170</v>
      </c>
      <c r="E179" s="7"/>
      <c r="F179" s="18"/>
      <c r="G179" s="19" t="s">
        <v>169</v>
      </c>
      <c r="H179" s="19"/>
      <c r="I179" s="27"/>
      <c r="J179" s="25">
        <v>-100.37</v>
      </c>
      <c r="K179" s="26">
        <f t="shared" si="13"/>
        <v>-100.37</v>
      </c>
      <c r="L179" s="14"/>
    </row>
    <row r="180" spans="1:12">
      <c r="A180" s="20" t="s">
        <v>171</v>
      </c>
      <c r="B180" s="21"/>
      <c r="C180" s="21"/>
      <c r="D180" s="21"/>
      <c r="E180" s="21"/>
      <c r="F180" s="21"/>
      <c r="G180" s="21"/>
      <c r="H180" s="21"/>
      <c r="I180" s="28"/>
      <c r="J180" s="29">
        <f>SUM(J178:J179)</f>
        <v>349.63</v>
      </c>
      <c r="K180" s="34">
        <f t="shared" si="13"/>
        <v>349.63</v>
      </c>
      <c r="L180" s="14"/>
    </row>
    <row r="181" spans="1:12">
      <c r="A181" s="8">
        <v>46008</v>
      </c>
      <c r="B181" s="9">
        <v>21833</v>
      </c>
      <c r="C181" s="10" t="s">
        <v>217</v>
      </c>
      <c r="D181" s="11" t="s">
        <v>86</v>
      </c>
      <c r="E181" s="3">
        <v>283896</v>
      </c>
      <c r="F181" s="12"/>
      <c r="G181" s="13" t="s">
        <v>169</v>
      </c>
      <c r="H181" s="13"/>
      <c r="I181" s="24"/>
      <c r="J181" s="25">
        <v>450</v>
      </c>
      <c r="K181" s="26">
        <f t="shared" si="13"/>
        <v>450</v>
      </c>
      <c r="L181" s="8">
        <v>46006</v>
      </c>
    </row>
    <row r="182" spans="1:12">
      <c r="A182" s="14"/>
      <c r="B182" s="15"/>
      <c r="C182" s="16"/>
      <c r="D182" s="17" t="s">
        <v>170</v>
      </c>
      <c r="E182" s="7"/>
      <c r="F182" s="18"/>
      <c r="G182" s="19" t="s">
        <v>169</v>
      </c>
      <c r="H182" s="19"/>
      <c r="I182" s="27"/>
      <c r="J182" s="25">
        <v>-107.76</v>
      </c>
      <c r="K182" s="26">
        <f t="shared" si="13"/>
        <v>-107.76</v>
      </c>
      <c r="L182" s="14"/>
    </row>
    <row r="183" spans="1:12">
      <c r="A183" s="20" t="s">
        <v>171</v>
      </c>
      <c r="B183" s="21"/>
      <c r="C183" s="21"/>
      <c r="D183" s="21"/>
      <c r="E183" s="21"/>
      <c r="F183" s="21"/>
      <c r="G183" s="21"/>
      <c r="H183" s="21"/>
      <c r="I183" s="28"/>
      <c r="J183" s="29">
        <f>SUM(J181:J182)</f>
        <v>342.24</v>
      </c>
      <c r="K183" s="34">
        <f t="shared" si="13"/>
        <v>342.24</v>
      </c>
      <c r="L183" s="14"/>
    </row>
    <row r="184" spans="1:12">
      <c r="A184" s="8">
        <v>46008</v>
      </c>
      <c r="B184" s="9">
        <v>21833</v>
      </c>
      <c r="C184" s="10" t="s">
        <v>218</v>
      </c>
      <c r="D184" s="11" t="s">
        <v>86</v>
      </c>
      <c r="E184" s="3">
        <v>283663</v>
      </c>
      <c r="F184" s="12"/>
      <c r="G184" s="13" t="s">
        <v>169</v>
      </c>
      <c r="H184" s="13"/>
      <c r="I184" s="24"/>
      <c r="J184" s="25">
        <v>1100</v>
      </c>
      <c r="K184" s="26">
        <f t="shared" si="13"/>
        <v>1100</v>
      </c>
      <c r="L184" s="8">
        <v>46006</v>
      </c>
    </row>
    <row r="185" spans="1:12">
      <c r="A185" s="14"/>
      <c r="B185" s="15"/>
      <c r="C185" s="16"/>
      <c r="D185" s="17" t="s">
        <v>170</v>
      </c>
      <c r="E185" s="7"/>
      <c r="F185" s="18"/>
      <c r="G185" s="19" t="s">
        <v>169</v>
      </c>
      <c r="H185" s="19"/>
      <c r="I185" s="27"/>
      <c r="J185" s="25">
        <v>-254.96</v>
      </c>
      <c r="K185" s="26">
        <f t="shared" si="13"/>
        <v>-254.96</v>
      </c>
      <c r="L185" s="14"/>
    </row>
    <row r="186" spans="1:12">
      <c r="A186" s="20" t="s">
        <v>171</v>
      </c>
      <c r="B186" s="21"/>
      <c r="C186" s="21"/>
      <c r="D186" s="21"/>
      <c r="E186" s="21"/>
      <c r="F186" s="21"/>
      <c r="G186" s="21"/>
      <c r="H186" s="21"/>
      <c r="I186" s="28"/>
      <c r="J186" s="29">
        <f>SUM(J184:J185)</f>
        <v>845.04</v>
      </c>
      <c r="K186" s="34">
        <f t="shared" si="13"/>
        <v>845.04</v>
      </c>
      <c r="L186" s="14"/>
    </row>
    <row r="187" spans="1:12">
      <c r="A187" s="8">
        <v>46008</v>
      </c>
      <c r="B187" s="9">
        <v>21833</v>
      </c>
      <c r="C187" s="10" t="s">
        <v>219</v>
      </c>
      <c r="D187" s="11" t="s">
        <v>86</v>
      </c>
      <c r="E187" s="3">
        <v>281738</v>
      </c>
      <c r="F187" s="12"/>
      <c r="G187" s="13" t="s">
        <v>169</v>
      </c>
      <c r="H187" s="13"/>
      <c r="I187" s="24"/>
      <c r="J187" s="25">
        <v>200</v>
      </c>
      <c r="K187" s="26">
        <f t="shared" si="13"/>
        <v>200</v>
      </c>
      <c r="L187" s="8">
        <v>46006</v>
      </c>
    </row>
    <row r="188" spans="1:12">
      <c r="A188" s="14"/>
      <c r="B188" s="15"/>
      <c r="C188" s="16"/>
      <c r="D188" s="17" t="s">
        <v>170</v>
      </c>
      <c r="E188" s="7"/>
      <c r="F188" s="18"/>
      <c r="G188" s="19" t="s">
        <v>169</v>
      </c>
      <c r="H188" s="19"/>
      <c r="I188" s="27"/>
      <c r="J188" s="25">
        <v>-47.39</v>
      </c>
      <c r="K188" s="26">
        <f t="shared" si="13"/>
        <v>-47.39</v>
      </c>
      <c r="L188" s="14"/>
    </row>
    <row r="189" spans="1:12">
      <c r="A189" s="20" t="s">
        <v>171</v>
      </c>
      <c r="B189" s="21"/>
      <c r="C189" s="21"/>
      <c r="D189" s="21"/>
      <c r="E189" s="21"/>
      <c r="F189" s="21"/>
      <c r="G189" s="21"/>
      <c r="H189" s="21"/>
      <c r="I189" s="28"/>
      <c r="J189" s="29">
        <f>SUM(J187:J188)</f>
        <v>152.61</v>
      </c>
      <c r="K189" s="34">
        <f t="shared" si="13"/>
        <v>152.61</v>
      </c>
      <c r="L189" s="14"/>
    </row>
    <row r="190" spans="1:12">
      <c r="A190" s="8">
        <v>46008</v>
      </c>
      <c r="B190" s="9">
        <v>21833</v>
      </c>
      <c r="C190" s="10" t="s">
        <v>220</v>
      </c>
      <c r="D190" s="11" t="s">
        <v>86</v>
      </c>
      <c r="E190" s="3">
        <v>283274</v>
      </c>
      <c r="F190" s="12"/>
      <c r="G190" s="13" t="s">
        <v>169</v>
      </c>
      <c r="H190" s="13"/>
      <c r="I190" s="24"/>
      <c r="J190" s="25">
        <v>900</v>
      </c>
      <c r="K190" s="26">
        <f t="shared" si="13"/>
        <v>900</v>
      </c>
      <c r="L190" s="8">
        <v>46006</v>
      </c>
    </row>
    <row r="191" spans="1:12">
      <c r="A191" s="14"/>
      <c r="B191" s="15"/>
      <c r="C191" s="16"/>
      <c r="D191" s="17" t="s">
        <v>170</v>
      </c>
      <c r="E191" s="7"/>
      <c r="F191" s="18"/>
      <c r="G191" s="19" t="s">
        <v>169</v>
      </c>
      <c r="H191" s="19"/>
      <c r="I191" s="27"/>
      <c r="J191" s="25">
        <v>-209.76</v>
      </c>
      <c r="K191" s="26">
        <f t="shared" si="13"/>
        <v>-209.76</v>
      </c>
      <c r="L191" s="14"/>
    </row>
    <row r="192" spans="1:12">
      <c r="A192" s="20" t="s">
        <v>171</v>
      </c>
      <c r="B192" s="21"/>
      <c r="C192" s="21"/>
      <c r="D192" s="21"/>
      <c r="E192" s="21"/>
      <c r="F192" s="21"/>
      <c r="G192" s="21"/>
      <c r="H192" s="21"/>
      <c r="I192" s="28"/>
      <c r="J192" s="29">
        <f>SUM(J190:J191)</f>
        <v>690.24</v>
      </c>
      <c r="K192" s="34">
        <f t="shared" si="13"/>
        <v>690.24</v>
      </c>
      <c r="L192" s="14"/>
    </row>
    <row r="193" spans="1:12">
      <c r="A193" s="8">
        <v>46008</v>
      </c>
      <c r="B193" s="9">
        <v>21833</v>
      </c>
      <c r="C193" s="10" t="s">
        <v>221</v>
      </c>
      <c r="D193" s="11" t="s">
        <v>86</v>
      </c>
      <c r="E193" s="3">
        <v>283571</v>
      </c>
      <c r="F193" s="12"/>
      <c r="G193" s="13" t="s">
        <v>169</v>
      </c>
      <c r="H193" s="13"/>
      <c r="I193" s="24"/>
      <c r="J193" s="25">
        <v>200</v>
      </c>
      <c r="K193" s="26">
        <f t="shared" si="13"/>
        <v>200</v>
      </c>
      <c r="L193" s="8">
        <v>46006</v>
      </c>
    </row>
    <row r="194" spans="1:12">
      <c r="A194" s="14"/>
      <c r="B194" s="15"/>
      <c r="C194" s="16"/>
      <c r="D194" s="17" t="s">
        <v>170</v>
      </c>
      <c r="E194" s="7"/>
      <c r="F194" s="18"/>
      <c r="G194" s="19" t="s">
        <v>169</v>
      </c>
      <c r="H194" s="19"/>
      <c r="I194" s="27"/>
      <c r="J194" s="25">
        <v>-55.68</v>
      </c>
      <c r="K194" s="26">
        <f t="shared" si="13"/>
        <v>-55.68</v>
      </c>
      <c r="L194" s="14"/>
    </row>
    <row r="195" spans="1:12">
      <c r="A195" s="20" t="s">
        <v>171</v>
      </c>
      <c r="B195" s="21"/>
      <c r="C195" s="21"/>
      <c r="D195" s="21"/>
      <c r="E195" s="21"/>
      <c r="F195" s="21"/>
      <c r="G195" s="21"/>
      <c r="H195" s="21"/>
      <c r="I195" s="28"/>
      <c r="J195" s="29">
        <f>SUM(J193:J194)</f>
        <v>144.32</v>
      </c>
      <c r="K195" s="34">
        <f t="shared" si="13"/>
        <v>144.32</v>
      </c>
      <c r="L195" s="14"/>
    </row>
    <row r="196" spans="1:12">
      <c r="A196" s="8">
        <v>46008</v>
      </c>
      <c r="B196" s="9">
        <v>21833</v>
      </c>
      <c r="C196" s="10" t="s">
        <v>221</v>
      </c>
      <c r="D196" s="11" t="s">
        <v>86</v>
      </c>
      <c r="E196" s="3">
        <v>283568</v>
      </c>
      <c r="F196" s="12"/>
      <c r="G196" s="13" t="s">
        <v>169</v>
      </c>
      <c r="H196" s="13"/>
      <c r="I196" s="24"/>
      <c r="J196" s="25">
        <v>200</v>
      </c>
      <c r="K196" s="26">
        <f t="shared" si="13"/>
        <v>200</v>
      </c>
      <c r="L196" s="8">
        <v>46006</v>
      </c>
    </row>
    <row r="197" spans="1:12">
      <c r="A197" s="14"/>
      <c r="B197" s="15"/>
      <c r="C197" s="16"/>
      <c r="D197" s="17" t="s">
        <v>170</v>
      </c>
      <c r="E197" s="7"/>
      <c r="F197" s="18"/>
      <c r="G197" s="19" t="s">
        <v>169</v>
      </c>
      <c r="H197" s="19"/>
      <c r="I197" s="27"/>
      <c r="J197" s="25">
        <v>-55.68</v>
      </c>
      <c r="K197" s="26">
        <f t="shared" si="13"/>
        <v>-55.68</v>
      </c>
      <c r="L197" s="14"/>
    </row>
    <row r="198" spans="1:12">
      <c r="A198" s="20" t="s">
        <v>171</v>
      </c>
      <c r="B198" s="21"/>
      <c r="C198" s="21"/>
      <c r="D198" s="21"/>
      <c r="E198" s="21"/>
      <c r="F198" s="21"/>
      <c r="G198" s="21"/>
      <c r="H198" s="21"/>
      <c r="I198" s="28"/>
      <c r="J198" s="29">
        <f>SUM(J196:J197)</f>
        <v>144.32</v>
      </c>
      <c r="K198" s="34">
        <f t="shared" si="13"/>
        <v>144.32</v>
      </c>
      <c r="L198" s="14"/>
    </row>
    <row r="199" spans="1:12">
      <c r="A199" s="8">
        <v>46008</v>
      </c>
      <c r="B199" s="9">
        <v>21833</v>
      </c>
      <c r="C199" s="10" t="s">
        <v>222</v>
      </c>
      <c r="D199" s="11" t="s">
        <v>86</v>
      </c>
      <c r="E199" s="3">
        <v>283384</v>
      </c>
      <c r="F199" s="12"/>
      <c r="G199" s="13" t="s">
        <v>169</v>
      </c>
      <c r="H199" s="13"/>
      <c r="I199" s="24"/>
      <c r="J199" s="25">
        <v>200</v>
      </c>
      <c r="K199" s="26">
        <f t="shared" si="13"/>
        <v>200</v>
      </c>
      <c r="L199" s="8">
        <v>46006</v>
      </c>
    </row>
    <row r="200" spans="1:12">
      <c r="A200" s="14"/>
      <c r="B200" s="15"/>
      <c r="C200" s="16"/>
      <c r="D200" s="17" t="s">
        <v>170</v>
      </c>
      <c r="E200" s="7"/>
      <c r="F200" s="18"/>
      <c r="G200" s="19" t="s">
        <v>169</v>
      </c>
      <c r="H200" s="19"/>
      <c r="I200" s="27"/>
      <c r="J200" s="25">
        <v>-47.39</v>
      </c>
      <c r="K200" s="26">
        <f t="shared" si="13"/>
        <v>-47.39</v>
      </c>
      <c r="L200" s="14"/>
    </row>
    <row r="201" spans="1:12">
      <c r="A201" s="20" t="s">
        <v>171</v>
      </c>
      <c r="B201" s="21"/>
      <c r="C201" s="21"/>
      <c r="D201" s="21"/>
      <c r="E201" s="21"/>
      <c r="F201" s="21"/>
      <c r="G201" s="21"/>
      <c r="H201" s="21"/>
      <c r="I201" s="28"/>
      <c r="J201" s="29">
        <f>SUM(J199:J200)</f>
        <v>152.61</v>
      </c>
      <c r="K201" s="34">
        <f t="shared" si="13"/>
        <v>152.61</v>
      </c>
      <c r="L201" s="14"/>
    </row>
    <row r="202" spans="1:12">
      <c r="A202" s="8">
        <v>46008</v>
      </c>
      <c r="B202" s="9">
        <v>21833</v>
      </c>
      <c r="C202" s="10" t="s">
        <v>223</v>
      </c>
      <c r="D202" s="11" t="s">
        <v>86</v>
      </c>
      <c r="E202" s="3">
        <v>283275</v>
      </c>
      <c r="F202" s="12"/>
      <c r="G202" s="13" t="s">
        <v>169</v>
      </c>
      <c r="H202" s="13"/>
      <c r="I202" s="24"/>
      <c r="J202" s="25">
        <v>350</v>
      </c>
      <c r="K202" s="26">
        <f t="shared" si="13"/>
        <v>350</v>
      </c>
      <c r="L202" s="8">
        <v>46006</v>
      </c>
    </row>
    <row r="203" spans="1:12">
      <c r="A203" s="14"/>
      <c r="B203" s="15"/>
      <c r="C203" s="16"/>
      <c r="D203" s="17" t="s">
        <v>170</v>
      </c>
      <c r="E203" s="7"/>
      <c r="F203" s="18"/>
      <c r="G203" s="19" t="s">
        <v>169</v>
      </c>
      <c r="H203" s="19"/>
      <c r="I203" s="27"/>
      <c r="J203" s="25">
        <v>-84.27</v>
      </c>
      <c r="K203" s="26">
        <f t="shared" si="13"/>
        <v>-84.27</v>
      </c>
      <c r="L203" s="14"/>
    </row>
    <row r="204" spans="1:12">
      <c r="A204" s="20" t="s">
        <v>171</v>
      </c>
      <c r="B204" s="21"/>
      <c r="C204" s="21"/>
      <c r="D204" s="21"/>
      <c r="E204" s="21"/>
      <c r="F204" s="21"/>
      <c r="G204" s="21"/>
      <c r="H204" s="21"/>
      <c r="I204" s="28"/>
      <c r="J204" s="29">
        <f>SUM(J202:J203)</f>
        <v>265.73</v>
      </c>
      <c r="K204" s="34">
        <f t="shared" si="13"/>
        <v>265.73</v>
      </c>
      <c r="L204" s="14"/>
    </row>
    <row r="205" spans="1:12">
      <c r="A205" s="8">
        <v>46008</v>
      </c>
      <c r="B205" s="9">
        <v>21833</v>
      </c>
      <c r="C205" s="10" t="s">
        <v>224</v>
      </c>
      <c r="D205" s="11" t="s">
        <v>86</v>
      </c>
      <c r="E205" s="3">
        <v>283093</v>
      </c>
      <c r="F205" s="12"/>
      <c r="G205" s="13" t="s">
        <v>169</v>
      </c>
      <c r="H205" s="13"/>
      <c r="I205" s="24"/>
      <c r="J205" s="25">
        <v>200</v>
      </c>
      <c r="K205" s="26">
        <f t="shared" si="13"/>
        <v>200</v>
      </c>
      <c r="L205" s="8">
        <v>46006</v>
      </c>
    </row>
    <row r="206" spans="1:12">
      <c r="A206" s="14"/>
      <c r="B206" s="15"/>
      <c r="C206" s="16"/>
      <c r="D206" s="17" t="s">
        <v>170</v>
      </c>
      <c r="E206" s="7"/>
      <c r="F206" s="18"/>
      <c r="G206" s="19" t="s">
        <v>169</v>
      </c>
      <c r="H206" s="19"/>
      <c r="I206" s="27"/>
      <c r="J206" s="25">
        <v>-47.39</v>
      </c>
      <c r="K206" s="26">
        <f t="shared" si="13"/>
        <v>-47.39</v>
      </c>
      <c r="L206" s="14"/>
    </row>
    <row r="207" spans="1:12">
      <c r="A207" s="20" t="s">
        <v>171</v>
      </c>
      <c r="B207" s="21"/>
      <c r="C207" s="21"/>
      <c r="D207" s="21"/>
      <c r="E207" s="21"/>
      <c r="F207" s="21"/>
      <c r="G207" s="21"/>
      <c r="H207" s="21"/>
      <c r="I207" s="28"/>
      <c r="J207" s="29">
        <f>SUM(J205:J206)</f>
        <v>152.61</v>
      </c>
      <c r="K207" s="34">
        <f t="shared" si="13"/>
        <v>152.61</v>
      </c>
      <c r="L207" s="14"/>
    </row>
    <row r="208" spans="1:12">
      <c r="A208" s="8">
        <v>46008</v>
      </c>
      <c r="B208" s="9">
        <v>21833</v>
      </c>
      <c r="C208" s="10" t="s">
        <v>225</v>
      </c>
      <c r="D208" s="11" t="s">
        <v>86</v>
      </c>
      <c r="E208" s="3">
        <v>282643</v>
      </c>
      <c r="F208" s="12"/>
      <c r="G208" s="13" t="s">
        <v>169</v>
      </c>
      <c r="H208" s="13"/>
      <c r="I208" s="24"/>
      <c r="J208" s="25">
        <v>200</v>
      </c>
      <c r="K208" s="26">
        <f t="shared" si="13"/>
        <v>200</v>
      </c>
      <c r="L208" s="8">
        <v>46006</v>
      </c>
    </row>
    <row r="209" spans="1:12">
      <c r="A209" s="14"/>
      <c r="B209" s="15"/>
      <c r="C209" s="16"/>
      <c r="D209" s="17" t="s">
        <v>170</v>
      </c>
      <c r="E209" s="7"/>
      <c r="F209" s="18"/>
      <c r="G209" s="19" t="s">
        <v>169</v>
      </c>
      <c r="H209" s="19"/>
      <c r="I209" s="27"/>
      <c r="J209" s="25">
        <v>-48.62</v>
      </c>
      <c r="K209" s="26">
        <f t="shared" si="13"/>
        <v>-48.62</v>
      </c>
      <c r="L209" s="14"/>
    </row>
    <row r="210" spans="1:12">
      <c r="A210" s="20" t="s">
        <v>171</v>
      </c>
      <c r="B210" s="21"/>
      <c r="C210" s="21"/>
      <c r="D210" s="21"/>
      <c r="E210" s="21"/>
      <c r="F210" s="21"/>
      <c r="G210" s="21"/>
      <c r="H210" s="21"/>
      <c r="I210" s="28"/>
      <c r="J210" s="29">
        <f>SUM(J208:J209)</f>
        <v>151.38</v>
      </c>
      <c r="K210" s="34">
        <f t="shared" si="13"/>
        <v>151.38</v>
      </c>
      <c r="L210" s="14"/>
    </row>
    <row r="211" spans="1:12">
      <c r="A211" s="8">
        <v>46008</v>
      </c>
      <c r="B211" s="9">
        <v>21833</v>
      </c>
      <c r="C211" s="22" t="s">
        <v>178</v>
      </c>
      <c r="D211" s="11" t="s">
        <v>86</v>
      </c>
      <c r="E211" s="3"/>
      <c r="F211" s="12"/>
      <c r="G211" s="13" t="s">
        <v>169</v>
      </c>
      <c r="H211" s="13"/>
      <c r="I211" s="24"/>
      <c r="J211" s="25">
        <v>-140.6</v>
      </c>
      <c r="K211" s="26">
        <f t="shared" si="13"/>
        <v>-140.6</v>
      </c>
      <c r="L211" s="8">
        <v>46006</v>
      </c>
    </row>
    <row r="212" spans="1:12">
      <c r="A212" s="14"/>
      <c r="B212" s="15"/>
      <c r="C212" s="16"/>
      <c r="D212" s="17" t="s">
        <v>170</v>
      </c>
      <c r="E212" s="7"/>
      <c r="F212" s="18"/>
      <c r="G212" s="19" t="s">
        <v>169</v>
      </c>
      <c r="H212" s="19"/>
      <c r="I212" s="27"/>
      <c r="J212" s="25"/>
      <c r="K212" s="26">
        <f t="shared" si="13"/>
        <v>0</v>
      </c>
      <c r="L212" s="14"/>
    </row>
    <row r="213" spans="1:12">
      <c r="A213" s="20" t="s">
        <v>171</v>
      </c>
      <c r="B213" s="21"/>
      <c r="C213" s="21"/>
      <c r="D213" s="21"/>
      <c r="E213" s="21"/>
      <c r="F213" s="21"/>
      <c r="G213" s="21"/>
      <c r="H213" s="21"/>
      <c r="I213" s="28"/>
      <c r="J213" s="30">
        <f>SUM(J211:J212)</f>
        <v>-140.6</v>
      </c>
      <c r="K213" s="34">
        <f t="shared" si="13"/>
        <v>-140.6</v>
      </c>
      <c r="L213" s="14"/>
    </row>
    <row r="214" spans="1:12">
      <c r="A214" s="8">
        <v>46008</v>
      </c>
      <c r="B214" s="9">
        <v>21833</v>
      </c>
      <c r="C214" s="22" t="s">
        <v>194</v>
      </c>
      <c r="D214" s="11" t="s">
        <v>86</v>
      </c>
      <c r="E214" s="3"/>
      <c r="F214" s="12"/>
      <c r="G214" s="13" t="s">
        <v>169</v>
      </c>
      <c r="H214" s="13"/>
      <c r="I214" s="24"/>
      <c r="J214" s="25">
        <v>-62</v>
      </c>
      <c r="K214" s="26">
        <f t="shared" si="13"/>
        <v>-62</v>
      </c>
      <c r="L214" s="8">
        <v>46006</v>
      </c>
    </row>
    <row r="215" spans="1:12">
      <c r="A215" s="14"/>
      <c r="B215" s="15"/>
      <c r="C215" s="16"/>
      <c r="D215" s="17" t="s">
        <v>170</v>
      </c>
      <c r="E215" s="7"/>
      <c r="F215" s="18"/>
      <c r="G215" s="19" t="s">
        <v>169</v>
      </c>
      <c r="H215" s="19"/>
      <c r="I215" s="27"/>
      <c r="J215" s="25"/>
      <c r="K215" s="26">
        <f t="shared" si="13"/>
        <v>0</v>
      </c>
      <c r="L215" s="14"/>
    </row>
    <row r="216" spans="1:12">
      <c r="A216" s="20" t="s">
        <v>171</v>
      </c>
      <c r="B216" s="21"/>
      <c r="C216" s="21"/>
      <c r="D216" s="21"/>
      <c r="E216" s="21"/>
      <c r="F216" s="21"/>
      <c r="G216" s="21"/>
      <c r="H216" s="21"/>
      <c r="I216" s="28"/>
      <c r="J216" s="30">
        <f>SUM(J214:J215)</f>
        <v>-62</v>
      </c>
      <c r="K216" s="34">
        <f t="shared" si="13"/>
        <v>-62</v>
      </c>
      <c r="L216" s="14"/>
    </row>
    <row r="217" ht="10.5" spans="1:10">
      <c r="A217" s="2"/>
      <c r="I217" s="31" t="s">
        <v>195</v>
      </c>
      <c r="J217" s="32">
        <f>SUM(J168,J171,J174,J177,J180,J183,J186,J189,J192,J195,J198,J201,J204,J207,J210,J213,J216)</f>
        <v>4025.3</v>
      </c>
    </row>
    <row r="218" ht="10.5" spans="1:10">
      <c r="A218" s="2"/>
      <c r="I218" s="31"/>
      <c r="J218" s="32"/>
    </row>
    <row r="219" ht="10.5" spans="1:10">
      <c r="A219" s="2" t="s">
        <v>23</v>
      </c>
      <c r="D219" s="2" t="s">
        <v>24</v>
      </c>
      <c r="I219" s="33"/>
      <c r="J219" s="32"/>
    </row>
    <row r="220" spans="1:1">
      <c r="A220" s="2"/>
    </row>
    <row r="221" spans="1:1">
      <c r="A221" s="2"/>
    </row>
    <row r="222" spans="1:4">
      <c r="A222" s="2" t="s">
        <v>26</v>
      </c>
      <c r="D222" s="2" t="s">
        <v>27</v>
      </c>
    </row>
    <row r="223" spans="1:4">
      <c r="A223" s="1" t="s">
        <v>29</v>
      </c>
      <c r="D223" s="1" t="s">
        <v>30</v>
      </c>
    </row>
    <row r="233" spans="1:1">
      <c r="A233" s="2" t="s">
        <v>0</v>
      </c>
    </row>
    <row r="234" spans="1:1">
      <c r="A234" s="2" t="s">
        <v>33</v>
      </c>
    </row>
    <row r="236" spans="1:12">
      <c r="A236" s="3" t="s">
        <v>2</v>
      </c>
      <c r="B236" s="3" t="s">
        <v>3</v>
      </c>
      <c r="C236" s="3" t="s">
        <v>4</v>
      </c>
      <c r="D236" s="3" t="s">
        <v>5</v>
      </c>
      <c r="E236" s="3" t="s">
        <v>167</v>
      </c>
      <c r="F236" s="3" t="s">
        <v>7</v>
      </c>
      <c r="G236" s="4" t="s">
        <v>8</v>
      </c>
      <c r="H236" s="5"/>
      <c r="I236" s="5"/>
      <c r="J236" s="23"/>
      <c r="K236" s="3" t="s">
        <v>9</v>
      </c>
      <c r="L236" s="3" t="s">
        <v>10</v>
      </c>
    </row>
    <row r="237" spans="1:12">
      <c r="A237" s="6"/>
      <c r="B237" s="6"/>
      <c r="C237" s="6"/>
      <c r="D237" s="6"/>
      <c r="E237" s="6"/>
      <c r="F237" s="6"/>
      <c r="G237" s="3" t="s">
        <v>11</v>
      </c>
      <c r="H237" s="3" t="s">
        <v>12</v>
      </c>
      <c r="I237" s="3" t="s">
        <v>13</v>
      </c>
      <c r="J237" s="3" t="s">
        <v>14</v>
      </c>
      <c r="K237" s="6"/>
      <c r="L237" s="6"/>
    </row>
    <row r="238" spans="1:12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</row>
    <row r="239" spans="1:12">
      <c r="A239" s="8">
        <v>46020</v>
      </c>
      <c r="B239" s="9">
        <v>21862</v>
      </c>
      <c r="C239" s="10" t="s">
        <v>226</v>
      </c>
      <c r="D239" s="11" t="s">
        <v>86</v>
      </c>
      <c r="E239" s="3">
        <v>284534</v>
      </c>
      <c r="F239" s="12"/>
      <c r="G239" s="13" t="s">
        <v>169</v>
      </c>
      <c r="H239" s="13"/>
      <c r="I239" s="24"/>
      <c r="J239" s="25">
        <v>200</v>
      </c>
      <c r="K239" s="26">
        <f t="shared" ref="K239:K243" si="14">J239</f>
        <v>200</v>
      </c>
      <c r="L239" s="8">
        <v>46013</v>
      </c>
    </row>
    <row r="240" spans="1:12">
      <c r="A240" s="14"/>
      <c r="B240" s="15"/>
      <c r="C240" s="16"/>
      <c r="D240" s="17" t="s">
        <v>170</v>
      </c>
      <c r="E240" s="7"/>
      <c r="F240" s="18"/>
      <c r="G240" s="19" t="s">
        <v>169</v>
      </c>
      <c r="H240" s="19"/>
      <c r="I240" s="27"/>
      <c r="J240" s="25">
        <v>-50.29</v>
      </c>
      <c r="K240" s="26">
        <f t="shared" si="14"/>
        <v>-50.29</v>
      </c>
      <c r="L240" s="14"/>
    </row>
    <row r="241" spans="1:12">
      <c r="A241" s="20" t="s">
        <v>171</v>
      </c>
      <c r="B241" s="21"/>
      <c r="C241" s="21"/>
      <c r="D241" s="21"/>
      <c r="E241" s="21"/>
      <c r="F241" s="21"/>
      <c r="G241" s="21"/>
      <c r="H241" s="21"/>
      <c r="I241" s="28"/>
      <c r="J241" s="29">
        <f>SUM(J239:J240)</f>
        <v>149.71</v>
      </c>
      <c r="K241" s="29">
        <f>SUM(K239:K240)</f>
        <v>149.71</v>
      </c>
      <c r="L241" s="14"/>
    </row>
    <row r="242" spans="1:12">
      <c r="A242" s="8">
        <v>46020</v>
      </c>
      <c r="B242" s="9">
        <v>21862</v>
      </c>
      <c r="C242" s="10" t="s">
        <v>227</v>
      </c>
      <c r="D242" s="11" t="s">
        <v>86</v>
      </c>
      <c r="E242" s="3">
        <v>284383</v>
      </c>
      <c r="F242" s="12"/>
      <c r="G242" s="13" t="s">
        <v>169</v>
      </c>
      <c r="H242" s="13"/>
      <c r="I242" s="24"/>
      <c r="J242" s="25">
        <v>1300</v>
      </c>
      <c r="K242" s="26">
        <f t="shared" ref="K242:K246" si="15">J242</f>
        <v>1300</v>
      </c>
      <c r="L242" s="8">
        <v>46013</v>
      </c>
    </row>
    <row r="243" spans="1:12">
      <c r="A243" s="14"/>
      <c r="B243" s="15"/>
      <c r="C243" s="16"/>
      <c r="D243" s="17" t="s">
        <v>170</v>
      </c>
      <c r="E243" s="7"/>
      <c r="F243" s="18"/>
      <c r="G243" s="19" t="s">
        <v>169</v>
      </c>
      <c r="H243" s="19"/>
      <c r="I243" s="27"/>
      <c r="J243" s="25">
        <v>-281.38</v>
      </c>
      <c r="K243" s="26">
        <f t="shared" si="15"/>
        <v>-281.38</v>
      </c>
      <c r="L243" s="14"/>
    </row>
    <row r="244" spans="1:12">
      <c r="A244" s="20" t="s">
        <v>171</v>
      </c>
      <c r="B244" s="21"/>
      <c r="C244" s="21"/>
      <c r="D244" s="21"/>
      <c r="E244" s="21"/>
      <c r="F244" s="21"/>
      <c r="G244" s="21"/>
      <c r="H244" s="21"/>
      <c r="I244" s="28"/>
      <c r="J244" s="29">
        <f>SUM(J242:J243)</f>
        <v>1018.62</v>
      </c>
      <c r="K244" s="29">
        <f>SUM(K242:K243)</f>
        <v>1018.62</v>
      </c>
      <c r="L244" s="14"/>
    </row>
    <row r="245" spans="1:12">
      <c r="A245" s="8">
        <v>46020</v>
      </c>
      <c r="B245" s="9">
        <v>21862</v>
      </c>
      <c r="C245" s="10" t="s">
        <v>228</v>
      </c>
      <c r="D245" s="11" t="s">
        <v>86</v>
      </c>
      <c r="E245" s="3">
        <v>284303</v>
      </c>
      <c r="F245" s="12"/>
      <c r="G245" s="13" t="s">
        <v>169</v>
      </c>
      <c r="H245" s="13"/>
      <c r="I245" s="24"/>
      <c r="J245" s="25">
        <v>1100</v>
      </c>
      <c r="K245" s="26">
        <f t="shared" si="15"/>
        <v>1100</v>
      </c>
      <c r="L245" s="8">
        <v>46013</v>
      </c>
    </row>
    <row r="246" spans="1:12">
      <c r="A246" s="14"/>
      <c r="B246" s="15"/>
      <c r="C246" s="16"/>
      <c r="D246" s="17" t="s">
        <v>170</v>
      </c>
      <c r="E246" s="7"/>
      <c r="F246" s="18"/>
      <c r="G246" s="19" t="s">
        <v>169</v>
      </c>
      <c r="H246" s="19"/>
      <c r="I246" s="27"/>
      <c r="J246" s="25">
        <v>-238.99</v>
      </c>
      <c r="K246" s="26">
        <f t="shared" si="15"/>
        <v>-238.99</v>
      </c>
      <c r="L246" s="14"/>
    </row>
    <row r="247" spans="1:12">
      <c r="A247" s="20" t="s">
        <v>171</v>
      </c>
      <c r="B247" s="21"/>
      <c r="C247" s="21"/>
      <c r="D247" s="21"/>
      <c r="E247" s="21"/>
      <c r="F247" s="21"/>
      <c r="G247" s="21"/>
      <c r="H247" s="21"/>
      <c r="I247" s="28"/>
      <c r="J247" s="29">
        <f>SUM(J245:J246)</f>
        <v>861.01</v>
      </c>
      <c r="K247" s="29">
        <f>SUM(K245:K246)</f>
        <v>861.01</v>
      </c>
      <c r="L247" s="14"/>
    </row>
    <row r="248" spans="1:12">
      <c r="A248" s="8">
        <v>46020</v>
      </c>
      <c r="B248" s="9">
        <v>21862</v>
      </c>
      <c r="C248" s="10" t="s">
        <v>229</v>
      </c>
      <c r="D248" s="11" t="s">
        <v>86</v>
      </c>
      <c r="E248" s="3">
        <v>284293</v>
      </c>
      <c r="F248" s="12"/>
      <c r="G248" s="13" t="s">
        <v>169</v>
      </c>
      <c r="H248" s="13"/>
      <c r="I248" s="24"/>
      <c r="J248" s="25">
        <v>350</v>
      </c>
      <c r="K248" s="26">
        <f t="shared" ref="K248:K252" si="16">J248</f>
        <v>350</v>
      </c>
      <c r="L248" s="8">
        <v>46013</v>
      </c>
    </row>
    <row r="249" spans="1:12">
      <c r="A249" s="14"/>
      <c r="B249" s="15"/>
      <c r="C249" s="16"/>
      <c r="D249" s="17" t="s">
        <v>170</v>
      </c>
      <c r="E249" s="7"/>
      <c r="F249" s="18"/>
      <c r="G249" s="19" t="s">
        <v>169</v>
      </c>
      <c r="H249" s="19"/>
      <c r="I249" s="27"/>
      <c r="J249" s="25">
        <v>-79.18</v>
      </c>
      <c r="K249" s="26">
        <f t="shared" si="16"/>
        <v>-79.18</v>
      </c>
      <c r="L249" s="14"/>
    </row>
    <row r="250" spans="1:12">
      <c r="A250" s="20" t="s">
        <v>171</v>
      </c>
      <c r="B250" s="21"/>
      <c r="C250" s="21"/>
      <c r="D250" s="21"/>
      <c r="E250" s="21"/>
      <c r="F250" s="21"/>
      <c r="G250" s="21"/>
      <c r="H250" s="21"/>
      <c r="I250" s="28"/>
      <c r="J250" s="29">
        <f>SUM(J248:J249)</f>
        <v>270.82</v>
      </c>
      <c r="K250" s="29">
        <f>SUM(K248:K249)</f>
        <v>270.82</v>
      </c>
      <c r="L250" s="14"/>
    </row>
    <row r="251" spans="1:12">
      <c r="A251" s="8">
        <v>46020</v>
      </c>
      <c r="B251" s="9">
        <v>21862</v>
      </c>
      <c r="C251" s="10" t="s">
        <v>230</v>
      </c>
      <c r="D251" s="11" t="s">
        <v>86</v>
      </c>
      <c r="E251" s="3">
        <v>284535</v>
      </c>
      <c r="F251" s="12"/>
      <c r="G251" s="13" t="s">
        <v>169</v>
      </c>
      <c r="H251" s="13"/>
      <c r="I251" s="24"/>
      <c r="J251" s="25">
        <v>1100</v>
      </c>
      <c r="K251" s="26">
        <f t="shared" si="16"/>
        <v>1100</v>
      </c>
      <c r="L251" s="8">
        <v>46013</v>
      </c>
    </row>
    <row r="252" spans="1:12">
      <c r="A252" s="14"/>
      <c r="B252" s="15"/>
      <c r="C252" s="16"/>
      <c r="D252" s="17" t="s">
        <v>170</v>
      </c>
      <c r="E252" s="7"/>
      <c r="F252" s="18"/>
      <c r="G252" s="19" t="s">
        <v>169</v>
      </c>
      <c r="H252" s="19"/>
      <c r="I252" s="27"/>
      <c r="J252" s="25">
        <v>-238.14</v>
      </c>
      <c r="K252" s="26">
        <f t="shared" si="16"/>
        <v>-238.14</v>
      </c>
      <c r="L252" s="14"/>
    </row>
    <row r="253" spans="1:12">
      <c r="A253" s="20" t="s">
        <v>171</v>
      </c>
      <c r="B253" s="21"/>
      <c r="C253" s="21"/>
      <c r="D253" s="21"/>
      <c r="E253" s="21"/>
      <c r="F253" s="21"/>
      <c r="G253" s="21"/>
      <c r="H253" s="21"/>
      <c r="I253" s="28"/>
      <c r="J253" s="29">
        <f>SUM(J251:J252)</f>
        <v>861.86</v>
      </c>
      <c r="K253" s="29">
        <f>SUM(K251:K252)</f>
        <v>861.86</v>
      </c>
      <c r="L253" s="14"/>
    </row>
    <row r="254" spans="1:12">
      <c r="A254" s="8">
        <v>46020</v>
      </c>
      <c r="B254" s="9">
        <v>21862</v>
      </c>
      <c r="C254" s="10" t="s">
        <v>231</v>
      </c>
      <c r="D254" s="11" t="s">
        <v>86</v>
      </c>
      <c r="E254" s="3">
        <v>284255</v>
      </c>
      <c r="F254" s="12"/>
      <c r="G254" s="13" t="s">
        <v>169</v>
      </c>
      <c r="H254" s="13"/>
      <c r="I254" s="24"/>
      <c r="J254" s="25">
        <v>1100</v>
      </c>
      <c r="K254" s="26">
        <f t="shared" ref="K254:K258" si="17">J254</f>
        <v>1100</v>
      </c>
      <c r="L254" s="8">
        <v>46013</v>
      </c>
    </row>
    <row r="255" spans="1:12">
      <c r="A255" s="14"/>
      <c r="B255" s="15"/>
      <c r="C255" s="16"/>
      <c r="D255" s="17" t="s">
        <v>170</v>
      </c>
      <c r="E255" s="7"/>
      <c r="F255" s="18"/>
      <c r="G255" s="19" t="s">
        <v>169</v>
      </c>
      <c r="H255" s="19"/>
      <c r="I255" s="27"/>
      <c r="J255" s="25">
        <v>-243.84</v>
      </c>
      <c r="K255" s="26">
        <f t="shared" si="17"/>
        <v>-243.84</v>
      </c>
      <c r="L255" s="14"/>
    </row>
    <row r="256" spans="1:12">
      <c r="A256" s="20" t="s">
        <v>171</v>
      </c>
      <c r="B256" s="21"/>
      <c r="C256" s="21"/>
      <c r="D256" s="21"/>
      <c r="E256" s="21"/>
      <c r="F256" s="21"/>
      <c r="G256" s="21"/>
      <c r="H256" s="21"/>
      <c r="I256" s="28"/>
      <c r="J256" s="29">
        <f>SUM(J254:J255)</f>
        <v>856.16</v>
      </c>
      <c r="K256" s="29">
        <f>SUM(K254:K255)</f>
        <v>856.16</v>
      </c>
      <c r="L256" s="14"/>
    </row>
    <row r="257" spans="1:12">
      <c r="A257" s="8">
        <v>46020</v>
      </c>
      <c r="B257" s="9">
        <v>21862</v>
      </c>
      <c r="C257" s="10" t="s">
        <v>232</v>
      </c>
      <c r="D257" s="11" t="s">
        <v>86</v>
      </c>
      <c r="E257" s="3">
        <v>284251</v>
      </c>
      <c r="F257" s="12"/>
      <c r="G257" s="13" t="s">
        <v>169</v>
      </c>
      <c r="H257" s="13"/>
      <c r="I257" s="24"/>
      <c r="J257" s="25">
        <v>200</v>
      </c>
      <c r="K257" s="26">
        <f t="shared" si="17"/>
        <v>200</v>
      </c>
      <c r="L257" s="8">
        <v>46013</v>
      </c>
    </row>
    <row r="258" spans="1:12">
      <c r="A258" s="14"/>
      <c r="B258" s="15"/>
      <c r="C258" s="16"/>
      <c r="D258" s="17" t="s">
        <v>170</v>
      </c>
      <c r="E258" s="7"/>
      <c r="F258" s="18"/>
      <c r="G258" s="19" t="s">
        <v>169</v>
      </c>
      <c r="H258" s="19"/>
      <c r="I258" s="27"/>
      <c r="J258" s="25">
        <v>-51.62</v>
      </c>
      <c r="K258" s="26">
        <f t="shared" si="17"/>
        <v>-51.62</v>
      </c>
      <c r="L258" s="14"/>
    </row>
    <row r="259" spans="1:12">
      <c r="A259" s="20" t="s">
        <v>171</v>
      </c>
      <c r="B259" s="21"/>
      <c r="C259" s="21"/>
      <c r="D259" s="21"/>
      <c r="E259" s="21"/>
      <c r="F259" s="21"/>
      <c r="G259" s="21"/>
      <c r="H259" s="21"/>
      <c r="I259" s="28"/>
      <c r="J259" s="29">
        <f>SUM(J257:J258)</f>
        <v>148.38</v>
      </c>
      <c r="K259" s="29">
        <f>SUM(K257:K258)</f>
        <v>148.38</v>
      </c>
      <c r="L259" s="14"/>
    </row>
    <row r="260" spans="1:12">
      <c r="A260" s="8">
        <v>46020</v>
      </c>
      <c r="B260" s="9">
        <v>21862</v>
      </c>
      <c r="C260" s="10" t="s">
        <v>233</v>
      </c>
      <c r="D260" s="11" t="s">
        <v>86</v>
      </c>
      <c r="E260" s="3">
        <v>284538</v>
      </c>
      <c r="F260" s="12"/>
      <c r="G260" s="13" t="s">
        <v>169</v>
      </c>
      <c r="H260" s="13"/>
      <c r="I260" s="24"/>
      <c r="J260" s="25">
        <v>1100</v>
      </c>
      <c r="K260" s="26">
        <f t="shared" ref="K260:K264" si="18">J260</f>
        <v>1100</v>
      </c>
      <c r="L260" s="8">
        <v>46013</v>
      </c>
    </row>
    <row r="261" spans="1:12">
      <c r="A261" s="14"/>
      <c r="B261" s="15"/>
      <c r="C261" s="16"/>
      <c r="D261" s="17" t="s">
        <v>170</v>
      </c>
      <c r="E261" s="7"/>
      <c r="F261" s="18"/>
      <c r="G261" s="19" t="s">
        <v>169</v>
      </c>
      <c r="H261" s="19"/>
      <c r="I261" s="27"/>
      <c r="J261" s="25">
        <v>-254.96</v>
      </c>
      <c r="K261" s="26">
        <f t="shared" si="18"/>
        <v>-254.96</v>
      </c>
      <c r="L261" s="14"/>
    </row>
    <row r="262" spans="1:12">
      <c r="A262" s="20" t="s">
        <v>171</v>
      </c>
      <c r="B262" s="21"/>
      <c r="C262" s="21"/>
      <c r="D262" s="21"/>
      <c r="E262" s="21"/>
      <c r="F262" s="21"/>
      <c r="G262" s="21"/>
      <c r="H262" s="21"/>
      <c r="I262" s="28"/>
      <c r="J262" s="29">
        <f>SUM(J260:J261)</f>
        <v>845.04</v>
      </c>
      <c r="K262" s="29">
        <f>SUM(K260:K261)</f>
        <v>845.04</v>
      </c>
      <c r="L262" s="14"/>
    </row>
    <row r="263" spans="1:12">
      <c r="A263" s="8">
        <v>46020</v>
      </c>
      <c r="B263" s="9">
        <v>21862</v>
      </c>
      <c r="C263" s="10" t="s">
        <v>234</v>
      </c>
      <c r="D263" s="11" t="s">
        <v>86</v>
      </c>
      <c r="E263" s="3">
        <v>284254</v>
      </c>
      <c r="F263" s="12"/>
      <c r="G263" s="13" t="s">
        <v>169</v>
      </c>
      <c r="H263" s="13"/>
      <c r="I263" s="24"/>
      <c r="J263" s="25">
        <v>200</v>
      </c>
      <c r="K263" s="26">
        <f t="shared" si="18"/>
        <v>200</v>
      </c>
      <c r="L263" s="8">
        <v>46013</v>
      </c>
    </row>
    <row r="264" spans="1:12">
      <c r="A264" s="14"/>
      <c r="B264" s="15"/>
      <c r="C264" s="16"/>
      <c r="D264" s="17" t="s">
        <v>170</v>
      </c>
      <c r="E264" s="7"/>
      <c r="F264" s="18"/>
      <c r="G264" s="19" t="s">
        <v>169</v>
      </c>
      <c r="H264" s="19"/>
      <c r="I264" s="27"/>
      <c r="J264" s="25">
        <v>-55.68</v>
      </c>
      <c r="K264" s="26">
        <f t="shared" si="18"/>
        <v>-55.68</v>
      </c>
      <c r="L264" s="14"/>
    </row>
    <row r="265" spans="1:12">
      <c r="A265" s="20" t="s">
        <v>171</v>
      </c>
      <c r="B265" s="21"/>
      <c r="C265" s="21"/>
      <c r="D265" s="21"/>
      <c r="E265" s="21"/>
      <c r="F265" s="21"/>
      <c r="G265" s="21"/>
      <c r="H265" s="21"/>
      <c r="I265" s="28"/>
      <c r="J265" s="29">
        <f>SUM(J263:J264)</f>
        <v>144.32</v>
      </c>
      <c r="K265" s="29">
        <f>SUM(K263:K264)</f>
        <v>144.32</v>
      </c>
      <c r="L265" s="14"/>
    </row>
    <row r="266" spans="1:12">
      <c r="A266" s="8">
        <v>46020</v>
      </c>
      <c r="B266" s="9">
        <v>21862</v>
      </c>
      <c r="C266" s="10" t="s">
        <v>235</v>
      </c>
      <c r="D266" s="11" t="s">
        <v>86</v>
      </c>
      <c r="E266" s="3">
        <v>284385</v>
      </c>
      <c r="F266" s="12"/>
      <c r="G266" s="13" t="s">
        <v>169</v>
      </c>
      <c r="H266" s="13"/>
      <c r="I266" s="24"/>
      <c r="J266" s="25">
        <v>400</v>
      </c>
      <c r="K266" s="26">
        <f t="shared" ref="K266:K270" si="19">J266</f>
        <v>400</v>
      </c>
      <c r="L266" s="8">
        <v>46013</v>
      </c>
    </row>
    <row r="267" spans="1:12">
      <c r="A267" s="14"/>
      <c r="B267" s="15"/>
      <c r="C267" s="16"/>
      <c r="D267" s="17" t="s">
        <v>170</v>
      </c>
      <c r="E267" s="7"/>
      <c r="F267" s="18"/>
      <c r="G267" s="19" t="s">
        <v>169</v>
      </c>
      <c r="H267" s="19"/>
      <c r="I267" s="27"/>
      <c r="J267" s="25">
        <v>-89.78</v>
      </c>
      <c r="K267" s="26">
        <f t="shared" si="19"/>
        <v>-89.78</v>
      </c>
      <c r="L267" s="14"/>
    </row>
    <row r="268" spans="1:12">
      <c r="A268" s="20" t="s">
        <v>171</v>
      </c>
      <c r="B268" s="21"/>
      <c r="C268" s="21"/>
      <c r="D268" s="21"/>
      <c r="E268" s="21"/>
      <c r="F268" s="21"/>
      <c r="G268" s="21"/>
      <c r="H268" s="21"/>
      <c r="I268" s="28"/>
      <c r="J268" s="29">
        <f>SUM(J266:J267)</f>
        <v>310.22</v>
      </c>
      <c r="K268" s="29">
        <f>SUM(K266:K267)</f>
        <v>310.22</v>
      </c>
      <c r="L268" s="14"/>
    </row>
    <row r="269" spans="1:12">
      <c r="A269" s="8">
        <v>46020</v>
      </c>
      <c r="B269" s="9">
        <v>21862</v>
      </c>
      <c r="C269" s="10" t="s">
        <v>236</v>
      </c>
      <c r="D269" s="11" t="s">
        <v>86</v>
      </c>
      <c r="E269" s="3">
        <v>284120</v>
      </c>
      <c r="F269" s="12"/>
      <c r="G269" s="13" t="s">
        <v>169</v>
      </c>
      <c r="H269" s="13"/>
      <c r="I269" s="24"/>
      <c r="J269" s="25">
        <v>200</v>
      </c>
      <c r="K269" s="26">
        <f t="shared" si="19"/>
        <v>200</v>
      </c>
      <c r="L269" s="8">
        <v>46013</v>
      </c>
    </row>
    <row r="270" spans="1:12">
      <c r="A270" s="14"/>
      <c r="B270" s="15"/>
      <c r="C270" s="16"/>
      <c r="D270" s="17" t="s">
        <v>170</v>
      </c>
      <c r="E270" s="7"/>
      <c r="F270" s="18"/>
      <c r="G270" s="19" t="s">
        <v>169</v>
      </c>
      <c r="H270" s="19"/>
      <c r="I270" s="27"/>
      <c r="J270" s="25">
        <v>-55.79</v>
      </c>
      <c r="K270" s="26">
        <f t="shared" si="19"/>
        <v>-55.79</v>
      </c>
      <c r="L270" s="14"/>
    </row>
    <row r="271" spans="1:12">
      <c r="A271" s="20" t="s">
        <v>171</v>
      </c>
      <c r="B271" s="21"/>
      <c r="C271" s="21"/>
      <c r="D271" s="21"/>
      <c r="E271" s="21"/>
      <c r="F271" s="21"/>
      <c r="G271" s="21"/>
      <c r="H271" s="21"/>
      <c r="I271" s="28"/>
      <c r="J271" s="29">
        <f>SUM(J269:J270)</f>
        <v>144.21</v>
      </c>
      <c r="K271" s="29">
        <f>SUM(K269:K270)</f>
        <v>144.21</v>
      </c>
      <c r="L271" s="14"/>
    </row>
    <row r="272" spans="1:12">
      <c r="A272" s="8">
        <v>46020</v>
      </c>
      <c r="B272" s="9">
        <v>21862</v>
      </c>
      <c r="C272" s="10" t="s">
        <v>237</v>
      </c>
      <c r="D272" s="11" t="s">
        <v>86</v>
      </c>
      <c r="E272" s="3">
        <v>284259</v>
      </c>
      <c r="F272" s="12"/>
      <c r="G272" s="13" t="s">
        <v>169</v>
      </c>
      <c r="H272" s="13"/>
      <c r="I272" s="24"/>
      <c r="J272" s="25">
        <v>1100</v>
      </c>
      <c r="K272" s="26">
        <f t="shared" ref="K272:K276" si="20">J272</f>
        <v>1100</v>
      </c>
      <c r="L272" s="8">
        <v>46013</v>
      </c>
    </row>
    <row r="273" spans="1:12">
      <c r="A273" s="14"/>
      <c r="B273" s="15"/>
      <c r="C273" s="16"/>
      <c r="D273" s="17" t="s">
        <v>170</v>
      </c>
      <c r="E273" s="7"/>
      <c r="F273" s="18"/>
      <c r="G273" s="19" t="s">
        <v>169</v>
      </c>
      <c r="H273" s="19"/>
      <c r="I273" s="27"/>
      <c r="J273" s="25">
        <v>-238.14</v>
      </c>
      <c r="K273" s="26">
        <f t="shared" si="20"/>
        <v>-238.14</v>
      </c>
      <c r="L273" s="14"/>
    </row>
    <row r="274" spans="1:12">
      <c r="A274" s="20" t="s">
        <v>171</v>
      </c>
      <c r="B274" s="21"/>
      <c r="C274" s="21"/>
      <c r="D274" s="21"/>
      <c r="E274" s="21"/>
      <c r="F274" s="21"/>
      <c r="G274" s="21"/>
      <c r="H274" s="21"/>
      <c r="I274" s="28"/>
      <c r="J274" s="29">
        <f>SUM(J272:J273)</f>
        <v>861.86</v>
      </c>
      <c r="K274" s="29">
        <f>SUM(K272:K273)</f>
        <v>861.86</v>
      </c>
      <c r="L274" s="14"/>
    </row>
    <row r="275" spans="1:12">
      <c r="A275" s="8">
        <v>46020</v>
      </c>
      <c r="B275" s="9">
        <v>21862</v>
      </c>
      <c r="C275" s="10" t="s">
        <v>238</v>
      </c>
      <c r="D275" s="11" t="s">
        <v>86</v>
      </c>
      <c r="E275" s="3">
        <v>284304</v>
      </c>
      <c r="F275" s="12"/>
      <c r="G275" s="13" t="s">
        <v>169</v>
      </c>
      <c r="H275" s="13"/>
      <c r="I275" s="24"/>
      <c r="J275" s="25">
        <v>400</v>
      </c>
      <c r="K275" s="26">
        <f t="shared" si="20"/>
        <v>400</v>
      </c>
      <c r="L275" s="8">
        <v>46013</v>
      </c>
    </row>
    <row r="276" spans="1:12">
      <c r="A276" s="14"/>
      <c r="B276" s="15"/>
      <c r="C276" s="16"/>
      <c r="D276" s="17" t="s">
        <v>170</v>
      </c>
      <c r="E276" s="7"/>
      <c r="F276" s="18"/>
      <c r="G276" s="19" t="s">
        <v>169</v>
      </c>
      <c r="H276" s="19"/>
      <c r="I276" s="27"/>
      <c r="J276" s="25">
        <v>-106.36</v>
      </c>
      <c r="K276" s="26">
        <f t="shared" si="20"/>
        <v>-106.36</v>
      </c>
      <c r="L276" s="14"/>
    </row>
    <row r="277" spans="1:12">
      <c r="A277" s="20" t="s">
        <v>171</v>
      </c>
      <c r="B277" s="21"/>
      <c r="C277" s="21"/>
      <c r="D277" s="21"/>
      <c r="E277" s="21"/>
      <c r="F277" s="21"/>
      <c r="G277" s="21"/>
      <c r="H277" s="21"/>
      <c r="I277" s="28"/>
      <c r="J277" s="29">
        <f>SUM(J275:J276)</f>
        <v>293.64</v>
      </c>
      <c r="K277" s="29">
        <f>SUM(K275:K276)</f>
        <v>293.64</v>
      </c>
      <c r="L277" s="14"/>
    </row>
    <row r="278" spans="1:12">
      <c r="A278" s="8">
        <v>46020</v>
      </c>
      <c r="B278" s="9">
        <v>21862</v>
      </c>
      <c r="C278" s="10" t="s">
        <v>239</v>
      </c>
      <c r="D278" s="11" t="s">
        <v>86</v>
      </c>
      <c r="E278" s="3">
        <v>284301</v>
      </c>
      <c r="F278" s="12"/>
      <c r="G278" s="13" t="s">
        <v>169</v>
      </c>
      <c r="H278" s="13"/>
      <c r="I278" s="24"/>
      <c r="J278" s="25">
        <v>1400</v>
      </c>
      <c r="K278" s="26">
        <f t="shared" ref="K278:K282" si="21">J278</f>
        <v>1400</v>
      </c>
      <c r="L278" s="8">
        <v>46013</v>
      </c>
    </row>
    <row r="279" spans="1:12">
      <c r="A279" s="14"/>
      <c r="B279" s="15"/>
      <c r="C279" s="16"/>
      <c r="D279" s="17" t="s">
        <v>170</v>
      </c>
      <c r="E279" s="7"/>
      <c r="F279" s="18"/>
      <c r="G279" s="19" t="s">
        <v>169</v>
      </c>
      <c r="H279" s="19"/>
      <c r="I279" s="27"/>
      <c r="J279" s="25">
        <v>-322.05</v>
      </c>
      <c r="K279" s="26">
        <f t="shared" si="21"/>
        <v>-322.05</v>
      </c>
      <c r="L279" s="14"/>
    </row>
    <row r="280" spans="1:12">
      <c r="A280" s="20" t="s">
        <v>171</v>
      </c>
      <c r="B280" s="21"/>
      <c r="C280" s="21"/>
      <c r="D280" s="21"/>
      <c r="E280" s="21"/>
      <c r="F280" s="21"/>
      <c r="G280" s="21"/>
      <c r="H280" s="21"/>
      <c r="I280" s="28"/>
      <c r="J280" s="29">
        <f>SUM(J278:J279)</f>
        <v>1077.95</v>
      </c>
      <c r="K280" s="29">
        <f>SUM(K278:K279)</f>
        <v>1077.95</v>
      </c>
      <c r="L280" s="14"/>
    </row>
    <row r="281" spans="1:12">
      <c r="A281" s="8">
        <v>46020</v>
      </c>
      <c r="B281" s="9">
        <v>21862</v>
      </c>
      <c r="C281" s="10" t="s">
        <v>240</v>
      </c>
      <c r="D281" s="11" t="s">
        <v>86</v>
      </c>
      <c r="E281" s="3">
        <v>284305</v>
      </c>
      <c r="F281" s="12"/>
      <c r="G281" s="13" t="s">
        <v>169</v>
      </c>
      <c r="H281" s="13"/>
      <c r="I281" s="24"/>
      <c r="J281" s="25">
        <v>1100</v>
      </c>
      <c r="K281" s="26">
        <f t="shared" si="21"/>
        <v>1100</v>
      </c>
      <c r="L281" s="8">
        <v>46013</v>
      </c>
    </row>
    <row r="282" spans="1:12">
      <c r="A282" s="14"/>
      <c r="B282" s="15"/>
      <c r="C282" s="16"/>
      <c r="D282" s="17" t="s">
        <v>170</v>
      </c>
      <c r="E282" s="7"/>
      <c r="F282" s="18"/>
      <c r="G282" s="19" t="s">
        <v>169</v>
      </c>
      <c r="H282" s="19"/>
      <c r="I282" s="27"/>
      <c r="J282" s="25">
        <v>-238.14</v>
      </c>
      <c r="K282" s="26">
        <f t="shared" si="21"/>
        <v>-238.14</v>
      </c>
      <c r="L282" s="14"/>
    </row>
    <row r="283" spans="1:12">
      <c r="A283" s="20" t="s">
        <v>171</v>
      </c>
      <c r="B283" s="21"/>
      <c r="C283" s="21"/>
      <c r="D283" s="21"/>
      <c r="E283" s="21"/>
      <c r="F283" s="21"/>
      <c r="G283" s="21"/>
      <c r="H283" s="21"/>
      <c r="I283" s="28"/>
      <c r="J283" s="29">
        <f>SUM(J281:J282)</f>
        <v>861.86</v>
      </c>
      <c r="K283" s="29">
        <f>SUM(K281:K282)</f>
        <v>861.86</v>
      </c>
      <c r="L283" s="14"/>
    </row>
    <row r="284" spans="1:12">
      <c r="A284" s="8">
        <v>46020</v>
      </c>
      <c r="B284" s="9">
        <v>21862</v>
      </c>
      <c r="C284" s="10" t="s">
        <v>241</v>
      </c>
      <c r="D284" s="11" t="s">
        <v>86</v>
      </c>
      <c r="E284" s="3">
        <v>284297</v>
      </c>
      <c r="F284" s="12"/>
      <c r="G284" s="13" t="s">
        <v>169</v>
      </c>
      <c r="H284" s="13"/>
      <c r="I284" s="24"/>
      <c r="J284" s="25">
        <v>200</v>
      </c>
      <c r="K284" s="26">
        <f t="shared" ref="K284:K288" si="22">J284</f>
        <v>200</v>
      </c>
      <c r="L284" s="8">
        <v>46013</v>
      </c>
    </row>
    <row r="285" spans="1:12">
      <c r="A285" s="14"/>
      <c r="B285" s="15"/>
      <c r="C285" s="16"/>
      <c r="D285" s="17" t="s">
        <v>170</v>
      </c>
      <c r="E285" s="7"/>
      <c r="F285" s="18"/>
      <c r="G285" s="19" t="s">
        <v>169</v>
      </c>
      <c r="H285" s="19"/>
      <c r="I285" s="27"/>
      <c r="J285" s="25">
        <v>-55.68</v>
      </c>
      <c r="K285" s="26">
        <f t="shared" si="22"/>
        <v>-55.68</v>
      </c>
      <c r="L285" s="14"/>
    </row>
    <row r="286" spans="1:12">
      <c r="A286" s="20" t="s">
        <v>171</v>
      </c>
      <c r="B286" s="21"/>
      <c r="C286" s="21"/>
      <c r="D286" s="21"/>
      <c r="E286" s="21"/>
      <c r="F286" s="21"/>
      <c r="G286" s="21"/>
      <c r="H286" s="21"/>
      <c r="I286" s="28"/>
      <c r="J286" s="29">
        <f>SUM(J284:J285)</f>
        <v>144.32</v>
      </c>
      <c r="K286" s="29">
        <f>SUM(K284:K285)</f>
        <v>144.32</v>
      </c>
      <c r="L286" s="14"/>
    </row>
    <row r="287" spans="1:12">
      <c r="A287" s="8">
        <v>46020</v>
      </c>
      <c r="B287" s="9">
        <v>21862</v>
      </c>
      <c r="C287" s="10" t="s">
        <v>242</v>
      </c>
      <c r="D287" s="11" t="s">
        <v>86</v>
      </c>
      <c r="E287" s="3">
        <v>284240</v>
      </c>
      <c r="F287" s="12"/>
      <c r="G287" s="13" t="s">
        <v>169</v>
      </c>
      <c r="H287" s="13"/>
      <c r="I287" s="24"/>
      <c r="J287" s="25">
        <v>1400</v>
      </c>
      <c r="K287" s="26">
        <f t="shared" si="22"/>
        <v>1400</v>
      </c>
      <c r="L287" s="8">
        <v>46013</v>
      </c>
    </row>
    <row r="288" spans="1:12">
      <c r="A288" s="14"/>
      <c r="B288" s="15"/>
      <c r="C288" s="16"/>
      <c r="D288" s="17" t="s">
        <v>170</v>
      </c>
      <c r="E288" s="7"/>
      <c r="F288" s="18"/>
      <c r="G288" s="19" t="s">
        <v>169</v>
      </c>
      <c r="H288" s="19"/>
      <c r="I288" s="27"/>
      <c r="J288" s="25">
        <v>-322.05</v>
      </c>
      <c r="K288" s="26">
        <f t="shared" si="22"/>
        <v>-322.05</v>
      </c>
      <c r="L288" s="14"/>
    </row>
    <row r="289" spans="1:12">
      <c r="A289" s="20" t="s">
        <v>171</v>
      </c>
      <c r="B289" s="21"/>
      <c r="C289" s="21"/>
      <c r="D289" s="21"/>
      <c r="E289" s="21"/>
      <c r="F289" s="21"/>
      <c r="G289" s="21"/>
      <c r="H289" s="21"/>
      <c r="I289" s="28"/>
      <c r="J289" s="29">
        <f>SUM(J287:J288)</f>
        <v>1077.95</v>
      </c>
      <c r="K289" s="29">
        <f>SUM(K287:K288)</f>
        <v>1077.95</v>
      </c>
      <c r="L289" s="14"/>
    </row>
    <row r="290" spans="1:12">
      <c r="A290" s="8">
        <v>46020</v>
      </c>
      <c r="B290" s="9">
        <v>21862</v>
      </c>
      <c r="C290" s="10" t="s">
        <v>243</v>
      </c>
      <c r="D290" s="11" t="s">
        <v>86</v>
      </c>
      <c r="E290" s="3">
        <v>284667</v>
      </c>
      <c r="F290" s="12"/>
      <c r="G290" s="13" t="s">
        <v>169</v>
      </c>
      <c r="H290" s="13"/>
      <c r="I290" s="24"/>
      <c r="J290" s="25">
        <v>200</v>
      </c>
      <c r="K290" s="26">
        <f t="shared" ref="K290:K294" si="23">J290</f>
        <v>200</v>
      </c>
      <c r="L290" s="8">
        <v>46013</v>
      </c>
    </row>
    <row r="291" spans="1:12">
      <c r="A291" s="14"/>
      <c r="B291" s="15"/>
      <c r="C291" s="16"/>
      <c r="D291" s="17" t="s">
        <v>170</v>
      </c>
      <c r="E291" s="7"/>
      <c r="F291" s="18"/>
      <c r="G291" s="19" t="s">
        <v>169</v>
      </c>
      <c r="H291" s="19"/>
      <c r="I291" s="27"/>
      <c r="J291" s="25">
        <v>-51.14</v>
      </c>
      <c r="K291" s="26">
        <f t="shared" si="23"/>
        <v>-51.14</v>
      </c>
      <c r="L291" s="14"/>
    </row>
    <row r="292" spans="1:12">
      <c r="A292" s="20" t="s">
        <v>171</v>
      </c>
      <c r="B292" s="21"/>
      <c r="C292" s="21"/>
      <c r="D292" s="21"/>
      <c r="E292" s="21"/>
      <c r="F292" s="21"/>
      <c r="G292" s="21"/>
      <c r="H292" s="21"/>
      <c r="I292" s="28"/>
      <c r="J292" s="29">
        <f>SUM(J290:J291)</f>
        <v>148.86</v>
      </c>
      <c r="K292" s="29">
        <f>SUM(K290:K291)</f>
        <v>148.86</v>
      </c>
      <c r="L292" s="14"/>
    </row>
    <row r="293" spans="1:12">
      <c r="A293" s="8">
        <v>46020</v>
      </c>
      <c r="B293" s="9">
        <v>21862</v>
      </c>
      <c r="C293" s="10" t="s">
        <v>244</v>
      </c>
      <c r="D293" s="11" t="s">
        <v>86</v>
      </c>
      <c r="E293" s="3">
        <v>284238</v>
      </c>
      <c r="F293" s="12"/>
      <c r="G293" s="13" t="s">
        <v>169</v>
      </c>
      <c r="H293" s="13"/>
      <c r="I293" s="24"/>
      <c r="J293" s="25">
        <v>200</v>
      </c>
      <c r="K293" s="26">
        <f t="shared" si="23"/>
        <v>200</v>
      </c>
      <c r="L293" s="8">
        <v>46013</v>
      </c>
    </row>
    <row r="294" spans="1:12">
      <c r="A294" s="14"/>
      <c r="B294" s="15"/>
      <c r="C294" s="16"/>
      <c r="D294" s="17" t="s">
        <v>170</v>
      </c>
      <c r="E294" s="7"/>
      <c r="F294" s="18"/>
      <c r="G294" s="19" t="s">
        <v>169</v>
      </c>
      <c r="H294" s="19"/>
      <c r="I294" s="27"/>
      <c r="J294" s="25">
        <v>-49.13</v>
      </c>
      <c r="K294" s="26">
        <f t="shared" si="23"/>
        <v>-49.13</v>
      </c>
      <c r="L294" s="14"/>
    </row>
    <row r="295" spans="1:12">
      <c r="A295" s="20" t="s">
        <v>171</v>
      </c>
      <c r="B295" s="21"/>
      <c r="C295" s="21"/>
      <c r="D295" s="21"/>
      <c r="E295" s="21"/>
      <c r="F295" s="21"/>
      <c r="G295" s="21"/>
      <c r="H295" s="21"/>
      <c r="I295" s="28"/>
      <c r="J295" s="29">
        <f>SUM(J293:J294)</f>
        <v>150.87</v>
      </c>
      <c r="K295" s="29">
        <f>SUM(K293:K294)</f>
        <v>150.87</v>
      </c>
      <c r="L295" s="14"/>
    </row>
    <row r="296" spans="1:12">
      <c r="A296" s="8">
        <v>46020</v>
      </c>
      <c r="B296" s="9">
        <v>21862</v>
      </c>
      <c r="C296" s="22" t="s">
        <v>178</v>
      </c>
      <c r="D296" s="11" t="s">
        <v>86</v>
      </c>
      <c r="E296" s="3"/>
      <c r="F296" s="12"/>
      <c r="G296" s="13" t="s">
        <v>169</v>
      </c>
      <c r="H296" s="13"/>
      <c r="I296" s="24"/>
      <c r="J296" s="25">
        <v>-59.62</v>
      </c>
      <c r="K296" s="26">
        <f t="shared" ref="K296:K300" si="24">J296</f>
        <v>-59.62</v>
      </c>
      <c r="L296" s="8">
        <v>46013</v>
      </c>
    </row>
    <row r="297" spans="1:12">
      <c r="A297" s="14"/>
      <c r="B297" s="15"/>
      <c r="C297" s="16"/>
      <c r="D297" s="17" t="s">
        <v>170</v>
      </c>
      <c r="E297" s="7"/>
      <c r="F297" s="18"/>
      <c r="G297" s="19" t="s">
        <v>169</v>
      </c>
      <c r="H297" s="19"/>
      <c r="I297" s="27"/>
      <c r="J297" s="25"/>
      <c r="K297" s="26">
        <f t="shared" si="24"/>
        <v>0</v>
      </c>
      <c r="L297" s="14"/>
    </row>
    <row r="298" spans="1:12">
      <c r="A298" s="20" t="s">
        <v>171</v>
      </c>
      <c r="B298" s="21"/>
      <c r="C298" s="21"/>
      <c r="D298" s="21"/>
      <c r="E298" s="21"/>
      <c r="F298" s="21"/>
      <c r="G298" s="21"/>
      <c r="H298" s="21"/>
      <c r="I298" s="28"/>
      <c r="J298" s="30">
        <f>SUM(J296:J297)</f>
        <v>-59.62</v>
      </c>
      <c r="K298" s="29">
        <f>SUM(K296:K297)</f>
        <v>-59.62</v>
      </c>
      <c r="L298" s="14"/>
    </row>
    <row r="299" spans="1:12">
      <c r="A299" s="8">
        <v>46020</v>
      </c>
      <c r="B299" s="9">
        <v>21862</v>
      </c>
      <c r="C299" s="10" t="s">
        <v>245</v>
      </c>
      <c r="D299" s="11" t="s">
        <v>86</v>
      </c>
      <c r="E299" s="3">
        <v>284292</v>
      </c>
      <c r="F299" s="12"/>
      <c r="G299" s="13" t="s">
        <v>169</v>
      </c>
      <c r="H299" s="13"/>
      <c r="I299" s="24"/>
      <c r="J299" s="25">
        <v>1100</v>
      </c>
      <c r="K299" s="26">
        <f t="shared" si="24"/>
        <v>1100</v>
      </c>
      <c r="L299" s="8">
        <v>46013</v>
      </c>
    </row>
    <row r="300" spans="1:12">
      <c r="A300" s="14"/>
      <c r="B300" s="15"/>
      <c r="C300" s="16"/>
      <c r="D300" s="17" t="s">
        <v>170</v>
      </c>
      <c r="E300" s="7"/>
      <c r="F300" s="18"/>
      <c r="G300" s="19" t="s">
        <v>169</v>
      </c>
      <c r="H300" s="19"/>
      <c r="I300" s="27"/>
      <c r="J300" s="25">
        <v>-254.11</v>
      </c>
      <c r="K300" s="26">
        <f t="shared" si="24"/>
        <v>-254.11</v>
      </c>
      <c r="L300" s="14"/>
    </row>
    <row r="301" spans="1:12">
      <c r="A301" s="20" t="s">
        <v>171</v>
      </c>
      <c r="B301" s="21"/>
      <c r="C301" s="21"/>
      <c r="D301" s="21"/>
      <c r="E301" s="21"/>
      <c r="F301" s="21"/>
      <c r="G301" s="21"/>
      <c r="H301" s="21"/>
      <c r="I301" s="28"/>
      <c r="J301" s="29">
        <f>SUM(J299:J300)</f>
        <v>845.89</v>
      </c>
      <c r="K301" s="29">
        <f>SUM(K299:K300)</f>
        <v>845.89</v>
      </c>
      <c r="L301" s="14"/>
    </row>
    <row r="302" spans="1:12">
      <c r="A302" s="8">
        <v>46020</v>
      </c>
      <c r="B302" s="9">
        <v>21862</v>
      </c>
      <c r="C302" s="10" t="s">
        <v>246</v>
      </c>
      <c r="D302" s="11" t="s">
        <v>86</v>
      </c>
      <c r="E302" s="3">
        <v>284700</v>
      </c>
      <c r="F302" s="12"/>
      <c r="G302" s="13" t="s">
        <v>169</v>
      </c>
      <c r="H302" s="13"/>
      <c r="I302" s="24"/>
      <c r="J302" s="25">
        <v>200</v>
      </c>
      <c r="K302" s="26">
        <f t="shared" ref="K302:K306" si="25">J302</f>
        <v>200</v>
      </c>
      <c r="L302" s="8">
        <v>46013</v>
      </c>
    </row>
    <row r="303" spans="1:12">
      <c r="A303" s="14"/>
      <c r="B303" s="15"/>
      <c r="C303" s="16"/>
      <c r="D303" s="17" t="s">
        <v>170</v>
      </c>
      <c r="E303" s="7"/>
      <c r="F303" s="18"/>
      <c r="G303" s="19" t="s">
        <v>169</v>
      </c>
      <c r="H303" s="19"/>
      <c r="I303" s="27"/>
      <c r="J303" s="25">
        <v>-47.39</v>
      </c>
      <c r="K303" s="26">
        <f t="shared" si="25"/>
        <v>-47.39</v>
      </c>
      <c r="L303" s="14"/>
    </row>
    <row r="304" spans="1:12">
      <c r="A304" s="20" t="s">
        <v>171</v>
      </c>
      <c r="B304" s="21"/>
      <c r="C304" s="21"/>
      <c r="D304" s="21"/>
      <c r="E304" s="21"/>
      <c r="F304" s="21"/>
      <c r="G304" s="21"/>
      <c r="H304" s="21"/>
      <c r="I304" s="28"/>
      <c r="J304" s="29">
        <f>SUM(J302:J303)</f>
        <v>152.61</v>
      </c>
      <c r="K304" s="29">
        <f>SUM(K302:K303)</f>
        <v>152.61</v>
      </c>
      <c r="L304" s="14"/>
    </row>
    <row r="305" spans="1:12">
      <c r="A305" s="8">
        <v>46020</v>
      </c>
      <c r="B305" s="9">
        <v>21862</v>
      </c>
      <c r="C305" s="10" t="s">
        <v>247</v>
      </c>
      <c r="D305" s="11" t="s">
        <v>86</v>
      </c>
      <c r="E305" s="3">
        <v>284296</v>
      </c>
      <c r="F305" s="12"/>
      <c r="G305" s="13" t="s">
        <v>169</v>
      </c>
      <c r="H305" s="13"/>
      <c r="I305" s="24"/>
      <c r="J305" s="25">
        <v>1100</v>
      </c>
      <c r="K305" s="26">
        <f t="shared" si="25"/>
        <v>1100</v>
      </c>
      <c r="L305" s="8">
        <v>46013</v>
      </c>
    </row>
    <row r="306" spans="1:12">
      <c r="A306" s="14"/>
      <c r="B306" s="15"/>
      <c r="C306" s="16"/>
      <c r="D306" s="17" t="s">
        <v>170</v>
      </c>
      <c r="E306" s="7"/>
      <c r="F306" s="18"/>
      <c r="G306" s="19" t="s">
        <v>169</v>
      </c>
      <c r="H306" s="19"/>
      <c r="I306" s="27"/>
      <c r="J306" s="25">
        <v>-254.11</v>
      </c>
      <c r="K306" s="26">
        <f t="shared" si="25"/>
        <v>-254.11</v>
      </c>
      <c r="L306" s="14"/>
    </row>
    <row r="307" spans="1:12">
      <c r="A307" s="20" t="s">
        <v>171</v>
      </c>
      <c r="B307" s="21"/>
      <c r="C307" s="21"/>
      <c r="D307" s="21"/>
      <c r="E307" s="21"/>
      <c r="F307" s="21"/>
      <c r="G307" s="21"/>
      <c r="H307" s="21"/>
      <c r="I307" s="28"/>
      <c r="J307" s="29">
        <f>SUM(J305:J306)</f>
        <v>845.89</v>
      </c>
      <c r="K307" s="29">
        <f>SUM(K305:K306)</f>
        <v>845.89</v>
      </c>
      <c r="L307" s="14"/>
    </row>
    <row r="308" spans="1:12">
      <c r="A308" s="8">
        <v>46020</v>
      </c>
      <c r="B308" s="9">
        <v>21862</v>
      </c>
      <c r="C308" s="10" t="s">
        <v>248</v>
      </c>
      <c r="D308" s="11" t="s">
        <v>86</v>
      </c>
      <c r="E308" s="3">
        <v>284285</v>
      </c>
      <c r="F308" s="12"/>
      <c r="G308" s="13" t="s">
        <v>169</v>
      </c>
      <c r="H308" s="13"/>
      <c r="I308" s="24"/>
      <c r="J308" s="25">
        <v>200</v>
      </c>
      <c r="K308" s="26">
        <f t="shared" ref="K308:K312" si="26">J308</f>
        <v>200</v>
      </c>
      <c r="L308" s="8">
        <v>46013</v>
      </c>
    </row>
    <row r="309" spans="1:12">
      <c r="A309" s="14"/>
      <c r="B309" s="15"/>
      <c r="C309" s="16"/>
      <c r="D309" s="17" t="s">
        <v>170</v>
      </c>
      <c r="E309" s="7"/>
      <c r="F309" s="18"/>
      <c r="G309" s="19" t="s">
        <v>169</v>
      </c>
      <c r="H309" s="19"/>
      <c r="I309" s="27"/>
      <c r="J309" s="25">
        <v>-55.68</v>
      </c>
      <c r="K309" s="26">
        <f t="shared" si="26"/>
        <v>-55.68</v>
      </c>
      <c r="L309" s="14"/>
    </row>
    <row r="310" spans="1:12">
      <c r="A310" s="20" t="s">
        <v>171</v>
      </c>
      <c r="B310" s="21"/>
      <c r="C310" s="21"/>
      <c r="D310" s="21"/>
      <c r="E310" s="21"/>
      <c r="F310" s="21"/>
      <c r="G310" s="21"/>
      <c r="H310" s="21"/>
      <c r="I310" s="28"/>
      <c r="J310" s="29">
        <f>SUM(J308:J309)</f>
        <v>144.32</v>
      </c>
      <c r="K310" s="29">
        <f>SUM(K308:K309)</f>
        <v>144.32</v>
      </c>
      <c r="L310" s="14"/>
    </row>
    <row r="311" spans="1:12">
      <c r="A311" s="8">
        <v>46020</v>
      </c>
      <c r="B311" s="9">
        <v>21862</v>
      </c>
      <c r="C311" s="10" t="s">
        <v>249</v>
      </c>
      <c r="D311" s="11" t="s">
        <v>86</v>
      </c>
      <c r="E311" s="3">
        <v>284022</v>
      </c>
      <c r="F311" s="12"/>
      <c r="G311" s="13" t="s">
        <v>169</v>
      </c>
      <c r="H311" s="13"/>
      <c r="I311" s="24"/>
      <c r="J311" s="25">
        <v>200</v>
      </c>
      <c r="K311" s="26">
        <f t="shared" si="26"/>
        <v>200</v>
      </c>
      <c r="L311" s="8">
        <v>46013</v>
      </c>
    </row>
    <row r="312" spans="1:12">
      <c r="A312" s="14"/>
      <c r="B312" s="15"/>
      <c r="C312" s="16"/>
      <c r="D312" s="17" t="s">
        <v>170</v>
      </c>
      <c r="E312" s="7"/>
      <c r="F312" s="18"/>
      <c r="G312" s="19" t="s">
        <v>169</v>
      </c>
      <c r="H312" s="19"/>
      <c r="I312" s="27"/>
      <c r="J312" s="25">
        <v>-51.14</v>
      </c>
      <c r="K312" s="26">
        <f t="shared" si="26"/>
        <v>-51.14</v>
      </c>
      <c r="L312" s="14"/>
    </row>
    <row r="313" spans="1:12">
      <c r="A313" s="20" t="s">
        <v>171</v>
      </c>
      <c r="B313" s="21"/>
      <c r="C313" s="21"/>
      <c r="D313" s="21"/>
      <c r="E313" s="21"/>
      <c r="F313" s="21"/>
      <c r="G313" s="21"/>
      <c r="H313" s="21"/>
      <c r="I313" s="28"/>
      <c r="J313" s="29">
        <f>SUM(J311:J312)</f>
        <v>148.86</v>
      </c>
      <c r="K313" s="29">
        <f>SUM(K311:K312)</f>
        <v>148.86</v>
      </c>
      <c r="L313" s="14"/>
    </row>
    <row r="314" spans="1:12">
      <c r="A314" s="8">
        <v>46020</v>
      </c>
      <c r="B314" s="9">
        <v>21862</v>
      </c>
      <c r="C314" s="10" t="s">
        <v>250</v>
      </c>
      <c r="D314" s="11" t="s">
        <v>86</v>
      </c>
      <c r="E314" s="3">
        <v>284258</v>
      </c>
      <c r="F314" s="12"/>
      <c r="G314" s="13" t="s">
        <v>169</v>
      </c>
      <c r="H314" s="13"/>
      <c r="I314" s="24"/>
      <c r="J314" s="25">
        <v>200</v>
      </c>
      <c r="K314" s="26">
        <f t="shared" ref="K314:K318" si="27">J314</f>
        <v>200</v>
      </c>
      <c r="L314" s="8">
        <v>46013</v>
      </c>
    </row>
    <row r="315" spans="1:12">
      <c r="A315" s="14"/>
      <c r="B315" s="15"/>
      <c r="C315" s="16"/>
      <c r="D315" s="17" t="s">
        <v>170</v>
      </c>
      <c r="E315" s="7"/>
      <c r="F315" s="18"/>
      <c r="G315" s="19" t="s">
        <v>169</v>
      </c>
      <c r="H315" s="19"/>
      <c r="I315" s="27"/>
      <c r="J315" s="25">
        <v>-47.39</v>
      </c>
      <c r="K315" s="26">
        <f t="shared" si="27"/>
        <v>-47.39</v>
      </c>
      <c r="L315" s="14"/>
    </row>
    <row r="316" spans="1:12">
      <c r="A316" s="20" t="s">
        <v>171</v>
      </c>
      <c r="B316" s="21"/>
      <c r="C316" s="21"/>
      <c r="D316" s="21"/>
      <c r="E316" s="21"/>
      <c r="F316" s="21"/>
      <c r="G316" s="21"/>
      <c r="H316" s="21"/>
      <c r="I316" s="28"/>
      <c r="J316" s="29">
        <f>SUM(J314:J315)</f>
        <v>152.61</v>
      </c>
      <c r="K316" s="29">
        <f>SUM(K314:K315)</f>
        <v>152.61</v>
      </c>
      <c r="L316" s="14"/>
    </row>
    <row r="317" spans="1:12">
      <c r="A317" s="8">
        <v>46020</v>
      </c>
      <c r="B317" s="9">
        <v>21862</v>
      </c>
      <c r="C317" s="10" t="s">
        <v>243</v>
      </c>
      <c r="D317" s="11" t="s">
        <v>86</v>
      </c>
      <c r="E317" s="3">
        <v>284289</v>
      </c>
      <c r="F317" s="12"/>
      <c r="G317" s="13" t="s">
        <v>169</v>
      </c>
      <c r="H317" s="13"/>
      <c r="I317" s="24"/>
      <c r="J317" s="25">
        <v>400</v>
      </c>
      <c r="K317" s="26">
        <f t="shared" si="27"/>
        <v>400</v>
      </c>
      <c r="L317" s="8">
        <v>46013</v>
      </c>
    </row>
    <row r="318" spans="1:12">
      <c r="A318" s="14"/>
      <c r="B318" s="15"/>
      <c r="C318" s="16"/>
      <c r="D318" s="17" t="s">
        <v>170</v>
      </c>
      <c r="E318" s="7"/>
      <c r="F318" s="18"/>
      <c r="G318" s="19" t="s">
        <v>169</v>
      </c>
      <c r="H318" s="19"/>
      <c r="I318" s="27"/>
      <c r="J318" s="25">
        <v>-96.44</v>
      </c>
      <c r="K318" s="26">
        <f t="shared" si="27"/>
        <v>-96.44</v>
      </c>
      <c r="L318" s="14"/>
    </row>
    <row r="319" spans="1:12">
      <c r="A319" s="20" t="s">
        <v>171</v>
      </c>
      <c r="B319" s="21"/>
      <c r="C319" s="21"/>
      <c r="D319" s="21"/>
      <c r="E319" s="21"/>
      <c r="F319" s="21"/>
      <c r="G319" s="21"/>
      <c r="H319" s="21"/>
      <c r="I319" s="28"/>
      <c r="J319" s="29">
        <f>SUM(J317:J318)</f>
        <v>303.56</v>
      </c>
      <c r="K319" s="29">
        <f>SUM(K317:K318)</f>
        <v>303.56</v>
      </c>
      <c r="L319" s="14"/>
    </row>
    <row r="320" spans="1:12">
      <c r="A320" s="8">
        <v>46020</v>
      </c>
      <c r="B320" s="9">
        <v>21862</v>
      </c>
      <c r="C320" s="10" t="s">
        <v>251</v>
      </c>
      <c r="D320" s="11" t="s">
        <v>86</v>
      </c>
      <c r="E320" s="3">
        <v>284118</v>
      </c>
      <c r="F320" s="12"/>
      <c r="G320" s="13" t="s">
        <v>169</v>
      </c>
      <c r="H320" s="13"/>
      <c r="I320" s="24"/>
      <c r="J320" s="25">
        <v>200</v>
      </c>
      <c r="K320" s="26">
        <f t="shared" ref="K320:K324" si="28">J320</f>
        <v>200</v>
      </c>
      <c r="L320" s="8">
        <v>46013</v>
      </c>
    </row>
    <row r="321" spans="1:12">
      <c r="A321" s="14"/>
      <c r="B321" s="15"/>
      <c r="C321" s="16"/>
      <c r="D321" s="17" t="s">
        <v>170</v>
      </c>
      <c r="E321" s="7"/>
      <c r="F321" s="18"/>
      <c r="G321" s="19" t="s">
        <v>169</v>
      </c>
      <c r="H321" s="19"/>
      <c r="I321" s="27"/>
      <c r="J321" s="25">
        <v>-44.2</v>
      </c>
      <c r="K321" s="26">
        <f t="shared" si="28"/>
        <v>-44.2</v>
      </c>
      <c r="L321" s="14"/>
    </row>
    <row r="322" spans="1:12">
      <c r="A322" s="20" t="s">
        <v>171</v>
      </c>
      <c r="B322" s="21"/>
      <c r="C322" s="21"/>
      <c r="D322" s="21"/>
      <c r="E322" s="21"/>
      <c r="F322" s="21"/>
      <c r="G322" s="21"/>
      <c r="H322" s="21"/>
      <c r="I322" s="28"/>
      <c r="J322" s="29">
        <f>SUM(J320:J321)</f>
        <v>155.8</v>
      </c>
      <c r="K322" s="29">
        <f>SUM(K320:K321)</f>
        <v>155.8</v>
      </c>
      <c r="L322" s="14"/>
    </row>
    <row r="323" spans="1:12">
      <c r="A323" s="8">
        <v>46020</v>
      </c>
      <c r="B323" s="9">
        <v>21862</v>
      </c>
      <c r="C323" s="10" t="s">
        <v>251</v>
      </c>
      <c r="D323" s="11" t="s">
        <v>86</v>
      </c>
      <c r="E323" s="3">
        <v>284118</v>
      </c>
      <c r="F323" s="12"/>
      <c r="G323" s="13" t="s">
        <v>169</v>
      </c>
      <c r="H323" s="13"/>
      <c r="I323" s="24"/>
      <c r="J323" s="25">
        <v>350</v>
      </c>
      <c r="K323" s="26">
        <f t="shared" si="28"/>
        <v>350</v>
      </c>
      <c r="L323" s="8">
        <v>46013</v>
      </c>
    </row>
    <row r="324" spans="1:12">
      <c r="A324" s="14"/>
      <c r="B324" s="15"/>
      <c r="C324" s="16"/>
      <c r="D324" s="17" t="s">
        <v>170</v>
      </c>
      <c r="E324" s="7"/>
      <c r="F324" s="18"/>
      <c r="G324" s="19" t="s">
        <v>169</v>
      </c>
      <c r="H324" s="19"/>
      <c r="I324" s="27"/>
      <c r="J324" s="25">
        <v>-77.36</v>
      </c>
      <c r="K324" s="26">
        <f t="shared" si="28"/>
        <v>-77.36</v>
      </c>
      <c r="L324" s="14"/>
    </row>
    <row r="325" spans="1:12">
      <c r="A325" s="20" t="s">
        <v>171</v>
      </c>
      <c r="B325" s="21"/>
      <c r="C325" s="21"/>
      <c r="D325" s="21"/>
      <c r="E325" s="21"/>
      <c r="F325" s="21"/>
      <c r="G325" s="21"/>
      <c r="H325" s="21"/>
      <c r="I325" s="28"/>
      <c r="J325" s="29">
        <f>SUM(J323:J324)</f>
        <v>272.64</v>
      </c>
      <c r="K325" s="29">
        <f>SUM(K323:K324)</f>
        <v>272.64</v>
      </c>
      <c r="L325" s="14"/>
    </row>
    <row r="326" spans="1:12">
      <c r="A326" s="8">
        <v>46020</v>
      </c>
      <c r="B326" s="9">
        <v>21862</v>
      </c>
      <c r="C326" s="10" t="s">
        <v>252</v>
      </c>
      <c r="D326" s="11" t="s">
        <v>86</v>
      </c>
      <c r="E326" s="3">
        <v>283770</v>
      </c>
      <c r="F326" s="12"/>
      <c r="G326" s="13" t="s">
        <v>169</v>
      </c>
      <c r="H326" s="13"/>
      <c r="I326" s="24"/>
      <c r="J326" s="25">
        <v>1100</v>
      </c>
      <c r="K326" s="26">
        <f t="shared" ref="K326:K330" si="29">J326</f>
        <v>1100</v>
      </c>
      <c r="L326" s="8">
        <v>46013</v>
      </c>
    </row>
    <row r="327" spans="1:12">
      <c r="A327" s="14"/>
      <c r="B327" s="15"/>
      <c r="C327" s="16"/>
      <c r="D327" s="17" t="s">
        <v>170</v>
      </c>
      <c r="E327" s="7"/>
      <c r="F327" s="18"/>
      <c r="G327" s="19" t="s">
        <v>169</v>
      </c>
      <c r="H327" s="19"/>
      <c r="I327" s="27"/>
      <c r="J327" s="25">
        <v>-254.11</v>
      </c>
      <c r="K327" s="26">
        <f t="shared" si="29"/>
        <v>-254.11</v>
      </c>
      <c r="L327" s="14"/>
    </row>
    <row r="328" spans="1:12">
      <c r="A328" s="20" t="s">
        <v>171</v>
      </c>
      <c r="B328" s="21"/>
      <c r="C328" s="21"/>
      <c r="D328" s="21"/>
      <c r="E328" s="21"/>
      <c r="F328" s="21"/>
      <c r="G328" s="21"/>
      <c r="H328" s="21"/>
      <c r="I328" s="28"/>
      <c r="J328" s="29">
        <f>SUM(J326:J327)</f>
        <v>845.89</v>
      </c>
      <c r="K328" s="29">
        <f>SUM(K326:K327)</f>
        <v>845.89</v>
      </c>
      <c r="L328" s="14"/>
    </row>
    <row r="329" spans="1:12">
      <c r="A329" s="8">
        <v>46020</v>
      </c>
      <c r="B329" s="9">
        <v>21862</v>
      </c>
      <c r="C329" s="10" t="s">
        <v>253</v>
      </c>
      <c r="D329" s="11" t="s">
        <v>86</v>
      </c>
      <c r="E329" s="3">
        <v>283857</v>
      </c>
      <c r="F329" s="12"/>
      <c r="G329" s="13" t="s">
        <v>169</v>
      </c>
      <c r="H329" s="13"/>
      <c r="I329" s="24"/>
      <c r="J329" s="25">
        <v>1100</v>
      </c>
      <c r="K329" s="26">
        <f t="shared" si="29"/>
        <v>1100</v>
      </c>
      <c r="L329" s="8">
        <v>46013</v>
      </c>
    </row>
    <row r="330" spans="1:12">
      <c r="A330" s="14"/>
      <c r="B330" s="15"/>
      <c r="C330" s="16"/>
      <c r="D330" s="17" t="s">
        <v>170</v>
      </c>
      <c r="E330" s="7"/>
      <c r="F330" s="18"/>
      <c r="G330" s="19" t="s">
        <v>169</v>
      </c>
      <c r="H330" s="19"/>
      <c r="I330" s="27"/>
      <c r="J330" s="25">
        <v>-238.99</v>
      </c>
      <c r="K330" s="26">
        <f t="shared" si="29"/>
        <v>-238.99</v>
      </c>
      <c r="L330" s="14"/>
    </row>
    <row r="331" spans="1:12">
      <c r="A331" s="20" t="s">
        <v>171</v>
      </c>
      <c r="B331" s="21"/>
      <c r="C331" s="21"/>
      <c r="D331" s="21"/>
      <c r="E331" s="21"/>
      <c r="F331" s="21"/>
      <c r="G331" s="21"/>
      <c r="H331" s="21"/>
      <c r="I331" s="28"/>
      <c r="J331" s="29">
        <f>SUM(J329:J330)</f>
        <v>861.01</v>
      </c>
      <c r="K331" s="29">
        <f>SUM(K329:K330)</f>
        <v>861.01</v>
      </c>
      <c r="L331" s="14"/>
    </row>
    <row r="332" spans="1:12">
      <c r="A332" s="8">
        <v>46020</v>
      </c>
      <c r="B332" s="9">
        <v>21862</v>
      </c>
      <c r="C332" s="10" t="s">
        <v>253</v>
      </c>
      <c r="D332" s="11" t="s">
        <v>86</v>
      </c>
      <c r="E332" s="3">
        <v>283856</v>
      </c>
      <c r="F332" s="12"/>
      <c r="G332" s="13" t="s">
        <v>169</v>
      </c>
      <c r="H332" s="13"/>
      <c r="I332" s="24"/>
      <c r="J332" s="25">
        <v>1100</v>
      </c>
      <c r="K332" s="26">
        <f>J332</f>
        <v>1100</v>
      </c>
      <c r="L332" s="8">
        <v>46013</v>
      </c>
    </row>
    <row r="333" spans="1:12">
      <c r="A333" s="14"/>
      <c r="B333" s="15"/>
      <c r="C333" s="16"/>
      <c r="D333" s="17" t="s">
        <v>170</v>
      </c>
      <c r="E333" s="7"/>
      <c r="F333" s="18"/>
      <c r="G333" s="19" t="s">
        <v>169</v>
      </c>
      <c r="H333" s="19"/>
      <c r="I333" s="27"/>
      <c r="J333" s="25">
        <v>-238.99</v>
      </c>
      <c r="K333" s="26">
        <f>J333</f>
        <v>-238.99</v>
      </c>
      <c r="L333" s="14"/>
    </row>
    <row r="334" spans="1:12">
      <c r="A334" s="20" t="s">
        <v>171</v>
      </c>
      <c r="B334" s="21"/>
      <c r="C334" s="21"/>
      <c r="D334" s="21"/>
      <c r="E334" s="21"/>
      <c r="F334" s="21"/>
      <c r="G334" s="21"/>
      <c r="H334" s="21"/>
      <c r="I334" s="28"/>
      <c r="J334" s="29">
        <f>SUM(J332:J333)</f>
        <v>861.01</v>
      </c>
      <c r="K334" s="29">
        <f>SUM(K332:K333)</f>
        <v>861.01</v>
      </c>
      <c r="L334" s="14"/>
    </row>
    <row r="335" spans="1:12">
      <c r="A335" s="8">
        <v>46020</v>
      </c>
      <c r="B335" s="9">
        <v>21862</v>
      </c>
      <c r="C335" s="10" t="s">
        <v>254</v>
      </c>
      <c r="D335" s="11" t="s">
        <v>86</v>
      </c>
      <c r="E335" s="3">
        <v>282638</v>
      </c>
      <c r="F335" s="12"/>
      <c r="G335" s="13" t="s">
        <v>169</v>
      </c>
      <c r="H335" s="13"/>
      <c r="I335" s="24"/>
      <c r="J335" s="25">
        <v>700</v>
      </c>
      <c r="K335" s="26">
        <f>J335</f>
        <v>700</v>
      </c>
      <c r="L335" s="8">
        <v>46013</v>
      </c>
    </row>
    <row r="336" spans="1:12">
      <c r="A336" s="14"/>
      <c r="B336" s="15"/>
      <c r="C336" s="16"/>
      <c r="D336" s="17" t="s">
        <v>170</v>
      </c>
      <c r="E336" s="7"/>
      <c r="F336" s="18"/>
      <c r="G336" s="19" t="s">
        <v>169</v>
      </c>
      <c r="H336" s="19"/>
      <c r="I336" s="27"/>
      <c r="J336" s="25">
        <v>-164.06</v>
      </c>
      <c r="K336" s="26">
        <f>J336</f>
        <v>-164.06</v>
      </c>
      <c r="L336" s="14"/>
    </row>
    <row r="337" spans="1:12">
      <c r="A337" s="20" t="s">
        <v>171</v>
      </c>
      <c r="B337" s="21"/>
      <c r="C337" s="21"/>
      <c r="D337" s="21"/>
      <c r="E337" s="21"/>
      <c r="F337" s="21"/>
      <c r="G337" s="21"/>
      <c r="H337" s="21"/>
      <c r="I337" s="28"/>
      <c r="J337" s="29">
        <f>SUM(J335:J336)</f>
        <v>535.94</v>
      </c>
      <c r="K337" s="29">
        <f>SUM(K335:K336)</f>
        <v>535.94</v>
      </c>
      <c r="L337" s="14"/>
    </row>
    <row r="338" spans="1:12">
      <c r="A338" s="8">
        <v>46020</v>
      </c>
      <c r="B338" s="9">
        <v>21862</v>
      </c>
      <c r="C338" s="22" t="s">
        <v>194</v>
      </c>
      <c r="D338" s="11" t="s">
        <v>86</v>
      </c>
      <c r="E338" s="3"/>
      <c r="F338" s="12"/>
      <c r="G338" s="13" t="s">
        <v>169</v>
      </c>
      <c r="H338" s="13"/>
      <c r="I338" s="24"/>
      <c r="J338" s="25">
        <v>-65.5</v>
      </c>
      <c r="K338" s="26">
        <f>J338</f>
        <v>-65.5</v>
      </c>
      <c r="L338" s="8">
        <v>46013</v>
      </c>
    </row>
    <row r="339" spans="1:12">
      <c r="A339" s="14"/>
      <c r="B339" s="15"/>
      <c r="C339" s="16"/>
      <c r="D339" s="17" t="s">
        <v>170</v>
      </c>
      <c r="E339" s="7"/>
      <c r="F339" s="18"/>
      <c r="G339" s="19" t="s">
        <v>169</v>
      </c>
      <c r="H339" s="19"/>
      <c r="I339" s="27"/>
      <c r="J339" s="25"/>
      <c r="K339" s="26">
        <f>J339</f>
        <v>0</v>
      </c>
      <c r="L339" s="14"/>
    </row>
    <row r="340" spans="1:12">
      <c r="A340" s="20" t="s">
        <v>171</v>
      </c>
      <c r="B340" s="21"/>
      <c r="C340" s="21"/>
      <c r="D340" s="21"/>
      <c r="E340" s="21"/>
      <c r="F340" s="21"/>
      <c r="G340" s="21"/>
      <c r="H340" s="21"/>
      <c r="I340" s="28"/>
      <c r="J340" s="30">
        <f>SUM(J338:J339)</f>
        <v>-65.5</v>
      </c>
      <c r="K340" s="29">
        <f>SUM(K338:K339)</f>
        <v>-65.5</v>
      </c>
      <c r="L340" s="14"/>
    </row>
    <row r="341" ht="10.5" spans="1:10">
      <c r="A341" s="2"/>
      <c r="I341" s="31" t="s">
        <v>195</v>
      </c>
      <c r="J341" s="32">
        <f>SUM(J241,J244,J247,J250,J253,J256,J259,J262,J265,J268,J271,J274,J277,J280,J283,J286,J289,J292,J295,J298,J301,J304,J307,J310,J313,J316,J319,J322,J325,J328,J331,J334,J337,J340)</f>
        <v>16228.57</v>
      </c>
    </row>
    <row r="343" ht="10.5" spans="1:10">
      <c r="A343" s="2" t="s">
        <v>23</v>
      </c>
      <c r="D343" s="2" t="s">
        <v>24</v>
      </c>
      <c r="I343" s="33"/>
      <c r="J343" s="32"/>
    </row>
    <row r="344" spans="1:1">
      <c r="A344" s="2"/>
    </row>
    <row r="345" spans="1:1">
      <c r="A345" s="2"/>
    </row>
    <row r="346" spans="1:4">
      <c r="A346" s="2" t="s">
        <v>26</v>
      </c>
      <c r="D346" s="2" t="s">
        <v>27</v>
      </c>
    </row>
    <row r="347" spans="1:4">
      <c r="A347" s="1" t="s">
        <v>29</v>
      </c>
      <c r="D347" s="1" t="s">
        <v>30</v>
      </c>
    </row>
    <row r="354" spans="1:1">
      <c r="A354" s="2" t="s">
        <v>0</v>
      </c>
    </row>
    <row r="355" spans="1:1">
      <c r="A355" s="2" t="s">
        <v>33</v>
      </c>
    </row>
    <row r="357" spans="1:12">
      <c r="A357" s="3" t="s">
        <v>2</v>
      </c>
      <c r="B357" s="3" t="s">
        <v>3</v>
      </c>
      <c r="C357" s="3" t="s">
        <v>4</v>
      </c>
      <c r="D357" s="3" t="s">
        <v>5</v>
      </c>
      <c r="E357" s="3" t="s">
        <v>167</v>
      </c>
      <c r="F357" s="3" t="s">
        <v>7</v>
      </c>
      <c r="G357" s="4" t="s">
        <v>8</v>
      </c>
      <c r="H357" s="5"/>
      <c r="I357" s="5"/>
      <c r="J357" s="23"/>
      <c r="K357" s="3" t="s">
        <v>9</v>
      </c>
      <c r="L357" s="3" t="s">
        <v>10</v>
      </c>
    </row>
    <row r="358" spans="1:12">
      <c r="A358" s="6"/>
      <c r="B358" s="6"/>
      <c r="C358" s="6"/>
      <c r="D358" s="6"/>
      <c r="E358" s="6"/>
      <c r="F358" s="6"/>
      <c r="G358" s="3" t="s">
        <v>11</v>
      </c>
      <c r="H358" s="3" t="s">
        <v>12</v>
      </c>
      <c r="I358" s="3" t="s">
        <v>13</v>
      </c>
      <c r="J358" s="3" t="s">
        <v>14</v>
      </c>
      <c r="K358" s="6"/>
      <c r="L358" s="6"/>
    </row>
    <row r="359" spans="1:12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</row>
    <row r="360" spans="1:12">
      <c r="A360" s="8">
        <v>46020</v>
      </c>
      <c r="B360" s="9">
        <v>21863</v>
      </c>
      <c r="C360" s="10" t="s">
        <v>255</v>
      </c>
      <c r="D360" s="11" t="s">
        <v>86</v>
      </c>
      <c r="E360" s="3">
        <v>284670</v>
      </c>
      <c r="F360" s="12"/>
      <c r="G360" s="13" t="s">
        <v>169</v>
      </c>
      <c r="H360" s="13"/>
      <c r="I360" s="24"/>
      <c r="J360" s="25">
        <v>350</v>
      </c>
      <c r="K360" s="26">
        <f t="shared" ref="K360:K364" si="30">J360</f>
        <v>350</v>
      </c>
      <c r="L360" s="8">
        <v>46020</v>
      </c>
    </row>
    <row r="361" spans="1:12">
      <c r="A361" s="14"/>
      <c r="B361" s="15"/>
      <c r="C361" s="16"/>
      <c r="D361" s="17" t="s">
        <v>170</v>
      </c>
      <c r="E361" s="7"/>
      <c r="F361" s="18"/>
      <c r="G361" s="19" t="s">
        <v>169</v>
      </c>
      <c r="H361" s="19"/>
      <c r="I361" s="27"/>
      <c r="J361" s="25">
        <v>-80.03</v>
      </c>
      <c r="K361" s="26">
        <f t="shared" si="30"/>
        <v>-80.03</v>
      </c>
      <c r="L361" s="14"/>
    </row>
    <row r="362" spans="1:12">
      <c r="A362" s="20" t="s">
        <v>171</v>
      </c>
      <c r="B362" s="21"/>
      <c r="C362" s="21"/>
      <c r="D362" s="21"/>
      <c r="E362" s="21"/>
      <c r="F362" s="21"/>
      <c r="G362" s="21"/>
      <c r="H362" s="21"/>
      <c r="I362" s="28"/>
      <c r="J362" s="29">
        <f>SUM(J360:J361)</f>
        <v>269.97</v>
      </c>
      <c r="K362" s="29">
        <f>SUM(K360:K361)</f>
        <v>269.97</v>
      </c>
      <c r="L362" s="14"/>
    </row>
    <row r="363" spans="1:12">
      <c r="A363" s="8">
        <v>46020</v>
      </c>
      <c r="B363" s="9">
        <v>21863</v>
      </c>
      <c r="C363" s="10" t="s">
        <v>256</v>
      </c>
      <c r="D363" s="11" t="s">
        <v>86</v>
      </c>
      <c r="E363" s="3">
        <v>283091</v>
      </c>
      <c r="F363" s="12"/>
      <c r="G363" s="13" t="s">
        <v>169</v>
      </c>
      <c r="H363" s="13"/>
      <c r="I363" s="24"/>
      <c r="J363" s="25">
        <v>1100</v>
      </c>
      <c r="K363" s="26">
        <f t="shared" ref="K363:K367" si="31">J363</f>
        <v>1100</v>
      </c>
      <c r="L363" s="8">
        <v>46020</v>
      </c>
    </row>
    <row r="364" spans="1:12">
      <c r="A364" s="14"/>
      <c r="B364" s="15"/>
      <c r="C364" s="16"/>
      <c r="D364" s="17" t="s">
        <v>170</v>
      </c>
      <c r="E364" s="7"/>
      <c r="F364" s="18"/>
      <c r="G364" s="19" t="s">
        <v>169</v>
      </c>
      <c r="H364" s="19"/>
      <c r="I364" s="27"/>
      <c r="J364" s="25">
        <v>-244.42</v>
      </c>
      <c r="K364" s="26">
        <f t="shared" si="31"/>
        <v>-244.42</v>
      </c>
      <c r="L364" s="14"/>
    </row>
    <row r="365" spans="1:12">
      <c r="A365" s="20" t="s">
        <v>171</v>
      </c>
      <c r="B365" s="21"/>
      <c r="C365" s="21"/>
      <c r="D365" s="21"/>
      <c r="E365" s="21"/>
      <c r="F365" s="21"/>
      <c r="G365" s="21"/>
      <c r="H365" s="21"/>
      <c r="I365" s="28"/>
      <c r="J365" s="29">
        <f>SUM(J363:J364)</f>
        <v>855.58</v>
      </c>
      <c r="K365" s="29">
        <f>SUM(K363:K364)</f>
        <v>855.58</v>
      </c>
      <c r="L365" s="14"/>
    </row>
    <row r="366" spans="1:12">
      <c r="A366" s="8">
        <v>46020</v>
      </c>
      <c r="B366" s="9">
        <v>21863</v>
      </c>
      <c r="C366" s="10" t="s">
        <v>257</v>
      </c>
      <c r="D366" s="11" t="s">
        <v>86</v>
      </c>
      <c r="E366" s="3">
        <v>284248</v>
      </c>
      <c r="F366" s="12"/>
      <c r="G366" s="13" t="s">
        <v>169</v>
      </c>
      <c r="H366" s="13"/>
      <c r="I366" s="24"/>
      <c r="J366" s="25">
        <v>1100</v>
      </c>
      <c r="K366" s="26">
        <f t="shared" si="31"/>
        <v>1100</v>
      </c>
      <c r="L366" s="8">
        <v>46020</v>
      </c>
    </row>
    <row r="367" spans="1:12">
      <c r="A367" s="14"/>
      <c r="B367" s="15"/>
      <c r="C367" s="16"/>
      <c r="D367" s="17" t="s">
        <v>170</v>
      </c>
      <c r="E367" s="7"/>
      <c r="F367" s="18"/>
      <c r="G367" s="19" t="s">
        <v>169</v>
      </c>
      <c r="H367" s="19"/>
      <c r="I367" s="27"/>
      <c r="J367" s="25">
        <v>-249.99</v>
      </c>
      <c r="K367" s="26">
        <f t="shared" si="31"/>
        <v>-249.99</v>
      </c>
      <c r="L367" s="14"/>
    </row>
    <row r="368" spans="1:12">
      <c r="A368" s="20" t="s">
        <v>171</v>
      </c>
      <c r="B368" s="21"/>
      <c r="C368" s="21"/>
      <c r="D368" s="21"/>
      <c r="E368" s="21"/>
      <c r="F368" s="21"/>
      <c r="G368" s="21"/>
      <c r="H368" s="21"/>
      <c r="I368" s="28"/>
      <c r="J368" s="29">
        <f>SUM(J366:J367)</f>
        <v>850.01</v>
      </c>
      <c r="K368" s="29">
        <f>SUM(K366:K367)</f>
        <v>850.01</v>
      </c>
      <c r="L368" s="14"/>
    </row>
    <row r="369" spans="1:12">
      <c r="A369" s="8">
        <v>46020</v>
      </c>
      <c r="B369" s="9">
        <v>21863</v>
      </c>
      <c r="C369" s="10" t="s">
        <v>258</v>
      </c>
      <c r="D369" s="11" t="s">
        <v>86</v>
      </c>
      <c r="E369" s="3">
        <v>284666</v>
      </c>
      <c r="F369" s="12"/>
      <c r="G369" s="13" t="s">
        <v>169</v>
      </c>
      <c r="H369" s="13"/>
      <c r="I369" s="24"/>
      <c r="J369" s="25">
        <v>1100</v>
      </c>
      <c r="K369" s="26">
        <f t="shared" ref="K369:K373" si="32">J369</f>
        <v>1100</v>
      </c>
      <c r="L369" s="8">
        <v>46020</v>
      </c>
    </row>
    <row r="370" spans="1:12">
      <c r="A370" s="14"/>
      <c r="B370" s="15"/>
      <c r="C370" s="16"/>
      <c r="D370" s="17" t="s">
        <v>170</v>
      </c>
      <c r="E370" s="7"/>
      <c r="F370" s="18"/>
      <c r="G370" s="19" t="s">
        <v>169</v>
      </c>
      <c r="H370" s="19"/>
      <c r="I370" s="27"/>
      <c r="J370" s="25">
        <v>-250.14</v>
      </c>
      <c r="K370" s="26">
        <f t="shared" si="32"/>
        <v>-250.14</v>
      </c>
      <c r="L370" s="14"/>
    </row>
    <row r="371" spans="1:12">
      <c r="A371" s="20" t="s">
        <v>171</v>
      </c>
      <c r="B371" s="21"/>
      <c r="C371" s="21"/>
      <c r="D371" s="21"/>
      <c r="E371" s="21"/>
      <c r="F371" s="21"/>
      <c r="G371" s="21"/>
      <c r="H371" s="21"/>
      <c r="I371" s="28"/>
      <c r="J371" s="29">
        <f>SUM(J369:J370)</f>
        <v>849.86</v>
      </c>
      <c r="K371" s="29">
        <f>SUM(K369:K370)</f>
        <v>849.86</v>
      </c>
      <c r="L371" s="14"/>
    </row>
    <row r="372" spans="1:12">
      <c r="A372" s="8">
        <v>46020</v>
      </c>
      <c r="B372" s="9">
        <v>21863</v>
      </c>
      <c r="C372" s="10" t="s">
        <v>259</v>
      </c>
      <c r="D372" s="11" t="s">
        <v>86</v>
      </c>
      <c r="E372" s="3">
        <v>283089</v>
      </c>
      <c r="F372" s="12"/>
      <c r="G372" s="13" t="s">
        <v>169</v>
      </c>
      <c r="H372" s="13"/>
      <c r="I372" s="24"/>
      <c r="J372" s="25">
        <v>700</v>
      </c>
      <c r="K372" s="26">
        <f t="shared" si="32"/>
        <v>700</v>
      </c>
      <c r="L372" s="8">
        <v>46020</v>
      </c>
    </row>
    <row r="373" spans="1:12">
      <c r="A373" s="14"/>
      <c r="B373" s="15"/>
      <c r="C373" s="16"/>
      <c r="D373" s="17" t="s">
        <v>170</v>
      </c>
      <c r="E373" s="7"/>
      <c r="F373" s="18"/>
      <c r="G373" s="19" t="s">
        <v>169</v>
      </c>
      <c r="H373" s="19"/>
      <c r="I373" s="27"/>
      <c r="J373" s="25">
        <v>-165.42</v>
      </c>
      <c r="K373" s="26">
        <f t="shared" si="32"/>
        <v>-165.42</v>
      </c>
      <c r="L373" s="14"/>
    </row>
    <row r="374" spans="1:12">
      <c r="A374" s="20" t="s">
        <v>171</v>
      </c>
      <c r="B374" s="21"/>
      <c r="C374" s="21"/>
      <c r="D374" s="21"/>
      <c r="E374" s="21"/>
      <c r="F374" s="21"/>
      <c r="G374" s="21"/>
      <c r="H374" s="21"/>
      <c r="I374" s="28"/>
      <c r="J374" s="29">
        <f>SUM(J372:J373)</f>
        <v>534.58</v>
      </c>
      <c r="K374" s="29">
        <f>SUM(K372:K373)</f>
        <v>534.58</v>
      </c>
      <c r="L374" s="14"/>
    </row>
    <row r="375" spans="1:12">
      <c r="A375" s="8">
        <v>46020</v>
      </c>
      <c r="B375" s="9">
        <v>21863</v>
      </c>
      <c r="C375" s="10" t="s">
        <v>260</v>
      </c>
      <c r="D375" s="11" t="s">
        <v>86</v>
      </c>
      <c r="E375" s="3">
        <v>284955</v>
      </c>
      <c r="F375" s="12"/>
      <c r="G375" s="13" t="s">
        <v>169</v>
      </c>
      <c r="H375" s="13"/>
      <c r="I375" s="24"/>
      <c r="J375" s="25">
        <v>600</v>
      </c>
      <c r="K375" s="26">
        <f t="shared" ref="K375:K379" si="33">J375</f>
        <v>600</v>
      </c>
      <c r="L375" s="8">
        <v>46020</v>
      </c>
    </row>
    <row r="376" spans="1:12">
      <c r="A376" s="14"/>
      <c r="B376" s="15"/>
      <c r="C376" s="16"/>
      <c r="D376" s="17" t="s">
        <v>170</v>
      </c>
      <c r="E376" s="7"/>
      <c r="F376" s="18"/>
      <c r="G376" s="19" t="s">
        <v>169</v>
      </c>
      <c r="H376" s="19"/>
      <c r="I376" s="27"/>
      <c r="J376" s="25">
        <v>-133.01</v>
      </c>
      <c r="K376" s="26">
        <f t="shared" si="33"/>
        <v>-133.01</v>
      </c>
      <c r="L376" s="14"/>
    </row>
    <row r="377" spans="1:12">
      <c r="A377" s="20" t="s">
        <v>171</v>
      </c>
      <c r="B377" s="21"/>
      <c r="C377" s="21"/>
      <c r="D377" s="21"/>
      <c r="E377" s="21"/>
      <c r="F377" s="21"/>
      <c r="G377" s="21"/>
      <c r="H377" s="21"/>
      <c r="I377" s="28"/>
      <c r="J377" s="29">
        <f>SUM(J375:J376)</f>
        <v>466.99</v>
      </c>
      <c r="K377" s="29">
        <f>SUM(K375:K376)</f>
        <v>466.99</v>
      </c>
      <c r="L377" s="14"/>
    </row>
    <row r="378" spans="1:12">
      <c r="A378" s="8">
        <v>46020</v>
      </c>
      <c r="B378" s="9">
        <v>21863</v>
      </c>
      <c r="C378" s="10" t="s">
        <v>261</v>
      </c>
      <c r="D378" s="11" t="s">
        <v>86</v>
      </c>
      <c r="E378" s="3">
        <v>284943</v>
      </c>
      <c r="F378" s="12"/>
      <c r="G378" s="13" t="s">
        <v>169</v>
      </c>
      <c r="H378" s="13"/>
      <c r="I378" s="24"/>
      <c r="J378" s="25">
        <v>200</v>
      </c>
      <c r="K378" s="26">
        <f t="shared" si="33"/>
        <v>200</v>
      </c>
      <c r="L378" s="8">
        <v>46020</v>
      </c>
    </row>
    <row r="379" spans="1:12">
      <c r="A379" s="14"/>
      <c r="B379" s="15"/>
      <c r="C379" s="16"/>
      <c r="D379" s="17" t="s">
        <v>170</v>
      </c>
      <c r="E379" s="7"/>
      <c r="F379" s="18"/>
      <c r="G379" s="19" t="s">
        <v>169</v>
      </c>
      <c r="H379" s="19"/>
      <c r="I379" s="27"/>
      <c r="J379" s="25">
        <v>-55.68</v>
      </c>
      <c r="K379" s="26">
        <f t="shared" si="33"/>
        <v>-55.68</v>
      </c>
      <c r="L379" s="14"/>
    </row>
    <row r="380" spans="1:12">
      <c r="A380" s="20" t="s">
        <v>171</v>
      </c>
      <c r="B380" s="21"/>
      <c r="C380" s="21"/>
      <c r="D380" s="21"/>
      <c r="E380" s="21"/>
      <c r="F380" s="21"/>
      <c r="G380" s="21"/>
      <c r="H380" s="21"/>
      <c r="I380" s="28"/>
      <c r="J380" s="29">
        <f>SUM(J378:J379)</f>
        <v>144.32</v>
      </c>
      <c r="K380" s="29">
        <f>SUM(K378:K379)</f>
        <v>144.32</v>
      </c>
      <c r="L380" s="14"/>
    </row>
    <row r="381" spans="1:12">
      <c r="A381" s="8">
        <v>46020</v>
      </c>
      <c r="B381" s="9">
        <v>21863</v>
      </c>
      <c r="C381" s="10" t="s">
        <v>262</v>
      </c>
      <c r="D381" s="11" t="s">
        <v>86</v>
      </c>
      <c r="E381" s="3">
        <v>284358</v>
      </c>
      <c r="F381" s="12"/>
      <c r="G381" s="13" t="s">
        <v>169</v>
      </c>
      <c r="H381" s="13"/>
      <c r="I381" s="24"/>
      <c r="J381" s="25">
        <v>900</v>
      </c>
      <c r="K381" s="26">
        <f t="shared" ref="K381:K385" si="34">J381</f>
        <v>900</v>
      </c>
      <c r="L381" s="8">
        <v>46020</v>
      </c>
    </row>
    <row r="382" spans="1:12">
      <c r="A382" s="14"/>
      <c r="B382" s="15"/>
      <c r="C382" s="16"/>
      <c r="D382" s="17" t="s">
        <v>170</v>
      </c>
      <c r="E382" s="7"/>
      <c r="F382" s="18"/>
      <c r="G382" s="19" t="s">
        <v>169</v>
      </c>
      <c r="H382" s="19"/>
      <c r="I382" s="27"/>
      <c r="J382" s="25">
        <v>-210.64</v>
      </c>
      <c r="K382" s="26">
        <f t="shared" si="34"/>
        <v>-210.64</v>
      </c>
      <c r="L382" s="14"/>
    </row>
    <row r="383" spans="1:12">
      <c r="A383" s="20" t="s">
        <v>171</v>
      </c>
      <c r="B383" s="21"/>
      <c r="C383" s="21"/>
      <c r="D383" s="21"/>
      <c r="E383" s="21"/>
      <c r="F383" s="21"/>
      <c r="G383" s="21"/>
      <c r="H383" s="21"/>
      <c r="I383" s="28"/>
      <c r="J383" s="29">
        <f>SUM(J381:J382)</f>
        <v>689.36</v>
      </c>
      <c r="K383" s="29">
        <f>SUM(K381:K382)</f>
        <v>689.36</v>
      </c>
      <c r="L383" s="14"/>
    </row>
    <row r="384" spans="1:12">
      <c r="A384" s="8">
        <v>46020</v>
      </c>
      <c r="B384" s="9">
        <v>21863</v>
      </c>
      <c r="C384" s="10" t="s">
        <v>263</v>
      </c>
      <c r="D384" s="11" t="s">
        <v>86</v>
      </c>
      <c r="E384" s="3">
        <v>284764</v>
      </c>
      <c r="F384" s="12"/>
      <c r="G384" s="13" t="s">
        <v>169</v>
      </c>
      <c r="H384" s="13"/>
      <c r="I384" s="24"/>
      <c r="J384" s="25">
        <v>1100</v>
      </c>
      <c r="K384" s="26">
        <f t="shared" si="34"/>
        <v>1100</v>
      </c>
      <c r="L384" s="8">
        <v>46020</v>
      </c>
    </row>
    <row r="385" spans="1:12">
      <c r="A385" s="14"/>
      <c r="B385" s="15"/>
      <c r="C385" s="16"/>
      <c r="D385" s="17" t="s">
        <v>170</v>
      </c>
      <c r="E385" s="7"/>
      <c r="F385" s="18"/>
      <c r="G385" s="19" t="s">
        <v>169</v>
      </c>
      <c r="H385" s="19"/>
      <c r="I385" s="27"/>
      <c r="J385" s="25">
        <v>-299.54</v>
      </c>
      <c r="K385" s="26">
        <f t="shared" si="34"/>
        <v>-299.54</v>
      </c>
      <c r="L385" s="14"/>
    </row>
    <row r="386" spans="1:12">
      <c r="A386" s="20" t="s">
        <v>171</v>
      </c>
      <c r="B386" s="21"/>
      <c r="C386" s="21"/>
      <c r="D386" s="21"/>
      <c r="E386" s="21"/>
      <c r="F386" s="21"/>
      <c r="G386" s="21"/>
      <c r="H386" s="21"/>
      <c r="I386" s="28"/>
      <c r="J386" s="29">
        <f>SUM(J384:J385)</f>
        <v>800.46</v>
      </c>
      <c r="K386" s="29">
        <f>SUM(K384:K385)</f>
        <v>800.46</v>
      </c>
      <c r="L386" s="14"/>
    </row>
    <row r="387" spans="1:12">
      <c r="A387" s="8">
        <v>46020</v>
      </c>
      <c r="B387" s="9">
        <v>21863</v>
      </c>
      <c r="C387" s="10" t="s">
        <v>246</v>
      </c>
      <c r="D387" s="11" t="s">
        <v>86</v>
      </c>
      <c r="E387" s="3">
        <v>284020</v>
      </c>
      <c r="F387" s="12"/>
      <c r="G387" s="13" t="s">
        <v>169</v>
      </c>
      <c r="H387" s="13"/>
      <c r="I387" s="24"/>
      <c r="J387" s="25">
        <v>190</v>
      </c>
      <c r="K387" s="26">
        <f t="shared" ref="K387:K391" si="35">J387</f>
        <v>190</v>
      </c>
      <c r="L387" s="8">
        <v>46020</v>
      </c>
    </row>
    <row r="388" spans="1:12">
      <c r="A388" s="14"/>
      <c r="B388" s="15"/>
      <c r="C388" s="16"/>
      <c r="D388" s="17" t="s">
        <v>170</v>
      </c>
      <c r="E388" s="7"/>
      <c r="F388" s="18"/>
      <c r="G388" s="19" t="s">
        <v>169</v>
      </c>
      <c r="H388" s="19"/>
      <c r="I388" s="27"/>
      <c r="J388" s="25">
        <v>-21.37</v>
      </c>
      <c r="K388" s="26">
        <f t="shared" si="35"/>
        <v>-21.37</v>
      </c>
      <c r="L388" s="14"/>
    </row>
    <row r="389" spans="1:12">
      <c r="A389" s="20" t="s">
        <v>171</v>
      </c>
      <c r="B389" s="21"/>
      <c r="C389" s="21"/>
      <c r="D389" s="21"/>
      <c r="E389" s="21"/>
      <c r="F389" s="21"/>
      <c r="G389" s="21"/>
      <c r="H389" s="21"/>
      <c r="I389" s="28"/>
      <c r="J389" s="29">
        <f>SUM(J387:J388)</f>
        <v>168.63</v>
      </c>
      <c r="K389" s="29">
        <f>SUM(K387:K388)</f>
        <v>168.63</v>
      </c>
      <c r="L389" s="14"/>
    </row>
    <row r="390" spans="1:12">
      <c r="A390" s="8">
        <v>46020</v>
      </c>
      <c r="B390" s="9">
        <v>21863</v>
      </c>
      <c r="C390" s="10" t="s">
        <v>264</v>
      </c>
      <c r="D390" s="11" t="s">
        <v>86</v>
      </c>
      <c r="E390" s="3">
        <v>284536</v>
      </c>
      <c r="F390" s="12"/>
      <c r="G390" s="13" t="s">
        <v>169</v>
      </c>
      <c r="H390" s="13"/>
      <c r="I390" s="24"/>
      <c r="J390" s="25">
        <v>1100</v>
      </c>
      <c r="K390" s="26">
        <f t="shared" si="35"/>
        <v>1100</v>
      </c>
      <c r="L390" s="8">
        <v>46020</v>
      </c>
    </row>
    <row r="391" spans="1:12">
      <c r="A391" s="14"/>
      <c r="B391" s="15"/>
      <c r="C391" s="16"/>
      <c r="D391" s="17" t="s">
        <v>170</v>
      </c>
      <c r="E391" s="7"/>
      <c r="F391" s="18"/>
      <c r="G391" s="19" t="s">
        <v>169</v>
      </c>
      <c r="H391" s="19"/>
      <c r="I391" s="27"/>
      <c r="J391" s="25">
        <v>-242.49</v>
      </c>
      <c r="K391" s="26">
        <f t="shared" si="35"/>
        <v>-242.49</v>
      </c>
      <c r="L391" s="14"/>
    </row>
    <row r="392" spans="1:12">
      <c r="A392" s="20" t="s">
        <v>171</v>
      </c>
      <c r="B392" s="21"/>
      <c r="C392" s="21"/>
      <c r="D392" s="21"/>
      <c r="E392" s="21"/>
      <c r="F392" s="21"/>
      <c r="G392" s="21"/>
      <c r="H392" s="21"/>
      <c r="I392" s="28"/>
      <c r="J392" s="29">
        <f>SUM(J390:J391)</f>
        <v>857.51</v>
      </c>
      <c r="K392" s="29">
        <f>SUM(K390:K391)</f>
        <v>857.51</v>
      </c>
      <c r="L392" s="14"/>
    </row>
    <row r="393" spans="1:12">
      <c r="A393" s="8">
        <v>46020</v>
      </c>
      <c r="B393" s="9">
        <v>21863</v>
      </c>
      <c r="C393" s="10" t="s">
        <v>265</v>
      </c>
      <c r="D393" s="11" t="s">
        <v>86</v>
      </c>
      <c r="E393" s="3">
        <v>284767</v>
      </c>
      <c r="F393" s="12"/>
      <c r="G393" s="13" t="s">
        <v>169</v>
      </c>
      <c r="H393" s="13"/>
      <c r="I393" s="24"/>
      <c r="J393" s="25">
        <v>1100</v>
      </c>
      <c r="K393" s="26">
        <f t="shared" ref="K393:K397" si="36">J393</f>
        <v>1100</v>
      </c>
      <c r="L393" s="8">
        <v>46020</v>
      </c>
    </row>
    <row r="394" spans="1:12">
      <c r="A394" s="14"/>
      <c r="B394" s="15"/>
      <c r="C394" s="16"/>
      <c r="D394" s="17" t="s">
        <v>170</v>
      </c>
      <c r="E394" s="7"/>
      <c r="F394" s="18"/>
      <c r="G394" s="19" t="s">
        <v>169</v>
      </c>
      <c r="H394" s="19"/>
      <c r="I394" s="27"/>
      <c r="J394" s="25">
        <v>-254.96</v>
      </c>
      <c r="K394" s="26">
        <f t="shared" si="36"/>
        <v>-254.96</v>
      </c>
      <c r="L394" s="14"/>
    </row>
    <row r="395" spans="1:12">
      <c r="A395" s="20" t="s">
        <v>171</v>
      </c>
      <c r="B395" s="21"/>
      <c r="C395" s="21"/>
      <c r="D395" s="21"/>
      <c r="E395" s="21"/>
      <c r="F395" s="21"/>
      <c r="G395" s="21"/>
      <c r="H395" s="21"/>
      <c r="I395" s="28"/>
      <c r="J395" s="29">
        <f>SUM(J393:J394)</f>
        <v>845.04</v>
      </c>
      <c r="K395" s="29">
        <f>SUM(K393:K394)</f>
        <v>845.04</v>
      </c>
      <c r="L395" s="14"/>
    </row>
    <row r="396" spans="1:12">
      <c r="A396" s="8">
        <v>46020</v>
      </c>
      <c r="B396" s="9">
        <v>21863</v>
      </c>
      <c r="C396" s="10" t="s">
        <v>266</v>
      </c>
      <c r="D396" s="11" t="s">
        <v>86</v>
      </c>
      <c r="E396" s="3">
        <v>284766</v>
      </c>
      <c r="F396" s="12"/>
      <c r="G396" s="13" t="s">
        <v>169</v>
      </c>
      <c r="H396" s="13"/>
      <c r="I396" s="24"/>
      <c r="J396" s="25">
        <v>1100</v>
      </c>
      <c r="K396" s="26">
        <f t="shared" si="36"/>
        <v>1100</v>
      </c>
      <c r="L396" s="8">
        <v>46020</v>
      </c>
    </row>
    <row r="397" spans="1:12">
      <c r="A397" s="14"/>
      <c r="B397" s="15"/>
      <c r="C397" s="16"/>
      <c r="D397" s="17" t="s">
        <v>170</v>
      </c>
      <c r="E397" s="7"/>
      <c r="F397" s="18"/>
      <c r="G397" s="19" t="s">
        <v>169</v>
      </c>
      <c r="H397" s="19"/>
      <c r="I397" s="27"/>
      <c r="J397" s="25">
        <v>-252.38</v>
      </c>
      <c r="K397" s="26">
        <f t="shared" si="36"/>
        <v>-252.38</v>
      </c>
      <c r="L397" s="14"/>
    </row>
    <row r="398" spans="1:12">
      <c r="A398" s="20" t="s">
        <v>171</v>
      </c>
      <c r="B398" s="21"/>
      <c r="C398" s="21"/>
      <c r="D398" s="21"/>
      <c r="E398" s="21"/>
      <c r="F398" s="21"/>
      <c r="G398" s="21"/>
      <c r="H398" s="21"/>
      <c r="I398" s="28"/>
      <c r="J398" s="29">
        <f>SUM(J396:J397)</f>
        <v>847.62</v>
      </c>
      <c r="K398" s="29">
        <f>SUM(K396:K397)</f>
        <v>847.62</v>
      </c>
      <c r="L398" s="14"/>
    </row>
    <row r="399" spans="1:12">
      <c r="A399" s="8">
        <v>46020</v>
      </c>
      <c r="B399" s="9">
        <v>21863</v>
      </c>
      <c r="C399" s="10" t="s">
        <v>267</v>
      </c>
      <c r="D399" s="11" t="s">
        <v>86</v>
      </c>
      <c r="E399" s="3">
        <v>283561</v>
      </c>
      <c r="F399" s="12"/>
      <c r="G399" s="13" t="s">
        <v>169</v>
      </c>
      <c r="H399" s="13"/>
      <c r="I399" s="24"/>
      <c r="J399" s="25">
        <v>200</v>
      </c>
      <c r="K399" s="26">
        <f t="shared" ref="K399:K403" si="37">J399</f>
        <v>200</v>
      </c>
      <c r="L399" s="8">
        <v>46020</v>
      </c>
    </row>
    <row r="400" spans="1:12">
      <c r="A400" s="14"/>
      <c r="B400" s="15"/>
      <c r="C400" s="16"/>
      <c r="D400" s="17" t="s">
        <v>170</v>
      </c>
      <c r="E400" s="7"/>
      <c r="F400" s="18"/>
      <c r="G400" s="19" t="s">
        <v>169</v>
      </c>
      <c r="H400" s="19"/>
      <c r="I400" s="27"/>
      <c r="J400" s="25">
        <v>-47.39</v>
      </c>
      <c r="K400" s="26">
        <f t="shared" si="37"/>
        <v>-47.39</v>
      </c>
      <c r="L400" s="14"/>
    </row>
    <row r="401" spans="1:12">
      <c r="A401" s="20" t="s">
        <v>171</v>
      </c>
      <c r="B401" s="21"/>
      <c r="C401" s="21"/>
      <c r="D401" s="21"/>
      <c r="E401" s="21"/>
      <c r="F401" s="21"/>
      <c r="G401" s="21"/>
      <c r="H401" s="21"/>
      <c r="I401" s="28"/>
      <c r="J401" s="29">
        <f>SUM(J399:J400)</f>
        <v>152.61</v>
      </c>
      <c r="K401" s="29">
        <f>SUM(K399:K400)</f>
        <v>152.61</v>
      </c>
      <c r="L401" s="14"/>
    </row>
    <row r="402" spans="1:12">
      <c r="A402" s="8">
        <v>46020</v>
      </c>
      <c r="B402" s="9">
        <v>21863</v>
      </c>
      <c r="C402" s="10" t="s">
        <v>268</v>
      </c>
      <c r="D402" s="11" t="s">
        <v>86</v>
      </c>
      <c r="E402" s="3">
        <v>284356</v>
      </c>
      <c r="F402" s="12"/>
      <c r="G402" s="13" t="s">
        <v>169</v>
      </c>
      <c r="H402" s="13"/>
      <c r="I402" s="24"/>
      <c r="J402" s="25">
        <v>1100</v>
      </c>
      <c r="K402" s="26">
        <f t="shared" si="37"/>
        <v>1100</v>
      </c>
      <c r="L402" s="8">
        <v>46020</v>
      </c>
    </row>
    <row r="403" spans="1:12">
      <c r="A403" s="14"/>
      <c r="B403" s="15"/>
      <c r="C403" s="16"/>
      <c r="D403" s="17" t="s">
        <v>170</v>
      </c>
      <c r="E403" s="7"/>
      <c r="F403" s="18"/>
      <c r="G403" s="19" t="s">
        <v>169</v>
      </c>
      <c r="H403" s="19"/>
      <c r="I403" s="27"/>
      <c r="J403" s="25">
        <v>-254.98</v>
      </c>
      <c r="K403" s="26">
        <f t="shared" si="37"/>
        <v>-254.98</v>
      </c>
      <c r="L403" s="14"/>
    </row>
    <row r="404" spans="1:12">
      <c r="A404" s="20" t="s">
        <v>171</v>
      </c>
      <c r="B404" s="21"/>
      <c r="C404" s="21"/>
      <c r="D404" s="21"/>
      <c r="E404" s="21"/>
      <c r="F404" s="21"/>
      <c r="G404" s="21"/>
      <c r="H404" s="21"/>
      <c r="I404" s="28"/>
      <c r="J404" s="29">
        <f>SUM(J402:J403)</f>
        <v>845.02</v>
      </c>
      <c r="K404" s="29">
        <f>SUM(K402:K403)</f>
        <v>845.02</v>
      </c>
      <c r="L404" s="14"/>
    </row>
    <row r="405" spans="1:12">
      <c r="A405" s="8">
        <v>46020</v>
      </c>
      <c r="B405" s="9">
        <v>21863</v>
      </c>
      <c r="C405" s="10" t="s">
        <v>269</v>
      </c>
      <c r="D405" s="11" t="s">
        <v>86</v>
      </c>
      <c r="E405" s="3">
        <v>284302</v>
      </c>
      <c r="F405" s="12"/>
      <c r="G405" s="13" t="s">
        <v>169</v>
      </c>
      <c r="H405" s="13"/>
      <c r="I405" s="24"/>
      <c r="J405" s="25">
        <v>200</v>
      </c>
      <c r="K405" s="26">
        <f t="shared" ref="K405:K409" si="38">J405</f>
        <v>200</v>
      </c>
      <c r="L405" s="8">
        <v>46020</v>
      </c>
    </row>
    <row r="406" spans="1:12">
      <c r="A406" s="14"/>
      <c r="B406" s="15"/>
      <c r="C406" s="16"/>
      <c r="D406" s="17" t="s">
        <v>170</v>
      </c>
      <c r="E406" s="7"/>
      <c r="F406" s="18"/>
      <c r="G406" s="19" t="s">
        <v>169</v>
      </c>
      <c r="H406" s="19"/>
      <c r="I406" s="27"/>
      <c r="J406" s="25">
        <v>-48.84</v>
      </c>
      <c r="K406" s="26">
        <f t="shared" si="38"/>
        <v>-48.84</v>
      </c>
      <c r="L406" s="14"/>
    </row>
    <row r="407" spans="1:12">
      <c r="A407" s="20" t="s">
        <v>171</v>
      </c>
      <c r="B407" s="21"/>
      <c r="C407" s="21"/>
      <c r="D407" s="21"/>
      <c r="E407" s="21"/>
      <c r="F407" s="21"/>
      <c r="G407" s="21"/>
      <c r="H407" s="21"/>
      <c r="I407" s="28"/>
      <c r="J407" s="29">
        <f>SUM(J405:J406)</f>
        <v>151.16</v>
      </c>
      <c r="K407" s="29">
        <f>SUM(K405:K406)</f>
        <v>151.16</v>
      </c>
      <c r="L407" s="14"/>
    </row>
    <row r="408" spans="1:12">
      <c r="A408" s="8">
        <v>46020</v>
      </c>
      <c r="B408" s="9">
        <v>21863</v>
      </c>
      <c r="C408" s="10" t="s">
        <v>270</v>
      </c>
      <c r="D408" s="11" t="s">
        <v>86</v>
      </c>
      <c r="E408" s="3">
        <v>283763</v>
      </c>
      <c r="F408" s="12"/>
      <c r="G408" s="13" t="s">
        <v>169</v>
      </c>
      <c r="H408" s="13"/>
      <c r="I408" s="24"/>
      <c r="J408" s="25">
        <v>1100</v>
      </c>
      <c r="K408" s="26">
        <f t="shared" si="38"/>
        <v>1100</v>
      </c>
      <c r="L408" s="8">
        <v>46020</v>
      </c>
    </row>
    <row r="409" spans="1:12">
      <c r="A409" s="14"/>
      <c r="B409" s="15"/>
      <c r="C409" s="16"/>
      <c r="D409" s="17" t="s">
        <v>170</v>
      </c>
      <c r="E409" s="7"/>
      <c r="F409" s="18"/>
      <c r="G409" s="19" t="s">
        <v>169</v>
      </c>
      <c r="H409" s="19"/>
      <c r="I409" s="27"/>
      <c r="J409" s="25">
        <v>-255.73</v>
      </c>
      <c r="K409" s="26">
        <f t="shared" si="38"/>
        <v>-255.73</v>
      </c>
      <c r="L409" s="14"/>
    </row>
    <row r="410" spans="1:12">
      <c r="A410" s="20" t="s">
        <v>171</v>
      </c>
      <c r="B410" s="21"/>
      <c r="C410" s="21"/>
      <c r="D410" s="21"/>
      <c r="E410" s="21"/>
      <c r="F410" s="21"/>
      <c r="G410" s="21"/>
      <c r="H410" s="21"/>
      <c r="I410" s="28"/>
      <c r="J410" s="29">
        <f>SUM(J408:J409)</f>
        <v>844.27</v>
      </c>
      <c r="K410" s="29">
        <f>SUM(K408:K409)</f>
        <v>844.27</v>
      </c>
      <c r="L410" s="14"/>
    </row>
    <row r="411" spans="1:12">
      <c r="A411" s="8">
        <v>46020</v>
      </c>
      <c r="B411" s="9">
        <v>21863</v>
      </c>
      <c r="C411" s="10" t="s">
        <v>271</v>
      </c>
      <c r="D411" s="11" t="s">
        <v>86</v>
      </c>
      <c r="E411" s="3">
        <v>283563</v>
      </c>
      <c r="F411" s="12"/>
      <c r="G411" s="13" t="s">
        <v>169</v>
      </c>
      <c r="H411" s="13"/>
      <c r="I411" s="24"/>
      <c r="J411" s="25">
        <v>200</v>
      </c>
      <c r="K411" s="26">
        <f>J411</f>
        <v>200</v>
      </c>
      <c r="L411" s="8">
        <v>46020</v>
      </c>
    </row>
    <row r="412" spans="1:12">
      <c r="A412" s="14"/>
      <c r="B412" s="15"/>
      <c r="C412" s="16"/>
      <c r="D412" s="17" t="s">
        <v>170</v>
      </c>
      <c r="E412" s="7"/>
      <c r="F412" s="18"/>
      <c r="G412" s="19" t="s">
        <v>169</v>
      </c>
      <c r="H412" s="19"/>
      <c r="I412" s="27"/>
      <c r="J412" s="25">
        <v>-50.19</v>
      </c>
      <c r="K412" s="26">
        <f>J412</f>
        <v>-50.19</v>
      </c>
      <c r="L412" s="14"/>
    </row>
    <row r="413" spans="1:12">
      <c r="A413" s="20" t="s">
        <v>171</v>
      </c>
      <c r="B413" s="21"/>
      <c r="C413" s="21"/>
      <c r="D413" s="21"/>
      <c r="E413" s="21"/>
      <c r="F413" s="21"/>
      <c r="G413" s="21"/>
      <c r="H413" s="21"/>
      <c r="I413" s="28"/>
      <c r="J413" s="29">
        <f>SUM(J411:J412)</f>
        <v>149.81</v>
      </c>
      <c r="K413" s="29">
        <f>SUM(K411:K412)</f>
        <v>149.81</v>
      </c>
      <c r="L413" s="14"/>
    </row>
    <row r="414" spans="1:12">
      <c r="A414" s="8">
        <v>46020</v>
      </c>
      <c r="B414" s="9">
        <v>21863</v>
      </c>
      <c r="C414" s="22" t="s">
        <v>194</v>
      </c>
      <c r="D414" s="11" t="s">
        <v>86</v>
      </c>
      <c r="E414" s="3"/>
      <c r="F414" s="12"/>
      <c r="G414" s="13" t="s">
        <v>169</v>
      </c>
      <c r="H414" s="13"/>
      <c r="I414" s="24"/>
      <c r="J414" s="25">
        <v>-164.5</v>
      </c>
      <c r="K414" s="26">
        <f>J414</f>
        <v>-164.5</v>
      </c>
      <c r="L414" s="8">
        <v>46020</v>
      </c>
    </row>
    <row r="415" spans="1:12">
      <c r="A415" s="14"/>
      <c r="B415" s="15"/>
      <c r="C415" s="16"/>
      <c r="D415" s="17" t="s">
        <v>170</v>
      </c>
      <c r="E415" s="7"/>
      <c r="F415" s="18"/>
      <c r="G415" s="19" t="s">
        <v>169</v>
      </c>
      <c r="H415" s="19"/>
      <c r="I415" s="27"/>
      <c r="J415" s="25"/>
      <c r="K415" s="26">
        <f>J415</f>
        <v>0</v>
      </c>
      <c r="L415" s="14"/>
    </row>
    <row r="416" spans="1:12">
      <c r="A416" s="20" t="s">
        <v>171</v>
      </c>
      <c r="B416" s="21"/>
      <c r="C416" s="21"/>
      <c r="D416" s="21"/>
      <c r="E416" s="21"/>
      <c r="F416" s="21"/>
      <c r="G416" s="21"/>
      <c r="H416" s="21"/>
      <c r="I416" s="28"/>
      <c r="J416" s="30">
        <f>SUM(J414:J415)</f>
        <v>-164.5</v>
      </c>
      <c r="K416" s="29">
        <f>SUM(K414:K415)</f>
        <v>-164.5</v>
      </c>
      <c r="L416" s="14"/>
    </row>
    <row r="417" ht="10.5" spans="1:10">
      <c r="A417" s="2"/>
      <c r="I417" s="31" t="s">
        <v>195</v>
      </c>
      <c r="J417" s="32">
        <f>SUM(J362,J365,J368,J371,J374,J377,J380,J383,J386,J389,J392,J395,J398,J401,J404,J407,J410,J413,J416)</f>
        <v>10158.3</v>
      </c>
    </row>
    <row r="419" ht="10.5" spans="1:10">
      <c r="A419" s="2" t="s">
        <v>23</v>
      </c>
      <c r="D419" s="2" t="s">
        <v>24</v>
      </c>
      <c r="I419" s="33"/>
      <c r="J419" s="32"/>
    </row>
    <row r="420" spans="1:1">
      <c r="A420" s="2"/>
    </row>
    <row r="421" spans="1:1">
      <c r="A421" s="2"/>
    </row>
    <row r="422" spans="1:4">
      <c r="A422" s="2" t="s">
        <v>26</v>
      </c>
      <c r="D422" s="2" t="s">
        <v>27</v>
      </c>
    </row>
    <row r="423" spans="1:4">
      <c r="A423" s="1" t="s">
        <v>29</v>
      </c>
      <c r="D423" s="1" t="s">
        <v>30</v>
      </c>
    </row>
  </sheetData>
  <mergeCells count="287">
    <mergeCell ref="G4:J4"/>
    <mergeCell ref="A9:I9"/>
    <mergeCell ref="A12:I12"/>
    <mergeCell ref="A15:I15"/>
    <mergeCell ref="A18:I18"/>
    <mergeCell ref="A21:I21"/>
    <mergeCell ref="A24:I24"/>
    <mergeCell ref="A27:I27"/>
    <mergeCell ref="A30:I30"/>
    <mergeCell ref="A33:I33"/>
    <mergeCell ref="A36:I36"/>
    <mergeCell ref="A39:I39"/>
    <mergeCell ref="A42:I42"/>
    <mergeCell ref="A45:I45"/>
    <mergeCell ref="A48:I48"/>
    <mergeCell ref="A51:I51"/>
    <mergeCell ref="A54:I54"/>
    <mergeCell ref="A57:I57"/>
    <mergeCell ref="A60:I60"/>
    <mergeCell ref="A63:I63"/>
    <mergeCell ref="A66:I66"/>
    <mergeCell ref="A69:I69"/>
    <mergeCell ref="A72:I72"/>
    <mergeCell ref="A75:I75"/>
    <mergeCell ref="A78:I78"/>
    <mergeCell ref="G94:J94"/>
    <mergeCell ref="A99:I99"/>
    <mergeCell ref="A102:I102"/>
    <mergeCell ref="A105:I105"/>
    <mergeCell ref="A108:I108"/>
    <mergeCell ref="A111:I111"/>
    <mergeCell ref="A114:I114"/>
    <mergeCell ref="A117:I117"/>
    <mergeCell ref="A120:I120"/>
    <mergeCell ref="A123:I123"/>
    <mergeCell ref="A126:I126"/>
    <mergeCell ref="A129:I129"/>
    <mergeCell ref="A132:I132"/>
    <mergeCell ref="A135:I135"/>
    <mergeCell ref="A138:I138"/>
    <mergeCell ref="A141:I141"/>
    <mergeCell ref="A144:I144"/>
    <mergeCell ref="A147:I147"/>
    <mergeCell ref="G163:J163"/>
    <mergeCell ref="A168:I168"/>
    <mergeCell ref="A171:I171"/>
    <mergeCell ref="A174:I174"/>
    <mergeCell ref="A177:I177"/>
    <mergeCell ref="A180:I180"/>
    <mergeCell ref="A183:I183"/>
    <mergeCell ref="A186:I186"/>
    <mergeCell ref="A189:I189"/>
    <mergeCell ref="A192:I192"/>
    <mergeCell ref="A195:I195"/>
    <mergeCell ref="A198:I198"/>
    <mergeCell ref="A201:I201"/>
    <mergeCell ref="A204:I204"/>
    <mergeCell ref="A207:I207"/>
    <mergeCell ref="A210:I210"/>
    <mergeCell ref="A213:I213"/>
    <mergeCell ref="A216:I216"/>
    <mergeCell ref="G236:J236"/>
    <mergeCell ref="A241:I241"/>
    <mergeCell ref="A244:I244"/>
    <mergeCell ref="A247:I247"/>
    <mergeCell ref="A250:I250"/>
    <mergeCell ref="A253:I253"/>
    <mergeCell ref="A256:I256"/>
    <mergeCell ref="A259:I259"/>
    <mergeCell ref="A262:I262"/>
    <mergeCell ref="A265:I265"/>
    <mergeCell ref="A268:I268"/>
    <mergeCell ref="A271:I271"/>
    <mergeCell ref="A274:I274"/>
    <mergeCell ref="A277:I277"/>
    <mergeCell ref="A280:I280"/>
    <mergeCell ref="A283:I283"/>
    <mergeCell ref="A286:I286"/>
    <mergeCell ref="A289:I289"/>
    <mergeCell ref="A292:I292"/>
    <mergeCell ref="A295:I295"/>
    <mergeCell ref="A298:I298"/>
    <mergeCell ref="A301:I301"/>
    <mergeCell ref="A304:I304"/>
    <mergeCell ref="A307:I307"/>
    <mergeCell ref="A310:I310"/>
    <mergeCell ref="A313:I313"/>
    <mergeCell ref="A316:I316"/>
    <mergeCell ref="A319:I319"/>
    <mergeCell ref="A322:I322"/>
    <mergeCell ref="A325:I325"/>
    <mergeCell ref="A328:I328"/>
    <mergeCell ref="A331:I331"/>
    <mergeCell ref="A334:I334"/>
    <mergeCell ref="A337:I337"/>
    <mergeCell ref="A340:I340"/>
    <mergeCell ref="G357:J357"/>
    <mergeCell ref="A362:I362"/>
    <mergeCell ref="A365:I365"/>
    <mergeCell ref="A368:I368"/>
    <mergeCell ref="A371:I371"/>
    <mergeCell ref="A374:I374"/>
    <mergeCell ref="A377:I377"/>
    <mergeCell ref="A380:I380"/>
    <mergeCell ref="A383:I383"/>
    <mergeCell ref="A386:I386"/>
    <mergeCell ref="A389:I389"/>
    <mergeCell ref="A392:I392"/>
    <mergeCell ref="A395:I395"/>
    <mergeCell ref="A398:I398"/>
    <mergeCell ref="A401:I401"/>
    <mergeCell ref="A404:I404"/>
    <mergeCell ref="A407:I407"/>
    <mergeCell ref="A410:I410"/>
    <mergeCell ref="A413:I413"/>
    <mergeCell ref="A416:I416"/>
    <mergeCell ref="A4:A6"/>
    <mergeCell ref="A94:A96"/>
    <mergeCell ref="A163:A165"/>
    <mergeCell ref="A236:A238"/>
    <mergeCell ref="A357:A359"/>
    <mergeCell ref="B4:B6"/>
    <mergeCell ref="B94:B96"/>
    <mergeCell ref="B163:B165"/>
    <mergeCell ref="B236:B238"/>
    <mergeCell ref="B357:B359"/>
    <mergeCell ref="C4:C6"/>
    <mergeCell ref="C94:C96"/>
    <mergeCell ref="C163:C165"/>
    <mergeCell ref="C236:C238"/>
    <mergeCell ref="C357:C359"/>
    <mergeCell ref="D4:D6"/>
    <mergeCell ref="D94:D96"/>
    <mergeCell ref="D163:D165"/>
    <mergeCell ref="D236:D238"/>
    <mergeCell ref="D357:D359"/>
    <mergeCell ref="E4:E6"/>
    <mergeCell ref="E7:E8"/>
    <mergeCell ref="E10:E11"/>
    <mergeCell ref="E13:E14"/>
    <mergeCell ref="E16:E17"/>
    <mergeCell ref="E19:E20"/>
    <mergeCell ref="E22:E23"/>
    <mergeCell ref="E25:E26"/>
    <mergeCell ref="E28:E29"/>
    <mergeCell ref="E31:E32"/>
    <mergeCell ref="E34:E35"/>
    <mergeCell ref="E37:E38"/>
    <mergeCell ref="E40:E41"/>
    <mergeCell ref="E43:E44"/>
    <mergeCell ref="E46:E47"/>
    <mergeCell ref="E49:E50"/>
    <mergeCell ref="E52:E53"/>
    <mergeCell ref="E55:E56"/>
    <mergeCell ref="E58:E59"/>
    <mergeCell ref="E61:E62"/>
    <mergeCell ref="E64:E65"/>
    <mergeCell ref="E67:E68"/>
    <mergeCell ref="E70:E71"/>
    <mergeCell ref="E73:E74"/>
    <mergeCell ref="E76:E77"/>
    <mergeCell ref="E94:E96"/>
    <mergeCell ref="E97:E98"/>
    <mergeCell ref="E100:E101"/>
    <mergeCell ref="E103:E104"/>
    <mergeCell ref="E106:E107"/>
    <mergeCell ref="E109:E110"/>
    <mergeCell ref="E112:E113"/>
    <mergeCell ref="E115:E116"/>
    <mergeCell ref="E118:E119"/>
    <mergeCell ref="E121:E122"/>
    <mergeCell ref="E124:E125"/>
    <mergeCell ref="E127:E128"/>
    <mergeCell ref="E130:E131"/>
    <mergeCell ref="E133:E134"/>
    <mergeCell ref="E136:E137"/>
    <mergeCell ref="E139:E140"/>
    <mergeCell ref="E142:E143"/>
    <mergeCell ref="E145:E146"/>
    <mergeCell ref="E163:E165"/>
    <mergeCell ref="E166:E167"/>
    <mergeCell ref="E169:E170"/>
    <mergeCell ref="E172:E173"/>
    <mergeCell ref="E175:E176"/>
    <mergeCell ref="E178:E179"/>
    <mergeCell ref="E181:E182"/>
    <mergeCell ref="E184:E185"/>
    <mergeCell ref="E187:E188"/>
    <mergeCell ref="E190:E191"/>
    <mergeCell ref="E193:E194"/>
    <mergeCell ref="E196:E197"/>
    <mergeCell ref="E199:E200"/>
    <mergeCell ref="E202:E203"/>
    <mergeCell ref="E205:E206"/>
    <mergeCell ref="E208:E209"/>
    <mergeCell ref="E211:E212"/>
    <mergeCell ref="E214:E215"/>
    <mergeCell ref="E236:E238"/>
    <mergeCell ref="E239:E240"/>
    <mergeCell ref="E242:E243"/>
    <mergeCell ref="E245:E246"/>
    <mergeCell ref="E248:E249"/>
    <mergeCell ref="E251:E252"/>
    <mergeCell ref="E254:E255"/>
    <mergeCell ref="E257:E258"/>
    <mergeCell ref="E260:E261"/>
    <mergeCell ref="E263:E264"/>
    <mergeCell ref="E266:E267"/>
    <mergeCell ref="E269:E270"/>
    <mergeCell ref="E272:E273"/>
    <mergeCell ref="E275:E276"/>
    <mergeCell ref="E278:E279"/>
    <mergeCell ref="E281:E282"/>
    <mergeCell ref="E284:E285"/>
    <mergeCell ref="E287:E288"/>
    <mergeCell ref="E290:E291"/>
    <mergeCell ref="E293:E294"/>
    <mergeCell ref="E296:E297"/>
    <mergeCell ref="E299:E300"/>
    <mergeCell ref="E302:E303"/>
    <mergeCell ref="E305:E306"/>
    <mergeCell ref="E308:E309"/>
    <mergeCell ref="E311:E312"/>
    <mergeCell ref="E314:E315"/>
    <mergeCell ref="E317:E318"/>
    <mergeCell ref="E320:E321"/>
    <mergeCell ref="E323:E324"/>
    <mergeCell ref="E326:E327"/>
    <mergeCell ref="E329:E330"/>
    <mergeCell ref="E332:E333"/>
    <mergeCell ref="E335:E336"/>
    <mergeCell ref="E338:E339"/>
    <mergeCell ref="E357:E359"/>
    <mergeCell ref="E360:E361"/>
    <mergeCell ref="E363:E364"/>
    <mergeCell ref="E366:E367"/>
    <mergeCell ref="E369:E370"/>
    <mergeCell ref="E372:E373"/>
    <mergeCell ref="E375:E376"/>
    <mergeCell ref="E378:E379"/>
    <mergeCell ref="E381:E382"/>
    <mergeCell ref="E384:E385"/>
    <mergeCell ref="E387:E388"/>
    <mergeCell ref="E390:E391"/>
    <mergeCell ref="E393:E394"/>
    <mergeCell ref="E396:E397"/>
    <mergeCell ref="E399:E400"/>
    <mergeCell ref="E402:E403"/>
    <mergeCell ref="E405:E406"/>
    <mergeCell ref="E408:E409"/>
    <mergeCell ref="E411:E412"/>
    <mergeCell ref="E414:E415"/>
    <mergeCell ref="F4:F6"/>
    <mergeCell ref="F94:F96"/>
    <mergeCell ref="F163:F165"/>
    <mergeCell ref="F236:F238"/>
    <mergeCell ref="F357:F359"/>
    <mergeCell ref="G5:G6"/>
    <mergeCell ref="G95:G96"/>
    <mergeCell ref="G164:G165"/>
    <mergeCell ref="G237:G238"/>
    <mergeCell ref="G358:G359"/>
    <mergeCell ref="H5:H6"/>
    <mergeCell ref="H95:H96"/>
    <mergeCell ref="H164:H165"/>
    <mergeCell ref="H237:H238"/>
    <mergeCell ref="H358:H359"/>
    <mergeCell ref="I5:I6"/>
    <mergeCell ref="I95:I96"/>
    <mergeCell ref="I164:I165"/>
    <mergeCell ref="I237:I238"/>
    <mergeCell ref="I358:I359"/>
    <mergeCell ref="J5:J6"/>
    <mergeCell ref="J95:J96"/>
    <mergeCell ref="J164:J165"/>
    <mergeCell ref="J237:J238"/>
    <mergeCell ref="J358:J359"/>
    <mergeCell ref="K4:K6"/>
    <mergeCell ref="K94:K96"/>
    <mergeCell ref="K163:K165"/>
    <mergeCell ref="K236:K238"/>
    <mergeCell ref="K357:K359"/>
    <mergeCell ref="L4:L6"/>
    <mergeCell ref="L94:L96"/>
    <mergeCell ref="L163:L165"/>
    <mergeCell ref="L236:L238"/>
    <mergeCell ref="L357:L359"/>
  </mergeCells>
  <pageMargins left="0.354166666666667" right="0.25" top="0.275" bottom="0.196527777777778" header="0.118055555555556" footer="0.0784722222222222"/>
  <pageSetup paperSize="9" scale="88" orientation="landscape" verticalDpi="72"/>
  <headerFooter alignWithMargins="0"/>
  <rowBreaks count="2" manualBreakCount="2">
    <brk id="86" max="16383" man="1"/>
    <brk id="86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zoomScale="130" zoomScaleNormal="130" topLeftCell="A64" workbookViewId="0">
      <selection activeCell="L7" sqref="L7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7142857142857" style="1" customWidth="1"/>
    <col min="4" max="4" width="13.5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49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50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0.15" customHeight="1" spans="1:12">
      <c r="A6" s="7"/>
      <c r="B6" s="51"/>
      <c r="C6" s="7"/>
      <c r="D6" s="7"/>
      <c r="E6" s="7"/>
      <c r="F6" s="7"/>
      <c r="G6" s="7"/>
      <c r="H6" s="7"/>
      <c r="I6" s="7"/>
      <c r="J6" s="7"/>
      <c r="K6" s="7"/>
      <c r="L6" s="7"/>
    </row>
    <row r="7" ht="10.15" customHeight="1" spans="1:13">
      <c r="A7" s="14">
        <v>45992</v>
      </c>
      <c r="B7" s="15" t="s">
        <v>45</v>
      </c>
      <c r="C7" s="16" t="s">
        <v>46</v>
      </c>
      <c r="D7" s="17" t="s">
        <v>16</v>
      </c>
      <c r="E7" s="15" t="s">
        <v>47</v>
      </c>
      <c r="F7" s="36">
        <v>5596.5</v>
      </c>
      <c r="G7" s="19"/>
      <c r="H7" s="19"/>
      <c r="I7" s="14"/>
      <c r="J7" s="36"/>
      <c r="K7" s="25">
        <f>J7+F7</f>
        <v>5596.5</v>
      </c>
      <c r="L7" s="14">
        <v>45993</v>
      </c>
      <c r="M7" s="2"/>
    </row>
    <row r="8" ht="9.95" customHeight="1" spans="1:13">
      <c r="A8" s="14"/>
      <c r="B8" s="15"/>
      <c r="C8" s="16"/>
      <c r="D8" s="17"/>
      <c r="E8" s="15"/>
      <c r="F8" s="36"/>
      <c r="G8" s="19"/>
      <c r="H8" s="19"/>
      <c r="I8" s="14"/>
      <c r="J8" s="36"/>
      <c r="K8" s="25"/>
      <c r="L8" s="14"/>
      <c r="M8" s="2"/>
    </row>
    <row r="9" spans="6:11">
      <c r="F9" s="37">
        <f>SUM(F4:F8)</f>
        <v>5596.5</v>
      </c>
      <c r="G9" s="2"/>
      <c r="H9" s="2"/>
      <c r="I9" s="2"/>
      <c r="J9" s="37">
        <f>SUM(J7:J8)</f>
        <v>0</v>
      </c>
      <c r="K9" s="37">
        <f>SUM(K7:K8)</f>
        <v>5596.5</v>
      </c>
    </row>
    <row r="10" spans="9:9">
      <c r="I10" s="1" t="s">
        <v>13</v>
      </c>
    </row>
    <row r="11" spans="8:11">
      <c r="H11" s="2" t="s">
        <v>19</v>
      </c>
      <c r="J11" s="38" t="s">
        <v>20</v>
      </c>
      <c r="K11" s="38" t="s">
        <v>21</v>
      </c>
    </row>
    <row r="12" spans="11:11">
      <c r="K12" s="2"/>
    </row>
    <row r="13" spans="1:11">
      <c r="A13" s="2" t="s">
        <v>23</v>
      </c>
      <c r="D13" s="2" t="s">
        <v>24</v>
      </c>
      <c r="G13" s="2" t="s">
        <v>22</v>
      </c>
      <c r="I13" s="39">
        <v>1000</v>
      </c>
      <c r="J13" s="40">
        <v>5</v>
      </c>
      <c r="K13" s="41">
        <f t="shared" ref="K13:K23" si="0">J13*I13</f>
        <v>5000</v>
      </c>
    </row>
    <row r="14" spans="1:11">
      <c r="A14" s="2"/>
      <c r="G14" s="2"/>
      <c r="I14" s="39">
        <v>500</v>
      </c>
      <c r="J14" s="40">
        <v>1</v>
      </c>
      <c r="K14" s="41">
        <f t="shared" si="0"/>
        <v>500</v>
      </c>
    </row>
    <row r="15" spans="1:11">
      <c r="A15" s="2"/>
      <c r="G15" s="2"/>
      <c r="I15" s="39">
        <v>200</v>
      </c>
      <c r="J15" s="40"/>
      <c r="K15" s="41">
        <f t="shared" si="0"/>
        <v>0</v>
      </c>
    </row>
    <row r="16" spans="1:11">
      <c r="A16" s="2" t="s">
        <v>26</v>
      </c>
      <c r="D16" s="2" t="s">
        <v>27</v>
      </c>
      <c r="G16" s="2" t="s">
        <v>25</v>
      </c>
      <c r="I16" s="39">
        <v>100</v>
      </c>
      <c r="J16" s="40"/>
      <c r="K16" s="41">
        <f t="shared" si="0"/>
        <v>0</v>
      </c>
    </row>
    <row r="17" spans="1:11">
      <c r="A17" s="1" t="s">
        <v>29</v>
      </c>
      <c r="D17" s="1" t="s">
        <v>30</v>
      </c>
      <c r="G17" s="1" t="s">
        <v>28</v>
      </c>
      <c r="I17" s="39">
        <v>50</v>
      </c>
      <c r="J17" s="40">
        <v>1</v>
      </c>
      <c r="K17" s="41">
        <f t="shared" si="0"/>
        <v>50</v>
      </c>
    </row>
    <row r="18" spans="9:11">
      <c r="I18" s="39">
        <v>20</v>
      </c>
      <c r="J18" s="40">
        <v>2</v>
      </c>
      <c r="K18" s="41">
        <f t="shared" si="0"/>
        <v>40</v>
      </c>
    </row>
    <row r="19" spans="9:11">
      <c r="I19" s="39">
        <v>10</v>
      </c>
      <c r="J19" s="40"/>
      <c r="K19" s="41">
        <f t="shared" si="0"/>
        <v>0</v>
      </c>
    </row>
    <row r="20" spans="9:11">
      <c r="I20" s="39">
        <v>5</v>
      </c>
      <c r="J20" s="40">
        <v>1</v>
      </c>
      <c r="K20" s="41">
        <f t="shared" si="0"/>
        <v>5</v>
      </c>
    </row>
    <row r="21" spans="9:11">
      <c r="I21" s="39">
        <v>1</v>
      </c>
      <c r="J21" s="40">
        <v>1</v>
      </c>
      <c r="K21" s="41">
        <f t="shared" si="0"/>
        <v>1</v>
      </c>
    </row>
    <row r="22" spans="9:11">
      <c r="I22" s="39">
        <v>0.25</v>
      </c>
      <c r="J22" s="40">
        <v>2</v>
      </c>
      <c r="K22" s="41">
        <f t="shared" si="0"/>
        <v>0.5</v>
      </c>
    </row>
    <row r="23" spans="9:11">
      <c r="I23" s="42">
        <v>0.05</v>
      </c>
      <c r="J23" s="40"/>
      <c r="K23" s="41">
        <f t="shared" si="0"/>
        <v>0</v>
      </c>
    </row>
    <row r="24" spans="9:11">
      <c r="I24" s="2" t="s">
        <v>31</v>
      </c>
      <c r="K24" s="43">
        <f>SUM(K13:K23)</f>
        <v>5596.5</v>
      </c>
    </row>
    <row r="25" spans="9:11">
      <c r="I25" s="2" t="s">
        <v>32</v>
      </c>
      <c r="K25" s="44">
        <f>J9</f>
        <v>0</v>
      </c>
    </row>
    <row r="26" ht="9.75" spans="11:11">
      <c r="K26" s="45">
        <f>SUM(K24:K25)</f>
        <v>5596.5</v>
      </c>
    </row>
    <row r="27" ht="9.75"/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9"/>
  <sheetViews>
    <sheetView zoomScale="130" zoomScaleNormal="130" topLeftCell="A31" workbookViewId="0">
      <selection activeCell="C49" sqref="C49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7142857142857" style="1" customWidth="1"/>
    <col min="4" max="4" width="13.5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45994</v>
      </c>
      <c r="B7" s="15">
        <v>18941</v>
      </c>
      <c r="C7" s="16" t="s">
        <v>48</v>
      </c>
      <c r="D7" s="17" t="s">
        <v>16</v>
      </c>
      <c r="E7" s="15">
        <v>60614</v>
      </c>
      <c r="F7" s="36">
        <v>17056.2</v>
      </c>
      <c r="G7" s="19"/>
      <c r="H7" s="19"/>
      <c r="I7" s="14"/>
      <c r="J7" s="36">
        <v>0</v>
      </c>
      <c r="K7" s="25">
        <f>F7+J7</f>
        <v>17056.2</v>
      </c>
      <c r="L7" s="14">
        <v>45995</v>
      </c>
      <c r="M7" s="2"/>
    </row>
    <row r="8" spans="1:13">
      <c r="A8" s="14"/>
      <c r="B8" s="15"/>
      <c r="C8" s="16"/>
      <c r="D8" s="17"/>
      <c r="E8" s="15"/>
      <c r="F8" s="36"/>
      <c r="G8" s="19"/>
      <c r="H8" s="19"/>
      <c r="I8" s="14"/>
      <c r="J8" s="36"/>
      <c r="K8" s="25"/>
      <c r="L8" s="14"/>
      <c r="M8" s="2"/>
    </row>
    <row r="9" spans="6:11">
      <c r="F9" s="37">
        <f t="shared" ref="F9:K9" si="0">SUM(F7:F8)</f>
        <v>17056.2</v>
      </c>
      <c r="G9" s="2"/>
      <c r="H9" s="2"/>
      <c r="I9" s="2"/>
      <c r="J9" s="46">
        <f t="shared" si="0"/>
        <v>0</v>
      </c>
      <c r="K9" s="37">
        <f t="shared" si="0"/>
        <v>17056.2</v>
      </c>
    </row>
    <row r="10" spans="6:11">
      <c r="F10" s="37"/>
      <c r="G10" s="2"/>
      <c r="H10" s="2"/>
      <c r="I10" s="2"/>
      <c r="J10" s="37"/>
      <c r="K10" s="37"/>
    </row>
    <row r="11" spans="6:11">
      <c r="F11" s="37"/>
      <c r="I11" s="1" t="s">
        <v>13</v>
      </c>
      <c r="K11" s="37"/>
    </row>
    <row r="12" spans="8:10">
      <c r="H12" s="2" t="s">
        <v>19</v>
      </c>
      <c r="J12" s="38" t="s">
        <v>20</v>
      </c>
    </row>
    <row r="13" spans="11:11">
      <c r="K13" s="38" t="s">
        <v>21</v>
      </c>
    </row>
    <row r="14" spans="7:11">
      <c r="G14" s="2" t="s">
        <v>22</v>
      </c>
      <c r="I14" s="39">
        <v>1000</v>
      </c>
      <c r="J14" s="40">
        <v>15</v>
      </c>
      <c r="K14" s="41">
        <f t="shared" ref="K14:K25" si="1">J14*I14</f>
        <v>15000</v>
      </c>
    </row>
    <row r="15" spans="1:11">
      <c r="A15" s="2" t="s">
        <v>23</v>
      </c>
      <c r="D15" s="2" t="s">
        <v>24</v>
      </c>
      <c r="G15" s="2"/>
      <c r="I15" s="39">
        <v>500</v>
      </c>
      <c r="J15" s="40">
        <v>4</v>
      </c>
      <c r="K15" s="41">
        <f t="shared" si="1"/>
        <v>2000</v>
      </c>
    </row>
    <row r="16" spans="1:11">
      <c r="A16" s="2"/>
      <c r="G16" s="2"/>
      <c r="I16" s="39">
        <v>200</v>
      </c>
      <c r="J16" s="40"/>
      <c r="K16" s="41">
        <f t="shared" si="1"/>
        <v>0</v>
      </c>
    </row>
    <row r="17" spans="1:11">
      <c r="A17" s="2"/>
      <c r="G17" s="2" t="s">
        <v>25</v>
      </c>
      <c r="I17" s="39">
        <v>100</v>
      </c>
      <c r="J17" s="40"/>
      <c r="K17" s="41">
        <f t="shared" si="1"/>
        <v>0</v>
      </c>
    </row>
    <row r="18" spans="1:11">
      <c r="A18" s="2" t="s">
        <v>26</v>
      </c>
      <c r="D18" s="2" t="s">
        <v>27</v>
      </c>
      <c r="G18" s="1" t="s">
        <v>28</v>
      </c>
      <c r="I18" s="39">
        <v>50</v>
      </c>
      <c r="J18" s="40">
        <v>1</v>
      </c>
      <c r="K18" s="41">
        <f t="shared" si="1"/>
        <v>50</v>
      </c>
    </row>
    <row r="19" spans="1:11">
      <c r="A19" s="1" t="s">
        <v>29</v>
      </c>
      <c r="D19" s="1" t="s">
        <v>30</v>
      </c>
      <c r="I19" s="39">
        <v>20</v>
      </c>
      <c r="J19" s="40"/>
      <c r="K19" s="41">
        <f t="shared" si="1"/>
        <v>0</v>
      </c>
    </row>
    <row r="20" spans="9:11">
      <c r="I20" s="39">
        <v>10</v>
      </c>
      <c r="J20" s="40"/>
      <c r="K20" s="41">
        <f t="shared" si="1"/>
        <v>0</v>
      </c>
    </row>
    <row r="21" spans="9:11">
      <c r="I21" s="39">
        <v>5</v>
      </c>
      <c r="J21" s="40">
        <v>1</v>
      </c>
      <c r="K21" s="41">
        <f t="shared" si="1"/>
        <v>5</v>
      </c>
    </row>
    <row r="22" spans="9:11">
      <c r="I22" s="39">
        <v>1</v>
      </c>
      <c r="J22" s="40">
        <v>1</v>
      </c>
      <c r="K22" s="41">
        <f t="shared" si="1"/>
        <v>1</v>
      </c>
    </row>
    <row r="23" spans="9:11">
      <c r="I23" s="39">
        <v>0.25</v>
      </c>
      <c r="J23" s="40"/>
      <c r="K23" s="41">
        <f t="shared" si="1"/>
        <v>0</v>
      </c>
    </row>
    <row r="24" spans="9:11">
      <c r="I24" s="39">
        <v>0.1</v>
      </c>
      <c r="J24" s="40">
        <v>1</v>
      </c>
      <c r="K24" s="41">
        <f t="shared" si="1"/>
        <v>0.1</v>
      </c>
    </row>
    <row r="25" spans="9:11">
      <c r="I25" s="42">
        <v>0.05</v>
      </c>
      <c r="J25" s="40">
        <v>2</v>
      </c>
      <c r="K25" s="47">
        <f t="shared" si="1"/>
        <v>0.1</v>
      </c>
    </row>
    <row r="26" spans="9:11">
      <c r="I26" s="2" t="s">
        <v>31</v>
      </c>
      <c r="K26" s="48">
        <f>SUM(K14:K25)</f>
        <v>17056.2</v>
      </c>
    </row>
    <row r="27" spans="9:11">
      <c r="I27" s="2" t="s">
        <v>32</v>
      </c>
      <c r="K27" s="44">
        <f>J9</f>
        <v>0</v>
      </c>
    </row>
    <row r="28" ht="9.75" spans="11:11">
      <c r="K28" s="45">
        <f>SUM(K26:K27)</f>
        <v>17056.2</v>
      </c>
    </row>
    <row r="29" ht="9.75"/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9"/>
  <sheetViews>
    <sheetView tabSelected="1" zoomScale="130" zoomScaleNormal="130" workbookViewId="0">
      <selection activeCell="F24" sqref="F24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7142857142857" style="1" customWidth="1"/>
    <col min="4" max="4" width="13.5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45995</v>
      </c>
      <c r="B7" s="15">
        <v>21786</v>
      </c>
      <c r="C7" s="16" t="s">
        <v>49</v>
      </c>
      <c r="D7" s="17" t="s">
        <v>16</v>
      </c>
      <c r="E7" s="15">
        <v>60643</v>
      </c>
      <c r="F7" s="36"/>
      <c r="G7" s="19" t="s">
        <v>50</v>
      </c>
      <c r="H7" s="19">
        <v>5160995</v>
      </c>
      <c r="I7" s="14">
        <v>45995</v>
      </c>
      <c r="J7" s="36">
        <v>8975</v>
      </c>
      <c r="K7" s="25">
        <f>F7+J7</f>
        <v>8975</v>
      </c>
      <c r="L7" s="14">
        <v>45995</v>
      </c>
      <c r="M7" s="2"/>
    </row>
    <row r="8" spans="1:13">
      <c r="A8" s="14"/>
      <c r="B8" s="15"/>
      <c r="C8" s="16"/>
      <c r="D8" s="17"/>
      <c r="E8" s="15"/>
      <c r="F8" s="36"/>
      <c r="G8" s="19"/>
      <c r="H8" s="19"/>
      <c r="I8" s="14"/>
      <c r="J8" s="36"/>
      <c r="K8" s="25"/>
      <c r="L8" s="14"/>
      <c r="M8" s="2"/>
    </row>
    <row r="9" spans="6:11">
      <c r="F9" s="37">
        <f t="shared" ref="F9:K9" si="0">SUM(F7:F8)</f>
        <v>0</v>
      </c>
      <c r="G9" s="2"/>
      <c r="H9" s="2"/>
      <c r="I9" s="2"/>
      <c r="J9" s="46">
        <f t="shared" ref="J9:O9" si="1">SUM(J7:J8)</f>
        <v>8975</v>
      </c>
      <c r="K9" s="37">
        <f t="shared" si="1"/>
        <v>8975</v>
      </c>
    </row>
    <row r="10" spans="6:11">
      <c r="F10" s="37"/>
      <c r="G10" s="2"/>
      <c r="H10" s="2"/>
      <c r="I10" s="2"/>
      <c r="J10" s="37"/>
      <c r="K10" s="37"/>
    </row>
    <row r="11" spans="6:11">
      <c r="F11" s="37"/>
      <c r="I11" s="1" t="s">
        <v>13</v>
      </c>
      <c r="K11" s="37"/>
    </row>
    <row r="12" spans="8:10">
      <c r="H12" s="2" t="s">
        <v>19</v>
      </c>
      <c r="J12" s="38" t="s">
        <v>20</v>
      </c>
    </row>
    <row r="13" spans="11:11">
      <c r="K13" s="38" t="s">
        <v>21</v>
      </c>
    </row>
    <row r="14" spans="7:11">
      <c r="G14" s="2" t="s">
        <v>22</v>
      </c>
      <c r="I14" s="39">
        <v>1000</v>
      </c>
      <c r="J14" s="40"/>
      <c r="K14" s="41">
        <f t="shared" ref="K14:K25" si="2">J14*I14</f>
        <v>0</v>
      </c>
    </row>
    <row r="15" spans="1:11">
      <c r="A15" s="2" t="s">
        <v>23</v>
      </c>
      <c r="D15" s="2" t="s">
        <v>24</v>
      </c>
      <c r="G15" s="2"/>
      <c r="I15" s="39">
        <v>500</v>
      </c>
      <c r="J15" s="40"/>
      <c r="K15" s="41">
        <f t="shared" si="2"/>
        <v>0</v>
      </c>
    </row>
    <row r="16" spans="1:11">
      <c r="A16" s="2"/>
      <c r="G16" s="2"/>
      <c r="I16" s="39">
        <v>200</v>
      </c>
      <c r="J16" s="40"/>
      <c r="K16" s="41">
        <f t="shared" si="2"/>
        <v>0</v>
      </c>
    </row>
    <row r="17" spans="1:11">
      <c r="A17" s="2"/>
      <c r="G17" s="2" t="s">
        <v>25</v>
      </c>
      <c r="I17" s="39">
        <v>100</v>
      </c>
      <c r="J17" s="40"/>
      <c r="K17" s="41">
        <f t="shared" si="2"/>
        <v>0</v>
      </c>
    </row>
    <row r="18" spans="1:11">
      <c r="A18" s="2" t="s">
        <v>26</v>
      </c>
      <c r="D18" s="2" t="s">
        <v>27</v>
      </c>
      <c r="G18" s="1" t="s">
        <v>28</v>
      </c>
      <c r="I18" s="39">
        <v>50</v>
      </c>
      <c r="J18" s="40"/>
      <c r="K18" s="41">
        <f t="shared" si="2"/>
        <v>0</v>
      </c>
    </row>
    <row r="19" spans="1:11">
      <c r="A19" s="1" t="s">
        <v>29</v>
      </c>
      <c r="D19" s="1" t="s">
        <v>30</v>
      </c>
      <c r="I19" s="39">
        <v>20</v>
      </c>
      <c r="J19" s="40"/>
      <c r="K19" s="41">
        <f t="shared" si="2"/>
        <v>0</v>
      </c>
    </row>
    <row r="20" spans="9:11">
      <c r="I20" s="39">
        <v>10</v>
      </c>
      <c r="J20" s="40"/>
      <c r="K20" s="41">
        <f t="shared" si="2"/>
        <v>0</v>
      </c>
    </row>
    <row r="21" spans="9:11">
      <c r="I21" s="39">
        <v>5</v>
      </c>
      <c r="J21" s="40"/>
      <c r="K21" s="41">
        <f t="shared" si="2"/>
        <v>0</v>
      </c>
    </row>
    <row r="22" spans="9:11">
      <c r="I22" s="39">
        <v>1</v>
      </c>
      <c r="J22" s="40"/>
      <c r="K22" s="41">
        <f t="shared" si="2"/>
        <v>0</v>
      </c>
    </row>
    <row r="23" spans="9:11">
      <c r="I23" s="39">
        <v>0.25</v>
      </c>
      <c r="J23" s="40"/>
      <c r="K23" s="41">
        <f t="shared" si="2"/>
        <v>0</v>
      </c>
    </row>
    <row r="24" spans="9:11">
      <c r="I24" s="39">
        <v>0.1</v>
      </c>
      <c r="J24" s="40"/>
      <c r="K24" s="41">
        <f t="shared" si="2"/>
        <v>0</v>
      </c>
    </row>
    <row r="25" spans="9:11">
      <c r="I25" s="42">
        <v>0.05</v>
      </c>
      <c r="J25" s="40"/>
      <c r="K25" s="47">
        <f t="shared" si="2"/>
        <v>0</v>
      </c>
    </row>
    <row r="26" spans="9:11">
      <c r="I26" s="2" t="s">
        <v>31</v>
      </c>
      <c r="K26" s="48">
        <f>SUM(K14:K25)</f>
        <v>0</v>
      </c>
    </row>
    <row r="27" spans="9:11">
      <c r="I27" s="2" t="s">
        <v>32</v>
      </c>
      <c r="K27" s="44">
        <f>J9</f>
        <v>8975</v>
      </c>
    </row>
    <row r="28" ht="9.75" spans="11:11">
      <c r="K28" s="45">
        <f>SUM(K26:K27)</f>
        <v>8975</v>
      </c>
    </row>
    <row r="29" ht="9.75"/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6"/>
  <sheetViews>
    <sheetView zoomScale="130" zoomScaleNormal="130" topLeftCell="A67" workbookViewId="0">
      <selection activeCell="A32" sqref="$A32:$XFD56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7142857142857" style="1" customWidth="1"/>
    <col min="4" max="4" width="13.5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45996</v>
      </c>
      <c r="B7" s="15">
        <v>21787</v>
      </c>
      <c r="C7" s="16" t="s">
        <v>51</v>
      </c>
      <c r="D7" s="17" t="s">
        <v>40</v>
      </c>
      <c r="E7" s="15">
        <v>60680</v>
      </c>
      <c r="F7" s="36"/>
      <c r="G7" s="19" t="s">
        <v>50</v>
      </c>
      <c r="H7" s="19">
        <v>5183412</v>
      </c>
      <c r="I7" s="14">
        <v>45996</v>
      </c>
      <c r="J7" s="36">
        <v>12876.2</v>
      </c>
      <c r="K7" s="25">
        <f>F7+J7</f>
        <v>12876.2</v>
      </c>
      <c r="L7" s="14">
        <v>46000</v>
      </c>
      <c r="M7" s="2"/>
    </row>
    <row r="8" spans="1:13">
      <c r="A8" s="14">
        <v>45996</v>
      </c>
      <c r="B8" s="15">
        <v>21787</v>
      </c>
      <c r="C8" s="16" t="s">
        <v>52</v>
      </c>
      <c r="D8" s="17" t="s">
        <v>53</v>
      </c>
      <c r="E8" s="15">
        <v>60680</v>
      </c>
      <c r="F8" s="36"/>
      <c r="G8" s="19" t="s">
        <v>50</v>
      </c>
      <c r="H8" s="19">
        <v>5183413</v>
      </c>
      <c r="I8" s="14">
        <v>45996</v>
      </c>
      <c r="J8" s="36">
        <v>3418.2</v>
      </c>
      <c r="K8" s="25">
        <f>F8+J8</f>
        <v>3418.2</v>
      </c>
      <c r="L8" s="14">
        <v>46000</v>
      </c>
      <c r="M8" s="2"/>
    </row>
    <row r="9" spans="6:11">
      <c r="F9" s="37">
        <f t="shared" ref="F9:K9" si="0">SUM(F7:F8)</f>
        <v>0</v>
      </c>
      <c r="G9" s="2"/>
      <c r="H9" s="2"/>
      <c r="I9" s="2"/>
      <c r="J9" s="46">
        <f t="shared" si="0"/>
        <v>16294.4</v>
      </c>
      <c r="K9" s="37">
        <f t="shared" si="0"/>
        <v>16294.4</v>
      </c>
    </row>
    <row r="10" spans="6:11">
      <c r="F10" s="37"/>
      <c r="G10" s="2"/>
      <c r="H10" s="2"/>
      <c r="I10" s="2"/>
      <c r="J10" s="37"/>
      <c r="K10" s="37"/>
    </row>
    <row r="11" spans="6:11">
      <c r="F11" s="37"/>
      <c r="I11" s="1" t="s">
        <v>13</v>
      </c>
      <c r="K11" s="37"/>
    </row>
    <row r="12" spans="8:10">
      <c r="H12" s="2" t="s">
        <v>19</v>
      </c>
      <c r="J12" s="38" t="s">
        <v>20</v>
      </c>
    </row>
    <row r="13" spans="11:11">
      <c r="K13" s="38" t="s">
        <v>21</v>
      </c>
    </row>
    <row r="14" spans="7:11">
      <c r="G14" s="2" t="s">
        <v>22</v>
      </c>
      <c r="I14" s="39">
        <v>1000</v>
      </c>
      <c r="J14" s="40"/>
      <c r="K14" s="41">
        <f t="shared" ref="K14:K25" si="1">J14*I14</f>
        <v>0</v>
      </c>
    </row>
    <row r="15" spans="1:11">
      <c r="A15" s="2" t="s">
        <v>23</v>
      </c>
      <c r="D15" s="2" t="s">
        <v>24</v>
      </c>
      <c r="G15" s="2"/>
      <c r="I15" s="39">
        <v>500</v>
      </c>
      <c r="J15" s="40"/>
      <c r="K15" s="41">
        <f t="shared" si="1"/>
        <v>0</v>
      </c>
    </row>
    <row r="16" spans="1:11">
      <c r="A16" s="2"/>
      <c r="G16" s="2"/>
      <c r="I16" s="39">
        <v>200</v>
      </c>
      <c r="J16" s="40"/>
      <c r="K16" s="41">
        <f t="shared" si="1"/>
        <v>0</v>
      </c>
    </row>
    <row r="17" spans="1:11">
      <c r="A17" s="2"/>
      <c r="G17" s="2" t="s">
        <v>25</v>
      </c>
      <c r="I17" s="39">
        <v>100</v>
      </c>
      <c r="J17" s="40"/>
      <c r="K17" s="41">
        <f t="shared" si="1"/>
        <v>0</v>
      </c>
    </row>
    <row r="18" spans="1:11">
      <c r="A18" s="2" t="s">
        <v>26</v>
      </c>
      <c r="D18" s="2" t="s">
        <v>27</v>
      </c>
      <c r="G18" s="1" t="s">
        <v>28</v>
      </c>
      <c r="I18" s="39">
        <v>50</v>
      </c>
      <c r="J18" s="40"/>
      <c r="K18" s="41">
        <f t="shared" si="1"/>
        <v>0</v>
      </c>
    </row>
    <row r="19" spans="1:11">
      <c r="A19" s="1" t="s">
        <v>29</v>
      </c>
      <c r="D19" s="1" t="s">
        <v>30</v>
      </c>
      <c r="I19" s="39">
        <v>20</v>
      </c>
      <c r="J19" s="40"/>
      <c r="K19" s="41">
        <f t="shared" si="1"/>
        <v>0</v>
      </c>
    </row>
    <row r="20" spans="9:11">
      <c r="I20" s="39">
        <v>10</v>
      </c>
      <c r="J20" s="40"/>
      <c r="K20" s="41">
        <f t="shared" si="1"/>
        <v>0</v>
      </c>
    </row>
    <row r="21" spans="9:11">
      <c r="I21" s="39">
        <v>5</v>
      </c>
      <c r="J21" s="40"/>
      <c r="K21" s="41">
        <f t="shared" si="1"/>
        <v>0</v>
      </c>
    </row>
    <row r="22" spans="9:11">
      <c r="I22" s="39">
        <v>1</v>
      </c>
      <c r="J22" s="40"/>
      <c r="K22" s="41">
        <f t="shared" si="1"/>
        <v>0</v>
      </c>
    </row>
    <row r="23" spans="9:11">
      <c r="I23" s="39">
        <v>0.25</v>
      </c>
      <c r="J23" s="40"/>
      <c r="K23" s="41">
        <f t="shared" si="1"/>
        <v>0</v>
      </c>
    </row>
    <row r="24" spans="9:11">
      <c r="I24" s="39">
        <v>0.1</v>
      </c>
      <c r="J24" s="40"/>
      <c r="K24" s="41">
        <f t="shared" si="1"/>
        <v>0</v>
      </c>
    </row>
    <row r="25" spans="9:11">
      <c r="I25" s="42">
        <v>0.05</v>
      </c>
      <c r="J25" s="40"/>
      <c r="K25" s="47">
        <f t="shared" si="1"/>
        <v>0</v>
      </c>
    </row>
    <row r="26" spans="9:11">
      <c r="I26" s="2" t="s">
        <v>31</v>
      </c>
      <c r="K26" s="48">
        <f>SUM(K14:K25)</f>
        <v>0</v>
      </c>
    </row>
    <row r="27" spans="9:11">
      <c r="I27" s="2" t="s">
        <v>32</v>
      </c>
      <c r="K27" s="44">
        <f>J9</f>
        <v>16294.4</v>
      </c>
    </row>
    <row r="28" ht="9.75" spans="11:11">
      <c r="K28" s="45">
        <f>SUM(K26:K27)</f>
        <v>16294.4</v>
      </c>
    </row>
    <row r="29" ht="9.75"/>
    <row r="32" s="1" customFormat="1" spans="1:1">
      <c r="A32" s="2" t="s">
        <v>0</v>
      </c>
    </row>
    <row r="33" s="1" customFormat="1" spans="1:1">
      <c r="A33" s="2" t="s">
        <v>33</v>
      </c>
    </row>
    <row r="35" s="1" customFormat="1" spans="1:12">
      <c r="A35" s="3" t="s">
        <v>2</v>
      </c>
      <c r="B35" s="3" t="s">
        <v>3</v>
      </c>
      <c r="C35" s="3" t="s">
        <v>4</v>
      </c>
      <c r="D35" s="3" t="s">
        <v>5</v>
      </c>
      <c r="E35" s="3" t="s">
        <v>6</v>
      </c>
      <c r="F35" s="3" t="s">
        <v>7</v>
      </c>
      <c r="G35" s="4" t="s">
        <v>8</v>
      </c>
      <c r="H35" s="5"/>
      <c r="I35" s="5"/>
      <c r="J35" s="23"/>
      <c r="K35" s="3" t="s">
        <v>9</v>
      </c>
      <c r="L35" s="3" t="s">
        <v>10</v>
      </c>
    </row>
    <row r="36" s="1" customFormat="1" spans="1:12">
      <c r="A36" s="6"/>
      <c r="B36" s="6"/>
      <c r="C36" s="6"/>
      <c r="D36" s="6"/>
      <c r="E36" s="6"/>
      <c r="F36" s="6"/>
      <c r="G36" s="3" t="s">
        <v>11</v>
      </c>
      <c r="H36" s="3" t="s">
        <v>12</v>
      </c>
      <c r="I36" s="3" t="s">
        <v>13</v>
      </c>
      <c r="J36" s="3" t="s">
        <v>14</v>
      </c>
      <c r="K36" s="6"/>
      <c r="L36" s="6"/>
    </row>
    <row r="37" s="1" customFormat="1" spans="1:1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="1" customFormat="1" spans="1:13">
      <c r="A38" s="14">
        <v>45996</v>
      </c>
      <c r="B38" s="15">
        <v>21789</v>
      </c>
      <c r="C38" s="16" t="s">
        <v>54</v>
      </c>
      <c r="D38" s="17" t="s">
        <v>16</v>
      </c>
      <c r="E38" s="15">
        <v>60671</v>
      </c>
      <c r="F38" s="36">
        <v>10459.76</v>
      </c>
      <c r="G38" s="19"/>
      <c r="H38" s="19"/>
      <c r="I38" s="14"/>
      <c r="J38" s="36">
        <v>0</v>
      </c>
      <c r="K38" s="25">
        <f t="shared" ref="K38:K45" si="2">F38+J38</f>
        <v>10459.76</v>
      </c>
      <c r="L38" s="14">
        <v>45993</v>
      </c>
      <c r="M38" s="2"/>
    </row>
    <row r="39" s="1" customFormat="1" spans="1:13">
      <c r="A39" s="14">
        <v>45996</v>
      </c>
      <c r="B39" s="15">
        <v>21790</v>
      </c>
      <c r="C39" s="16" t="s">
        <v>55</v>
      </c>
      <c r="D39" s="17" t="s">
        <v>16</v>
      </c>
      <c r="E39" s="15">
        <v>60667</v>
      </c>
      <c r="F39" s="36">
        <v>26916.2</v>
      </c>
      <c r="G39" s="19"/>
      <c r="H39" s="19"/>
      <c r="I39" s="14"/>
      <c r="J39" s="36">
        <v>0</v>
      </c>
      <c r="K39" s="25">
        <f t="shared" si="2"/>
        <v>26916.2</v>
      </c>
      <c r="L39" s="14">
        <v>45993</v>
      </c>
      <c r="M39" s="2"/>
    </row>
    <row r="40" s="1" customFormat="1" spans="1:13">
      <c r="A40" s="14">
        <v>45996</v>
      </c>
      <c r="B40" s="15">
        <v>21791</v>
      </c>
      <c r="C40" s="16" t="s">
        <v>56</v>
      </c>
      <c r="D40" s="17" t="s">
        <v>16</v>
      </c>
      <c r="E40" s="15">
        <v>60668</v>
      </c>
      <c r="F40" s="36">
        <v>5150</v>
      </c>
      <c r="G40" s="19"/>
      <c r="H40" s="19"/>
      <c r="I40" s="14"/>
      <c r="J40" s="36">
        <v>0</v>
      </c>
      <c r="K40" s="25">
        <f t="shared" si="2"/>
        <v>5150</v>
      </c>
      <c r="L40" s="14">
        <v>45994</v>
      </c>
      <c r="M40" s="2"/>
    </row>
    <row r="41" s="1" customFormat="1" spans="1:13">
      <c r="A41" s="14">
        <v>45996</v>
      </c>
      <c r="B41" s="15">
        <v>21791</v>
      </c>
      <c r="C41" s="16" t="s">
        <v>56</v>
      </c>
      <c r="D41" s="17" t="s">
        <v>16</v>
      </c>
      <c r="E41" s="15">
        <v>60669</v>
      </c>
      <c r="F41" s="36">
        <v>2450</v>
      </c>
      <c r="G41" s="19"/>
      <c r="H41" s="19"/>
      <c r="I41" s="14"/>
      <c r="J41" s="36">
        <v>0</v>
      </c>
      <c r="K41" s="25">
        <f t="shared" si="2"/>
        <v>2450</v>
      </c>
      <c r="L41" s="14">
        <v>45994</v>
      </c>
      <c r="M41" s="2"/>
    </row>
    <row r="42" s="1" customFormat="1" spans="1:13">
      <c r="A42" s="14">
        <v>45996</v>
      </c>
      <c r="B42" s="15">
        <v>21791</v>
      </c>
      <c r="C42" s="16" t="s">
        <v>56</v>
      </c>
      <c r="D42" s="17" t="s">
        <v>16</v>
      </c>
      <c r="E42" s="15">
        <v>60672</v>
      </c>
      <c r="F42" s="36">
        <v>3995</v>
      </c>
      <c r="G42" s="19"/>
      <c r="H42" s="19"/>
      <c r="I42" s="14"/>
      <c r="J42" s="36">
        <v>0</v>
      </c>
      <c r="K42" s="25">
        <f t="shared" si="2"/>
        <v>3995</v>
      </c>
      <c r="L42" s="14">
        <v>45994</v>
      </c>
      <c r="M42" s="2"/>
    </row>
    <row r="43" s="1" customFormat="1" spans="1:13">
      <c r="A43" s="14">
        <v>45996</v>
      </c>
      <c r="B43" s="15">
        <v>21792</v>
      </c>
      <c r="C43" s="16" t="s">
        <v>57</v>
      </c>
      <c r="D43" s="17" t="s">
        <v>44</v>
      </c>
      <c r="E43" s="15">
        <v>60675</v>
      </c>
      <c r="F43" s="36">
        <v>17096.2</v>
      </c>
      <c r="G43" s="19"/>
      <c r="H43" s="19"/>
      <c r="I43" s="14"/>
      <c r="J43" s="36">
        <v>0</v>
      </c>
      <c r="K43" s="25">
        <f t="shared" si="2"/>
        <v>17096.2</v>
      </c>
      <c r="L43" s="14">
        <v>45994</v>
      </c>
      <c r="M43" s="2"/>
    </row>
    <row r="44" s="1" customFormat="1" spans="1:13">
      <c r="A44" s="14">
        <v>45996</v>
      </c>
      <c r="B44" s="15">
        <v>21793</v>
      </c>
      <c r="C44" s="16" t="s">
        <v>58</v>
      </c>
      <c r="D44" s="17" t="s">
        <v>44</v>
      </c>
      <c r="E44" s="15">
        <v>60676</v>
      </c>
      <c r="F44" s="36">
        <v>35832.4</v>
      </c>
      <c r="G44" s="19"/>
      <c r="H44" s="19"/>
      <c r="I44" s="14"/>
      <c r="J44" s="36">
        <v>0</v>
      </c>
      <c r="K44" s="25">
        <f t="shared" si="2"/>
        <v>35832.4</v>
      </c>
      <c r="L44" s="14">
        <v>45994</v>
      </c>
      <c r="M44" s="2"/>
    </row>
    <row r="45" s="1" customFormat="1" spans="1:13">
      <c r="A45" s="14">
        <v>45996</v>
      </c>
      <c r="B45" s="15">
        <v>21794</v>
      </c>
      <c r="C45" s="16" t="s">
        <v>59</v>
      </c>
      <c r="D45" s="17" t="s">
        <v>16</v>
      </c>
      <c r="E45" s="15">
        <v>60673</v>
      </c>
      <c r="F45" s="36">
        <v>47000</v>
      </c>
      <c r="G45" s="19"/>
      <c r="H45" s="19"/>
      <c r="I45" s="14"/>
      <c r="J45" s="36">
        <v>0</v>
      </c>
      <c r="K45" s="25">
        <f t="shared" si="2"/>
        <v>47000</v>
      </c>
      <c r="L45" s="14">
        <v>45995</v>
      </c>
      <c r="M45" s="2"/>
    </row>
    <row r="46" s="1" customFormat="1" spans="6:11">
      <c r="F46" s="37">
        <f>SUM(F38:F45)</f>
        <v>148899.56</v>
      </c>
      <c r="G46" s="2"/>
      <c r="H46" s="2"/>
      <c r="I46" s="2"/>
      <c r="J46" s="46">
        <f>SUM(J38:J45)</f>
        <v>0</v>
      </c>
      <c r="K46" s="37">
        <f>SUM(K38:K45)</f>
        <v>148899.56</v>
      </c>
    </row>
    <row r="47" s="1" customFormat="1" spans="6:11">
      <c r="F47" s="37"/>
      <c r="G47" s="2"/>
      <c r="H47" s="2"/>
      <c r="I47" s="2"/>
      <c r="J47" s="37"/>
      <c r="K47" s="37"/>
    </row>
    <row r="48" s="1" customFormat="1" spans="6:6">
      <c r="F48" s="37"/>
    </row>
    <row r="52" s="1" customFormat="1" spans="1:4">
      <c r="A52" s="2" t="s">
        <v>23</v>
      </c>
      <c r="D52" s="2" t="s">
        <v>24</v>
      </c>
    </row>
    <row r="53" s="1" customFormat="1" spans="1:1">
      <c r="A53" s="2"/>
    </row>
    <row r="54" s="1" customFormat="1" spans="1:1">
      <c r="A54" s="2"/>
    </row>
    <row r="55" s="1" customFormat="1" spans="1:4">
      <c r="A55" s="2" t="s">
        <v>26</v>
      </c>
      <c r="D55" s="2" t="s">
        <v>27</v>
      </c>
    </row>
    <row r="56" s="1" customFormat="1" spans="1:4">
      <c r="A56" s="1" t="s">
        <v>29</v>
      </c>
      <c r="D56" s="1" t="s">
        <v>30</v>
      </c>
    </row>
  </sheetData>
  <mergeCells count="26">
    <mergeCell ref="G4:J4"/>
    <mergeCell ref="G35:J35"/>
    <mergeCell ref="A4:A6"/>
    <mergeCell ref="A35:A37"/>
    <mergeCell ref="B4:B6"/>
    <mergeCell ref="B35:B37"/>
    <mergeCell ref="C4:C6"/>
    <mergeCell ref="C35:C37"/>
    <mergeCell ref="D4:D6"/>
    <mergeCell ref="D35:D37"/>
    <mergeCell ref="E4:E6"/>
    <mergeCell ref="E35:E37"/>
    <mergeCell ref="F4:F6"/>
    <mergeCell ref="F35:F37"/>
    <mergeCell ref="G5:G6"/>
    <mergeCell ref="G36:G37"/>
    <mergeCell ref="H5:H6"/>
    <mergeCell ref="H36:H37"/>
    <mergeCell ref="I5:I6"/>
    <mergeCell ref="I36:I37"/>
    <mergeCell ref="J5:J6"/>
    <mergeCell ref="J36:J37"/>
    <mergeCell ref="K4:K6"/>
    <mergeCell ref="K35:K37"/>
    <mergeCell ref="L4:L6"/>
    <mergeCell ref="L35:L37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6"/>
  <sheetViews>
    <sheetView zoomScale="130" zoomScaleNormal="130" topLeftCell="A27" workbookViewId="0">
      <selection activeCell="A34" sqref="$A34:$XFD61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7142857142857" style="1" customWidth="1"/>
    <col min="4" max="4" width="13.5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33</v>
      </c>
    </row>
    <row r="4" s="1" customFormat="1" spans="1:12">
      <c r="A4" s="3" t="s">
        <v>2</v>
      </c>
      <c r="B4" s="49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50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ht="10.15" customHeight="1" spans="1:12">
      <c r="A6" s="7"/>
      <c r="B6" s="51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ht="10.15" customHeight="1" spans="1:13">
      <c r="A7" s="14">
        <v>46000</v>
      </c>
      <c r="B7" s="15" t="s">
        <v>60</v>
      </c>
      <c r="C7" s="16" t="s">
        <v>61</v>
      </c>
      <c r="D7" s="17" t="s">
        <v>16</v>
      </c>
      <c r="E7" s="15" t="s">
        <v>62</v>
      </c>
      <c r="F7" s="36">
        <v>18656.3</v>
      </c>
      <c r="G7" s="19"/>
      <c r="H7" s="19"/>
      <c r="I7" s="14"/>
      <c r="J7" s="36"/>
      <c r="K7" s="25">
        <f>J7+F7</f>
        <v>18656.3</v>
      </c>
      <c r="L7" s="14">
        <v>46001</v>
      </c>
      <c r="M7" s="2"/>
    </row>
    <row r="8" s="1" customFormat="1" ht="9.95" customHeight="1" spans="1:13">
      <c r="A8" s="14"/>
      <c r="B8" s="15"/>
      <c r="C8" s="16"/>
      <c r="D8" s="17"/>
      <c r="E8" s="15"/>
      <c r="F8" s="36"/>
      <c r="G8" s="19"/>
      <c r="H8" s="19"/>
      <c r="I8" s="14"/>
      <c r="J8" s="36"/>
      <c r="K8" s="25"/>
      <c r="L8" s="14"/>
      <c r="M8" s="2"/>
    </row>
    <row r="9" s="1" customFormat="1" spans="6:11">
      <c r="F9" s="37">
        <f>SUM(F4:F8)</f>
        <v>18656.3</v>
      </c>
      <c r="G9" s="2"/>
      <c r="H9" s="2"/>
      <c r="I9" s="2"/>
      <c r="J9" s="37">
        <f>SUM(J7:J8)</f>
        <v>0</v>
      </c>
      <c r="K9" s="37">
        <f>SUM(K7:K8)</f>
        <v>18656.3</v>
      </c>
    </row>
    <row r="10" s="1" customFormat="1" spans="9:9">
      <c r="I10" s="1" t="s">
        <v>13</v>
      </c>
    </row>
    <row r="11" s="1" customFormat="1" spans="8:11">
      <c r="H11" s="2" t="s">
        <v>19</v>
      </c>
      <c r="J11" s="38" t="s">
        <v>20</v>
      </c>
      <c r="K11" s="38" t="s">
        <v>21</v>
      </c>
    </row>
    <row r="12" s="1" customFormat="1" spans="11:11">
      <c r="K12" s="2"/>
    </row>
    <row r="13" s="1" customFormat="1" spans="1:11">
      <c r="A13" s="2" t="s">
        <v>23</v>
      </c>
      <c r="D13" s="2" t="s">
        <v>24</v>
      </c>
      <c r="G13" s="2" t="s">
        <v>22</v>
      </c>
      <c r="I13" s="39">
        <v>1000</v>
      </c>
      <c r="J13" s="40">
        <v>18</v>
      </c>
      <c r="K13" s="41">
        <f t="shared" ref="K13:K23" si="0">J13*I13</f>
        <v>18000</v>
      </c>
    </row>
    <row r="14" s="1" customFormat="1" spans="1:11">
      <c r="A14" s="2"/>
      <c r="G14" s="2"/>
      <c r="I14" s="39">
        <v>500</v>
      </c>
      <c r="J14" s="40">
        <v>1</v>
      </c>
      <c r="K14" s="41">
        <f t="shared" si="0"/>
        <v>500</v>
      </c>
    </row>
    <row r="15" s="1" customFormat="1" spans="1:11">
      <c r="A15" s="2"/>
      <c r="G15" s="2"/>
      <c r="I15" s="39">
        <v>200</v>
      </c>
      <c r="J15" s="40"/>
      <c r="K15" s="41">
        <f t="shared" si="0"/>
        <v>0</v>
      </c>
    </row>
    <row r="16" s="1" customFormat="1" spans="1:11">
      <c r="A16" s="2" t="s">
        <v>26</v>
      </c>
      <c r="D16" s="2" t="s">
        <v>27</v>
      </c>
      <c r="G16" s="2" t="s">
        <v>25</v>
      </c>
      <c r="I16" s="39">
        <v>100</v>
      </c>
      <c r="J16" s="40">
        <v>1</v>
      </c>
      <c r="K16" s="41">
        <f t="shared" si="0"/>
        <v>100</v>
      </c>
    </row>
    <row r="17" s="1" customFormat="1" spans="1:11">
      <c r="A17" s="1" t="s">
        <v>29</v>
      </c>
      <c r="D17" s="1" t="s">
        <v>30</v>
      </c>
      <c r="G17" s="1" t="s">
        <v>28</v>
      </c>
      <c r="I17" s="39">
        <v>50</v>
      </c>
      <c r="J17" s="40">
        <v>1</v>
      </c>
      <c r="K17" s="41">
        <f t="shared" si="0"/>
        <v>50</v>
      </c>
    </row>
    <row r="18" s="1" customFormat="1" spans="9:11">
      <c r="I18" s="39">
        <v>20</v>
      </c>
      <c r="J18" s="40"/>
      <c r="K18" s="41">
        <f t="shared" si="0"/>
        <v>0</v>
      </c>
    </row>
    <row r="19" s="1" customFormat="1" spans="9:11">
      <c r="I19" s="39">
        <v>10</v>
      </c>
      <c r="J19" s="40"/>
      <c r="K19" s="41">
        <f t="shared" si="0"/>
        <v>0</v>
      </c>
    </row>
    <row r="20" s="1" customFormat="1" spans="9:11">
      <c r="I20" s="39">
        <v>5</v>
      </c>
      <c r="J20" s="40">
        <v>1</v>
      </c>
      <c r="K20" s="41">
        <f t="shared" si="0"/>
        <v>5</v>
      </c>
    </row>
    <row r="21" s="1" customFormat="1" spans="9:11">
      <c r="I21" s="39">
        <v>1</v>
      </c>
      <c r="J21" s="40">
        <v>1</v>
      </c>
      <c r="K21" s="41">
        <f t="shared" si="0"/>
        <v>1</v>
      </c>
    </row>
    <row r="22" s="1" customFormat="1" spans="9:11">
      <c r="I22" s="39">
        <v>0.25</v>
      </c>
      <c r="J22" s="40">
        <v>1</v>
      </c>
      <c r="K22" s="41">
        <f t="shared" si="0"/>
        <v>0.25</v>
      </c>
    </row>
    <row r="23" s="1" customFormat="1" spans="9:11">
      <c r="I23" s="42">
        <v>0.05</v>
      </c>
      <c r="J23" s="40">
        <v>1</v>
      </c>
      <c r="K23" s="41">
        <f t="shared" si="0"/>
        <v>0.05</v>
      </c>
    </row>
    <row r="24" s="1" customFormat="1" spans="9:11">
      <c r="I24" s="2" t="s">
        <v>31</v>
      </c>
      <c r="K24" s="43">
        <f>SUM(K13:K23)</f>
        <v>18656.3</v>
      </c>
    </row>
    <row r="25" s="1" customFormat="1" spans="9:11">
      <c r="I25" s="2" t="s">
        <v>32</v>
      </c>
      <c r="K25" s="44">
        <f>J9</f>
        <v>0</v>
      </c>
    </row>
    <row r="26" s="1" customFormat="1" ht="9.75" spans="11:11">
      <c r="K26" s="45">
        <f>SUM(K24:K25)</f>
        <v>18656.3</v>
      </c>
    </row>
    <row r="27" s="1" customFormat="1" ht="9.75"/>
    <row r="34" s="1" customFormat="1" spans="1:1">
      <c r="A34" s="2" t="s">
        <v>0</v>
      </c>
    </row>
    <row r="35" s="1" customFormat="1" spans="1:1">
      <c r="A35" s="2" t="s">
        <v>33</v>
      </c>
    </row>
    <row r="37" s="1" customFormat="1" spans="1:12">
      <c r="A37" s="3" t="s">
        <v>2</v>
      </c>
      <c r="B37" s="49" t="s">
        <v>34</v>
      </c>
      <c r="C37" s="3" t="s">
        <v>4</v>
      </c>
      <c r="D37" s="3" t="s">
        <v>5</v>
      </c>
      <c r="E37" s="3" t="s">
        <v>6</v>
      </c>
      <c r="F37" s="3" t="s">
        <v>7</v>
      </c>
      <c r="G37" s="4" t="s">
        <v>8</v>
      </c>
      <c r="H37" s="5"/>
      <c r="I37" s="5"/>
      <c r="J37" s="23"/>
      <c r="K37" s="3" t="s">
        <v>9</v>
      </c>
      <c r="L37" s="3" t="s">
        <v>10</v>
      </c>
    </row>
    <row r="38" s="1" customFormat="1" spans="1:12">
      <c r="A38" s="6"/>
      <c r="B38" s="50"/>
      <c r="C38" s="6"/>
      <c r="D38" s="6"/>
      <c r="E38" s="6"/>
      <c r="F38" s="6"/>
      <c r="G38" s="3" t="s">
        <v>11</v>
      </c>
      <c r="H38" s="3" t="s">
        <v>12</v>
      </c>
      <c r="I38" s="3" t="s">
        <v>13</v>
      </c>
      <c r="J38" s="3" t="s">
        <v>14</v>
      </c>
      <c r="K38" s="6"/>
      <c r="L38" s="6"/>
    </row>
    <row r="39" s="1" customFormat="1" ht="10.15" customHeight="1" spans="1:12">
      <c r="A39" s="7"/>
      <c r="B39" s="51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="1" customFormat="1" ht="10.15" customHeight="1" spans="1:13">
      <c r="A40" s="14">
        <v>46000</v>
      </c>
      <c r="B40" s="15" t="s">
        <v>63</v>
      </c>
      <c r="C40" s="16" t="s">
        <v>64</v>
      </c>
      <c r="D40" s="17" t="s">
        <v>40</v>
      </c>
      <c r="E40" s="15" t="s">
        <v>65</v>
      </c>
      <c r="F40" s="36">
        <v>2000</v>
      </c>
      <c r="G40" s="19"/>
      <c r="H40" s="19"/>
      <c r="I40" s="14"/>
      <c r="J40" s="36"/>
      <c r="K40" s="25">
        <f>J40+F40</f>
        <v>2000</v>
      </c>
      <c r="L40" s="14">
        <v>46001</v>
      </c>
      <c r="M40" s="2"/>
    </row>
    <row r="41" s="1" customFormat="1" ht="9.95" customHeight="1" spans="1:13">
      <c r="A41" s="14"/>
      <c r="B41" s="15"/>
      <c r="C41" s="16"/>
      <c r="D41" s="17"/>
      <c r="E41" s="15"/>
      <c r="F41" s="36"/>
      <c r="G41" s="19"/>
      <c r="H41" s="19"/>
      <c r="I41" s="14"/>
      <c r="J41" s="36"/>
      <c r="K41" s="25"/>
      <c r="L41" s="14"/>
      <c r="M41" s="2"/>
    </row>
    <row r="42" s="1" customFormat="1" spans="6:11">
      <c r="F42" s="37">
        <f>SUM(F37:F41)</f>
        <v>2000</v>
      </c>
      <c r="G42" s="2"/>
      <c r="H42" s="2"/>
      <c r="I42" s="2"/>
      <c r="J42" s="37">
        <f>SUM(J40:J41)</f>
        <v>0</v>
      </c>
      <c r="K42" s="37">
        <f>SUM(K40:K41)</f>
        <v>2000</v>
      </c>
    </row>
    <row r="43" s="1" customFormat="1" spans="9:9">
      <c r="I43" s="1" t="s">
        <v>13</v>
      </c>
    </row>
    <row r="44" s="1" customFormat="1" spans="8:11">
      <c r="H44" s="2" t="s">
        <v>19</v>
      </c>
      <c r="J44" s="38" t="s">
        <v>20</v>
      </c>
      <c r="K44" s="38" t="s">
        <v>21</v>
      </c>
    </row>
    <row r="45" s="1" customFormat="1" spans="11:11">
      <c r="K45" s="2"/>
    </row>
    <row r="46" s="1" customFormat="1" spans="1:11">
      <c r="A46" s="2" t="s">
        <v>23</v>
      </c>
      <c r="D46" s="2" t="s">
        <v>24</v>
      </c>
      <c r="G46" s="2" t="s">
        <v>22</v>
      </c>
      <c r="I46" s="39">
        <v>1000</v>
      </c>
      <c r="J46" s="40"/>
      <c r="K46" s="41">
        <f t="shared" ref="K46:K56" si="1">J46*I46</f>
        <v>0</v>
      </c>
    </row>
    <row r="47" s="1" customFormat="1" spans="1:11">
      <c r="A47" s="2"/>
      <c r="G47" s="2"/>
      <c r="I47" s="39">
        <v>500</v>
      </c>
      <c r="J47" s="40">
        <v>4</v>
      </c>
      <c r="K47" s="41">
        <f t="shared" si="1"/>
        <v>2000</v>
      </c>
    </row>
    <row r="48" s="1" customFormat="1" spans="1:11">
      <c r="A48" s="2"/>
      <c r="G48" s="2"/>
      <c r="I48" s="39">
        <v>200</v>
      </c>
      <c r="J48" s="40"/>
      <c r="K48" s="41">
        <f t="shared" si="1"/>
        <v>0</v>
      </c>
    </row>
    <row r="49" s="1" customFormat="1" spans="1:11">
      <c r="A49" s="2" t="s">
        <v>26</v>
      </c>
      <c r="D49" s="2" t="s">
        <v>27</v>
      </c>
      <c r="G49" s="2" t="s">
        <v>25</v>
      </c>
      <c r="I49" s="39">
        <v>100</v>
      </c>
      <c r="J49" s="40"/>
      <c r="K49" s="41">
        <f t="shared" si="1"/>
        <v>0</v>
      </c>
    </row>
    <row r="50" s="1" customFormat="1" spans="1:11">
      <c r="A50" s="1" t="s">
        <v>29</v>
      </c>
      <c r="D50" s="1" t="s">
        <v>30</v>
      </c>
      <c r="G50" s="1" t="s">
        <v>28</v>
      </c>
      <c r="I50" s="39">
        <v>50</v>
      </c>
      <c r="J50" s="40"/>
      <c r="K50" s="41">
        <f t="shared" si="1"/>
        <v>0</v>
      </c>
    </row>
    <row r="51" s="1" customFormat="1" spans="9:11">
      <c r="I51" s="39">
        <v>20</v>
      </c>
      <c r="J51" s="40"/>
      <c r="K51" s="41">
        <f t="shared" si="1"/>
        <v>0</v>
      </c>
    </row>
    <row r="52" s="1" customFormat="1" spans="9:11">
      <c r="I52" s="39">
        <v>10</v>
      </c>
      <c r="J52" s="40"/>
      <c r="K52" s="41">
        <f t="shared" si="1"/>
        <v>0</v>
      </c>
    </row>
    <row r="53" s="1" customFormat="1" spans="9:11">
      <c r="I53" s="39">
        <v>5</v>
      </c>
      <c r="J53" s="40"/>
      <c r="K53" s="41">
        <f t="shared" si="1"/>
        <v>0</v>
      </c>
    </row>
    <row r="54" s="1" customFormat="1" spans="9:11">
      <c r="I54" s="39">
        <v>1</v>
      </c>
      <c r="J54" s="40"/>
      <c r="K54" s="41">
        <f t="shared" si="1"/>
        <v>0</v>
      </c>
    </row>
    <row r="55" s="1" customFormat="1" spans="9:11">
      <c r="I55" s="39">
        <v>0.25</v>
      </c>
      <c r="J55" s="40"/>
      <c r="K55" s="41">
        <f t="shared" si="1"/>
        <v>0</v>
      </c>
    </row>
    <row r="56" s="1" customFormat="1" spans="9:11">
      <c r="I56" s="42">
        <v>0.05</v>
      </c>
      <c r="J56" s="40"/>
      <c r="K56" s="41">
        <f t="shared" si="1"/>
        <v>0</v>
      </c>
    </row>
    <row r="57" s="1" customFormat="1" spans="9:11">
      <c r="I57" s="2" t="s">
        <v>31</v>
      </c>
      <c r="K57" s="43">
        <f>SUM(K46:K56)</f>
        <v>2000</v>
      </c>
    </row>
    <row r="58" s="1" customFormat="1" spans="9:11">
      <c r="I58" s="2" t="s">
        <v>32</v>
      </c>
      <c r="K58" s="44">
        <f>J42</f>
        <v>0</v>
      </c>
    </row>
    <row r="59" s="1" customFormat="1" ht="9.75" spans="11:11">
      <c r="K59" s="45">
        <f>SUM(K57:K58)</f>
        <v>2000</v>
      </c>
    </row>
    <row r="60" s="1" customFormat="1" ht="9.75"/>
    <row r="64" s="1" customFormat="1" spans="1:1">
      <c r="A64" s="2" t="s">
        <v>0</v>
      </c>
    </row>
    <row r="65" s="1" customFormat="1" spans="1:1">
      <c r="A65" s="2" t="s">
        <v>33</v>
      </c>
    </row>
    <row r="67" s="1" customFormat="1" spans="1:12">
      <c r="A67" s="3" t="s">
        <v>2</v>
      </c>
      <c r="B67" s="3" t="s">
        <v>3</v>
      </c>
      <c r="C67" s="3" t="s">
        <v>4</v>
      </c>
      <c r="D67" s="3" t="s">
        <v>5</v>
      </c>
      <c r="E67" s="3" t="s">
        <v>6</v>
      </c>
      <c r="F67" s="3" t="s">
        <v>7</v>
      </c>
      <c r="G67" s="4" t="s">
        <v>8</v>
      </c>
      <c r="H67" s="5"/>
      <c r="I67" s="5"/>
      <c r="J67" s="23"/>
      <c r="K67" s="3" t="s">
        <v>9</v>
      </c>
      <c r="L67" s="3" t="s">
        <v>10</v>
      </c>
    </row>
    <row r="68" s="1" customFormat="1" spans="1:12">
      <c r="A68" s="6"/>
      <c r="B68" s="6"/>
      <c r="C68" s="6"/>
      <c r="D68" s="6"/>
      <c r="E68" s="6"/>
      <c r="F68" s="6"/>
      <c r="G68" s="3" t="s">
        <v>11</v>
      </c>
      <c r="H68" s="3" t="s">
        <v>12</v>
      </c>
      <c r="I68" s="3" t="s">
        <v>13</v>
      </c>
      <c r="J68" s="3" t="s">
        <v>14</v>
      </c>
      <c r="K68" s="6"/>
      <c r="L68" s="6"/>
    </row>
    <row r="69" s="1" customFormat="1" spans="1:1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</row>
    <row r="70" s="1" customFormat="1" spans="1:13">
      <c r="A70" s="14">
        <v>46000</v>
      </c>
      <c r="B70" s="15">
        <v>21795</v>
      </c>
      <c r="C70" s="16" t="s">
        <v>66</v>
      </c>
      <c r="D70" s="17" t="s">
        <v>16</v>
      </c>
      <c r="E70" s="15">
        <v>60685</v>
      </c>
      <c r="F70" s="36">
        <v>22000</v>
      </c>
      <c r="G70" s="19"/>
      <c r="H70" s="19"/>
      <c r="I70" s="14"/>
      <c r="J70" s="36">
        <v>0</v>
      </c>
      <c r="K70" s="25">
        <f t="shared" ref="K70:K75" si="2">F70+J70</f>
        <v>22000</v>
      </c>
      <c r="L70" s="14">
        <v>46000</v>
      </c>
      <c r="M70" s="2"/>
    </row>
    <row r="71" s="1" customFormat="1" spans="1:13">
      <c r="A71" s="14">
        <v>46000</v>
      </c>
      <c r="B71" s="15">
        <v>21796</v>
      </c>
      <c r="C71" s="16" t="s">
        <v>67</v>
      </c>
      <c r="D71" s="17" t="s">
        <v>68</v>
      </c>
      <c r="E71" s="15">
        <v>60689</v>
      </c>
      <c r="F71" s="36">
        <v>45130</v>
      </c>
      <c r="G71" s="19"/>
      <c r="H71" s="19"/>
      <c r="I71" s="14"/>
      <c r="J71" s="36">
        <v>0</v>
      </c>
      <c r="K71" s="25">
        <f t="shared" si="2"/>
        <v>45130</v>
      </c>
      <c r="L71" s="14">
        <v>46000</v>
      </c>
      <c r="M71" s="2" t="s">
        <v>69</v>
      </c>
    </row>
    <row r="72" s="1" customFormat="1" spans="1:13">
      <c r="A72" s="14">
        <v>46000</v>
      </c>
      <c r="B72" s="15">
        <v>21797</v>
      </c>
      <c r="C72" s="16" t="s">
        <v>70</v>
      </c>
      <c r="D72" s="17" t="s">
        <v>16</v>
      </c>
      <c r="E72" s="15">
        <v>60670</v>
      </c>
      <c r="F72" s="36">
        <v>12500</v>
      </c>
      <c r="G72" s="19"/>
      <c r="H72" s="19"/>
      <c r="I72" s="14"/>
      <c r="J72" s="36">
        <v>0</v>
      </c>
      <c r="K72" s="25">
        <f t="shared" si="2"/>
        <v>12500</v>
      </c>
      <c r="L72" s="14">
        <v>46000</v>
      </c>
      <c r="M72" s="2"/>
    </row>
    <row r="73" s="1" customFormat="1" spans="1:13">
      <c r="A73" s="14">
        <v>46000</v>
      </c>
      <c r="B73" s="15">
        <v>21798</v>
      </c>
      <c r="C73" s="16" t="s">
        <v>71</v>
      </c>
      <c r="D73" s="17" t="s">
        <v>16</v>
      </c>
      <c r="E73" s="15">
        <v>60682</v>
      </c>
      <c r="F73" s="36">
        <v>13200</v>
      </c>
      <c r="G73" s="19"/>
      <c r="H73" s="19"/>
      <c r="I73" s="14"/>
      <c r="J73" s="36">
        <v>0</v>
      </c>
      <c r="K73" s="25">
        <f t="shared" si="2"/>
        <v>13200</v>
      </c>
      <c r="L73" s="14">
        <v>45998</v>
      </c>
      <c r="M73" s="2"/>
    </row>
    <row r="74" s="1" customFormat="1" spans="1:13">
      <c r="A74" s="14">
        <v>46000</v>
      </c>
      <c r="B74" s="15">
        <v>21799</v>
      </c>
      <c r="C74" s="16" t="s">
        <v>72</v>
      </c>
      <c r="D74" s="17" t="s">
        <v>16</v>
      </c>
      <c r="E74" s="15">
        <v>60683</v>
      </c>
      <c r="F74" s="36">
        <v>2363.3</v>
      </c>
      <c r="G74" s="19"/>
      <c r="H74" s="19"/>
      <c r="I74" s="14"/>
      <c r="J74" s="36">
        <v>0</v>
      </c>
      <c r="K74" s="25">
        <f t="shared" si="2"/>
        <v>2363.3</v>
      </c>
      <c r="L74" s="14">
        <v>45998</v>
      </c>
      <c r="M74" s="2"/>
    </row>
    <row r="75" s="1" customFormat="1" spans="1:13">
      <c r="A75" s="14">
        <v>46000</v>
      </c>
      <c r="B75" s="15">
        <v>21799</v>
      </c>
      <c r="C75" s="16" t="s">
        <v>72</v>
      </c>
      <c r="D75" s="17" t="s">
        <v>73</v>
      </c>
      <c r="E75" s="15">
        <v>60682</v>
      </c>
      <c r="F75" s="36">
        <v>18.6</v>
      </c>
      <c r="G75" s="19"/>
      <c r="H75" s="19"/>
      <c r="I75" s="14"/>
      <c r="J75" s="36">
        <v>0</v>
      </c>
      <c r="K75" s="25">
        <f t="shared" si="2"/>
        <v>18.6</v>
      </c>
      <c r="L75" s="14">
        <v>46000</v>
      </c>
      <c r="M75" s="2"/>
    </row>
    <row r="76" s="1" customFormat="1" spans="6:11">
      <c r="F76" s="37">
        <f>SUM(F70:F75)</f>
        <v>95211.9</v>
      </c>
      <c r="G76" s="2"/>
      <c r="H76" s="2"/>
      <c r="I76" s="2"/>
      <c r="J76" s="46">
        <f>SUM(J70:J75)</f>
        <v>0</v>
      </c>
      <c r="K76" s="37">
        <f>SUM(K70:K75)</f>
        <v>95211.9</v>
      </c>
    </row>
    <row r="77" s="1" customFormat="1" spans="6:11">
      <c r="F77" s="37"/>
      <c r="G77" s="2"/>
      <c r="H77" s="2"/>
      <c r="I77" s="2"/>
      <c r="J77" s="37"/>
      <c r="K77" s="37"/>
    </row>
    <row r="78" s="1" customFormat="1" spans="6:6">
      <c r="F78" s="37"/>
    </row>
    <row r="82" s="1" customFormat="1" spans="1:4">
      <c r="A82" s="2" t="s">
        <v>23</v>
      </c>
      <c r="D82" s="2" t="s">
        <v>24</v>
      </c>
    </row>
    <row r="83" s="1" customFormat="1" spans="1:1">
      <c r="A83" s="2"/>
    </row>
    <row r="84" s="1" customFormat="1" spans="1:1">
      <c r="A84" s="2"/>
    </row>
    <row r="85" s="1" customFormat="1" spans="1:4">
      <c r="A85" s="2" t="s">
        <v>26</v>
      </c>
      <c r="D85" s="2" t="s">
        <v>27</v>
      </c>
    </row>
    <row r="86" s="1" customFormat="1" spans="1:4">
      <c r="A86" s="1" t="s">
        <v>29</v>
      </c>
      <c r="D86" s="1" t="s">
        <v>30</v>
      </c>
    </row>
  </sheetData>
  <mergeCells count="39">
    <mergeCell ref="G4:J4"/>
    <mergeCell ref="G37:J37"/>
    <mergeCell ref="G67:J67"/>
    <mergeCell ref="A4:A6"/>
    <mergeCell ref="A37:A39"/>
    <mergeCell ref="A67:A69"/>
    <mergeCell ref="B4:B6"/>
    <mergeCell ref="B37:B39"/>
    <mergeCell ref="B67:B69"/>
    <mergeCell ref="C4:C6"/>
    <mergeCell ref="C37:C39"/>
    <mergeCell ref="C67:C69"/>
    <mergeCell ref="D4:D6"/>
    <mergeCell ref="D37:D39"/>
    <mergeCell ref="D67:D69"/>
    <mergeCell ref="E4:E6"/>
    <mergeCell ref="E37:E39"/>
    <mergeCell ref="E67:E69"/>
    <mergeCell ref="F4:F6"/>
    <mergeCell ref="F37:F39"/>
    <mergeCell ref="F67:F69"/>
    <mergeCell ref="G5:G6"/>
    <mergeCell ref="G38:G39"/>
    <mergeCell ref="G68:G69"/>
    <mergeCell ref="H5:H6"/>
    <mergeCell ref="H38:H39"/>
    <mergeCell ref="H68:H69"/>
    <mergeCell ref="I5:I6"/>
    <mergeCell ref="I38:I39"/>
    <mergeCell ref="I68:I69"/>
    <mergeCell ref="J5:J6"/>
    <mergeCell ref="J38:J39"/>
    <mergeCell ref="J68:J69"/>
    <mergeCell ref="K4:K6"/>
    <mergeCell ref="K37:K39"/>
    <mergeCell ref="K67:K69"/>
    <mergeCell ref="L4:L6"/>
    <mergeCell ref="L37:L39"/>
    <mergeCell ref="L67:L69"/>
  </mergeCells>
  <pageMargins left="0.25" right="0.25" top="0.75" bottom="0.75" header="0.3" footer="0.3"/>
  <pageSetup paperSize="1" scale="81" orientation="landscape" verticalDpi="7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9"/>
  <sheetViews>
    <sheetView zoomScale="130" zoomScaleNormal="130" topLeftCell="A7" workbookViewId="0">
      <selection activeCell="C87" sqref="C87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7142857142857" style="1" customWidth="1"/>
    <col min="4" max="4" width="13.5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33</v>
      </c>
    </row>
    <row r="4" s="1" customFormat="1" spans="1:12">
      <c r="A4" s="3" t="s">
        <v>2</v>
      </c>
      <c r="B4" s="49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50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ht="10.15" customHeight="1" spans="1:12">
      <c r="A6" s="7"/>
      <c r="B6" s="51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ht="10.15" customHeight="1" spans="1:13">
      <c r="A7" s="14">
        <v>46001</v>
      </c>
      <c r="B7" s="15" t="s">
        <v>74</v>
      </c>
      <c r="C7" s="16" t="s">
        <v>75</v>
      </c>
      <c r="D7" s="17" t="s">
        <v>16</v>
      </c>
      <c r="E7" s="15" t="s">
        <v>76</v>
      </c>
      <c r="F7" s="36">
        <v>8995</v>
      </c>
      <c r="G7" s="19"/>
      <c r="H7" s="19"/>
      <c r="I7" s="14"/>
      <c r="J7" s="36"/>
      <c r="K7" s="25">
        <f>J7+F7</f>
        <v>8995</v>
      </c>
      <c r="L7" s="14">
        <v>46002</v>
      </c>
      <c r="M7" s="2"/>
    </row>
    <row r="8" s="1" customFormat="1" ht="10.15" customHeight="1" spans="1:13">
      <c r="A8" s="14">
        <v>46001</v>
      </c>
      <c r="B8" s="15" t="s">
        <v>77</v>
      </c>
      <c r="C8" s="16" t="s">
        <v>75</v>
      </c>
      <c r="D8" s="17" t="s">
        <v>16</v>
      </c>
      <c r="E8" s="15" t="s">
        <v>78</v>
      </c>
      <c r="F8" s="36">
        <v>3995</v>
      </c>
      <c r="G8" s="19"/>
      <c r="H8" s="19"/>
      <c r="I8" s="14"/>
      <c r="J8" s="36"/>
      <c r="K8" s="25">
        <f>J8+F8</f>
        <v>3995</v>
      </c>
      <c r="L8" s="14">
        <v>46002</v>
      </c>
      <c r="M8" s="2"/>
    </row>
    <row r="9" s="1" customFormat="1" spans="6:11">
      <c r="F9" s="37">
        <f>SUM(F4:F8)</f>
        <v>12990</v>
      </c>
      <c r="G9" s="2"/>
      <c r="H9" s="2"/>
      <c r="I9" s="2"/>
      <c r="J9" s="37">
        <f>SUM(J7:J8)</f>
        <v>0</v>
      </c>
      <c r="K9" s="37">
        <f>SUM(K7:K8)</f>
        <v>12990</v>
      </c>
    </row>
    <row r="10" s="1" customFormat="1" spans="9:9">
      <c r="I10" s="1" t="s">
        <v>13</v>
      </c>
    </row>
    <row r="11" s="1" customFormat="1" spans="8:11">
      <c r="H11" s="2" t="s">
        <v>19</v>
      </c>
      <c r="J11" s="38" t="s">
        <v>20</v>
      </c>
      <c r="K11" s="38" t="s">
        <v>21</v>
      </c>
    </row>
    <row r="12" s="1" customFormat="1" spans="11:11">
      <c r="K12" s="2"/>
    </row>
    <row r="13" s="1" customFormat="1" spans="1:11">
      <c r="A13" s="2" t="s">
        <v>23</v>
      </c>
      <c r="D13" s="2" t="s">
        <v>24</v>
      </c>
      <c r="G13" s="2" t="s">
        <v>22</v>
      </c>
      <c r="I13" s="39">
        <v>1000</v>
      </c>
      <c r="J13" s="40">
        <v>12</v>
      </c>
      <c r="K13" s="41">
        <f t="shared" ref="K13:K23" si="0">J13*I13</f>
        <v>12000</v>
      </c>
    </row>
    <row r="14" s="1" customFormat="1" spans="1:11">
      <c r="A14" s="2"/>
      <c r="G14" s="2"/>
      <c r="I14" s="39">
        <v>500</v>
      </c>
      <c r="J14" s="40">
        <v>1</v>
      </c>
      <c r="K14" s="41">
        <f t="shared" si="0"/>
        <v>500</v>
      </c>
    </row>
    <row r="15" s="1" customFormat="1" spans="1:11">
      <c r="A15" s="2"/>
      <c r="G15" s="2"/>
      <c r="I15" s="39">
        <v>200</v>
      </c>
      <c r="J15" s="40"/>
      <c r="K15" s="41">
        <f t="shared" si="0"/>
        <v>0</v>
      </c>
    </row>
    <row r="16" s="1" customFormat="1" spans="1:11">
      <c r="A16" s="2" t="s">
        <v>26</v>
      </c>
      <c r="D16" s="2" t="s">
        <v>27</v>
      </c>
      <c r="G16" s="2" t="s">
        <v>25</v>
      </c>
      <c r="I16" s="39">
        <v>100</v>
      </c>
      <c r="J16" s="40">
        <v>4</v>
      </c>
      <c r="K16" s="41">
        <f t="shared" si="0"/>
        <v>400</v>
      </c>
    </row>
    <row r="17" s="1" customFormat="1" spans="1:11">
      <c r="A17" s="1" t="s">
        <v>29</v>
      </c>
      <c r="D17" s="1" t="s">
        <v>30</v>
      </c>
      <c r="G17" s="1" t="s">
        <v>28</v>
      </c>
      <c r="I17" s="39">
        <v>50</v>
      </c>
      <c r="J17" s="40">
        <v>1</v>
      </c>
      <c r="K17" s="41">
        <f t="shared" si="0"/>
        <v>50</v>
      </c>
    </row>
    <row r="18" s="1" customFormat="1" spans="9:11">
      <c r="I18" s="39">
        <v>20</v>
      </c>
      <c r="J18" s="40">
        <v>2</v>
      </c>
      <c r="K18" s="41">
        <f t="shared" si="0"/>
        <v>40</v>
      </c>
    </row>
    <row r="19" s="1" customFormat="1" spans="9:11">
      <c r="I19" s="39">
        <v>10</v>
      </c>
      <c r="J19" s="40"/>
      <c r="K19" s="41">
        <f t="shared" si="0"/>
        <v>0</v>
      </c>
    </row>
    <row r="20" s="1" customFormat="1" spans="9:11">
      <c r="I20" s="39">
        <v>5</v>
      </c>
      <c r="J20" s="40"/>
      <c r="K20" s="41">
        <f t="shared" si="0"/>
        <v>0</v>
      </c>
    </row>
    <row r="21" s="1" customFormat="1" spans="9:11">
      <c r="I21" s="39">
        <v>1</v>
      </c>
      <c r="J21" s="40"/>
      <c r="K21" s="41">
        <f t="shared" si="0"/>
        <v>0</v>
      </c>
    </row>
    <row r="22" s="1" customFormat="1" spans="9:11">
      <c r="I22" s="39">
        <v>0.25</v>
      </c>
      <c r="J22" s="40"/>
      <c r="K22" s="41">
        <f t="shared" si="0"/>
        <v>0</v>
      </c>
    </row>
    <row r="23" s="1" customFormat="1" spans="9:11">
      <c r="I23" s="42">
        <v>0.05</v>
      </c>
      <c r="J23" s="40"/>
      <c r="K23" s="41">
        <f t="shared" si="0"/>
        <v>0</v>
      </c>
    </row>
    <row r="24" s="1" customFormat="1" spans="9:11">
      <c r="I24" s="2" t="s">
        <v>31</v>
      </c>
      <c r="K24" s="43">
        <f>SUM(K13:K23)</f>
        <v>12990</v>
      </c>
    </row>
    <row r="25" s="1" customFormat="1" spans="9:11">
      <c r="I25" s="2" t="s">
        <v>32</v>
      </c>
      <c r="K25" s="44">
        <f>J9</f>
        <v>0</v>
      </c>
    </row>
    <row r="26" s="1" customFormat="1" ht="9.75" spans="11:11">
      <c r="K26" s="45">
        <f>SUM(K24:K25)</f>
        <v>12990</v>
      </c>
    </row>
    <row r="27" s="1" customFormat="1" ht="9.75"/>
    <row r="34" s="1" customFormat="1" spans="1:1">
      <c r="A34" s="2" t="s">
        <v>0</v>
      </c>
    </row>
    <row r="35" s="1" customFormat="1" spans="1:1">
      <c r="A35" s="2" t="s">
        <v>33</v>
      </c>
    </row>
    <row r="37" s="1" customFormat="1" spans="1:12">
      <c r="A37" s="3" t="s">
        <v>2</v>
      </c>
      <c r="B37" s="3" t="s">
        <v>3</v>
      </c>
      <c r="C37" s="3" t="s">
        <v>4</v>
      </c>
      <c r="D37" s="3" t="s">
        <v>5</v>
      </c>
      <c r="E37" s="3" t="s">
        <v>6</v>
      </c>
      <c r="F37" s="3" t="s">
        <v>7</v>
      </c>
      <c r="G37" s="4" t="s">
        <v>8</v>
      </c>
      <c r="H37" s="5"/>
      <c r="I37" s="5"/>
      <c r="J37" s="23"/>
      <c r="K37" s="3" t="s">
        <v>9</v>
      </c>
      <c r="L37" s="3" t="s">
        <v>10</v>
      </c>
    </row>
    <row r="38" s="1" customFormat="1" spans="1:12">
      <c r="A38" s="6"/>
      <c r="B38" s="6"/>
      <c r="C38" s="6"/>
      <c r="D38" s="6"/>
      <c r="E38" s="6"/>
      <c r="F38" s="6"/>
      <c r="G38" s="3" t="s">
        <v>11</v>
      </c>
      <c r="H38" s="3" t="s">
        <v>12</v>
      </c>
      <c r="I38" s="3" t="s">
        <v>13</v>
      </c>
      <c r="J38" s="3" t="s">
        <v>14</v>
      </c>
      <c r="K38" s="6"/>
      <c r="L38" s="6"/>
    </row>
    <row r="39" s="1" customFormat="1" spans="1:1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="1" customFormat="1" spans="1:13">
      <c r="A40" s="14">
        <v>46001</v>
      </c>
      <c r="B40" s="15">
        <v>21801</v>
      </c>
      <c r="C40" s="16" t="s">
        <v>79</v>
      </c>
      <c r="D40" s="17" t="s">
        <v>16</v>
      </c>
      <c r="E40" s="15">
        <v>60694</v>
      </c>
      <c r="F40" s="36">
        <v>13045</v>
      </c>
      <c r="G40" s="19"/>
      <c r="H40" s="19"/>
      <c r="I40" s="14"/>
      <c r="J40" s="36">
        <v>0</v>
      </c>
      <c r="K40" s="25">
        <f>F40+J40</f>
        <v>13045</v>
      </c>
      <c r="L40" s="14">
        <v>46002</v>
      </c>
      <c r="M40" s="2"/>
    </row>
    <row r="41" s="1" customFormat="1" spans="1:13">
      <c r="A41" s="14"/>
      <c r="B41" s="15"/>
      <c r="C41" s="16"/>
      <c r="D41" s="17"/>
      <c r="E41" s="15"/>
      <c r="F41" s="36"/>
      <c r="G41" s="19"/>
      <c r="H41" s="19"/>
      <c r="I41" s="14"/>
      <c r="J41" s="36"/>
      <c r="K41" s="25"/>
      <c r="L41" s="14"/>
      <c r="M41" s="2"/>
    </row>
    <row r="42" s="1" customFormat="1" spans="6:11">
      <c r="F42" s="37">
        <f t="shared" ref="F42:K42" si="1">SUM(F40:F41)</f>
        <v>13045</v>
      </c>
      <c r="G42" s="2"/>
      <c r="H42" s="2"/>
      <c r="I42" s="2"/>
      <c r="J42" s="46">
        <f t="shared" si="1"/>
        <v>0</v>
      </c>
      <c r="K42" s="37">
        <f t="shared" si="1"/>
        <v>13045</v>
      </c>
    </row>
    <row r="43" s="1" customFormat="1" spans="6:11">
      <c r="F43" s="37"/>
      <c r="G43" s="2"/>
      <c r="H43" s="2"/>
      <c r="I43" s="2"/>
      <c r="J43" s="37"/>
      <c r="K43" s="37"/>
    </row>
    <row r="44" s="1" customFormat="1" spans="6:11">
      <c r="F44" s="37"/>
      <c r="I44" s="1" t="s">
        <v>13</v>
      </c>
      <c r="K44" s="37"/>
    </row>
    <row r="45" s="1" customFormat="1" spans="8:10">
      <c r="H45" s="2" t="s">
        <v>19</v>
      </c>
      <c r="J45" s="38" t="s">
        <v>20</v>
      </c>
    </row>
    <row r="46" s="1" customFormat="1" spans="11:11">
      <c r="K46" s="38" t="s">
        <v>21</v>
      </c>
    </row>
    <row r="47" s="1" customFormat="1" spans="7:11">
      <c r="G47" s="2" t="s">
        <v>22</v>
      </c>
      <c r="I47" s="39">
        <v>1000</v>
      </c>
      <c r="J47" s="40">
        <v>13</v>
      </c>
      <c r="K47" s="41">
        <f t="shared" ref="K47:K58" si="2">J47*I47</f>
        <v>13000</v>
      </c>
    </row>
    <row r="48" s="1" customFormat="1" spans="1:11">
      <c r="A48" s="2" t="s">
        <v>23</v>
      </c>
      <c r="D48" s="2" t="s">
        <v>24</v>
      </c>
      <c r="G48" s="2"/>
      <c r="I48" s="39">
        <v>500</v>
      </c>
      <c r="J48" s="40"/>
      <c r="K48" s="41">
        <f t="shared" si="2"/>
        <v>0</v>
      </c>
    </row>
    <row r="49" s="1" customFormat="1" spans="1:11">
      <c r="A49" s="2"/>
      <c r="G49" s="2"/>
      <c r="I49" s="39">
        <v>200</v>
      </c>
      <c r="J49" s="40"/>
      <c r="K49" s="41">
        <f t="shared" si="2"/>
        <v>0</v>
      </c>
    </row>
    <row r="50" s="1" customFormat="1" spans="1:11">
      <c r="A50" s="2"/>
      <c r="G50" s="2" t="s">
        <v>25</v>
      </c>
      <c r="I50" s="39">
        <v>100</v>
      </c>
      <c r="J50" s="40"/>
      <c r="K50" s="41">
        <f t="shared" si="2"/>
        <v>0</v>
      </c>
    </row>
    <row r="51" s="1" customFormat="1" spans="1:11">
      <c r="A51" s="2" t="s">
        <v>26</v>
      </c>
      <c r="D51" s="2" t="s">
        <v>27</v>
      </c>
      <c r="G51" s="1" t="s">
        <v>28</v>
      </c>
      <c r="I51" s="39">
        <v>50</v>
      </c>
      <c r="J51" s="40"/>
      <c r="K51" s="41">
        <f t="shared" si="2"/>
        <v>0</v>
      </c>
    </row>
    <row r="52" s="1" customFormat="1" spans="1:11">
      <c r="A52" s="1" t="s">
        <v>29</v>
      </c>
      <c r="D52" s="1" t="s">
        <v>30</v>
      </c>
      <c r="I52" s="39">
        <v>20</v>
      </c>
      <c r="J52" s="40">
        <v>2</v>
      </c>
      <c r="K52" s="41">
        <f t="shared" si="2"/>
        <v>40</v>
      </c>
    </row>
    <row r="53" s="1" customFormat="1" spans="9:11">
      <c r="I53" s="39">
        <v>10</v>
      </c>
      <c r="J53" s="40"/>
      <c r="K53" s="41">
        <f t="shared" si="2"/>
        <v>0</v>
      </c>
    </row>
    <row r="54" s="1" customFormat="1" spans="9:11">
      <c r="I54" s="39">
        <v>5</v>
      </c>
      <c r="J54" s="40">
        <v>1</v>
      </c>
      <c r="K54" s="41">
        <f t="shared" si="2"/>
        <v>5</v>
      </c>
    </row>
    <row r="55" s="1" customFormat="1" spans="9:11">
      <c r="I55" s="39">
        <v>1</v>
      </c>
      <c r="J55" s="40"/>
      <c r="K55" s="41">
        <f t="shared" si="2"/>
        <v>0</v>
      </c>
    </row>
    <row r="56" s="1" customFormat="1" spans="9:11">
      <c r="I56" s="39">
        <v>0.25</v>
      </c>
      <c r="J56" s="40"/>
      <c r="K56" s="41">
        <f t="shared" si="2"/>
        <v>0</v>
      </c>
    </row>
    <row r="57" s="1" customFormat="1" spans="9:11">
      <c r="I57" s="39">
        <v>0.1</v>
      </c>
      <c r="J57" s="40"/>
      <c r="K57" s="41">
        <f t="shared" si="2"/>
        <v>0</v>
      </c>
    </row>
    <row r="58" s="1" customFormat="1" spans="9:11">
      <c r="I58" s="42">
        <v>0.05</v>
      </c>
      <c r="J58" s="40"/>
      <c r="K58" s="47">
        <f t="shared" si="2"/>
        <v>0</v>
      </c>
    </row>
    <row r="59" s="1" customFormat="1" spans="9:11">
      <c r="I59" s="2" t="s">
        <v>31</v>
      </c>
      <c r="K59" s="48">
        <f>SUM(K47:K58)</f>
        <v>13045</v>
      </c>
    </row>
    <row r="60" s="1" customFormat="1" spans="9:11">
      <c r="I60" s="2" t="s">
        <v>32</v>
      </c>
      <c r="K60" s="44">
        <f>J42</f>
        <v>0</v>
      </c>
    </row>
    <row r="61" s="1" customFormat="1" ht="9.75" spans="11:11">
      <c r="K61" s="45">
        <f>SUM(K59:K60)</f>
        <v>13045</v>
      </c>
    </row>
    <row r="62" s="1" customFormat="1" ht="9.75"/>
    <row r="68" s="1" customFormat="1" spans="1:1">
      <c r="A68" s="2" t="s">
        <v>0</v>
      </c>
    </row>
    <row r="69" s="1" customFormat="1" spans="1:1">
      <c r="A69" s="2" t="s">
        <v>33</v>
      </c>
    </row>
    <row r="71" s="1" customFormat="1" spans="1:12">
      <c r="A71" s="3" t="s">
        <v>2</v>
      </c>
      <c r="B71" s="3" t="s">
        <v>3</v>
      </c>
      <c r="C71" s="3" t="s">
        <v>4</v>
      </c>
      <c r="D71" s="3" t="s">
        <v>5</v>
      </c>
      <c r="E71" s="3" t="s">
        <v>6</v>
      </c>
      <c r="F71" s="3" t="s">
        <v>7</v>
      </c>
      <c r="G71" s="4" t="s">
        <v>8</v>
      </c>
      <c r="H71" s="5"/>
      <c r="I71" s="5"/>
      <c r="J71" s="23"/>
      <c r="K71" s="3" t="s">
        <v>9</v>
      </c>
      <c r="L71" s="3" t="s">
        <v>10</v>
      </c>
    </row>
    <row r="72" s="1" customFormat="1" spans="1:12">
      <c r="A72" s="6"/>
      <c r="B72" s="6"/>
      <c r="C72" s="6"/>
      <c r="D72" s="6"/>
      <c r="E72" s="6"/>
      <c r="F72" s="6"/>
      <c r="G72" s="3" t="s">
        <v>11</v>
      </c>
      <c r="H72" s="3" t="s">
        <v>12</v>
      </c>
      <c r="I72" s="3" t="s">
        <v>13</v>
      </c>
      <c r="J72" s="3" t="s">
        <v>14</v>
      </c>
      <c r="K72" s="6"/>
      <c r="L72" s="6"/>
    </row>
    <row r="73" s="1" customFormat="1" spans="1:1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</row>
    <row r="74" s="1" customFormat="1" spans="1:13">
      <c r="A74" s="14">
        <v>46001</v>
      </c>
      <c r="B74" s="15">
        <v>21800</v>
      </c>
      <c r="C74" s="16" t="s">
        <v>80</v>
      </c>
      <c r="D74" s="17" t="s">
        <v>44</v>
      </c>
      <c r="E74" s="15">
        <v>60674</v>
      </c>
      <c r="F74" s="36"/>
      <c r="G74" s="19"/>
      <c r="H74" s="19"/>
      <c r="I74" s="14"/>
      <c r="J74" s="36">
        <v>13052.8</v>
      </c>
      <c r="K74" s="25">
        <f>F74+J74</f>
        <v>13052.8</v>
      </c>
      <c r="L74" s="14">
        <v>46000</v>
      </c>
      <c r="M74" s="2"/>
    </row>
    <row r="75" s="1" customFormat="1" spans="1:13">
      <c r="A75" s="14">
        <v>46001</v>
      </c>
      <c r="B75" s="15">
        <v>21802</v>
      </c>
      <c r="C75" s="16" t="s">
        <v>81</v>
      </c>
      <c r="D75" s="17" t="s">
        <v>82</v>
      </c>
      <c r="E75" s="15">
        <v>60693</v>
      </c>
      <c r="F75" s="36">
        <v>11367.9</v>
      </c>
      <c r="G75" s="19"/>
      <c r="H75" s="19"/>
      <c r="I75" s="14"/>
      <c r="J75" s="36">
        <v>0</v>
      </c>
      <c r="K75" s="25">
        <f>F75+J75</f>
        <v>11367.9</v>
      </c>
      <c r="L75" s="14">
        <v>45996</v>
      </c>
      <c r="M75" s="2"/>
    </row>
    <row r="76" s="1" customFormat="1" spans="1:13">
      <c r="A76" s="14">
        <v>46001</v>
      </c>
      <c r="B76" s="15">
        <v>21803</v>
      </c>
      <c r="C76" s="16" t="s">
        <v>83</v>
      </c>
      <c r="D76" s="17" t="s">
        <v>16</v>
      </c>
      <c r="E76" s="15">
        <v>60697</v>
      </c>
      <c r="F76" s="36">
        <v>17600</v>
      </c>
      <c r="G76" s="19"/>
      <c r="H76" s="19"/>
      <c r="I76" s="14"/>
      <c r="J76" s="36">
        <v>0</v>
      </c>
      <c r="K76" s="25">
        <f>F76+J76</f>
        <v>17600</v>
      </c>
      <c r="L76" s="14">
        <v>45996</v>
      </c>
      <c r="M76" s="2"/>
    </row>
    <row r="77" s="1" customFormat="1" spans="1:13">
      <c r="A77" s="14">
        <v>46001</v>
      </c>
      <c r="B77" s="15">
        <v>21804</v>
      </c>
      <c r="C77" s="16" t="s">
        <v>84</v>
      </c>
      <c r="D77" s="17" t="s">
        <v>16</v>
      </c>
      <c r="E77" s="15">
        <v>60698</v>
      </c>
      <c r="F77" s="36">
        <v>20276.2</v>
      </c>
      <c r="G77" s="19"/>
      <c r="H77" s="19"/>
      <c r="I77" s="14"/>
      <c r="J77" s="36">
        <v>0</v>
      </c>
      <c r="K77" s="25">
        <f>F77+J77</f>
        <v>20276.2</v>
      </c>
      <c r="L77" s="14">
        <v>46001</v>
      </c>
      <c r="M77" s="2"/>
    </row>
    <row r="78" s="1" customFormat="1" spans="1:13">
      <c r="A78" s="14">
        <v>46001</v>
      </c>
      <c r="B78" s="15">
        <v>21805</v>
      </c>
      <c r="C78" s="16" t="s">
        <v>85</v>
      </c>
      <c r="D78" s="35" t="s">
        <v>86</v>
      </c>
      <c r="E78" s="15"/>
      <c r="F78" s="36">
        <v>5316</v>
      </c>
      <c r="G78" s="19"/>
      <c r="H78" s="19"/>
      <c r="I78" s="14"/>
      <c r="J78" s="36">
        <v>0</v>
      </c>
      <c r="K78" s="25">
        <f>F78+J78</f>
        <v>5316</v>
      </c>
      <c r="L78" s="14">
        <v>46001</v>
      </c>
      <c r="M78" s="2"/>
    </row>
    <row r="79" s="1" customFormat="1" spans="6:11">
      <c r="F79" s="37">
        <f>SUM(F74:F78)</f>
        <v>54560.1</v>
      </c>
      <c r="G79" s="2"/>
      <c r="H79" s="2"/>
      <c r="I79" s="2"/>
      <c r="J79" s="46">
        <f>SUM(J74:J78)</f>
        <v>13052.8</v>
      </c>
      <c r="K79" s="37">
        <f>SUM(K74:K78)</f>
        <v>67612.9</v>
      </c>
    </row>
    <row r="80" s="1" customFormat="1" spans="6:11">
      <c r="F80" s="37"/>
      <c r="G80" s="2"/>
      <c r="H80" s="2"/>
      <c r="I80" s="2"/>
      <c r="J80" s="37"/>
      <c r="K80" s="37"/>
    </row>
    <row r="81" s="1" customFormat="1" spans="6:6">
      <c r="F81" s="37"/>
    </row>
    <row r="85" s="1" customFormat="1" spans="1:4">
      <c r="A85" s="2" t="s">
        <v>23</v>
      </c>
      <c r="D85" s="2" t="s">
        <v>24</v>
      </c>
    </row>
    <row r="86" s="1" customFormat="1" spans="1:1">
      <c r="A86" s="2"/>
    </row>
    <row r="87" s="1" customFormat="1" spans="1:1">
      <c r="A87" s="2"/>
    </row>
    <row r="88" s="1" customFormat="1" spans="1:4">
      <c r="A88" s="2" t="s">
        <v>26</v>
      </c>
      <c r="D88" s="2" t="s">
        <v>27</v>
      </c>
    </row>
    <row r="89" s="1" customFormat="1" spans="1:4">
      <c r="A89" s="1" t="s">
        <v>29</v>
      </c>
      <c r="D89" s="1" t="s">
        <v>30</v>
      </c>
    </row>
  </sheetData>
  <mergeCells count="39">
    <mergeCell ref="G4:J4"/>
    <mergeCell ref="G37:J37"/>
    <mergeCell ref="G71:J71"/>
    <mergeCell ref="A4:A6"/>
    <mergeCell ref="A37:A39"/>
    <mergeCell ref="A71:A73"/>
    <mergeCell ref="B4:B6"/>
    <mergeCell ref="B37:B39"/>
    <mergeCell ref="B71:B73"/>
    <mergeCell ref="C4:C6"/>
    <mergeCell ref="C37:C39"/>
    <mergeCell ref="C71:C73"/>
    <mergeCell ref="D4:D6"/>
    <mergeCell ref="D37:D39"/>
    <mergeCell ref="D71:D73"/>
    <mergeCell ref="E4:E6"/>
    <mergeCell ref="E37:E39"/>
    <mergeCell ref="E71:E73"/>
    <mergeCell ref="F4:F6"/>
    <mergeCell ref="F37:F39"/>
    <mergeCell ref="F71:F73"/>
    <mergeCell ref="G5:G6"/>
    <mergeCell ref="G38:G39"/>
    <mergeCell ref="G72:G73"/>
    <mergeCell ref="H5:H6"/>
    <mergeCell ref="H38:H39"/>
    <mergeCell ref="H72:H73"/>
    <mergeCell ref="I5:I6"/>
    <mergeCell ref="I38:I39"/>
    <mergeCell ref="I72:I73"/>
    <mergeCell ref="J5:J6"/>
    <mergeCell ref="J38:J39"/>
    <mergeCell ref="J72:J73"/>
    <mergeCell ref="K4:K6"/>
    <mergeCell ref="K37:K39"/>
    <mergeCell ref="K71:K73"/>
    <mergeCell ref="L4:L6"/>
    <mergeCell ref="L37:L39"/>
    <mergeCell ref="L71:L73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8"/>
  <sheetViews>
    <sheetView zoomScale="130" zoomScaleNormal="130" topLeftCell="A60" workbookViewId="0">
      <selection activeCell="A67" sqref="$A67:$XFD91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7142857142857" style="1" customWidth="1"/>
    <col min="4" max="4" width="13.5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87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46001</v>
      </c>
      <c r="B7" s="15">
        <v>21657</v>
      </c>
      <c r="C7" s="16" t="s">
        <v>88</v>
      </c>
      <c r="D7" s="17" t="s">
        <v>16</v>
      </c>
      <c r="E7" s="15">
        <v>60587</v>
      </c>
      <c r="F7" s="36"/>
      <c r="G7" s="19" t="s">
        <v>89</v>
      </c>
      <c r="H7" s="19">
        <v>156274</v>
      </c>
      <c r="I7" s="14">
        <v>45994</v>
      </c>
      <c r="J7" s="36">
        <v>16164.37</v>
      </c>
      <c r="K7" s="25">
        <f>F7+J7</f>
        <v>16164.37</v>
      </c>
      <c r="L7" s="14">
        <v>46002</v>
      </c>
      <c r="M7" s="2" t="s">
        <v>90</v>
      </c>
    </row>
    <row r="8" s="1" customFormat="1" spans="1:13">
      <c r="A8" s="14">
        <v>46001</v>
      </c>
      <c r="B8" s="15">
        <v>21658</v>
      </c>
      <c r="C8" s="16" t="s">
        <v>91</v>
      </c>
      <c r="D8" s="17" t="s">
        <v>16</v>
      </c>
      <c r="E8" s="15">
        <v>60679</v>
      </c>
      <c r="F8" s="36">
        <v>43140</v>
      </c>
      <c r="G8" s="19"/>
      <c r="H8" s="19"/>
      <c r="I8" s="14"/>
      <c r="J8" s="36">
        <v>0</v>
      </c>
      <c r="K8" s="25">
        <f>F8+J8</f>
        <v>43140</v>
      </c>
      <c r="L8" s="14">
        <v>46002</v>
      </c>
      <c r="M8" s="2"/>
    </row>
    <row r="9" s="1" customFormat="1" spans="6:11">
      <c r="F9" s="37">
        <f t="shared" ref="F9:K9" si="0">SUM(F7:F8)</f>
        <v>43140</v>
      </c>
      <c r="G9" s="2"/>
      <c r="H9" s="2"/>
      <c r="I9" s="2"/>
      <c r="J9" s="46">
        <f t="shared" si="0"/>
        <v>16164.37</v>
      </c>
      <c r="K9" s="37">
        <f t="shared" si="0"/>
        <v>59304.37</v>
      </c>
    </row>
    <row r="10" s="1" customFormat="1" spans="6:11">
      <c r="F10" s="37"/>
      <c r="G10" s="2"/>
      <c r="H10" s="2"/>
      <c r="I10" s="2"/>
      <c r="J10" s="37"/>
      <c r="K10" s="37"/>
    </row>
    <row r="11" s="1" customFormat="1" spans="6:11">
      <c r="F11" s="37"/>
      <c r="I11" s="1" t="s">
        <v>13</v>
      </c>
      <c r="K11" s="37"/>
    </row>
    <row r="12" s="1" customFormat="1" spans="8:10">
      <c r="H12" s="2" t="s">
        <v>19</v>
      </c>
      <c r="J12" s="38" t="s">
        <v>20</v>
      </c>
    </row>
    <row r="13" s="1" customFormat="1" spans="11:11">
      <c r="K13" s="38" t="s">
        <v>21</v>
      </c>
    </row>
    <row r="14" s="1" customFormat="1" spans="7:11">
      <c r="G14" s="2" t="s">
        <v>22</v>
      </c>
      <c r="I14" s="39">
        <v>1000</v>
      </c>
      <c r="J14" s="40">
        <v>43</v>
      </c>
      <c r="K14" s="41">
        <f t="shared" ref="K14:K25" si="1">J14*I14</f>
        <v>43000</v>
      </c>
    </row>
    <row r="15" s="1" customFormat="1" spans="1:11">
      <c r="A15" s="2" t="s">
        <v>23</v>
      </c>
      <c r="D15" s="2" t="s">
        <v>24</v>
      </c>
      <c r="G15" s="2"/>
      <c r="I15" s="39">
        <v>500</v>
      </c>
      <c r="J15" s="40"/>
      <c r="K15" s="41">
        <f t="shared" si="1"/>
        <v>0</v>
      </c>
    </row>
    <row r="16" s="1" customFormat="1" spans="1:11">
      <c r="A16" s="2"/>
      <c r="G16" s="2"/>
      <c r="I16" s="39">
        <v>200</v>
      </c>
      <c r="J16" s="40"/>
      <c r="K16" s="41">
        <f t="shared" si="1"/>
        <v>0</v>
      </c>
    </row>
    <row r="17" s="1" customFormat="1" spans="1:11">
      <c r="A17" s="2"/>
      <c r="G17" s="2" t="s">
        <v>25</v>
      </c>
      <c r="I17" s="39">
        <v>100</v>
      </c>
      <c r="J17" s="40">
        <v>1</v>
      </c>
      <c r="K17" s="41">
        <f t="shared" si="1"/>
        <v>100</v>
      </c>
    </row>
    <row r="18" s="1" customFormat="1" spans="1:11">
      <c r="A18" s="2" t="s">
        <v>26</v>
      </c>
      <c r="D18" s="2" t="s">
        <v>27</v>
      </c>
      <c r="G18" s="1" t="s">
        <v>28</v>
      </c>
      <c r="I18" s="39">
        <v>50</v>
      </c>
      <c r="J18" s="40"/>
      <c r="K18" s="41">
        <f t="shared" si="1"/>
        <v>0</v>
      </c>
    </row>
    <row r="19" s="1" customFormat="1" spans="1:11">
      <c r="A19" s="1" t="s">
        <v>29</v>
      </c>
      <c r="D19" s="1" t="s">
        <v>30</v>
      </c>
      <c r="I19" s="39">
        <v>20</v>
      </c>
      <c r="J19" s="40">
        <v>2</v>
      </c>
      <c r="K19" s="41">
        <f t="shared" si="1"/>
        <v>40</v>
      </c>
    </row>
    <row r="20" s="1" customFormat="1" spans="9:11">
      <c r="I20" s="39">
        <v>10</v>
      </c>
      <c r="J20" s="40"/>
      <c r="K20" s="41">
        <f t="shared" si="1"/>
        <v>0</v>
      </c>
    </row>
    <row r="21" s="1" customFormat="1" spans="9:11">
      <c r="I21" s="39">
        <v>5</v>
      </c>
      <c r="J21" s="40"/>
      <c r="K21" s="41">
        <f t="shared" si="1"/>
        <v>0</v>
      </c>
    </row>
    <row r="22" s="1" customFormat="1" spans="9:11">
      <c r="I22" s="39">
        <v>1</v>
      </c>
      <c r="J22" s="40"/>
      <c r="K22" s="41">
        <f t="shared" si="1"/>
        <v>0</v>
      </c>
    </row>
    <row r="23" s="1" customFormat="1" spans="9:11">
      <c r="I23" s="39">
        <v>0.25</v>
      </c>
      <c r="J23" s="40"/>
      <c r="K23" s="41">
        <f t="shared" si="1"/>
        <v>0</v>
      </c>
    </row>
    <row r="24" s="1" customFormat="1" spans="9:11">
      <c r="I24" s="39">
        <v>0.1</v>
      </c>
      <c r="J24" s="40"/>
      <c r="K24" s="41">
        <f t="shared" si="1"/>
        <v>0</v>
      </c>
    </row>
    <row r="25" s="1" customFormat="1" spans="9:11">
      <c r="I25" s="42">
        <v>0.05</v>
      </c>
      <c r="J25" s="40"/>
      <c r="K25" s="47">
        <f t="shared" si="1"/>
        <v>0</v>
      </c>
    </row>
    <row r="26" s="1" customFormat="1" spans="9:11">
      <c r="I26" s="2" t="s">
        <v>31</v>
      </c>
      <c r="K26" s="52">
        <f>SUM(K14:K25)</f>
        <v>43140</v>
      </c>
    </row>
    <row r="27" s="1" customFormat="1" spans="9:11">
      <c r="I27" s="2" t="s">
        <v>32</v>
      </c>
      <c r="K27" s="53">
        <f>J9</f>
        <v>16164.37</v>
      </c>
    </row>
    <row r="28" s="1" customFormat="1" ht="9.75" spans="11:11">
      <c r="K28" s="45">
        <f>SUM(K26:K27)</f>
        <v>59304.37</v>
      </c>
    </row>
    <row r="29" s="1" customFormat="1" ht="9.75"/>
    <row r="35" s="1" customFormat="1" spans="1:1">
      <c r="A35" s="2" t="s">
        <v>0</v>
      </c>
    </row>
    <row r="36" s="1" customFormat="1" spans="1:1">
      <c r="A36" s="2" t="s">
        <v>33</v>
      </c>
    </row>
    <row r="38" s="1" customFormat="1" spans="1:12">
      <c r="A38" s="3" t="s">
        <v>2</v>
      </c>
      <c r="B38" s="3" t="s">
        <v>3</v>
      </c>
      <c r="C38" s="3" t="s">
        <v>4</v>
      </c>
      <c r="D38" s="3" t="s">
        <v>5</v>
      </c>
      <c r="E38" s="3" t="s">
        <v>6</v>
      </c>
      <c r="F38" s="3" t="s">
        <v>7</v>
      </c>
      <c r="G38" s="4" t="s">
        <v>8</v>
      </c>
      <c r="H38" s="5"/>
      <c r="I38" s="5"/>
      <c r="J38" s="23"/>
      <c r="K38" s="3" t="s">
        <v>9</v>
      </c>
      <c r="L38" s="3" t="s">
        <v>10</v>
      </c>
    </row>
    <row r="39" s="1" customFormat="1" spans="1:12">
      <c r="A39" s="6"/>
      <c r="B39" s="6"/>
      <c r="C39" s="6"/>
      <c r="D39" s="6"/>
      <c r="E39" s="6"/>
      <c r="F39" s="6"/>
      <c r="G39" s="3" t="s">
        <v>11</v>
      </c>
      <c r="H39" s="3" t="s">
        <v>12</v>
      </c>
      <c r="I39" s="3" t="s">
        <v>13</v>
      </c>
      <c r="J39" s="3" t="s">
        <v>14</v>
      </c>
      <c r="K39" s="6"/>
      <c r="L39" s="6"/>
    </row>
    <row r="40" s="1" customFormat="1" spans="1:1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="1" customFormat="1" ht="10" customHeight="1" spans="1:13">
      <c r="A41" s="14">
        <v>46002</v>
      </c>
      <c r="B41" s="15">
        <v>21806</v>
      </c>
      <c r="C41" s="16" t="s">
        <v>92</v>
      </c>
      <c r="D41" s="17" t="s">
        <v>16</v>
      </c>
      <c r="E41" s="15">
        <v>60686</v>
      </c>
      <c r="F41" s="36">
        <v>5946.5</v>
      </c>
      <c r="G41" s="19"/>
      <c r="H41" s="19"/>
      <c r="I41" s="14"/>
      <c r="J41" s="36"/>
      <c r="K41" s="25">
        <f>F41+J41</f>
        <v>5946.5</v>
      </c>
      <c r="L41" s="14">
        <v>46003</v>
      </c>
      <c r="M41" s="2"/>
    </row>
    <row r="42" s="1" customFormat="1" spans="1:13">
      <c r="A42" s="14"/>
      <c r="B42" s="15"/>
      <c r="C42" s="16"/>
      <c r="D42" s="17"/>
      <c r="E42" s="15"/>
      <c r="F42" s="36"/>
      <c r="G42" s="19"/>
      <c r="H42" s="19"/>
      <c r="I42" s="14"/>
      <c r="J42" s="36"/>
      <c r="K42" s="25"/>
      <c r="L42" s="14"/>
      <c r="M42" s="2"/>
    </row>
    <row r="43" s="1" customFormat="1" spans="6:11">
      <c r="F43" s="37">
        <f t="shared" ref="F43:K43" si="2">SUM(F41:F42)</f>
        <v>5946.5</v>
      </c>
      <c r="G43" s="2"/>
      <c r="H43" s="2"/>
      <c r="I43" s="2"/>
      <c r="J43" s="46">
        <f t="shared" si="2"/>
        <v>0</v>
      </c>
      <c r="K43" s="37">
        <f t="shared" si="2"/>
        <v>5946.5</v>
      </c>
    </row>
    <row r="44" s="1" customFormat="1" spans="6:11">
      <c r="F44" s="37"/>
      <c r="G44" s="2"/>
      <c r="H44" s="2"/>
      <c r="I44" s="2"/>
      <c r="J44" s="37"/>
      <c r="K44" s="37"/>
    </row>
    <row r="45" s="1" customFormat="1" spans="6:11">
      <c r="F45" s="37"/>
      <c r="I45" s="1" t="s">
        <v>13</v>
      </c>
      <c r="K45" s="37"/>
    </row>
    <row r="46" s="1" customFormat="1" spans="8:10">
      <c r="H46" s="2" t="s">
        <v>19</v>
      </c>
      <c r="J46" s="38" t="s">
        <v>20</v>
      </c>
    </row>
    <row r="47" s="1" customFormat="1" spans="11:11">
      <c r="K47" s="38" t="s">
        <v>21</v>
      </c>
    </row>
    <row r="48" s="1" customFormat="1" spans="7:11">
      <c r="G48" s="2" t="s">
        <v>22</v>
      </c>
      <c r="I48" s="39">
        <v>1000</v>
      </c>
      <c r="J48" s="40">
        <v>5</v>
      </c>
      <c r="K48" s="41">
        <f t="shared" ref="K48:K59" si="3">J48*I48</f>
        <v>5000</v>
      </c>
    </row>
    <row r="49" s="1" customFormat="1" spans="1:11">
      <c r="A49" s="2" t="s">
        <v>23</v>
      </c>
      <c r="D49" s="2" t="s">
        <v>24</v>
      </c>
      <c r="G49" s="2"/>
      <c r="I49" s="39">
        <v>500</v>
      </c>
      <c r="J49" s="40">
        <v>1</v>
      </c>
      <c r="K49" s="41">
        <f t="shared" si="3"/>
        <v>500</v>
      </c>
    </row>
    <row r="50" s="1" customFormat="1" spans="1:11">
      <c r="A50" s="2"/>
      <c r="G50" s="2"/>
      <c r="I50" s="39">
        <v>200</v>
      </c>
      <c r="J50" s="40"/>
      <c r="K50" s="41">
        <f t="shared" si="3"/>
        <v>0</v>
      </c>
    </row>
    <row r="51" s="1" customFormat="1" spans="1:11">
      <c r="A51" s="2"/>
      <c r="G51" s="2" t="s">
        <v>25</v>
      </c>
      <c r="I51" s="39">
        <v>100</v>
      </c>
      <c r="J51" s="40">
        <v>4</v>
      </c>
      <c r="K51" s="41">
        <f t="shared" si="3"/>
        <v>400</v>
      </c>
    </row>
    <row r="52" s="1" customFormat="1" spans="1:11">
      <c r="A52" s="2" t="s">
        <v>26</v>
      </c>
      <c r="D52" s="2" t="s">
        <v>27</v>
      </c>
      <c r="G52" s="1" t="s">
        <v>28</v>
      </c>
      <c r="I52" s="39">
        <v>50</v>
      </c>
      <c r="J52" s="40"/>
      <c r="K52" s="41">
        <f t="shared" si="3"/>
        <v>0</v>
      </c>
    </row>
    <row r="53" s="1" customFormat="1" spans="1:11">
      <c r="A53" s="1" t="s">
        <v>29</v>
      </c>
      <c r="D53" s="1" t="s">
        <v>30</v>
      </c>
      <c r="I53" s="39">
        <v>20</v>
      </c>
      <c r="J53" s="40">
        <v>2</v>
      </c>
      <c r="K53" s="41">
        <f t="shared" si="3"/>
        <v>40</v>
      </c>
    </row>
    <row r="54" s="1" customFormat="1" spans="9:11">
      <c r="I54" s="39">
        <v>10</v>
      </c>
      <c r="J54" s="40"/>
      <c r="K54" s="41">
        <f t="shared" si="3"/>
        <v>0</v>
      </c>
    </row>
    <row r="55" s="1" customFormat="1" spans="9:11">
      <c r="I55" s="39">
        <v>5</v>
      </c>
      <c r="J55" s="40">
        <v>1</v>
      </c>
      <c r="K55" s="41">
        <f t="shared" si="3"/>
        <v>5</v>
      </c>
    </row>
    <row r="56" s="1" customFormat="1" spans="9:11">
      <c r="I56" s="39">
        <v>1</v>
      </c>
      <c r="J56" s="40">
        <v>1</v>
      </c>
      <c r="K56" s="41">
        <f t="shared" si="3"/>
        <v>1</v>
      </c>
    </row>
    <row r="57" s="1" customFormat="1" spans="9:11">
      <c r="I57" s="39">
        <v>0.25</v>
      </c>
      <c r="J57" s="40">
        <v>2</v>
      </c>
      <c r="K57" s="41">
        <f t="shared" si="3"/>
        <v>0.5</v>
      </c>
    </row>
    <row r="58" s="1" customFormat="1" spans="9:11">
      <c r="I58" s="39">
        <v>0.1</v>
      </c>
      <c r="J58" s="40"/>
      <c r="K58" s="41">
        <f t="shared" si="3"/>
        <v>0</v>
      </c>
    </row>
    <row r="59" s="1" customFormat="1" spans="9:11">
      <c r="I59" s="42">
        <v>0.05</v>
      </c>
      <c r="J59" s="40"/>
      <c r="K59" s="47">
        <f t="shared" si="3"/>
        <v>0</v>
      </c>
    </row>
    <row r="60" s="1" customFormat="1" spans="9:11">
      <c r="I60" s="2" t="s">
        <v>31</v>
      </c>
      <c r="K60" s="52">
        <f>SUM(K48:K59)</f>
        <v>5946.5</v>
      </c>
    </row>
    <row r="61" s="1" customFormat="1" spans="9:11">
      <c r="I61" s="2" t="s">
        <v>32</v>
      </c>
      <c r="K61" s="53">
        <f>J43</f>
        <v>0</v>
      </c>
    </row>
    <row r="62" s="1" customFormat="1" ht="9.75" spans="11:11">
      <c r="K62" s="45">
        <f>SUM(K60:K61)</f>
        <v>5946.5</v>
      </c>
    </row>
    <row r="63" ht="9.75"/>
    <row r="68" s="1" customFormat="1" spans="1:1">
      <c r="A68" s="2" t="s">
        <v>0</v>
      </c>
    </row>
    <row r="69" s="1" customFormat="1" spans="1:1">
      <c r="A69" s="2" t="s">
        <v>33</v>
      </c>
    </row>
    <row r="71" s="1" customFormat="1" spans="1:12">
      <c r="A71" s="3" t="s">
        <v>2</v>
      </c>
      <c r="B71" s="3" t="s">
        <v>3</v>
      </c>
      <c r="C71" s="3" t="s">
        <v>4</v>
      </c>
      <c r="D71" s="3" t="s">
        <v>5</v>
      </c>
      <c r="E71" s="3" t="s">
        <v>6</v>
      </c>
      <c r="F71" s="3" t="s">
        <v>7</v>
      </c>
      <c r="G71" s="4" t="s">
        <v>8</v>
      </c>
      <c r="H71" s="5"/>
      <c r="I71" s="5"/>
      <c r="J71" s="23"/>
      <c r="K71" s="3" t="s">
        <v>9</v>
      </c>
      <c r="L71" s="3" t="s">
        <v>10</v>
      </c>
    </row>
    <row r="72" s="1" customFormat="1" spans="1:12">
      <c r="A72" s="6"/>
      <c r="B72" s="6"/>
      <c r="C72" s="6"/>
      <c r="D72" s="6"/>
      <c r="E72" s="6"/>
      <c r="F72" s="6"/>
      <c r="G72" s="3" t="s">
        <v>11</v>
      </c>
      <c r="H72" s="3" t="s">
        <v>12</v>
      </c>
      <c r="I72" s="3" t="s">
        <v>13</v>
      </c>
      <c r="J72" s="3" t="s">
        <v>14</v>
      </c>
      <c r="K72" s="6"/>
      <c r="L72" s="6"/>
    </row>
    <row r="73" s="1" customFormat="1" spans="1:1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</row>
    <row r="74" s="1" customFormat="1" spans="1:13">
      <c r="A74" s="14">
        <v>46002</v>
      </c>
      <c r="B74" s="15">
        <v>21807</v>
      </c>
      <c r="C74" s="16" t="s">
        <v>93</v>
      </c>
      <c r="D74" s="17" t="s">
        <v>16</v>
      </c>
      <c r="E74" s="15">
        <v>60699</v>
      </c>
      <c r="F74" s="36">
        <v>2166.3</v>
      </c>
      <c r="G74" s="19"/>
      <c r="H74" s="19"/>
      <c r="I74" s="14"/>
      <c r="J74" s="36">
        <v>0</v>
      </c>
      <c r="K74" s="25">
        <f>F74+J74</f>
        <v>2166.3</v>
      </c>
      <c r="L74" s="14">
        <v>46002</v>
      </c>
      <c r="M74" s="2"/>
    </row>
    <row r="75" s="1" customFormat="1" spans="1:13">
      <c r="A75" s="14">
        <v>46002</v>
      </c>
      <c r="B75" s="15">
        <v>21808</v>
      </c>
      <c r="C75" s="16" t="s">
        <v>94</v>
      </c>
      <c r="D75" s="17" t="s">
        <v>16</v>
      </c>
      <c r="E75" s="15">
        <v>60691</v>
      </c>
      <c r="F75" s="36">
        <v>18656.3</v>
      </c>
      <c r="G75" s="19"/>
      <c r="H75" s="19"/>
      <c r="I75" s="14"/>
      <c r="J75" s="36">
        <v>0</v>
      </c>
      <c r="K75" s="25">
        <f>F75+J75</f>
        <v>18656.3</v>
      </c>
      <c r="L75" s="14">
        <v>46002</v>
      </c>
      <c r="M75" s="2"/>
    </row>
    <row r="76" s="1" customFormat="1" spans="1:13">
      <c r="A76" s="14">
        <v>46002</v>
      </c>
      <c r="B76" s="15">
        <v>21809</v>
      </c>
      <c r="C76" s="16" t="s">
        <v>95</v>
      </c>
      <c r="D76" s="17" t="s">
        <v>16</v>
      </c>
      <c r="E76" s="15">
        <v>60704</v>
      </c>
      <c r="F76" s="36">
        <v>32838.75</v>
      </c>
      <c r="G76" s="19"/>
      <c r="H76" s="19"/>
      <c r="I76" s="14"/>
      <c r="J76" s="36">
        <v>0</v>
      </c>
      <c r="K76" s="25">
        <f>F76+J76</f>
        <v>32838.75</v>
      </c>
      <c r="L76" s="14">
        <v>46002</v>
      </c>
      <c r="M76" s="2"/>
    </row>
    <row r="77" s="1" customFormat="1" spans="1:13">
      <c r="A77" s="14">
        <v>46002</v>
      </c>
      <c r="B77" s="15">
        <v>21811</v>
      </c>
      <c r="C77" s="16" t="s">
        <v>96</v>
      </c>
      <c r="D77" s="17" t="s">
        <v>40</v>
      </c>
      <c r="E77" s="15">
        <v>60707</v>
      </c>
      <c r="F77" s="36">
        <v>213630.36</v>
      </c>
      <c r="G77" s="19"/>
      <c r="H77" s="19"/>
      <c r="I77" s="14"/>
      <c r="J77" s="36">
        <v>0</v>
      </c>
      <c r="K77" s="25">
        <f>F77+J77</f>
        <v>213630.36</v>
      </c>
      <c r="L77" s="14">
        <v>46002</v>
      </c>
      <c r="M77" s="2" t="s">
        <v>97</v>
      </c>
    </row>
    <row r="78" s="1" customFormat="1" spans="6:11">
      <c r="F78" s="37">
        <f>SUM(F74:F77)</f>
        <v>267291.71</v>
      </c>
      <c r="G78" s="2"/>
      <c r="H78" s="2"/>
      <c r="I78" s="2"/>
      <c r="J78" s="46">
        <f>SUM(J74:J77)</f>
        <v>0</v>
      </c>
      <c r="K78" s="37">
        <f>SUM(K74:K77)</f>
        <v>267291.71</v>
      </c>
    </row>
    <row r="79" s="1" customFormat="1" spans="6:11">
      <c r="F79" s="37"/>
      <c r="G79" s="2"/>
      <c r="H79" s="2"/>
      <c r="I79" s="2"/>
      <c r="J79" s="37"/>
      <c r="K79" s="37"/>
    </row>
    <row r="80" s="1" customFormat="1" spans="6:6">
      <c r="F80" s="37"/>
    </row>
    <row r="84" s="1" customFormat="1" spans="1:4">
      <c r="A84" s="2" t="s">
        <v>23</v>
      </c>
      <c r="D84" s="2" t="s">
        <v>24</v>
      </c>
    </row>
    <row r="85" s="1" customFormat="1" spans="1:1">
      <c r="A85" s="2"/>
    </row>
    <row r="86" s="1" customFormat="1" spans="1:1">
      <c r="A86" s="2"/>
    </row>
    <row r="87" s="1" customFormat="1" spans="1:4">
      <c r="A87" s="2" t="s">
        <v>26</v>
      </c>
      <c r="D87" s="2" t="s">
        <v>27</v>
      </c>
    </row>
    <row r="88" s="1" customFormat="1" spans="1:4">
      <c r="A88" s="1" t="s">
        <v>29</v>
      </c>
      <c r="D88" s="1" t="s">
        <v>30</v>
      </c>
    </row>
  </sheetData>
  <mergeCells count="39">
    <mergeCell ref="G4:J4"/>
    <mergeCell ref="G38:J38"/>
    <mergeCell ref="G71:J71"/>
    <mergeCell ref="A4:A6"/>
    <mergeCell ref="A38:A40"/>
    <mergeCell ref="A71:A73"/>
    <mergeCell ref="B4:B6"/>
    <mergeCell ref="B38:B40"/>
    <mergeCell ref="B71:B73"/>
    <mergeCell ref="C4:C6"/>
    <mergeCell ref="C38:C40"/>
    <mergeCell ref="C71:C73"/>
    <mergeCell ref="D4:D6"/>
    <mergeCell ref="D38:D40"/>
    <mergeCell ref="D71:D73"/>
    <mergeCell ref="E4:E6"/>
    <mergeCell ref="E38:E40"/>
    <mergeCell ref="E71:E73"/>
    <mergeCell ref="F4:F6"/>
    <mergeCell ref="F38:F40"/>
    <mergeCell ref="F71:F73"/>
    <mergeCell ref="G5:G6"/>
    <mergeCell ref="G39:G40"/>
    <mergeCell ref="G72:G73"/>
    <mergeCell ref="H5:H6"/>
    <mergeCell ref="H39:H40"/>
    <mergeCell ref="H72:H73"/>
    <mergeCell ref="I5:I6"/>
    <mergeCell ref="I39:I40"/>
    <mergeCell ref="I72:I73"/>
    <mergeCell ref="J5:J6"/>
    <mergeCell ref="J39:J40"/>
    <mergeCell ref="J72:J73"/>
    <mergeCell ref="K4:K6"/>
    <mergeCell ref="K38:K40"/>
    <mergeCell ref="K71:K73"/>
    <mergeCell ref="L4:L6"/>
    <mergeCell ref="L38:L40"/>
    <mergeCell ref="L71:L73"/>
  </mergeCells>
  <pageMargins left="0.25" right="0.25" top="0.75" bottom="0.75" header="0.3" footer="0.3"/>
  <pageSetup paperSize="1" scale="81" orientation="landscape" verticalDpi="7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7"/>
  <sheetViews>
    <sheetView zoomScale="130" zoomScaleNormal="130" topLeftCell="A42" workbookViewId="0">
      <selection activeCell="C75" sqref="C75:C77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7142857142857" style="1" customWidth="1"/>
    <col min="4" max="4" width="13.5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46003</v>
      </c>
      <c r="B7" s="15">
        <v>21787</v>
      </c>
      <c r="C7" s="16" t="s">
        <v>52</v>
      </c>
      <c r="D7" s="17" t="s">
        <v>40</v>
      </c>
      <c r="E7" s="15">
        <v>60680</v>
      </c>
      <c r="F7" s="36"/>
      <c r="G7" s="19" t="s">
        <v>50</v>
      </c>
      <c r="H7" s="19">
        <v>5183422</v>
      </c>
      <c r="I7" s="14">
        <v>45996</v>
      </c>
      <c r="J7" s="36">
        <v>12876.2</v>
      </c>
      <c r="K7" s="25">
        <f>F7+J7</f>
        <v>12876.2</v>
      </c>
      <c r="L7" s="14">
        <v>46006</v>
      </c>
      <c r="M7" s="2"/>
    </row>
    <row r="8" spans="1:13">
      <c r="A8" s="14"/>
      <c r="B8" s="15"/>
      <c r="C8" s="16"/>
      <c r="D8" s="17"/>
      <c r="E8" s="15"/>
      <c r="F8" s="36"/>
      <c r="G8" s="19"/>
      <c r="H8" s="19"/>
      <c r="I8" s="14"/>
      <c r="J8" s="36"/>
      <c r="K8" s="25"/>
      <c r="L8" s="14"/>
      <c r="M8" s="2"/>
    </row>
    <row r="9" spans="6:11">
      <c r="F9" s="37">
        <f t="shared" ref="F9:K9" si="0">SUM(F7:F8)</f>
        <v>0</v>
      </c>
      <c r="G9" s="2"/>
      <c r="H9" s="2"/>
      <c r="I9" s="2"/>
      <c r="J9" s="46">
        <f t="shared" si="0"/>
        <v>12876.2</v>
      </c>
      <c r="K9" s="37">
        <f t="shared" si="0"/>
        <v>12876.2</v>
      </c>
    </row>
    <row r="10" spans="6:11">
      <c r="F10" s="37"/>
      <c r="G10" s="2"/>
      <c r="H10" s="2"/>
      <c r="I10" s="2"/>
      <c r="J10" s="37"/>
      <c r="K10" s="37"/>
    </row>
    <row r="11" spans="6:11">
      <c r="F11" s="37"/>
      <c r="I11" s="1" t="s">
        <v>13</v>
      </c>
      <c r="K11" s="37"/>
    </row>
    <row r="12" spans="8:10">
      <c r="H12" s="2" t="s">
        <v>19</v>
      </c>
      <c r="J12" s="38" t="s">
        <v>20</v>
      </c>
    </row>
    <row r="13" spans="11:11">
      <c r="K13" s="38" t="s">
        <v>21</v>
      </c>
    </row>
    <row r="14" spans="7:11">
      <c r="G14" s="2" t="s">
        <v>22</v>
      </c>
      <c r="I14" s="39">
        <v>1000</v>
      </c>
      <c r="J14" s="40"/>
      <c r="K14" s="41">
        <f t="shared" ref="K14:K25" si="1">J14*I14</f>
        <v>0</v>
      </c>
    </row>
    <row r="15" spans="1:11">
      <c r="A15" s="2" t="s">
        <v>23</v>
      </c>
      <c r="D15" s="2" t="s">
        <v>24</v>
      </c>
      <c r="G15" s="2"/>
      <c r="I15" s="39">
        <v>500</v>
      </c>
      <c r="J15" s="40"/>
      <c r="K15" s="41">
        <f t="shared" si="1"/>
        <v>0</v>
      </c>
    </row>
    <row r="16" spans="1:11">
      <c r="A16" s="2"/>
      <c r="G16" s="2"/>
      <c r="I16" s="39">
        <v>200</v>
      </c>
      <c r="J16" s="40"/>
      <c r="K16" s="41">
        <f t="shared" si="1"/>
        <v>0</v>
      </c>
    </row>
    <row r="17" spans="1:11">
      <c r="A17" s="2"/>
      <c r="G17" s="2" t="s">
        <v>25</v>
      </c>
      <c r="I17" s="39">
        <v>100</v>
      </c>
      <c r="J17" s="40"/>
      <c r="K17" s="41">
        <f t="shared" si="1"/>
        <v>0</v>
      </c>
    </row>
    <row r="18" spans="1:11">
      <c r="A18" s="2" t="s">
        <v>26</v>
      </c>
      <c r="D18" s="2" t="s">
        <v>27</v>
      </c>
      <c r="G18" s="1" t="s">
        <v>28</v>
      </c>
      <c r="I18" s="39">
        <v>50</v>
      </c>
      <c r="J18" s="40"/>
      <c r="K18" s="41">
        <f t="shared" si="1"/>
        <v>0</v>
      </c>
    </row>
    <row r="19" spans="1:11">
      <c r="A19" s="1" t="s">
        <v>29</v>
      </c>
      <c r="D19" s="1" t="s">
        <v>30</v>
      </c>
      <c r="I19" s="39">
        <v>20</v>
      </c>
      <c r="J19" s="40"/>
      <c r="K19" s="41">
        <f t="shared" si="1"/>
        <v>0</v>
      </c>
    </row>
    <row r="20" spans="9:11">
      <c r="I20" s="39">
        <v>10</v>
      </c>
      <c r="J20" s="40"/>
      <c r="K20" s="41">
        <f t="shared" si="1"/>
        <v>0</v>
      </c>
    </row>
    <row r="21" spans="9:11">
      <c r="I21" s="39">
        <v>5</v>
      </c>
      <c r="J21" s="40"/>
      <c r="K21" s="41">
        <f t="shared" si="1"/>
        <v>0</v>
      </c>
    </row>
    <row r="22" spans="9:11">
      <c r="I22" s="39">
        <v>1</v>
      </c>
      <c r="J22" s="40"/>
      <c r="K22" s="41">
        <f t="shared" si="1"/>
        <v>0</v>
      </c>
    </row>
    <row r="23" spans="9:11">
      <c r="I23" s="39">
        <v>0.25</v>
      </c>
      <c r="J23" s="40"/>
      <c r="K23" s="41">
        <f t="shared" si="1"/>
        <v>0</v>
      </c>
    </row>
    <row r="24" spans="9:11">
      <c r="I24" s="39">
        <v>0.1</v>
      </c>
      <c r="J24" s="40"/>
      <c r="K24" s="41">
        <f t="shared" si="1"/>
        <v>0</v>
      </c>
    </row>
    <row r="25" spans="9:11">
      <c r="I25" s="42">
        <v>0.05</v>
      </c>
      <c r="J25" s="40"/>
      <c r="K25" s="47">
        <f t="shared" si="1"/>
        <v>0</v>
      </c>
    </row>
    <row r="26" spans="9:11">
      <c r="I26" s="2" t="s">
        <v>31</v>
      </c>
      <c r="K26" s="48">
        <f>SUM(K14:K25)</f>
        <v>0</v>
      </c>
    </row>
    <row r="27" spans="9:11">
      <c r="I27" s="2" t="s">
        <v>32</v>
      </c>
      <c r="K27" s="44">
        <f>J9</f>
        <v>12876.2</v>
      </c>
    </row>
    <row r="28" ht="9.75" spans="11:11">
      <c r="K28" s="45">
        <f>SUM(K26:K27)</f>
        <v>12876.2</v>
      </c>
    </row>
    <row r="29" ht="9.75"/>
    <row r="37" spans="1:1">
      <c r="A37" s="2" t="s">
        <v>0</v>
      </c>
    </row>
    <row r="38" spans="1:1">
      <c r="A38" s="2" t="s">
        <v>33</v>
      </c>
    </row>
    <row r="40" spans="1:12">
      <c r="A40" s="3" t="s">
        <v>2</v>
      </c>
      <c r="B40" s="3" t="s">
        <v>3</v>
      </c>
      <c r="C40" s="3" t="s">
        <v>4</v>
      </c>
      <c r="D40" s="3" t="s">
        <v>5</v>
      </c>
      <c r="E40" s="3" t="s">
        <v>6</v>
      </c>
      <c r="F40" s="3" t="s">
        <v>7</v>
      </c>
      <c r="G40" s="4" t="s">
        <v>8</v>
      </c>
      <c r="H40" s="5"/>
      <c r="I40" s="5"/>
      <c r="J40" s="23"/>
      <c r="K40" s="3" t="s">
        <v>9</v>
      </c>
      <c r="L40" s="3" t="s">
        <v>10</v>
      </c>
    </row>
    <row r="41" spans="1:12">
      <c r="A41" s="6"/>
      <c r="B41" s="6"/>
      <c r="C41" s="6"/>
      <c r="D41" s="6"/>
      <c r="E41" s="6"/>
      <c r="F41" s="6"/>
      <c r="G41" s="3" t="s">
        <v>11</v>
      </c>
      <c r="H41" s="3" t="s">
        <v>12</v>
      </c>
      <c r="I41" s="3" t="s">
        <v>13</v>
      </c>
      <c r="J41" s="3" t="s">
        <v>14</v>
      </c>
      <c r="K41" s="6"/>
      <c r="L41" s="6"/>
    </row>
    <row r="42" spans="1:1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3">
      <c r="A43" s="14">
        <v>46003</v>
      </c>
      <c r="B43" s="15">
        <v>21810</v>
      </c>
      <c r="C43" s="16" t="s">
        <v>49</v>
      </c>
      <c r="D43" s="17" t="s">
        <v>16</v>
      </c>
      <c r="E43" s="15">
        <v>60677</v>
      </c>
      <c r="F43" s="36"/>
      <c r="G43" s="19" t="s">
        <v>50</v>
      </c>
      <c r="H43" s="19">
        <v>5160996</v>
      </c>
      <c r="I43" s="14">
        <v>46003</v>
      </c>
      <c r="J43" s="36">
        <v>8975</v>
      </c>
      <c r="K43" s="25">
        <f>F43+J43</f>
        <v>8975</v>
      </c>
      <c r="L43" s="14">
        <v>46006</v>
      </c>
      <c r="M43" s="2"/>
    </row>
    <row r="44" spans="1:13">
      <c r="A44" s="14"/>
      <c r="B44" s="15"/>
      <c r="C44" s="16"/>
      <c r="D44" s="17"/>
      <c r="E44" s="15"/>
      <c r="F44" s="36"/>
      <c r="G44" s="19"/>
      <c r="H44" s="19"/>
      <c r="I44" s="14"/>
      <c r="J44" s="36"/>
      <c r="K44" s="25"/>
      <c r="L44" s="14"/>
      <c r="M44" s="2"/>
    </row>
    <row r="45" spans="6:11">
      <c r="F45" s="37">
        <f t="shared" ref="F45:K45" si="2">SUM(F43:F44)</f>
        <v>0</v>
      </c>
      <c r="G45" s="2"/>
      <c r="H45" s="2"/>
      <c r="I45" s="2"/>
      <c r="J45" s="46">
        <f t="shared" si="2"/>
        <v>8975</v>
      </c>
      <c r="K45" s="37">
        <f t="shared" si="2"/>
        <v>8975</v>
      </c>
    </row>
    <row r="46" spans="6:11">
      <c r="F46" s="37"/>
      <c r="G46" s="2"/>
      <c r="H46" s="2"/>
      <c r="I46" s="2"/>
      <c r="J46" s="37"/>
      <c r="K46" s="37"/>
    </row>
    <row r="47" spans="6:11">
      <c r="F47" s="37"/>
      <c r="I47" s="1" t="s">
        <v>13</v>
      </c>
      <c r="K47" s="37"/>
    </row>
    <row r="48" spans="8:10">
      <c r="H48" s="2" t="s">
        <v>19</v>
      </c>
      <c r="J48" s="38" t="s">
        <v>20</v>
      </c>
    </row>
    <row r="49" spans="11:11">
      <c r="K49" s="38" t="s">
        <v>21</v>
      </c>
    </row>
    <row r="50" spans="7:11">
      <c r="G50" s="2" t="s">
        <v>22</v>
      </c>
      <c r="I50" s="39">
        <v>1000</v>
      </c>
      <c r="J50" s="40"/>
      <c r="K50" s="41">
        <f t="shared" ref="K50:K61" si="3">J50*I50</f>
        <v>0</v>
      </c>
    </row>
    <row r="51" spans="1:11">
      <c r="A51" s="2" t="s">
        <v>23</v>
      </c>
      <c r="D51" s="2" t="s">
        <v>24</v>
      </c>
      <c r="G51" s="2"/>
      <c r="I51" s="39">
        <v>500</v>
      </c>
      <c r="J51" s="40"/>
      <c r="K51" s="41">
        <f t="shared" si="3"/>
        <v>0</v>
      </c>
    </row>
    <row r="52" spans="1:11">
      <c r="A52" s="2"/>
      <c r="G52" s="2"/>
      <c r="I52" s="39">
        <v>200</v>
      </c>
      <c r="J52" s="40"/>
      <c r="K52" s="41">
        <f t="shared" si="3"/>
        <v>0</v>
      </c>
    </row>
    <row r="53" spans="1:11">
      <c r="A53" s="2"/>
      <c r="G53" s="2" t="s">
        <v>25</v>
      </c>
      <c r="I53" s="39">
        <v>100</v>
      </c>
      <c r="J53" s="40"/>
      <c r="K53" s="41">
        <f t="shared" si="3"/>
        <v>0</v>
      </c>
    </row>
    <row r="54" spans="1:11">
      <c r="A54" s="2" t="s">
        <v>26</v>
      </c>
      <c r="D54" s="2" t="s">
        <v>27</v>
      </c>
      <c r="G54" s="1" t="s">
        <v>28</v>
      </c>
      <c r="I54" s="39">
        <v>50</v>
      </c>
      <c r="J54" s="40"/>
      <c r="K54" s="41">
        <f t="shared" si="3"/>
        <v>0</v>
      </c>
    </row>
    <row r="55" spans="1:11">
      <c r="A55" s="1" t="s">
        <v>29</v>
      </c>
      <c r="D55" s="1" t="s">
        <v>30</v>
      </c>
      <c r="I55" s="39">
        <v>20</v>
      </c>
      <c r="J55" s="40"/>
      <c r="K55" s="41">
        <f t="shared" si="3"/>
        <v>0</v>
      </c>
    </row>
    <row r="56" spans="9:11">
      <c r="I56" s="39">
        <v>10</v>
      </c>
      <c r="J56" s="40"/>
      <c r="K56" s="41">
        <f t="shared" si="3"/>
        <v>0</v>
      </c>
    </row>
    <row r="57" spans="9:11">
      <c r="I57" s="39">
        <v>5</v>
      </c>
      <c r="J57" s="40"/>
      <c r="K57" s="41">
        <f t="shared" si="3"/>
        <v>0</v>
      </c>
    </row>
    <row r="58" spans="9:11">
      <c r="I58" s="39">
        <v>1</v>
      </c>
      <c r="J58" s="40"/>
      <c r="K58" s="41">
        <f t="shared" si="3"/>
        <v>0</v>
      </c>
    </row>
    <row r="59" spans="9:11">
      <c r="I59" s="39">
        <v>0.25</v>
      </c>
      <c r="J59" s="40"/>
      <c r="K59" s="41">
        <f t="shared" si="3"/>
        <v>0</v>
      </c>
    </row>
    <row r="60" spans="9:11">
      <c r="I60" s="39">
        <v>0.1</v>
      </c>
      <c r="J60" s="40"/>
      <c r="K60" s="41">
        <f t="shared" si="3"/>
        <v>0</v>
      </c>
    </row>
    <row r="61" spans="9:11">
      <c r="I61" s="42">
        <v>0.05</v>
      </c>
      <c r="J61" s="40"/>
      <c r="K61" s="47">
        <f t="shared" si="3"/>
        <v>0</v>
      </c>
    </row>
    <row r="62" spans="9:11">
      <c r="I62" s="2" t="s">
        <v>31</v>
      </c>
      <c r="K62" s="48">
        <f>SUM(K50:K61)</f>
        <v>0</v>
      </c>
    </row>
    <row r="63" spans="9:11">
      <c r="I63" s="2" t="s">
        <v>32</v>
      </c>
      <c r="K63" s="44">
        <f>J45</f>
        <v>8975</v>
      </c>
    </row>
    <row r="64" ht="9.75" spans="11:11">
      <c r="K64" s="45">
        <f>SUM(K62:K63)</f>
        <v>8975</v>
      </c>
    </row>
    <row r="65" ht="9.75"/>
    <row r="72" spans="1:1">
      <c r="A72" s="2" t="s">
        <v>0</v>
      </c>
    </row>
    <row r="73" spans="1:1">
      <c r="A73" s="2" t="s">
        <v>87</v>
      </c>
    </row>
    <row r="75" spans="1:12">
      <c r="A75" s="3" t="s">
        <v>2</v>
      </c>
      <c r="B75" s="3" t="s">
        <v>3</v>
      </c>
      <c r="C75" s="3" t="s">
        <v>4</v>
      </c>
      <c r="D75" s="3" t="s">
        <v>5</v>
      </c>
      <c r="E75" s="3" t="s">
        <v>6</v>
      </c>
      <c r="F75" s="3" t="s">
        <v>7</v>
      </c>
      <c r="G75" s="4" t="s">
        <v>8</v>
      </c>
      <c r="H75" s="5"/>
      <c r="I75" s="5"/>
      <c r="J75" s="23"/>
      <c r="K75" s="3" t="s">
        <v>9</v>
      </c>
      <c r="L75" s="3" t="s">
        <v>10</v>
      </c>
    </row>
    <row r="76" spans="1:12">
      <c r="A76" s="6"/>
      <c r="B76" s="6"/>
      <c r="C76" s="6"/>
      <c r="D76" s="6"/>
      <c r="E76" s="6"/>
      <c r="F76" s="6"/>
      <c r="G76" s="3" t="s">
        <v>11</v>
      </c>
      <c r="H76" s="3" t="s">
        <v>12</v>
      </c>
      <c r="I76" s="3" t="s">
        <v>13</v>
      </c>
      <c r="J76" s="3" t="s">
        <v>14</v>
      </c>
      <c r="K76" s="6"/>
      <c r="L76" s="6"/>
    </row>
    <row r="77" spans="1:12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</row>
    <row r="78" spans="1:13">
      <c r="A78" s="14">
        <v>46003</v>
      </c>
      <c r="B78" s="15">
        <v>21659</v>
      </c>
      <c r="C78" s="16" t="s">
        <v>98</v>
      </c>
      <c r="D78" s="17" t="s">
        <v>16</v>
      </c>
      <c r="E78" s="15">
        <v>60679</v>
      </c>
      <c r="F78" s="36"/>
      <c r="G78" s="19" t="s">
        <v>17</v>
      </c>
      <c r="H78" s="19">
        <v>105694</v>
      </c>
      <c r="I78" s="14">
        <v>46000</v>
      </c>
      <c r="J78" s="36">
        <v>63905.52</v>
      </c>
      <c r="K78" s="25">
        <f>F78+J78</f>
        <v>63905.52</v>
      </c>
      <c r="L78" s="14">
        <v>46006</v>
      </c>
      <c r="M78" s="2" t="s">
        <v>99</v>
      </c>
    </row>
    <row r="79" spans="1:13">
      <c r="A79" s="14"/>
      <c r="B79" s="15"/>
      <c r="C79" s="16"/>
      <c r="D79" s="17"/>
      <c r="E79" s="15"/>
      <c r="F79" s="36"/>
      <c r="G79" s="19"/>
      <c r="H79" s="19"/>
      <c r="I79" s="14"/>
      <c r="J79" s="36"/>
      <c r="K79" s="25"/>
      <c r="L79" s="14"/>
      <c r="M79" s="2"/>
    </row>
    <row r="80" spans="6:11">
      <c r="F80" s="37">
        <f t="shared" ref="F80:K80" si="4">SUM(F78:F79)</f>
        <v>0</v>
      </c>
      <c r="G80" s="2"/>
      <c r="H80" s="2"/>
      <c r="I80" s="2"/>
      <c r="J80" s="46">
        <f t="shared" si="4"/>
        <v>63905.52</v>
      </c>
      <c r="K80" s="37">
        <f t="shared" si="4"/>
        <v>63905.52</v>
      </c>
    </row>
    <row r="81" spans="6:11">
      <c r="F81" s="37"/>
      <c r="G81" s="2"/>
      <c r="H81" s="2"/>
      <c r="I81" s="2"/>
      <c r="J81" s="37"/>
      <c r="K81" s="37"/>
    </row>
    <row r="82" spans="6:11">
      <c r="F82" s="37"/>
      <c r="I82" s="1" t="s">
        <v>13</v>
      </c>
      <c r="K82" s="37"/>
    </row>
    <row r="83" spans="8:10">
      <c r="H83" s="2" t="s">
        <v>19</v>
      </c>
      <c r="J83" s="38" t="s">
        <v>20</v>
      </c>
    </row>
    <row r="84" spans="11:11">
      <c r="K84" s="38" t="s">
        <v>21</v>
      </c>
    </row>
    <row r="85" spans="7:11">
      <c r="G85" s="2" t="s">
        <v>22</v>
      </c>
      <c r="I85" s="39">
        <v>1000</v>
      </c>
      <c r="J85" s="40"/>
      <c r="K85" s="41">
        <f t="shared" ref="K85:K96" si="5">J85*I85</f>
        <v>0</v>
      </c>
    </row>
    <row r="86" spans="1:11">
      <c r="A86" s="2" t="s">
        <v>23</v>
      </c>
      <c r="D86" s="2" t="s">
        <v>24</v>
      </c>
      <c r="G86" s="2"/>
      <c r="I86" s="39">
        <v>500</v>
      </c>
      <c r="J86" s="40"/>
      <c r="K86" s="41">
        <f t="shared" si="5"/>
        <v>0</v>
      </c>
    </row>
    <row r="87" spans="1:11">
      <c r="A87" s="2"/>
      <c r="G87" s="2"/>
      <c r="I87" s="39">
        <v>200</v>
      </c>
      <c r="J87" s="40"/>
      <c r="K87" s="41">
        <f t="shared" si="5"/>
        <v>0</v>
      </c>
    </row>
    <row r="88" spans="1:11">
      <c r="A88" s="2"/>
      <c r="G88" s="2" t="s">
        <v>25</v>
      </c>
      <c r="I88" s="39">
        <v>100</v>
      </c>
      <c r="J88" s="40"/>
      <c r="K88" s="41">
        <f t="shared" si="5"/>
        <v>0</v>
      </c>
    </row>
    <row r="89" spans="1:11">
      <c r="A89" s="2" t="s">
        <v>26</v>
      </c>
      <c r="D89" s="2" t="s">
        <v>27</v>
      </c>
      <c r="G89" s="1" t="s">
        <v>28</v>
      </c>
      <c r="I89" s="39">
        <v>50</v>
      </c>
      <c r="J89" s="40"/>
      <c r="K89" s="41">
        <f t="shared" si="5"/>
        <v>0</v>
      </c>
    </row>
    <row r="90" spans="1:11">
      <c r="A90" s="1" t="s">
        <v>29</v>
      </c>
      <c r="D90" s="1" t="s">
        <v>30</v>
      </c>
      <c r="I90" s="39">
        <v>20</v>
      </c>
      <c r="J90" s="40"/>
      <c r="K90" s="41">
        <f t="shared" si="5"/>
        <v>0</v>
      </c>
    </row>
    <row r="91" spans="9:11">
      <c r="I91" s="39">
        <v>10</v>
      </c>
      <c r="J91" s="40"/>
      <c r="K91" s="41">
        <f t="shared" si="5"/>
        <v>0</v>
      </c>
    </row>
    <row r="92" spans="9:11">
      <c r="I92" s="39">
        <v>5</v>
      </c>
      <c r="J92" s="40"/>
      <c r="K92" s="41">
        <f t="shared" si="5"/>
        <v>0</v>
      </c>
    </row>
    <row r="93" spans="9:11">
      <c r="I93" s="39">
        <v>1</v>
      </c>
      <c r="J93" s="40"/>
      <c r="K93" s="41">
        <f t="shared" si="5"/>
        <v>0</v>
      </c>
    </row>
    <row r="94" spans="9:11">
      <c r="I94" s="39">
        <v>0.25</v>
      </c>
      <c r="J94" s="40"/>
      <c r="K94" s="41">
        <f t="shared" si="5"/>
        <v>0</v>
      </c>
    </row>
    <row r="95" spans="9:11">
      <c r="I95" s="39">
        <v>0.1</v>
      </c>
      <c r="J95" s="40"/>
      <c r="K95" s="41">
        <f t="shared" si="5"/>
        <v>0</v>
      </c>
    </row>
    <row r="96" spans="9:11">
      <c r="I96" s="42">
        <v>0.05</v>
      </c>
      <c r="J96" s="40"/>
      <c r="K96" s="47">
        <f t="shared" si="5"/>
        <v>0</v>
      </c>
    </row>
    <row r="97" spans="9:11">
      <c r="I97" s="2" t="s">
        <v>31</v>
      </c>
      <c r="K97" s="48">
        <f>SUM(K85:K96)</f>
        <v>0</v>
      </c>
    </row>
    <row r="98" spans="9:11">
      <c r="I98" s="2" t="s">
        <v>32</v>
      </c>
      <c r="K98" s="44">
        <f>J80</f>
        <v>63905.52</v>
      </c>
    </row>
    <row r="99" ht="9.75" spans="11:11">
      <c r="K99" s="45">
        <f>SUM(K97:K98)</f>
        <v>63905.52</v>
      </c>
    </row>
    <row r="100" ht="9.75"/>
    <row r="105" s="1" customFormat="1" spans="1:1">
      <c r="A105" s="2" t="s">
        <v>0</v>
      </c>
    </row>
    <row r="106" s="1" customFormat="1" spans="1:1">
      <c r="A106" s="2" t="s">
        <v>33</v>
      </c>
    </row>
    <row r="108" s="1" customFormat="1" spans="1:12">
      <c r="A108" s="3" t="s">
        <v>2</v>
      </c>
      <c r="B108" s="3" t="s">
        <v>3</v>
      </c>
      <c r="C108" s="3" t="s">
        <v>4</v>
      </c>
      <c r="D108" s="3" t="s">
        <v>5</v>
      </c>
      <c r="E108" s="3" t="s">
        <v>6</v>
      </c>
      <c r="F108" s="3" t="s">
        <v>7</v>
      </c>
      <c r="G108" s="4" t="s">
        <v>8</v>
      </c>
      <c r="H108" s="5"/>
      <c r="I108" s="5"/>
      <c r="J108" s="23"/>
      <c r="K108" s="3" t="s">
        <v>9</v>
      </c>
      <c r="L108" s="3" t="s">
        <v>10</v>
      </c>
    </row>
    <row r="109" s="1" customFormat="1" spans="1:12">
      <c r="A109" s="6"/>
      <c r="B109" s="6"/>
      <c r="C109" s="6"/>
      <c r="D109" s="6"/>
      <c r="E109" s="6"/>
      <c r="F109" s="6"/>
      <c r="G109" s="3" t="s">
        <v>11</v>
      </c>
      <c r="H109" s="3" t="s">
        <v>12</v>
      </c>
      <c r="I109" s="3" t="s">
        <v>13</v>
      </c>
      <c r="J109" s="3" t="s">
        <v>14</v>
      </c>
      <c r="K109" s="6"/>
      <c r="L109" s="6"/>
    </row>
    <row r="110" s="1" customFormat="1" spans="1:12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</row>
    <row r="111" s="1" customFormat="1" spans="1:13">
      <c r="A111" s="14">
        <v>46002</v>
      </c>
      <c r="B111" s="15">
        <v>21813</v>
      </c>
      <c r="C111" s="16" t="s">
        <v>100</v>
      </c>
      <c r="D111" s="17" t="s">
        <v>44</v>
      </c>
      <c r="E111" s="15">
        <v>60708</v>
      </c>
      <c r="F111" s="36">
        <v>39072.4</v>
      </c>
      <c r="G111" s="19"/>
      <c r="H111" s="19"/>
      <c r="I111" s="14"/>
      <c r="J111" s="36">
        <v>0</v>
      </c>
      <c r="K111" s="25">
        <f t="shared" ref="K111:K116" si="6">F111+J111</f>
        <v>39072.4</v>
      </c>
      <c r="L111" s="14">
        <v>46003</v>
      </c>
      <c r="M111" s="2"/>
    </row>
    <row r="112" s="1" customFormat="1" spans="1:13">
      <c r="A112" s="14">
        <v>46002</v>
      </c>
      <c r="B112" s="15">
        <v>21814</v>
      </c>
      <c r="C112" s="16" t="s">
        <v>101</v>
      </c>
      <c r="D112" s="17" t="s">
        <v>44</v>
      </c>
      <c r="E112" s="15">
        <v>60706</v>
      </c>
      <c r="F112" s="36">
        <v>24376.2</v>
      </c>
      <c r="G112" s="19"/>
      <c r="H112" s="19"/>
      <c r="I112" s="14"/>
      <c r="J112" s="36">
        <v>0</v>
      </c>
      <c r="K112" s="25">
        <f t="shared" si="6"/>
        <v>24376.2</v>
      </c>
      <c r="L112" s="14">
        <v>46003</v>
      </c>
      <c r="M112" s="2"/>
    </row>
    <row r="113" s="1" customFormat="1" spans="1:13">
      <c r="A113" s="14">
        <v>46002</v>
      </c>
      <c r="B113" s="15">
        <v>21815</v>
      </c>
      <c r="C113" s="16" t="s">
        <v>102</v>
      </c>
      <c r="D113" s="17" t="s">
        <v>16</v>
      </c>
      <c r="E113" s="15">
        <v>60705</v>
      </c>
      <c r="F113" s="36">
        <v>30600</v>
      </c>
      <c r="G113" s="19"/>
      <c r="H113" s="19"/>
      <c r="I113" s="14"/>
      <c r="J113" s="36">
        <v>0</v>
      </c>
      <c r="K113" s="25">
        <f t="shared" si="6"/>
        <v>30600</v>
      </c>
      <c r="L113" s="14">
        <v>46003</v>
      </c>
      <c r="M113" s="2"/>
    </row>
    <row r="114" s="1" customFormat="1" spans="1:13">
      <c r="A114" s="14">
        <v>46002</v>
      </c>
      <c r="B114" s="15">
        <v>21816</v>
      </c>
      <c r="C114" s="16" t="s">
        <v>103</v>
      </c>
      <c r="D114" s="17" t="s">
        <v>16</v>
      </c>
      <c r="E114" s="15">
        <v>60690</v>
      </c>
      <c r="F114" s="36"/>
      <c r="G114" s="19"/>
      <c r="H114" s="19"/>
      <c r="I114" s="14"/>
      <c r="J114" s="36">
        <v>5385</v>
      </c>
      <c r="K114" s="25">
        <f t="shared" si="6"/>
        <v>5385</v>
      </c>
      <c r="L114" s="14">
        <v>46003</v>
      </c>
      <c r="M114" s="2"/>
    </row>
    <row r="115" s="1" customFormat="1" spans="1:13">
      <c r="A115" s="14">
        <v>46002</v>
      </c>
      <c r="B115" s="15">
        <v>21816</v>
      </c>
      <c r="C115" s="16" t="s">
        <v>103</v>
      </c>
      <c r="D115" s="17" t="s">
        <v>16</v>
      </c>
      <c r="E115" s="15">
        <v>60703</v>
      </c>
      <c r="F115" s="36"/>
      <c r="G115" s="19"/>
      <c r="H115" s="19"/>
      <c r="I115" s="14"/>
      <c r="J115" s="36">
        <v>5385</v>
      </c>
      <c r="K115" s="25">
        <f t="shared" si="6"/>
        <v>5385</v>
      </c>
      <c r="L115" s="14">
        <v>46003</v>
      </c>
      <c r="M115" s="2"/>
    </row>
    <row r="116" s="1" customFormat="1" spans="1:13">
      <c r="A116" s="14">
        <v>46002</v>
      </c>
      <c r="B116" s="15">
        <v>21817</v>
      </c>
      <c r="C116" s="16" t="s">
        <v>104</v>
      </c>
      <c r="D116" s="35" t="s">
        <v>105</v>
      </c>
      <c r="E116" s="15">
        <v>60684</v>
      </c>
      <c r="F116" s="36">
        <v>33000</v>
      </c>
      <c r="G116" s="19"/>
      <c r="H116" s="19"/>
      <c r="I116" s="14"/>
      <c r="J116" s="36">
        <v>0</v>
      </c>
      <c r="K116" s="25">
        <f t="shared" si="6"/>
        <v>33000</v>
      </c>
      <c r="L116" s="14">
        <v>46000</v>
      </c>
      <c r="M116" s="2"/>
    </row>
    <row r="117" s="1" customFormat="1" spans="6:11">
      <c r="F117" s="37">
        <f>SUM(F111:F116)</f>
        <v>127048.6</v>
      </c>
      <c r="G117" s="2"/>
      <c r="H117" s="2"/>
      <c r="I117" s="2"/>
      <c r="J117" s="46">
        <f>SUM(J111:J116)</f>
        <v>10770</v>
      </c>
      <c r="K117" s="37">
        <f>SUM(K111:K116)</f>
        <v>137818.6</v>
      </c>
    </row>
    <row r="118" s="1" customFormat="1" spans="6:11">
      <c r="F118" s="37"/>
      <c r="G118" s="2"/>
      <c r="H118" s="2"/>
      <c r="I118" s="2"/>
      <c r="J118" s="37"/>
      <c r="K118" s="37"/>
    </row>
    <row r="119" s="1" customFormat="1" spans="6:6">
      <c r="F119" s="37"/>
    </row>
    <row r="123" s="1" customFormat="1" spans="1:4">
      <c r="A123" s="2" t="s">
        <v>23</v>
      </c>
      <c r="D123" s="2" t="s">
        <v>24</v>
      </c>
    </row>
    <row r="124" s="1" customFormat="1" spans="1:1">
      <c r="A124" s="2"/>
    </row>
    <row r="125" s="1" customFormat="1" spans="1:1">
      <c r="A125" s="2"/>
    </row>
    <row r="126" s="1" customFormat="1" spans="1:4">
      <c r="A126" s="2" t="s">
        <v>26</v>
      </c>
      <c r="D126" s="2" t="s">
        <v>27</v>
      </c>
    </row>
    <row r="127" s="1" customFormat="1" spans="1:4">
      <c r="A127" s="1" t="s">
        <v>29</v>
      </c>
      <c r="D127" s="1" t="s">
        <v>30</v>
      </c>
    </row>
  </sheetData>
  <mergeCells count="52">
    <mergeCell ref="G4:J4"/>
    <mergeCell ref="G40:J40"/>
    <mergeCell ref="G75:J75"/>
    <mergeCell ref="G108:J108"/>
    <mergeCell ref="A4:A6"/>
    <mergeCell ref="A40:A42"/>
    <mergeCell ref="A75:A77"/>
    <mergeCell ref="A108:A110"/>
    <mergeCell ref="B4:B6"/>
    <mergeCell ref="B40:B42"/>
    <mergeCell ref="B75:B77"/>
    <mergeCell ref="B108:B110"/>
    <mergeCell ref="C4:C6"/>
    <mergeCell ref="C40:C42"/>
    <mergeCell ref="C75:C77"/>
    <mergeCell ref="C108:C110"/>
    <mergeCell ref="D4:D6"/>
    <mergeCell ref="D40:D42"/>
    <mergeCell ref="D75:D77"/>
    <mergeCell ref="D108:D110"/>
    <mergeCell ref="E4:E6"/>
    <mergeCell ref="E40:E42"/>
    <mergeCell ref="E75:E77"/>
    <mergeCell ref="E108:E110"/>
    <mergeCell ref="F4:F6"/>
    <mergeCell ref="F40:F42"/>
    <mergeCell ref="F75:F77"/>
    <mergeCell ref="F108:F110"/>
    <mergeCell ref="G5:G6"/>
    <mergeCell ref="G41:G42"/>
    <mergeCell ref="G76:G77"/>
    <mergeCell ref="G109:G110"/>
    <mergeCell ref="H5:H6"/>
    <mergeCell ref="H41:H42"/>
    <mergeCell ref="H76:H77"/>
    <mergeCell ref="H109:H110"/>
    <mergeCell ref="I5:I6"/>
    <mergeCell ref="I41:I42"/>
    <mergeCell ref="I76:I77"/>
    <mergeCell ref="I109:I110"/>
    <mergeCell ref="J5:J6"/>
    <mergeCell ref="J41:J42"/>
    <mergeCell ref="J76:J77"/>
    <mergeCell ref="J109:J110"/>
    <mergeCell ref="K4:K6"/>
    <mergeCell ref="K40:K42"/>
    <mergeCell ref="K75:K77"/>
    <mergeCell ref="K108:K110"/>
    <mergeCell ref="L4:L6"/>
    <mergeCell ref="L40:L42"/>
    <mergeCell ref="L75:L77"/>
    <mergeCell ref="L108:L110"/>
  </mergeCells>
  <pageMargins left="0.25" right="0.25" top="0.75" bottom="0.75" header="0.3" footer="0.3"/>
  <pageSetup paperSize="1" scale="87" orientation="landscape" verticalDpi="7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DEC 1</vt:lpstr>
      <vt:lpstr>DEC 2</vt:lpstr>
      <vt:lpstr>DEC 3</vt:lpstr>
      <vt:lpstr>DEC 4</vt:lpstr>
      <vt:lpstr>DEC 5</vt:lpstr>
      <vt:lpstr>DEC 9</vt:lpstr>
      <vt:lpstr>DEC 10</vt:lpstr>
      <vt:lpstr>DEC 11</vt:lpstr>
      <vt:lpstr>DEC 12</vt:lpstr>
      <vt:lpstr>DEC 15</vt:lpstr>
      <vt:lpstr>DEC 16</vt:lpstr>
      <vt:lpstr>DEC 17</vt:lpstr>
      <vt:lpstr>DEC 18</vt:lpstr>
      <vt:lpstr>DEC 19</vt:lpstr>
      <vt:lpstr>DEC 26</vt:lpstr>
      <vt:lpstr>DEC 29</vt:lpstr>
      <vt:lpstr>LAZADA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240406</dc:creator>
  <cp:lastModifiedBy>240406</cp:lastModifiedBy>
  <dcterms:created xsi:type="dcterms:W3CDTF">2025-12-01T00:12:00Z</dcterms:created>
  <cp:lastPrinted>2025-12-04T03:35:00Z</cp:lastPrinted>
  <dcterms:modified xsi:type="dcterms:W3CDTF">2026-01-28T05:02:02Z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9132BA7867CB40C1B52294070917178C_11</vt:lpwstr>
  </property>
  <property fmtid="{D5CDD505-2E9C-101B-9397-08002B2CF9AE}" pid="3" name="KSOProductBuildVer">
    <vt:lpwstr>1033-12.2.0.20795</vt:lpwstr>
  </property>
</Properties>
</file>